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62913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U199" i="371"/>
  <c r="T199" i="371"/>
  <c r="V199" i="371" s="1"/>
  <c r="S199" i="371"/>
  <c r="R199" i="371"/>
  <c r="Q199" i="371"/>
  <c r="T198" i="371"/>
  <c r="S198" i="371"/>
  <c r="V198" i="371" s="1"/>
  <c r="R198" i="371"/>
  <c r="Q198" i="371"/>
  <c r="V197" i="371"/>
  <c r="U197" i="371"/>
  <c r="T197" i="371"/>
  <c r="S197" i="371"/>
  <c r="R197" i="371"/>
  <c r="Q197" i="371"/>
  <c r="T196" i="371"/>
  <c r="V196" i="371" s="1"/>
  <c r="S196" i="371"/>
  <c r="R196" i="371"/>
  <c r="Q196" i="371"/>
  <c r="U195" i="371"/>
  <c r="T195" i="371"/>
  <c r="V195" i="371" s="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T192" i="371"/>
  <c r="V192" i="371" s="1"/>
  <c r="S192" i="371"/>
  <c r="R192" i="371"/>
  <c r="Q192" i="371"/>
  <c r="V191" i="371"/>
  <c r="U191" i="371"/>
  <c r="T191" i="371"/>
  <c r="S191" i="371"/>
  <c r="R191" i="371"/>
  <c r="Q191" i="371"/>
  <c r="T190" i="371"/>
  <c r="U190" i="371" s="1"/>
  <c r="S190" i="371"/>
  <c r="V190" i="371" s="1"/>
  <c r="R190" i="371"/>
  <c r="Q190" i="371"/>
  <c r="U189" i="371"/>
  <c r="T189" i="371"/>
  <c r="V189" i="371" s="1"/>
  <c r="S189" i="371"/>
  <c r="R189" i="371"/>
  <c r="Q189" i="371"/>
  <c r="T188" i="371"/>
  <c r="U188" i="371" s="1"/>
  <c r="S188" i="371"/>
  <c r="V188" i="371" s="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U185" i="371"/>
  <c r="T185" i="371"/>
  <c r="V185" i="371" s="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U181" i="371"/>
  <c r="T181" i="371"/>
  <c r="V181" i="371" s="1"/>
  <c r="S181" i="371"/>
  <c r="R181" i="371"/>
  <c r="Q181" i="371"/>
  <c r="T180" i="371"/>
  <c r="V180" i="371" s="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U177" i="371"/>
  <c r="T177" i="371"/>
  <c r="S177" i="371"/>
  <c r="R177" i="371"/>
  <c r="Q177" i="371"/>
  <c r="T176" i="371"/>
  <c r="V176" i="371" s="1"/>
  <c r="S176" i="371"/>
  <c r="R176" i="371"/>
  <c r="Q176" i="371"/>
  <c r="V175" i="371"/>
  <c r="U175" i="371"/>
  <c r="T175" i="371"/>
  <c r="S175" i="371"/>
  <c r="R175" i="371"/>
  <c r="Q175" i="371"/>
  <c r="T174" i="371"/>
  <c r="V174" i="371" s="1"/>
  <c r="S174" i="371"/>
  <c r="R174" i="371"/>
  <c r="Q174" i="371"/>
  <c r="V173" i="371"/>
  <c r="U173" i="371"/>
  <c r="T173" i="37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T166" i="371"/>
  <c r="V166" i="371" s="1"/>
  <c r="S166" i="371"/>
  <c r="R166" i="371"/>
  <c r="Q166" i="371"/>
  <c r="V165" i="371"/>
  <c r="U165" i="371"/>
  <c r="T165" i="371"/>
  <c r="S165" i="371"/>
  <c r="R165" i="371"/>
  <c r="Q165" i="371"/>
  <c r="T164" i="371"/>
  <c r="V164" i="371" s="1"/>
  <c r="S164" i="371"/>
  <c r="R164" i="371"/>
  <c r="Q164" i="371"/>
  <c r="V163" i="371"/>
  <c r="U163" i="371"/>
  <c r="T163" i="37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T160" i="371"/>
  <c r="V160" i="371" s="1"/>
  <c r="S160" i="371"/>
  <c r="R160" i="371"/>
  <c r="Q160" i="371"/>
  <c r="V159" i="371"/>
  <c r="U159" i="371"/>
  <c r="T159" i="371"/>
  <c r="S159" i="371"/>
  <c r="R159" i="371"/>
  <c r="Q159" i="371"/>
  <c r="T158" i="371"/>
  <c r="V158" i="371" s="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T148" i="371"/>
  <c r="V148" i="371" s="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T142" i="371"/>
  <c r="V142" i="371" s="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U123" i="371"/>
  <c r="T123" i="371"/>
  <c r="S123" i="371"/>
  <c r="V123" i="371" s="1"/>
  <c r="R123" i="371"/>
  <c r="Q123" i="371"/>
  <c r="T122" i="371"/>
  <c r="V122" i="371" s="1"/>
  <c r="S122" i="371"/>
  <c r="R122" i="371"/>
  <c r="Q122" i="371"/>
  <c r="U121" i="371"/>
  <c r="T121" i="371"/>
  <c r="S121" i="371"/>
  <c r="V121" i="371" s="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10" i="371" l="1"/>
  <c r="U14" i="371"/>
  <c r="U16" i="371"/>
  <c r="U18" i="371"/>
  <c r="U20" i="371"/>
  <c r="U24" i="371"/>
  <c r="U26" i="371"/>
  <c r="U28" i="371"/>
  <c r="U30" i="371"/>
  <c r="U32" i="371"/>
  <c r="U36" i="371"/>
  <c r="U38" i="371"/>
  <c r="U40" i="371"/>
  <c r="U44" i="371"/>
  <c r="U46" i="371"/>
  <c r="U48" i="371"/>
  <c r="U50" i="371"/>
  <c r="U52" i="371"/>
  <c r="U56" i="371"/>
  <c r="U58" i="371"/>
  <c r="U60" i="371"/>
  <c r="U62" i="371"/>
  <c r="U64" i="371"/>
  <c r="U68" i="371"/>
  <c r="U72" i="371"/>
  <c r="U74" i="371"/>
  <c r="U76" i="371"/>
  <c r="U78" i="371"/>
  <c r="U80" i="371"/>
  <c r="U82" i="371"/>
  <c r="U86" i="371"/>
  <c r="U88" i="371"/>
  <c r="U92" i="371"/>
  <c r="U94" i="371"/>
  <c r="U100" i="371"/>
  <c r="U102" i="371"/>
  <c r="U106" i="371"/>
  <c r="U108" i="371"/>
  <c r="U110" i="371"/>
  <c r="U112" i="371"/>
  <c r="U116" i="371"/>
  <c r="U118" i="371"/>
  <c r="U120" i="371"/>
  <c r="U122" i="371"/>
  <c r="U124" i="371"/>
  <c r="U130" i="371"/>
  <c r="U132" i="371"/>
  <c r="U136" i="371"/>
  <c r="U138" i="371"/>
  <c r="U140" i="371"/>
  <c r="U142" i="371"/>
  <c r="U146" i="371"/>
  <c r="U148" i="371"/>
  <c r="U152" i="371"/>
  <c r="U154" i="371"/>
  <c r="U158" i="371"/>
  <c r="U160" i="371"/>
  <c r="U162" i="371"/>
  <c r="U164" i="371"/>
  <c r="U166" i="371"/>
  <c r="U168" i="371"/>
  <c r="U170" i="371"/>
  <c r="U172" i="371"/>
  <c r="U174" i="371"/>
  <c r="U176" i="371"/>
  <c r="U178" i="371"/>
  <c r="U180" i="371"/>
  <c r="U192" i="371"/>
  <c r="U196" i="371"/>
  <c r="U198" i="371"/>
  <c r="U200" i="371"/>
  <c r="U12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E16" i="419"/>
  <c r="AD16" i="419"/>
  <c r="AD18" i="419" s="1"/>
  <c r="AC16" i="419"/>
  <c r="AB16" i="419"/>
  <c r="AA16" i="419"/>
  <c r="Z16" i="419"/>
  <c r="Z18" i="419" s="1"/>
  <c r="Y16" i="419"/>
  <c r="X16" i="419"/>
  <c r="W16" i="419"/>
  <c r="V16" i="419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J18" i="419" s="1"/>
  <c r="I16" i="419"/>
  <c r="H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H18" i="419"/>
  <c r="L18" i="419"/>
  <c r="P18" i="419"/>
  <c r="T18" i="419"/>
  <c r="X18" i="419"/>
  <c r="AB18" i="419"/>
  <c r="AF18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D19" i="414"/>
  <c r="D16" i="414"/>
  <c r="C19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M3" i="347"/>
  <c r="Q3" i="347" s="1"/>
  <c r="M3" i="387"/>
  <c r="K3" i="387" s="1"/>
  <c r="L3" i="387"/>
  <c r="J3" i="387"/>
  <c r="I3" i="387"/>
  <c r="G3" i="387"/>
  <c r="F3" i="387"/>
  <c r="N3" i="220"/>
  <c r="L3" i="220" s="1"/>
  <c r="C22" i="414"/>
  <c r="D22" i="414"/>
  <c r="H3" i="390" l="1"/>
  <c r="S3" i="347"/>
  <c r="H3" i="38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<sst xmlns="http://schemas.openxmlformats.org/spreadsheetml/2006/main" count="65472" uniqueCount="9410">
  <si>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</si>
  <si>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</si>
  <si>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</si>
  <si>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</si>
  <si>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</si>
  <si>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</si>
  <si>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</si>
  <si>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</si>
  <si>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</si>
  <si>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</si>
  <si>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</si>
  <si>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</si>
  <si>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</si>
  <si>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</si>
  <si>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</si>
  <si>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</si>
  <si>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</si>
  <si>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</si>
  <si>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</si>
  <si>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</si>
  <si>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</si>
  <si>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</si>
  <si>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</si>
  <si>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</si>
  <si>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</si>
  <si>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</si>
  <si>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</si>
  <si>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</si>
  <si>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</si>
  <si>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</si>
  <si>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</si>
  <si>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</si>
  <si>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</si>
  <si>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</si>
  <si>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</si>
  <si>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</si>
  <si>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</si>
  <si>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</si>
  <si>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</si>
  <si>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</si>
  <si>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</si>
  <si>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</si>
  <si>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</si>
  <si>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</si>
  <si>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</si>
  <si>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</si>
  <si>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</si>
  <si>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</si>
  <si>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</si>
  <si>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</si>
  <si>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</si>
  <si>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</si>
  <si>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</si>
  <si>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</si>
  <si>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</si>
  <si>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</si>
  <si>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</si>
  <si>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</si>
  <si>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</si>
  <si>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</si>
  <si>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</si>
  <si>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</si>
  <si>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</si>
  <si>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</si>
  <si>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</si>
  <si>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</si>
  <si>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</si>
  <si>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</si>
  <si>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</si>
  <si>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</si>
  <si>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</si>
  <si>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</si>
  <si>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</si>
  <si>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</si>
  <si>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</si>
  <si>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</si>
  <si>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</si>
  <si>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</si>
  <si>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</si>
  <si>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</si>
  <si>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</si>
  <si>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</si>
  <si>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</si>
  <si>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</si>
  <si>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</si>
  <si>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</si>
  <si>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</si>
  <si>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</si>
  <si>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</si>
  <si>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</si>
  <si>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</si>
  <si>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</si>
  <si>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</si>
  <si>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</si>
  <si>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</si>
  <si>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</si>
  <si>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</si>
  <si>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</si>
  <si>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</si>
  <si>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</si>
  <si>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</si>
  <si>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</si>
  <si>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</si>
  <si>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</si>
  <si>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</si>
  <si>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</si>
  <si>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</si>
  <si>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</si>
  <si>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</si>
  <si>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</si>
  <si>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</si>
  <si>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</si>
  <si>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</si>
  <si>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</si>
  <si>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</si>
  <si>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</si>
  <si>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</si>
  <si>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</si>
  <si>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</si>
  <si>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</si>
  <si>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</si>
  <si>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</si>
  <si>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</si>
  <si>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</si>
  <si>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</si>
  <si>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</si>
  <si>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</si>
  <si>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</si>
  <si>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</si>
  <si>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</si>
  <si>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</si>
  <si>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</si>
  <si>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</si>
  <si>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</si>
  <si>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</si>
  <si>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</si>
  <si>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</si>
  <si>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</si>
  <si>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</si>
  <si>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</si>
  <si>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</si>
  <si>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</si>
  <si>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</si>
  <si>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</si>
  <si>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</si>
  <si>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</si>
  <si>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</si>
  <si>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</si>
  <si>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</si>
  <si>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</si>
  <si>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</si>
  <si>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</si>
  <si>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</si>
  <si>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</si>
  <si>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</si>
  <si>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</si>
  <si>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</si>
  <si>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</si>
  <si>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</si>
  <si>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</si>
  <si>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</si>
  <si>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</si>
  <si>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</si>
  <si>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</si>
  <si>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</si>
  <si>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</si>
  <si>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</si>
  <si>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</si>
  <si>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</si>
  <si>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</si>
  <si>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</si>
  <si>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</si>
  <si>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</si>
  <si>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</si>
  <si>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</si>
  <si>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</si>
  <si>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</si>
  <si>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</si>
  <si>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</si>
  <si>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</si>
  <si>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</si>
  <si>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</si>
  <si>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</si>
  <si>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</si>
  <si>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</si>
  <si>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</si>
  <si>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</si>
  <si>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</si>
  <si>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</si>
  <si>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</si>
  <si>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</si>
  <si>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</si>
  <si>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</si>
  <si>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</si>
  <si>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</si>
  <si>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</si>
  <si>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</si>
  <si>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</si>
  <si>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</si>
  <si>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</si>
  <si>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</si>
  <si>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</si>
  <si>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</si>
  <si>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</si>
  <si>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</si>
  <si>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</si>
  <si>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</si>
  <si>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</si>
  <si>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</si>
  <si>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</si>
  <si>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</si>
  <si>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</si>
  <si>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</si>
  <si>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</si>
  <si>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</si>
  <si>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</si>
  <si>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</si>
  <si>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</si>
  <si>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</si>
  <si>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</si>
  <si>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</si>
  <si>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</si>
  <si>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</si>
  <si>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</si>
  <si>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</si>
  <si>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</si>
  <si>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</si>
  <si>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</si>
  <si>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</si>
  <si>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</si>
  <si>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</si>
  <si>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</si>
  <si>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</si>
  <si>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</si>
  <si>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</si>
  <si>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</si>
  <si>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</si>
  <si>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</si>
  <si>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</si>
  <si>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</si>
  <si>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</si>
  <si>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</si>
  <si>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</si>
  <si>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</si>
  <si>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</si>
  <si>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</si>
  <si>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</si>
  <si>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</si>
  <si>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</si>
  <si>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</si>
  <si>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</si>
  <si>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</si>
  <si>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</si>
  <si>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</si>
  <si>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</si>
  <si>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</si>
  <si>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</si>
  <si>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</si>
  <si>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</si>
  <si>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</si>
  <si>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</si>
  <si>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</si>
  <si>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</si>
  <si>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</si>
  <si>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</si>
  <si>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</si>
  <si>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</si>
  <si>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</si>
  <si>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</si>
  <si>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</si>
  <si>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</si>
  <si>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</si>
  <si>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</si>
  <si>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</si>
  <si>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</si>
  <si>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</si>
  <si>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</si>
  <si>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</si>
  <si>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</si>
  <si>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</si>
  <si>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</si>
  <si>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</si>
  <si>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</si>
  <si>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</si>
  <si>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</si>
  <si>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</si>
  <si>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</si>
  <si>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</si>
  <si>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</si>
  <si>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</si>
  <si>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</si>
  <si>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</si>
  <si>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</si>
  <si>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</si>
  <si>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</si>
  <si>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</si>
  <si>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</si>
  <si>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</si>
  <si>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</si>
  <si>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</si>
  <si>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</si>
  <si>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</si>
  <si>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</si>
  <si>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</si>
  <si>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</si>
  <si>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</si>
  <si>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</si>
  <si>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</si>
  <si>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</si>
  <si>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</si>
  <si>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</si>
  <si>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</si>
  <si>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</si>
  <si>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</si>
  <si>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</si>
  <si>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</si>
  <si>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</si>
  <si>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</si>
  <si>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</si>
  <si>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</si>
  <si>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</si>
  <si>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</si>
  <si>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</si>
  <si>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</si>
  <si>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</si>
  <si>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</si>
  <si>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</si>
  <si>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</si>
  <si>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</si>
  <si>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</si>
  <si>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</si>
  <si>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</si>
  <si>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</si>
  <si>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</si>
  <si>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</si>
  <si>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</si>
  <si>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</si>
  <si>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</si>
  <si>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</si>
  <si>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</si>
  <si>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</si>
  <si>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</si>
  <si>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</si>
  <si>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</si>
  <si>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--</t>
  </si>
  <si>
    <t>50110001     biologické implantáty (sk.507)</t>
  </si>
  <si>
    <t>50113     Léky a léčiva</t>
  </si>
  <si>
    <t>50113001     léky - paušál+TISS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</si>
  <si>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</si>
  <si>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</si>
  <si>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</si>
  <si>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</si>
  <si>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</si>
  <si>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</si>
  <si>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</si>
  <si>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</si>
  <si>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</si>
  <si>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</si>
  <si>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</si>
  <si>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50115004     implant.umělé těl.náhr.-kovové (s.Z_506)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</si>
  <si>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</si>
  <si>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</si>
  <si>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</si>
  <si>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</si>
  <si>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</si>
  <si>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</si>
  <si>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</si>
  <si>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</si>
  <si>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</si>
  <si>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</si>
  <si>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50115075     ostatní ZPr - stenty (sk.Z_538)</t>
  </si>
  <si>
    <t>50115079     ostatní ZPr - intenzivní péče (sk.Z_542)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</si>
  <si>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</si>
  <si>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</si>
  <si>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</si>
  <si>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</si>
  <si>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</si>
  <si>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</si>
  <si>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</si>
  <si>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</si>
  <si>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</si>
  <si>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</si>
  <si>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</si>
  <si>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</si>
  <si>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</si>
  <si>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</si>
  <si>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</si>
  <si>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</si>
  <si>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</si>
  <si>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</si>
  <si>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</si>
  <si>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</si>
  <si>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</si>
  <si>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</si>
  <si>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</si>
  <si>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</si>
  <si>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</si>
  <si>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</si>
  <si>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</si>
  <si>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</si>
  <si>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</si>
  <si>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</si>
  <si>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</si>
  <si>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</si>
  <si>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</si>
  <si>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</si>
  <si>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</si>
  <si>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</si>
  <si>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</si>
  <si>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</si>
  <si>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</si>
  <si>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</si>
  <si>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</si>
  <si>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</si>
  <si>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</si>
  <si>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</si>
  <si>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</si>
  <si>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</si>
  <si>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</si>
  <si>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</si>
  <si>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</si>
  <si>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</si>
  <si>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</si>
  <si>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</si>
  <si>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</si>
  <si>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</si>
  <si>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</si>
  <si>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</si>
  <si>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</si>
  <si>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</si>
  <si>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</si>
  <si>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</si>
  <si>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</si>
  <si>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</si>
  <si>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</si>
  <si>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</si>
  <si>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</si>
  <si>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</si>
  <si>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</si>
  <si>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</si>
  <si>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</si>
  <si>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</si>
  <si>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</si>
  <si>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</si>
  <si>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</si>
  <si>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</si>
  <si>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</si>
  <si>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</si>
  <si>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</si>
  <si>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</si>
  <si>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</si>
  <si>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</si>
  <si>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</si>
  <si>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</si>
  <si>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</si>
  <si>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</si>
  <si>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</si>
  <si>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</si>
  <si>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</si>
  <si>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</si>
  <si>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</si>
  <si>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</si>
  <si>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</si>
  <si>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</si>
  <si>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</si>
  <si>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</si>
  <si>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</si>
  <si>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</si>
  <si>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</si>
  <si>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</si>
  <si>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</si>
  <si>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</si>
  <si>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</si>
  <si>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</si>
  <si>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</si>
  <si>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</si>
  <si>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</si>
  <si>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</si>
  <si>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</si>
  <si>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</si>
  <si>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</si>
  <si>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</si>
  <si>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</si>
  <si>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</si>
  <si>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</si>
  <si>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</si>
  <si>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</si>
  <si>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</si>
  <si>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</si>
  <si>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</si>
  <si>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</si>
  <si>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</si>
  <si>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</si>
  <si>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</si>
  <si>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</si>
  <si>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</si>
  <si>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</si>
  <si>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</si>
  <si>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</si>
  <si>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</si>
  <si>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</si>
  <si>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55120014     ZC DHM - zdravot.techn. z dotací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</si>
  <si>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</si>
  <si>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</si>
  <si>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</si>
  <si>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</si>
  <si>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</si>
  <si>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</si>
  <si>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55802080     DDHM - provozní (věcné dary)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</si>
  <si>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</si>
  <si>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</si>
  <si>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</si>
  <si>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</si>
  <si>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</si>
  <si>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</si>
  <si>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</si>
  <si>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</si>
  <si>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</si>
  <si>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</si>
  <si>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</si>
  <si>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</si>
  <si>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</si>
  <si>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</si>
  <si>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</si>
  <si>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</si>
  <si>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</si>
  <si>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</si>
  <si>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</si>
  <si>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</si>
  <si>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</si>
  <si>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</si>
  <si>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</si>
  <si>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</si>
  <si>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</si>
  <si>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</si>
  <si>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</si>
  <si>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</si>
  <si>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</si>
  <si>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</si>
  <si>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</si>
  <si>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</si>
  <si>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</si>
  <si>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</si>
  <si>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</si>
  <si>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</si>
  <si>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</si>
  <si>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</si>
  <si>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</si>
  <si>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</si>
  <si>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</si>
  <si>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</si>
  <si>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</si>
  <si>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</si>
  <si>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64908044     náhrady od pojišť. (majetek)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</si>
  <si>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</si>
  <si>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</si>
  <si>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</si>
  <si>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</si>
  <si>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</si>
  <si>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</si>
  <si>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</si>
  <si>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</si>
  <si>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</si>
  <si>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</si>
  <si>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</si>
  <si>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</si>
  <si>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</si>
  <si>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</si>
  <si>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</si>
  <si>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</si>
  <si>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</si>
  <si>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</si>
  <si>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</si>
  <si>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</si>
  <si>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</si>
  <si>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</si>
  <si>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</si>
  <si>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</si>
  <si>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</si>
  <si>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</si>
  <si>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</si>
  <si>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</si>
  <si>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</si>
  <si>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</si>
  <si>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</si>
  <si>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</si>
  <si>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</si>
  <si>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</si>
  <si>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</si>
  <si>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</si>
  <si>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</si>
  <si>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</si>
  <si>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</si>
  <si>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</si>
  <si>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</si>
  <si>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04</t>
  </si>
  <si>
    <t>I. chirurgická klinika</t>
  </si>
  <si>
    <t/>
  </si>
  <si>
    <t>I. chirurgická klinika Celkem</t>
  </si>
  <si>
    <t>SumaKL</t>
  </si>
  <si>
    <t>0411</t>
  </si>
  <si>
    <t>lůžkové oddělení 8</t>
  </si>
  <si>
    <t>lůžkové oddělení 8 Celkem</t>
  </si>
  <si>
    <t>SumaNS</t>
  </si>
  <si>
    <t>mezeraNS</t>
  </si>
  <si>
    <t>0412</t>
  </si>
  <si>
    <t>lůžkové oddělení 9 + 9P</t>
  </si>
  <si>
    <t>lůžkové oddělení 9 + 9P Celkem</t>
  </si>
  <si>
    <t>0413</t>
  </si>
  <si>
    <t>lůžkové oddělení 3</t>
  </si>
  <si>
    <t>lůžkové oddělení 3 Celkem</t>
  </si>
  <si>
    <t>0421</t>
  </si>
  <si>
    <t>ambulance</t>
  </si>
  <si>
    <t>ambulance Celkem</t>
  </si>
  <si>
    <t>0432</t>
  </si>
  <si>
    <t>JIP  6</t>
  </si>
  <si>
    <t>JIP  6 Celkem</t>
  </si>
  <si>
    <t>0464</t>
  </si>
  <si>
    <t>pracoviště COS</t>
  </si>
  <si>
    <t>pracoviště COS Celkem</t>
  </si>
  <si>
    <t>0466</t>
  </si>
  <si>
    <t>pracoviště DK COS</t>
  </si>
  <si>
    <t>pracoviště DK COS Celkem</t>
  </si>
  <si>
    <t>0471</t>
  </si>
  <si>
    <t>odd. invaz. vyš. metotody-endoskopie</t>
  </si>
  <si>
    <t>odd. invaz. vyš. metotody-endoskopie Celkem</t>
  </si>
  <si>
    <t>50113001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</si>
  <si>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</si>
  <si>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</si>
  <si>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</si>
  <si>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</si>
  <si>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</si>
  <si>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</si>
  <si>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</si>
  <si>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47249</t>
  </si>
  <si>
    <t>GLUKÓZA 5 BRAUN</t>
  </si>
  <si>
    <t>INF SOL 10X250ML-PE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</si>
  <si>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</si>
  <si>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</si>
  <si>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</si>
  <si>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</si>
  <si>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</si>
  <si>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</si>
  <si>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</si>
  <si>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</si>
  <si>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</si>
  <si>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</si>
  <si>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</si>
  <si>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</si>
  <si>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</si>
  <si>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</si>
  <si>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</si>
  <si>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</si>
  <si>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</si>
  <si>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</si>
  <si>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</si>
  <si>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</si>
  <si>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</si>
  <si>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</si>
  <si>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</si>
  <si>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</si>
  <si>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</si>
  <si>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</si>
  <si>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</si>
  <si>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</si>
  <si>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</si>
  <si>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</si>
  <si>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</si>
  <si>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</si>
  <si>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</si>
  <si>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</si>
  <si>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</si>
  <si>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</si>
  <si>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</si>
  <si>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</si>
  <si>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</si>
  <si>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</si>
  <si>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</si>
  <si>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</si>
  <si>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</si>
  <si>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</si>
  <si>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</si>
  <si>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</si>
  <si>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</si>
  <si>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</si>
  <si>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</si>
  <si>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</si>
  <si>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</si>
  <si>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</si>
  <si>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</si>
  <si>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</si>
  <si>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</si>
  <si>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</si>
  <si>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</si>
  <si>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</si>
  <si>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</si>
  <si>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</si>
  <si>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</si>
  <si>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</si>
  <si>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</si>
  <si>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</si>
  <si>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</si>
  <si>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</si>
  <si>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</si>
  <si>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</si>
  <si>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</si>
  <si>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</si>
  <si>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</si>
  <si>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</si>
  <si>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</si>
  <si>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</si>
  <si>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</si>
  <si>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</si>
  <si>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</si>
  <si>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</si>
  <si>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</si>
  <si>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</si>
  <si>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103550</t>
  </si>
  <si>
    <t>3550</t>
  </si>
  <si>
    <t>VEROSPIRON</t>
  </si>
  <si>
    <t>103575</t>
  </si>
  <si>
    <t>3575</t>
  </si>
  <si>
    <t>HEPAROID LECIVA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</si>
  <si>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</si>
  <si>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</si>
  <si>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</si>
  <si>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</si>
  <si>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</si>
  <si>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</si>
  <si>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</si>
  <si>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</si>
  <si>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</si>
  <si>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</si>
  <si>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</si>
  <si>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</si>
  <si>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</si>
  <si>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</si>
  <si>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</si>
  <si>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</si>
  <si>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</si>
  <si>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</si>
  <si>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</si>
  <si>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</si>
  <si>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</si>
  <si>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</si>
  <si>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</si>
  <si>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</si>
  <si>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</si>
  <si>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</si>
  <si>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</si>
  <si>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</si>
  <si>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</si>
  <si>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</si>
  <si>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</si>
  <si>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</si>
  <si>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</si>
  <si>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</si>
  <si>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</si>
  <si>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</si>
  <si>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</si>
  <si>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</si>
  <si>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</si>
  <si>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</si>
  <si>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</si>
  <si>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</si>
  <si>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</si>
  <si>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128816</t>
  </si>
  <si>
    <t>28816</t>
  </si>
  <si>
    <t>AERIUS 5 MG</t>
  </si>
  <si>
    <t>POR TBL DIS 30X5MG</t>
  </si>
  <si>
    <t>131215</t>
  </si>
  <si>
    <t>31215</t>
  </si>
  <si>
    <t>TENSIOMIN</t>
  </si>
  <si>
    <t>TBL 30X25MG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</si>
  <si>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</si>
  <si>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</si>
  <si>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</si>
  <si>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</si>
  <si>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</si>
  <si>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</si>
  <si>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</si>
  <si>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</si>
  <si>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</si>
  <si>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</si>
  <si>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</si>
  <si>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POR CPS PRO 50X200MG</t>
  </si>
  <si>
    <t>144307</t>
  </si>
  <si>
    <t>44307</t>
  </si>
  <si>
    <t>EUPHYLLIN CR N 300</t>
  </si>
  <si>
    <t>CPS RET 50X300MG</t>
  </si>
  <si>
    <t>145310</t>
  </si>
  <si>
    <t>45310</t>
  </si>
  <si>
    <t>ANACID</t>
  </si>
  <si>
    <t>SUS 12X5ML(SACKY)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</si>
  <si>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</si>
  <si>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</si>
  <si>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</si>
  <si>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</si>
  <si>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</si>
  <si>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</si>
  <si>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</si>
  <si>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</si>
  <si>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</si>
  <si>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</si>
  <si>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</si>
  <si>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</si>
  <si>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</si>
  <si>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</si>
  <si>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</si>
  <si>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</si>
  <si>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</si>
  <si>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</si>
  <si>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</si>
  <si>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</si>
  <si>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</si>
  <si>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</si>
  <si>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</si>
  <si>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</si>
  <si>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</si>
  <si>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</si>
  <si>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</si>
  <si>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</si>
  <si>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</si>
  <si>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</si>
  <si>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</si>
  <si>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</si>
  <si>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</si>
  <si>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</si>
  <si>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164881</t>
  </si>
  <si>
    <t>64881</t>
  </si>
  <si>
    <t>BEROTEC N 100 MCG</t>
  </si>
  <si>
    <t>INH SOL PSS200 DAV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</si>
  <si>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</si>
  <si>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</si>
  <si>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</si>
  <si>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</si>
  <si>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</si>
  <si>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</si>
  <si>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</si>
  <si>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</si>
  <si>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</si>
  <si>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</si>
  <si>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</si>
  <si>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</si>
  <si>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</si>
  <si>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</si>
  <si>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</si>
  <si>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</si>
  <si>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</si>
  <si>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</si>
  <si>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</si>
  <si>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</si>
  <si>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</si>
  <si>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</si>
  <si>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</si>
  <si>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</si>
  <si>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</si>
  <si>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</si>
  <si>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</si>
  <si>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</si>
  <si>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</si>
  <si>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</si>
  <si>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</si>
  <si>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</si>
  <si>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</si>
  <si>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</si>
  <si>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</si>
  <si>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</si>
  <si>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</si>
  <si>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</si>
  <si>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</si>
  <si>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</si>
  <si>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</si>
  <si>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</si>
  <si>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</si>
  <si>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</si>
  <si>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</si>
  <si>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</si>
  <si>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</si>
  <si>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</si>
  <si>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</si>
  <si>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</si>
  <si>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</si>
  <si>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</si>
  <si>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</si>
  <si>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</si>
  <si>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</si>
  <si>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</si>
  <si>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</si>
  <si>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</si>
  <si>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</si>
  <si>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</si>
  <si>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</si>
  <si>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</si>
  <si>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</si>
  <si>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193104</t>
  </si>
  <si>
    <t>93104</t>
  </si>
  <si>
    <t>DEGAN</t>
  </si>
  <si>
    <t>TBL 40X10MG</t>
  </si>
  <si>
    <t>193105</t>
  </si>
  <si>
    <t>93105</t>
  </si>
  <si>
    <t>INJ 50X2ML/10MG</t>
  </si>
  <si>
    <t>196303</t>
  </si>
  <si>
    <t>96303</t>
  </si>
  <si>
    <t>ASCORUTIN (BLISTR)</t>
  </si>
  <si>
    <t>TBL OBD 50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</si>
  <si>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</si>
  <si>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</si>
  <si>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</si>
  <si>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</si>
  <si>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</si>
  <si>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</si>
  <si>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</si>
  <si>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</si>
  <si>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</si>
  <si>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</si>
  <si>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</si>
  <si>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</si>
  <si>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</si>
  <si>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</si>
  <si>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</si>
  <si>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199680</t>
  </si>
  <si>
    <t>ERDOMED</t>
  </si>
  <si>
    <t>POR CPS DUR 60X300MG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</si>
  <si>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</si>
  <si>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</si>
  <si>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</si>
  <si>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</si>
  <si>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</si>
  <si>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</si>
  <si>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</si>
  <si>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</si>
  <si>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</si>
  <si>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500945</t>
  </si>
  <si>
    <t>DZ DEBRIECASAN AQUAGEL 500 ml</t>
  </si>
  <si>
    <t>840220</t>
  </si>
  <si>
    <t>Lactobacillus acidophil.cps.75 bez laktózy</t>
  </si>
  <si>
    <t>845008</t>
  </si>
  <si>
    <t>107806</t>
  </si>
  <si>
    <t>AESCIN-TEVA</t>
  </si>
  <si>
    <t>POR TBL FLM 30X20MG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</si>
  <si>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</si>
  <si>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</si>
  <si>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</si>
  <si>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</si>
  <si>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</si>
  <si>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</si>
  <si>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</si>
  <si>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</si>
  <si>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</si>
  <si>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</si>
  <si>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</si>
  <si>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</si>
  <si>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</si>
  <si>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</si>
  <si>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</si>
  <si>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</si>
  <si>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</si>
  <si>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</si>
  <si>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</si>
  <si>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</si>
  <si>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</si>
  <si>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</si>
  <si>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</si>
  <si>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</si>
  <si>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</si>
  <si>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</si>
  <si>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</si>
  <si>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</si>
  <si>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</si>
  <si>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</si>
  <si>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</si>
  <si>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</si>
  <si>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</si>
  <si>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</si>
  <si>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</si>
  <si>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</si>
  <si>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</si>
  <si>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</si>
  <si>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</si>
  <si>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</si>
  <si>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</si>
  <si>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</si>
  <si>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849896</t>
  </si>
  <si>
    <t>134281</t>
  </si>
  <si>
    <t>VALSACOMBI 160 MG/12,5 MG</t>
  </si>
  <si>
    <t>POR TBL FLM 28</t>
  </si>
  <si>
    <t>849941</t>
  </si>
  <si>
    <t>162142</t>
  </si>
  <si>
    <t>PARALEN 500</t>
  </si>
  <si>
    <t>POR TBL NOB 24X500MG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</si>
  <si>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</si>
  <si>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</si>
  <si>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</si>
  <si>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</si>
  <si>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</si>
  <si>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</si>
  <si>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100489</t>
  </si>
  <si>
    <t>489</t>
  </si>
  <si>
    <t>INJ 5X1ML/10MG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</si>
  <si>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</si>
  <si>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</si>
  <si>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</si>
  <si>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</si>
  <si>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</si>
  <si>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</si>
  <si>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</si>
  <si>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</si>
  <si>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</si>
  <si>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</si>
  <si>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</si>
  <si>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</si>
  <si>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</si>
  <si>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</si>
  <si>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</si>
  <si>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</si>
  <si>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</si>
  <si>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</si>
  <si>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</si>
  <si>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</si>
  <si>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121793</t>
  </si>
  <si>
    <t>21793</t>
  </si>
  <si>
    <t>MONOTAB SR</t>
  </si>
  <si>
    <t>POR TBL PRO20X100MG</t>
  </si>
  <si>
    <t>126329</t>
  </si>
  <si>
    <t>26329</t>
  </si>
  <si>
    <t>AERIUS</t>
  </si>
  <si>
    <t>POR TBL FLM 30X5MG</t>
  </si>
  <si>
    <t>128216</t>
  </si>
  <si>
    <t>28216</t>
  </si>
  <si>
    <t>LYRICA 75 MG</t>
  </si>
  <si>
    <t>POR CPSDUR14X75MG</t>
  </si>
  <si>
    <t>132272</t>
  </si>
  <si>
    <t>146257</t>
  </si>
  <si>
    <t>IMODIUM</t>
  </si>
  <si>
    <t>POR CPS DUR 8X2MG</t>
  </si>
  <si>
    <t>138839</t>
  </si>
  <si>
    <t>DORETA 37,5 MG/325 MG</t>
  </si>
  <si>
    <t>POR TBL FLM 10</t>
  </si>
  <si>
    <t>145981</t>
  </si>
  <si>
    <t>45981</t>
  </si>
  <si>
    <t>CERNEVIT</t>
  </si>
  <si>
    <t>INJ PLV SOL10X750MG</t>
  </si>
  <si>
    <t>146991</t>
  </si>
  <si>
    <t>46991</t>
  </si>
  <si>
    <t>CPS 20X2MG</t>
  </si>
  <si>
    <t>155824</t>
  </si>
  <si>
    <t>55824</t>
  </si>
  <si>
    <t>INJ 5X5ML/2500MG</t>
  </si>
  <si>
    <t>159448</t>
  </si>
  <si>
    <t>59448</t>
  </si>
  <si>
    <t>DUROGESIC 25MCG/H</t>
  </si>
  <si>
    <t>EMP 5X2.5MG(10CM2)</t>
  </si>
  <si>
    <t>172564</t>
  </si>
  <si>
    <t>72564</t>
  </si>
  <si>
    <t>SEROPRAM</t>
  </si>
  <si>
    <t>INF 5X0.5ML/20MG</t>
  </si>
  <si>
    <t>184530</t>
  </si>
  <si>
    <t>200207</t>
  </si>
  <si>
    <t>MONOPRIL 20 MG</t>
  </si>
  <si>
    <t>POR TBL NOB 28X20MG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</si>
  <si>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</si>
  <si>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</si>
  <si>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</si>
  <si>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</si>
  <si>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</si>
  <si>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</si>
  <si>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</si>
  <si>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</si>
  <si>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</si>
  <si>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</si>
  <si>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</si>
  <si>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194918</t>
  </si>
  <si>
    <t>94918</t>
  </si>
  <si>
    <t>AMBROBENE</t>
  </si>
  <si>
    <t>TBL 20X30MG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</si>
  <si>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</si>
  <si>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</si>
  <si>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</si>
  <si>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</si>
  <si>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</si>
  <si>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</si>
  <si>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</si>
  <si>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196610</t>
  </si>
  <si>
    <t>96610</t>
  </si>
  <si>
    <t>APAURIN</t>
  </si>
  <si>
    <t>INJ 10X2ML/10MG</t>
  </si>
  <si>
    <t>845329</t>
  </si>
  <si>
    <t>Biopron9 tob.60</t>
  </si>
  <si>
    <t>848560</t>
  </si>
  <si>
    <t>125752</t>
  </si>
  <si>
    <t>ESSENTIALE FORTE N</t>
  </si>
  <si>
    <t>POR CPS DUR 50</t>
  </si>
  <si>
    <t>848802</t>
  </si>
  <si>
    <t>163138</t>
  </si>
  <si>
    <t>FLAVOBION</t>
  </si>
  <si>
    <t>POR TBL FLM 50X70MG</t>
  </si>
  <si>
    <t>850072</t>
  </si>
  <si>
    <t>162502</t>
  </si>
  <si>
    <t>TRIAMCINOLON TEVA</t>
  </si>
  <si>
    <t>DRM EML 1X30GM</t>
  </si>
  <si>
    <t>900240</t>
  </si>
  <si>
    <t>DZ TRIXO LIND 500ML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</si>
  <si>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</si>
  <si>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</si>
  <si>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</si>
  <si>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</si>
  <si>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</si>
  <si>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</si>
  <si>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</si>
  <si>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920170</t>
  </si>
  <si>
    <t>DZ TRIXO 500 ML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</si>
  <si>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</si>
  <si>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</si>
  <si>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</si>
  <si>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</si>
  <si>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</si>
  <si>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</si>
  <si>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</si>
  <si>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</si>
  <si>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194852</t>
  </si>
  <si>
    <t>94852</t>
  </si>
  <si>
    <t>SOLUVIT N PRO INFUS.</t>
  </si>
  <si>
    <t>INJ SIC 10</t>
  </si>
  <si>
    <t>102963</t>
  </si>
  <si>
    <t>2963</t>
  </si>
  <si>
    <t>PREDNISON 20 LECIVA</t>
  </si>
  <si>
    <t>TBL 20X20MG(BLISTR)</t>
  </si>
  <si>
    <t>900321</t>
  </si>
  <si>
    <t>KL PRIPRAVEK</t>
  </si>
  <si>
    <t>100858</t>
  </si>
  <si>
    <t>858</t>
  </si>
  <si>
    <t>HYDROCORTISON M LECIVA</t>
  </si>
  <si>
    <t>UNG 10GM 1%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</si>
  <si>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</si>
  <si>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</si>
  <si>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</si>
  <si>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</si>
  <si>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</si>
  <si>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</si>
  <si>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</si>
  <si>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</si>
  <si>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</si>
  <si>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</si>
  <si>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</si>
  <si>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</si>
  <si>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</si>
  <si>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</si>
  <si>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</si>
  <si>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</si>
  <si>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INJECTIO PROCAIN.CHLOR.0.2% ARD</t>
  </si>
  <si>
    <t>INJ 1X500ML 0.2%</t>
  </si>
  <si>
    <t>185060</t>
  </si>
  <si>
    <t>85060</t>
  </si>
  <si>
    <t>ATARAX</t>
  </si>
  <si>
    <t>TBL OBD 25X25MG</t>
  </si>
  <si>
    <t>192489</t>
  </si>
  <si>
    <t>92489</t>
  </si>
  <si>
    <t>YAL</t>
  </si>
  <si>
    <t>SOL 10X67.5ML</t>
  </si>
  <si>
    <t>193723</t>
  </si>
  <si>
    <t>93723</t>
  </si>
  <si>
    <t>INDOMETACIN 50 BERLIN-CHEMIE</t>
  </si>
  <si>
    <t>SUP 10X50MG</t>
  </si>
  <si>
    <t>841577</t>
  </si>
  <si>
    <t>MENALIND Professional olej.přís. 500ml</t>
  </si>
  <si>
    <t>848856</t>
  </si>
  <si>
    <t>155873</t>
  </si>
  <si>
    <t>TRENTAL 400</t>
  </si>
  <si>
    <t>POR TBL RET 100X400MG</t>
  </si>
  <si>
    <t>100113</t>
  </si>
  <si>
    <t>113</t>
  </si>
  <si>
    <t>DILURAN</t>
  </si>
  <si>
    <t>TBL 20X250MG</t>
  </si>
  <si>
    <t>108499</t>
  </si>
  <si>
    <t>8499</t>
  </si>
  <si>
    <t>DIPIDOLOR</t>
  </si>
  <si>
    <t>INJ 5X2ML 7.5MG/ML</t>
  </si>
  <si>
    <t>116320</t>
  </si>
  <si>
    <t>16320</t>
  </si>
  <si>
    <t>BRAUNOVIDON MAST</t>
  </si>
  <si>
    <t>UNG 1X100GM-TUBA</t>
  </si>
  <si>
    <t>145241</t>
  </si>
  <si>
    <t>45241</t>
  </si>
  <si>
    <t>ISICOM 100MG</t>
  </si>
  <si>
    <t>TBL 100X125MG</t>
  </si>
  <si>
    <t>169755</t>
  </si>
  <si>
    <t>69755</t>
  </si>
  <si>
    <t>ARDEANUTRISOL G 40</t>
  </si>
  <si>
    <t>INF 1X80ML</t>
  </si>
  <si>
    <t>187299</t>
  </si>
  <si>
    <t>87299</t>
  </si>
  <si>
    <t>IMUNOR</t>
  </si>
  <si>
    <t>LYO 4X10MG</t>
  </si>
  <si>
    <t>199466</t>
  </si>
  <si>
    <t>BURONIL 25 MG</t>
  </si>
  <si>
    <t>POR TBL OBD 50X25MG</t>
  </si>
  <si>
    <t>848725</t>
  </si>
  <si>
    <t>107677</t>
  </si>
  <si>
    <t>KALIUMCHLORID 7.45% BRAUN</t>
  </si>
  <si>
    <t>INF CNC SOL 20X100ML</t>
  </si>
  <si>
    <t>920356</t>
  </si>
  <si>
    <t>KL SOL.BORGLYCEROLI  3% 100 G</t>
  </si>
  <si>
    <t>930661</t>
  </si>
  <si>
    <t>KL AQUA PURIF. BAG IN BOX 5 l</t>
  </si>
  <si>
    <t>111062</t>
  </si>
  <si>
    <t>11062</t>
  </si>
  <si>
    <t>OXYCONTIN 20 MG</t>
  </si>
  <si>
    <t>POR TBL PRO 30X20MG</t>
  </si>
  <si>
    <t>114711</t>
  </si>
  <si>
    <t>14711</t>
  </si>
  <si>
    <t>TARDYFERON</t>
  </si>
  <si>
    <t>TBL RET 30</t>
  </si>
  <si>
    <t>153940</t>
  </si>
  <si>
    <t>53940</t>
  </si>
  <si>
    <t>TBL 20X15MG(BLISTR)</t>
  </si>
  <si>
    <t>187167</t>
  </si>
  <si>
    <t>87167</t>
  </si>
  <si>
    <t>AMITRIPTYLIN SLOVAKOFARMA</t>
  </si>
  <si>
    <t>TBL OBD 50X28.3MG</t>
  </si>
  <si>
    <t>188663</t>
  </si>
  <si>
    <t>17994</t>
  </si>
  <si>
    <t>CALCII CARBONICI 0,5 TBL. MEDICAMENTA</t>
  </si>
  <si>
    <t>POR TBL NOB 100X0.5GM</t>
  </si>
  <si>
    <t>380715</t>
  </si>
  <si>
    <t>80715</t>
  </si>
  <si>
    <t>FLAMIGEL 250 ML     FLAM250</t>
  </si>
  <si>
    <t>HYDROKOLOIDNÍ GEL P</t>
  </si>
  <si>
    <t>850366</t>
  </si>
  <si>
    <t>167263</t>
  </si>
  <si>
    <t>ONBREZ BREEZHALER 300 MCG</t>
  </si>
  <si>
    <t>INH PLV CPS DUR 30X300RG+INH</t>
  </si>
  <si>
    <t>101807</t>
  </si>
  <si>
    <t>40538</t>
  </si>
  <si>
    <t>DICYNONE</t>
  </si>
  <si>
    <t>TBL 30x 500 mg</t>
  </si>
  <si>
    <t>106092</t>
  </si>
  <si>
    <t>6092</t>
  </si>
  <si>
    <t>GUTRON 5MG</t>
  </si>
  <si>
    <t>TBL 50X5MG</t>
  </si>
  <si>
    <t>114329</t>
  </si>
  <si>
    <t>14329</t>
  </si>
  <si>
    <t>ALPHA D3 0.25 MCG</t>
  </si>
  <si>
    <t>POR CPSMOL30X0.25RG</t>
  </si>
  <si>
    <t>147285</t>
  </si>
  <si>
    <t>47285</t>
  </si>
  <si>
    <t>DUROGESIC 75MCG/H</t>
  </si>
  <si>
    <t>EMP 5X7.5MG(30CM2)</t>
  </si>
  <si>
    <t>395019</t>
  </si>
  <si>
    <t>KL CHLADIVE MAZANI 450 g FAGRON</t>
  </si>
  <si>
    <t>DPH 15%</t>
  </si>
  <si>
    <t>178278</t>
  </si>
  <si>
    <t>78278</t>
  </si>
  <si>
    <t>AMBROSAN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</si>
  <si>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</si>
  <si>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</si>
  <si>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</si>
  <si>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</si>
  <si>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</si>
  <si>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</si>
  <si>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</si>
  <si>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</si>
  <si>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</si>
  <si>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</si>
  <si>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900493</t>
  </si>
  <si>
    <t>KL SUPP.BISACODYLI 0,01G  30KS</t>
  </si>
  <si>
    <t>921230</t>
  </si>
  <si>
    <t>KL VASELINUM ALBUM, 20G</t>
  </si>
  <si>
    <t>921281</t>
  </si>
  <si>
    <t>KL BENZINUM 200g</t>
  </si>
  <si>
    <t>921394</t>
  </si>
  <si>
    <t>KL SUPP.BISACODYLI 0,01G  50KS</t>
  </si>
  <si>
    <t>921417</t>
  </si>
  <si>
    <t>KL SUPP.BISACODYLI 0,01G 100KS</t>
  </si>
  <si>
    <t>921461</t>
  </si>
  <si>
    <t>KL CHLADIVE MAZANI, 300G</t>
  </si>
  <si>
    <t>194810</t>
  </si>
  <si>
    <t>94810</t>
  </si>
  <si>
    <t>HYPOTYLIN</t>
  </si>
  <si>
    <t>TBL 30X2.5MG</t>
  </si>
  <si>
    <t>121393</t>
  </si>
  <si>
    <t>21393</t>
  </si>
  <si>
    <t>PATENTBLAU V</t>
  </si>
  <si>
    <t>INJ 5X2ML/50MG</t>
  </si>
  <si>
    <t>842266</t>
  </si>
  <si>
    <t>Ubrousky detske vlhčené</t>
  </si>
  <si>
    <t>171547</t>
  </si>
  <si>
    <t>CARZAP 16 MG</t>
  </si>
  <si>
    <t>POR TBL NOB 28X16MG</t>
  </si>
  <si>
    <t>147862</t>
  </si>
  <si>
    <t>47862</t>
  </si>
  <si>
    <t>FAMOSAN 20 MG</t>
  </si>
  <si>
    <t>POR TBL FLM100X20MG</t>
  </si>
  <si>
    <t>850638</t>
  </si>
  <si>
    <t>500886</t>
  </si>
  <si>
    <t>IFIRMASTA 150 MG</t>
  </si>
  <si>
    <t>POR TBL FLM 28X150MG</t>
  </si>
  <si>
    <t>850053</t>
  </si>
  <si>
    <t>162694</t>
  </si>
  <si>
    <t>EPILAN D GEROT</t>
  </si>
  <si>
    <t>380759</t>
  </si>
  <si>
    <t>169469</t>
  </si>
  <si>
    <t>OPSITE SPRAY 240 ML</t>
  </si>
  <si>
    <t>TRANSPARENTNÍ FILM</t>
  </si>
  <si>
    <t>191217</t>
  </si>
  <si>
    <t>91217</t>
  </si>
  <si>
    <t>VENTER</t>
  </si>
  <si>
    <t>TBL 50X1GM</t>
  </si>
  <si>
    <t>169418</t>
  </si>
  <si>
    <t>69418</t>
  </si>
  <si>
    <t>DIAZEPAM DESITIN RECTAL TUBE</t>
  </si>
  <si>
    <t>ENM 5X2.5ML/10MG</t>
  </si>
  <si>
    <t>500326</t>
  </si>
  <si>
    <t>KL BENZINUM 500 ml/333g HVLP</t>
  </si>
  <si>
    <t>159595</t>
  </si>
  <si>
    <t>59595</t>
  </si>
  <si>
    <t>FAMOSAN 20MG</t>
  </si>
  <si>
    <t>TBL OBD 50X20MG</t>
  </si>
  <si>
    <t>103033</t>
  </si>
  <si>
    <t>3033</t>
  </si>
  <si>
    <t>CORDIPIN XL</t>
  </si>
  <si>
    <t>TBL RET 30X40MG</t>
  </si>
  <si>
    <t>193552</t>
  </si>
  <si>
    <t>SEEBRI BREEZHALER 44 MCG</t>
  </si>
  <si>
    <t>INH PLV CPS DUR 30X1X44RG+INH</t>
  </si>
  <si>
    <t>280863</t>
  </si>
  <si>
    <t>80863</t>
  </si>
  <si>
    <t>CAVILON NSBF-SPRAY</t>
  </si>
  <si>
    <t>28ML PRO OŠETŘENÍ RAN</t>
  </si>
  <si>
    <t>176954</t>
  </si>
  <si>
    <t>ALGIFEN NEO</t>
  </si>
  <si>
    <t>POR GTT SOL 1X50ML</t>
  </si>
  <si>
    <t>394153</t>
  </si>
  <si>
    <t>Calcium pantotenicum mast 30g Generica</t>
  </si>
  <si>
    <t>395712</t>
  </si>
  <si>
    <t>HBF Calcium panthotenát mast 30g</t>
  </si>
  <si>
    <t>198058</t>
  </si>
  <si>
    <t>SANVAL 10 MG</t>
  </si>
  <si>
    <t>POR TBL FLM 100X10MG</t>
  </si>
  <si>
    <t>282011</t>
  </si>
  <si>
    <t>82011</t>
  </si>
  <si>
    <t>LINOVERA - SPRAY, NENASYCENÉ MASTNÉ KYSELINY</t>
  </si>
  <si>
    <t>30ML PRO OŠETŘENÍ RAN</t>
  </si>
  <si>
    <t>167541</t>
  </si>
  <si>
    <t>67541</t>
  </si>
  <si>
    <t>ALMIRAL 50</t>
  </si>
  <si>
    <t>TBL OBD 20X50MG</t>
  </si>
  <si>
    <t>621119</t>
  </si>
  <si>
    <t>Baby Wipes Aloe Vera vlhčené ubrousky 80ks</t>
  </si>
  <si>
    <t>23987</t>
  </si>
  <si>
    <t>DZ OCTENISEPT drm. sol. 250 ml</t>
  </si>
  <si>
    <t>DRM SOL 1X250ML</t>
  </si>
  <si>
    <t>185300</t>
  </si>
  <si>
    <t>BRETARIS GENUAIR 322 MCG</t>
  </si>
  <si>
    <t>INH PLV 1X60DÁV</t>
  </si>
  <si>
    <t>989187</t>
  </si>
  <si>
    <t>Hemagel 100g</t>
  </si>
  <si>
    <t>988837</t>
  </si>
  <si>
    <t>Calcium pantothenicum krém Generica  30g</t>
  </si>
  <si>
    <t>202796</t>
  </si>
  <si>
    <t>POR CPS DUR 30X250MG</t>
  </si>
  <si>
    <t>214620</t>
  </si>
  <si>
    <t>VASOCARDIN SR 200</t>
  </si>
  <si>
    <t>POR TBL PRO 30X200MG</t>
  </si>
  <si>
    <t>214902</t>
  </si>
  <si>
    <t>POR CPS PRO 50X100MG</t>
  </si>
  <si>
    <t>214619</t>
  </si>
  <si>
    <t>134824</t>
  </si>
  <si>
    <t>ISOLYTE BP - PLAST. LÁHEV</t>
  </si>
  <si>
    <t xml:space="preserve">INF SOL 10X1000ML KP </t>
  </si>
  <si>
    <t>134821</t>
  </si>
  <si>
    <t>ISOLYTE  FFX - VAK</t>
  </si>
  <si>
    <t>INF SOL 10X1000ML Freeflex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</si>
  <si>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</si>
  <si>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</si>
  <si>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</si>
  <si>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</si>
  <si>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</si>
  <si>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</si>
  <si>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</si>
  <si>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109709</t>
  </si>
  <si>
    <t>9709</t>
  </si>
  <si>
    <t>SOLU-MEDROL</t>
  </si>
  <si>
    <t>INJ SIC 1X40MG+1ML</t>
  </si>
  <si>
    <t>114439</t>
  </si>
  <si>
    <t>14439</t>
  </si>
  <si>
    <t>FOKUSIN</t>
  </si>
  <si>
    <t>POR CPS RDR30X0.4MG</t>
  </si>
  <si>
    <t>115316</t>
  </si>
  <si>
    <t>15316</t>
  </si>
  <si>
    <t>LOZAP H</t>
  </si>
  <si>
    <t>POR TBL FLM 30</t>
  </si>
  <si>
    <t>115864</t>
  </si>
  <si>
    <t>15864</t>
  </si>
  <si>
    <t>TRITACE 10</t>
  </si>
  <si>
    <t>POR TBL NOB 30X10MG</t>
  </si>
  <si>
    <t>116932</t>
  </si>
  <si>
    <t>16932</t>
  </si>
  <si>
    <t>MOXOSTAD 0.4 MG</t>
  </si>
  <si>
    <t>POR TBL FLM30X0.4MG</t>
  </si>
  <si>
    <t>130560</t>
  </si>
  <si>
    <t>30560</t>
  </si>
  <si>
    <t>CADUET 10MG/10MG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</si>
  <si>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</si>
  <si>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</si>
  <si>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</si>
  <si>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</si>
  <si>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</si>
  <si>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</si>
  <si>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</si>
  <si>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</si>
  <si>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</si>
  <si>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</si>
  <si>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</si>
  <si>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149909</t>
  </si>
  <si>
    <t>49909</t>
  </si>
  <si>
    <t>LOKREN 20 MG</t>
  </si>
  <si>
    <t>POR TBL FLM 28X20MG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</si>
  <si>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</si>
  <si>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</si>
  <si>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</si>
  <si>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</si>
  <si>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</si>
  <si>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</si>
  <si>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</si>
  <si>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</si>
  <si>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</si>
  <si>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</si>
  <si>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</si>
  <si>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</si>
  <si>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</si>
  <si>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</si>
  <si>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</si>
  <si>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</si>
  <si>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159810</t>
  </si>
  <si>
    <t>59810</t>
  </si>
  <si>
    <t>FRAXIPARINE FORTE</t>
  </si>
  <si>
    <t>INJ SOL 10X1.0ML</t>
  </si>
  <si>
    <t>164788</t>
  </si>
  <si>
    <t>64788</t>
  </si>
  <si>
    <t>ACCUZIDE 20</t>
  </si>
  <si>
    <t>166030</t>
  </si>
  <si>
    <t>66030</t>
  </si>
  <si>
    <t>ZODAC</t>
  </si>
  <si>
    <t>TBL OBD 30X10MG</t>
  </si>
  <si>
    <t>184399</t>
  </si>
  <si>
    <t>84399</t>
  </si>
  <si>
    <t>NEURONTIN 300MG</t>
  </si>
  <si>
    <t>CPS 50X300MG</t>
  </si>
  <si>
    <t>193016</t>
  </si>
  <si>
    <t>93016</t>
  </si>
  <si>
    <t>SORTIS 20MG</t>
  </si>
  <si>
    <t>TBL OBD 30X20MG</t>
  </si>
  <si>
    <t>193018</t>
  </si>
  <si>
    <t>93018</t>
  </si>
  <si>
    <t>SORTIS 20 MG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</si>
  <si>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</si>
  <si>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</si>
  <si>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</si>
  <si>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</si>
  <si>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</si>
  <si>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</si>
  <si>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</si>
  <si>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</si>
  <si>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</si>
  <si>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</si>
  <si>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</si>
  <si>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845796</t>
  </si>
  <si>
    <t>126031</t>
  </si>
  <si>
    <t>PRENEWEL 4 MG/1,25 MG</t>
  </si>
  <si>
    <t>POR TBL NOB 30</t>
  </si>
  <si>
    <t>846446</t>
  </si>
  <si>
    <t>124343</t>
  </si>
  <si>
    <t>CEZERA 5 MG</t>
  </si>
  <si>
    <t>848545</t>
  </si>
  <si>
    <t>127546</t>
  </si>
  <si>
    <t>AMESOS 10 MG/5 MG TABLETY</t>
  </si>
  <si>
    <t>849453</t>
  </si>
  <si>
    <t>163077</t>
  </si>
  <si>
    <t>AMARYL 2 MG</t>
  </si>
  <si>
    <t>POR TBL NOB 30X2MG</t>
  </si>
  <si>
    <t>849831</t>
  </si>
  <si>
    <t>162008</t>
  </si>
  <si>
    <t>PRESTARIUM NEO COMBI 10 MG/2,5 MG</t>
  </si>
  <si>
    <t>850087</t>
  </si>
  <si>
    <t>120791</t>
  </si>
  <si>
    <t>APO-PERINDO 4 MG</t>
  </si>
  <si>
    <t>POR TBL NOB 30X4MG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</si>
  <si>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</si>
  <si>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</si>
  <si>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</si>
  <si>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</si>
  <si>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</si>
  <si>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</si>
  <si>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</si>
  <si>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</si>
  <si>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</si>
  <si>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</si>
  <si>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</si>
  <si>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</si>
  <si>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</si>
  <si>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</si>
  <si>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</si>
  <si>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</si>
  <si>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</si>
  <si>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</si>
  <si>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</si>
  <si>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</si>
  <si>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169189</t>
  </si>
  <si>
    <t>69189</t>
  </si>
  <si>
    <t>EUTHYROX 50</t>
  </si>
  <si>
    <t>TBL 100X50RG</t>
  </si>
  <si>
    <t>194113</t>
  </si>
  <si>
    <t>94113</t>
  </si>
  <si>
    <t>TBL 100X3MG</t>
  </si>
  <si>
    <t>846824</t>
  </si>
  <si>
    <t>124087</t>
  </si>
  <si>
    <t>PRESTANCE 5 MG/5 MG</t>
  </si>
  <si>
    <t>849187</t>
  </si>
  <si>
    <t>111902</t>
  </si>
  <si>
    <t>NITRESAN 20 MG</t>
  </si>
  <si>
    <t>POR TBL NOB 30X20MG</t>
  </si>
  <si>
    <t>132059</t>
  </si>
  <si>
    <t>32059</t>
  </si>
  <si>
    <t>FRAXIPARINE</t>
  </si>
  <si>
    <t>INJ SOL 10X0.4ML</t>
  </si>
  <si>
    <t>190959</t>
  </si>
  <si>
    <t>90959</t>
  </si>
  <si>
    <t>XANAX</t>
  </si>
  <si>
    <t>TBL 30X0.5MG</t>
  </si>
  <si>
    <t>117431</t>
  </si>
  <si>
    <t>17431</t>
  </si>
  <si>
    <t>CITALEC 20 ZENTIVA</t>
  </si>
  <si>
    <t>POR TBL FLM30X20MG</t>
  </si>
  <si>
    <t>184396</t>
  </si>
  <si>
    <t>84396</t>
  </si>
  <si>
    <t>NEURONTIN 100MG</t>
  </si>
  <si>
    <t>CPS 20X100MG</t>
  </si>
  <si>
    <t>166760</t>
  </si>
  <si>
    <t>KINITO 50 MG, POTAHOVANÉ TABLETY</t>
  </si>
  <si>
    <t>POR TBL FLM 100X50MG</t>
  </si>
  <si>
    <t>115245</t>
  </si>
  <si>
    <t>15245</t>
  </si>
  <si>
    <t>SANDOSTATIN 0.1 MG/ML</t>
  </si>
  <si>
    <t>INJ SOL 5X1ML/0.1MG</t>
  </si>
  <si>
    <t>849578</t>
  </si>
  <si>
    <t>149480</t>
  </si>
  <si>
    <t>ZYLLT 75 MG</t>
  </si>
  <si>
    <t>POR TBL FLM 28X75MG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</si>
  <si>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</si>
  <si>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</si>
  <si>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</si>
  <si>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</si>
  <si>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</si>
  <si>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</si>
  <si>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</si>
  <si>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203097</t>
  </si>
  <si>
    <t>AMOKSIKLAV 1 G</t>
  </si>
  <si>
    <t>POR TBL FLM 21X1GM</t>
  </si>
  <si>
    <t>24550</t>
  </si>
  <si>
    <t>ONDANSETRON KABI 2 MG/ML</t>
  </si>
  <si>
    <t>INJ SOL 5X4ML</t>
  </si>
  <si>
    <t>213477</t>
  </si>
  <si>
    <t>INJ SOL 10X5ML</t>
  </si>
  <si>
    <t>214427</t>
  </si>
  <si>
    <t>50113006</t>
  </si>
  <si>
    <t>33527</t>
  </si>
  <si>
    <t>NUTRISON</t>
  </si>
  <si>
    <t>POR SOL 1X500ML</t>
  </si>
  <si>
    <t>133146</t>
  </si>
  <si>
    <t>33530</t>
  </si>
  <si>
    <t>NUTRISON MULTI FIBRE</t>
  </si>
  <si>
    <t>POR SOL 1X1000ML-VA</t>
  </si>
  <si>
    <t>133148</t>
  </si>
  <si>
    <t>33148</t>
  </si>
  <si>
    <t>NUTRISON PROTEIN PLUS MULTI FIB</t>
  </si>
  <si>
    <t>POR SOL 1X500ML-VA</t>
  </si>
  <si>
    <t>33526</t>
  </si>
  <si>
    <t>POR SOL 1X1000ML</t>
  </si>
  <si>
    <t>50113013</t>
  </si>
  <si>
    <t>108807</t>
  </si>
  <si>
    <t>8807</t>
  </si>
  <si>
    <t>DALACIN C PHOSPHATE</t>
  </si>
  <si>
    <t>INJ 1X4ML 600MG</t>
  </si>
  <si>
    <t>111592</t>
  </si>
  <si>
    <t>11592</t>
  </si>
  <si>
    <t>METRONIDAZOL 500MG BRAUN</t>
  </si>
  <si>
    <t>INJ 10X100ML(LDPE)</t>
  </si>
  <si>
    <t>847476</t>
  </si>
  <si>
    <t>112782</t>
  </si>
  <si>
    <t xml:space="preserve">GENTAMICIN B.BRAUN 3 MG/ML INFUZNÍ ROZTOK </t>
  </si>
  <si>
    <t>INF SOL 20X80ML</t>
  </si>
  <si>
    <t>104234</t>
  </si>
  <si>
    <t>4234</t>
  </si>
  <si>
    <t>INJ 1X2ML 300MG</t>
  </si>
  <si>
    <t>162496</t>
  </si>
  <si>
    <t>TAZIP 4 G/0,5 G</t>
  </si>
  <si>
    <t>INJ+INF PLV SOL 10X4,5GM</t>
  </si>
  <si>
    <t>183926</t>
  </si>
  <si>
    <t>AZEPO 1 G</t>
  </si>
  <si>
    <t>INJ+INF PLV SOL 10X1GM</t>
  </si>
  <si>
    <t>201954</t>
  </si>
  <si>
    <t>BITAMMON 1 G/0,5 G</t>
  </si>
  <si>
    <t>INJ+INF PLV SOL 10X1.5GM</t>
  </si>
  <si>
    <t>103377</t>
  </si>
  <si>
    <t>3377</t>
  </si>
  <si>
    <t>BISEPTOL 480</t>
  </si>
  <si>
    <t>TBL 20X480MG</t>
  </si>
  <si>
    <t>106264</t>
  </si>
  <si>
    <t>6264</t>
  </si>
  <si>
    <t>SUMETROLIM</t>
  </si>
  <si>
    <t>153853</t>
  </si>
  <si>
    <t>53853</t>
  </si>
  <si>
    <t>KLACID 500</t>
  </si>
  <si>
    <t>TBL OBD 14X500MG</t>
  </si>
  <si>
    <t>844576</t>
  </si>
  <si>
    <t>100339</t>
  </si>
  <si>
    <t>DALACIN C 300 MG</t>
  </si>
  <si>
    <t>POR CPS DUR 16X300MG</t>
  </si>
  <si>
    <t>144285</t>
  </si>
  <si>
    <t>44285</t>
  </si>
  <si>
    <t>NORMIX</t>
  </si>
  <si>
    <t>TBL OBD 12X200MG</t>
  </si>
  <si>
    <t>126127</t>
  </si>
  <si>
    <t>26127</t>
  </si>
  <si>
    <t>TYGACIL 50 MG</t>
  </si>
  <si>
    <t>INF PLV SOL 10X50MG/5ML</t>
  </si>
  <si>
    <t>111706</t>
  </si>
  <si>
    <t>11706</t>
  </si>
  <si>
    <t>INJ 10X5ML</t>
  </si>
  <si>
    <t>147977</t>
  </si>
  <si>
    <t>MEROPENEM HOSPIRA 1 G</t>
  </si>
  <si>
    <t>162187</t>
  </si>
  <si>
    <t>CIPROFLOXACIN KABI 400 MG/200 ML INFUZNÍ ROZTOK</t>
  </si>
  <si>
    <t>INF SOL 10X400MG/200ML</t>
  </si>
  <si>
    <t>145634</t>
  </si>
  <si>
    <t>MEROPENEM RANBAXY 1 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</si>
  <si>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</si>
  <si>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</si>
  <si>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</si>
  <si>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</si>
  <si>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</si>
  <si>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</si>
  <si>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</si>
  <si>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</si>
  <si>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</si>
  <si>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</si>
  <si>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</si>
  <si>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</si>
  <si>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</si>
  <si>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</si>
  <si>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INJ PLV SOL 10X1MU</t>
  </si>
  <si>
    <t>158092</t>
  </si>
  <si>
    <t>58092</t>
  </si>
  <si>
    <t>CEFAZOLIN SANDOZ 1 G</t>
  </si>
  <si>
    <t>INJ SIC 10X1GM</t>
  </si>
  <si>
    <t>168998</t>
  </si>
  <si>
    <t>68998</t>
  </si>
  <si>
    <t>AMPICILIN BIOTIKA</t>
  </si>
  <si>
    <t>INJ 10X1000MG</t>
  </si>
  <si>
    <t>172972</t>
  </si>
  <si>
    <t>72972</t>
  </si>
  <si>
    <t>AMOKSIKLAV 1.2GM</t>
  </si>
  <si>
    <t>INJ SIC 5X1.2GM</t>
  </si>
  <si>
    <t>194155</t>
  </si>
  <si>
    <t>94155</t>
  </si>
  <si>
    <t>ABAKTAL</t>
  </si>
  <si>
    <t>INJ 10X5ML/400MG</t>
  </si>
  <si>
    <t>117041</t>
  </si>
  <si>
    <t>17041</t>
  </si>
  <si>
    <t>CEFOBID 1 G</t>
  </si>
  <si>
    <t>INJ SIC 1X1GM</t>
  </si>
  <si>
    <t>166137</t>
  </si>
  <si>
    <t>66137</t>
  </si>
  <si>
    <t>OFLOXIN INF</t>
  </si>
  <si>
    <t>INF 1X100ML/200MG</t>
  </si>
  <si>
    <t>131656</t>
  </si>
  <si>
    <t>CEFTAZIDIM KABI 2 GM</t>
  </si>
  <si>
    <t>INJ+INF PLV SOL 10X2GM</t>
  </si>
  <si>
    <t>197000</t>
  </si>
  <si>
    <t>97000</t>
  </si>
  <si>
    <t>METRONIDAZOLE 0.5% POLFA</t>
  </si>
  <si>
    <t>INJ 1X100ML 5MG/1ML</t>
  </si>
  <si>
    <t>849206</t>
  </si>
  <si>
    <t>162809</t>
  </si>
  <si>
    <t>Avelox 400mg/250ml inf.sol.1x250ml/400mg</t>
  </si>
  <si>
    <t>25746</t>
  </si>
  <si>
    <t>INVANZ 1 G</t>
  </si>
  <si>
    <t>INF PLV SOL 1X1GM</t>
  </si>
  <si>
    <t>103952</t>
  </si>
  <si>
    <t>3952</t>
  </si>
  <si>
    <t>AMIKIN</t>
  </si>
  <si>
    <t>INJ 1X2ML/500MG</t>
  </si>
  <si>
    <t>849202</t>
  </si>
  <si>
    <t>154165</t>
  </si>
  <si>
    <t>AVELOX</t>
  </si>
  <si>
    <t>POR TBL FLM 5X400MG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</si>
  <si>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</si>
  <si>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</si>
  <si>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</si>
  <si>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</si>
  <si>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</si>
  <si>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</si>
  <si>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</si>
  <si>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</si>
  <si>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</si>
  <si>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</si>
  <si>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137499</t>
  </si>
  <si>
    <t>KLACID I.V.</t>
  </si>
  <si>
    <t>INF PLV SOL 1X500MG</t>
  </si>
  <si>
    <t>151458</t>
  </si>
  <si>
    <t>CEFUROXIM KABI 1500 MG</t>
  </si>
  <si>
    <t>166269</t>
  </si>
  <si>
    <t>VANCOMYCIN MYLAN 1000 MG</t>
  </si>
  <si>
    <t>849887</t>
  </si>
  <si>
    <t>129834</t>
  </si>
  <si>
    <t>Clindamycin Kabi inj.sol.10x2ml/300mg</t>
  </si>
  <si>
    <t>50113014</t>
  </si>
  <si>
    <t>165989</t>
  </si>
  <si>
    <t>65989</t>
  </si>
  <si>
    <t>MYCOMAX « INF. INFUZ</t>
  </si>
  <si>
    <t>116895</t>
  </si>
  <si>
    <t>16895</t>
  </si>
  <si>
    <t>IMAZOL KRÉMPASTA</t>
  </si>
  <si>
    <t>DRM PST 1X30GM</t>
  </si>
  <si>
    <t>126902</t>
  </si>
  <si>
    <t>26902</t>
  </si>
  <si>
    <t>VFEND 200 MG</t>
  </si>
  <si>
    <t>INF PLV SOL 1X200MG</t>
  </si>
  <si>
    <t>164401</t>
  </si>
  <si>
    <t>FLUCONAZOL KABI 2 MG/ML</t>
  </si>
  <si>
    <t>INF SOL 10X100ML/200MG</t>
  </si>
  <si>
    <t>164407</t>
  </si>
  <si>
    <t>INF SOL 10X200ML/400MG</t>
  </si>
  <si>
    <t>50113008</t>
  </si>
  <si>
    <t>97910</t>
  </si>
  <si>
    <t>Human Albumin 20% 100 ml GRIFOLS</t>
  </si>
  <si>
    <t>26042</t>
  </si>
  <si>
    <t>KIOVIG 10 g CZ Baxter</t>
  </si>
  <si>
    <t>90099</t>
  </si>
  <si>
    <t>Faktor VII Baxter 600 IU</t>
  </si>
  <si>
    <t>6480</t>
  </si>
  <si>
    <t>Ocplex 20ml 500 I.U. Phoenix</t>
  </si>
  <si>
    <t>50113002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</si>
  <si>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</si>
  <si>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</si>
  <si>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</si>
  <si>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</si>
  <si>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</si>
  <si>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</si>
  <si>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</si>
  <si>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110996</t>
  </si>
  <si>
    <t>10996</t>
  </si>
  <si>
    <t>NUTRIFLEX PLUS</t>
  </si>
  <si>
    <t>149409</t>
  </si>
  <si>
    <t>49409</t>
  </si>
  <si>
    <t>AMINOPLASMAL B.BRAUN 5% E</t>
  </si>
  <si>
    <t>INF SOL 10X500ML</t>
  </si>
  <si>
    <t>116336</t>
  </si>
  <si>
    <t>16336</t>
  </si>
  <si>
    <t>LIPOPLUS 20%</t>
  </si>
  <si>
    <t>INFEML10X100ML-SKLO</t>
  </si>
  <si>
    <t>116337</t>
  </si>
  <si>
    <t>16337</t>
  </si>
  <si>
    <t>INFEML10X250ML-SKLO</t>
  </si>
  <si>
    <t>396920</t>
  </si>
  <si>
    <t>100152</t>
  </si>
  <si>
    <t>AMINOPLASMAL 15%</t>
  </si>
  <si>
    <t>INF 10X500ML</t>
  </si>
  <si>
    <t>397302</t>
  </si>
  <si>
    <t>3290</t>
  </si>
  <si>
    <t>INF SOL 5X1000ML</t>
  </si>
  <si>
    <t>110820</t>
  </si>
  <si>
    <t>10820</t>
  </si>
  <si>
    <t>ZOFRAN</t>
  </si>
  <si>
    <t>INJ SOL 5X4ML/8MG</t>
  </si>
  <si>
    <t>845493</t>
  </si>
  <si>
    <t>105844</t>
  </si>
  <si>
    <t>MIRTAZAPIN ORION 15 MG</t>
  </si>
  <si>
    <t>POR TBL DIS 30X15MG</t>
  </si>
  <si>
    <t>131866</t>
  </si>
  <si>
    <t>31866</t>
  </si>
  <si>
    <t>ASENTRA 50</t>
  </si>
  <si>
    <t>POR TBL FLM 28X50MG</t>
  </si>
  <si>
    <t>136089</t>
  </si>
  <si>
    <t>QUETIAPIN TEVA 25 MG POTAHOVANÉ TABLETY</t>
  </si>
  <si>
    <t>POR TBL FLM 30X25MG</t>
  </si>
  <si>
    <t>136097</t>
  </si>
  <si>
    <t>QUETIAPIN TEVA 100 MG POTAHOVANÉ TABLETY</t>
  </si>
  <si>
    <t>POR TBL FLM 30X100MG</t>
  </si>
  <si>
    <t>186204</t>
  </si>
  <si>
    <t>ISOPTIN 80 MG</t>
  </si>
  <si>
    <t>POR TBL FLM 50X80MG</t>
  </si>
  <si>
    <t>136083</t>
  </si>
  <si>
    <t>AMPICILLIN AND SULBACTAM IBI 1 G + 500 MG PRÁŠEK P</t>
  </si>
  <si>
    <t>INJ PLV SOL 10X1G+500MG/LAH</t>
  </si>
  <si>
    <t>127880</t>
  </si>
  <si>
    <t xml:space="preserve">QUINAPRIL/HYDROCHLOROTHIAZID AUROBINDO 20 MG/12,5 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</si>
  <si>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</si>
  <si>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</si>
  <si>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</si>
  <si>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</si>
  <si>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</si>
  <si>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</si>
  <si>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100643</t>
  </si>
  <si>
    <t>643</t>
  </si>
  <si>
    <t>VITAMIN B12 LECIVA 1000RG</t>
  </si>
  <si>
    <t>INJ 5X1ML/1000RG</t>
  </si>
  <si>
    <t>102486</t>
  </si>
  <si>
    <t>2486</t>
  </si>
  <si>
    <t>KALIUM CHLORATUM LECIVA 7.5%</t>
  </si>
  <si>
    <t>INJ 5X10ML 7.5%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</si>
  <si>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</si>
  <si>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</si>
  <si>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</si>
  <si>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</si>
  <si>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</si>
  <si>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</si>
  <si>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</si>
  <si>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</si>
  <si>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103688</t>
  </si>
  <si>
    <t>3688</t>
  </si>
  <si>
    <t>SUPPOSITORIA GLYCERINI LECIVA</t>
  </si>
  <si>
    <t>SUP 10X2.35GM</t>
  </si>
  <si>
    <t>110151</t>
  </si>
  <si>
    <t>10151</t>
  </si>
  <si>
    <t>LOPERON CPS</t>
  </si>
  <si>
    <t>POR CPS DUR 10X2MG</t>
  </si>
  <si>
    <t>114933</t>
  </si>
  <si>
    <t>14933</t>
  </si>
  <si>
    <t>INHIBACE PLUS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</si>
  <si>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</si>
  <si>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</si>
  <si>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</si>
  <si>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</si>
  <si>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</si>
  <si>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</si>
  <si>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</si>
  <si>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</si>
  <si>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</si>
  <si>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</si>
  <si>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</si>
  <si>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</si>
  <si>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</si>
  <si>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</si>
  <si>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</si>
  <si>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</si>
  <si>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</si>
  <si>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</si>
  <si>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</si>
  <si>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132225</t>
  </si>
  <si>
    <t>32225</t>
  </si>
  <si>
    <t>BETALOC ZOK 25 MG</t>
  </si>
  <si>
    <t>TBL RET 28X25MG</t>
  </si>
  <si>
    <t>132393</t>
  </si>
  <si>
    <t>32393</t>
  </si>
  <si>
    <t>SPIRIVA</t>
  </si>
  <si>
    <t>INH PLV CPS 30X18RG</t>
  </si>
  <si>
    <t>146981</t>
  </si>
  <si>
    <t>46981</t>
  </si>
  <si>
    <t>BETALOC SR 200MG</t>
  </si>
  <si>
    <t>TBL RET 30X200MG</t>
  </si>
  <si>
    <t>157586</t>
  </si>
  <si>
    <t>57586</t>
  </si>
  <si>
    <t>ESPUMISAN</t>
  </si>
  <si>
    <t>PORCPSMOL50X40MG-BL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</si>
  <si>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</si>
  <si>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</si>
  <si>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</si>
  <si>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</si>
  <si>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</si>
  <si>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</si>
  <si>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</si>
  <si>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</si>
  <si>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</si>
  <si>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</si>
  <si>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</si>
  <si>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</si>
  <si>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</si>
  <si>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</si>
  <si>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</si>
  <si>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176488</t>
  </si>
  <si>
    <t>TANATRIL 10 MG</t>
  </si>
  <si>
    <t>183106</t>
  </si>
  <si>
    <t>83106</t>
  </si>
  <si>
    <t>LIOTON 100000 GEL</t>
  </si>
  <si>
    <t>GEL 1X50GM</t>
  </si>
  <si>
    <t>183318</t>
  </si>
  <si>
    <t>83318</t>
  </si>
  <si>
    <t>DIGOXIN 0.125 LECIVA</t>
  </si>
  <si>
    <t>TBL 30X0.125MG</t>
  </si>
  <si>
    <t>184284</t>
  </si>
  <si>
    <t>CONCOR COMBI 5 MG/5 MG</t>
  </si>
  <si>
    <t>184700</t>
  </si>
  <si>
    <t>84700</t>
  </si>
  <si>
    <t>OTOBACID N</t>
  </si>
  <si>
    <t>AUR GTT SOL 1X5ML</t>
  </si>
  <si>
    <t>192853</t>
  </si>
  <si>
    <t>POR CPS DUR 20X2MG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</si>
  <si>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</si>
  <si>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</si>
  <si>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</si>
  <si>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</si>
  <si>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</si>
  <si>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</si>
  <si>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</si>
  <si>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</si>
  <si>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194958</t>
  </si>
  <si>
    <t>94958</t>
  </si>
  <si>
    <t>ACCUPRO 5</t>
  </si>
  <si>
    <t>TBL OBD 30X5MG</t>
  </si>
  <si>
    <t>196193</t>
  </si>
  <si>
    <t>96193</t>
  </si>
  <si>
    <t>TBL OBD 20X20MG</t>
  </si>
  <si>
    <t>196635</t>
  </si>
  <si>
    <t>96635</t>
  </si>
  <si>
    <t>MAGNE B6</t>
  </si>
  <si>
    <t>DRG 50</t>
  </si>
  <si>
    <t>197402</t>
  </si>
  <si>
    <t>97402</t>
  </si>
  <si>
    <t>SORBIFER DURULES</t>
  </si>
  <si>
    <t>TBL FC 50X100MG</t>
  </si>
  <si>
    <t>395294</t>
  </si>
  <si>
    <t>180306</t>
  </si>
  <si>
    <t>TANTUM VERDE</t>
  </si>
  <si>
    <t>LIQ 1X240ML-PET TR</t>
  </si>
  <si>
    <t>841535</t>
  </si>
  <si>
    <t>MENALIND Kožní ochranný krém 200 ml</t>
  </si>
  <si>
    <t>841572</t>
  </si>
  <si>
    <t>MENALIND Ubrousky 50ks náhradní náplň</t>
  </si>
  <si>
    <t>844145</t>
  </si>
  <si>
    <t>56350</t>
  </si>
  <si>
    <t>SPECIES UROLOGICAE PLANTA</t>
  </si>
  <si>
    <t>SPC 20X1.5GM(SÁČKY)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</si>
  <si>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</si>
  <si>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</si>
  <si>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</si>
  <si>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</si>
  <si>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</si>
  <si>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</si>
  <si>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</si>
  <si>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</si>
  <si>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846629</t>
  </si>
  <si>
    <t>100013</t>
  </si>
  <si>
    <t>IBALGIN 400 TBL 24</t>
  </si>
  <si>
    <t xml:space="preserve">POR TBL FLM 24X400MG </t>
  </si>
  <si>
    <t>847974</t>
  </si>
  <si>
    <t>125525</t>
  </si>
  <si>
    <t>POR TBL FLM 30X400MG</t>
  </si>
  <si>
    <t>848866</t>
  </si>
  <si>
    <t>119654</t>
  </si>
  <si>
    <t>POR TBL FLM 100X100MG</t>
  </si>
  <si>
    <t>848950</t>
  </si>
  <si>
    <t>155148</t>
  </si>
  <si>
    <t>POR TBL NOB 12X500MG</t>
  </si>
  <si>
    <t>849713</t>
  </si>
  <si>
    <t>125046</t>
  </si>
  <si>
    <t>850552</t>
  </si>
  <si>
    <t>167852</t>
  </si>
  <si>
    <t>TWYNSTA 80 MG/5 MG</t>
  </si>
  <si>
    <t>850642</t>
  </si>
  <si>
    <t>169673</t>
  </si>
  <si>
    <t>CALTRATE PLUS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</si>
  <si>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</si>
  <si>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</si>
  <si>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</si>
  <si>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</si>
  <si>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</si>
  <si>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</si>
  <si>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</si>
  <si>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988179</t>
  </si>
  <si>
    <t>SUPP.GLYCERINI SANOVA Glycerín.čípky Extra 3g 10ks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</si>
  <si>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</si>
  <si>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</si>
  <si>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</si>
  <si>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</si>
  <si>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</si>
  <si>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</si>
  <si>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</si>
  <si>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102539</t>
  </si>
  <si>
    <t>2539</t>
  </si>
  <si>
    <t>GTT 1X10ML/20MG</t>
  </si>
  <si>
    <t>118305</t>
  </si>
  <si>
    <t>18305</t>
  </si>
  <si>
    <t>RINGERFUNDIN B.BRAUN</t>
  </si>
  <si>
    <t>INF SOL10X1000ML PE</t>
  </si>
  <si>
    <t>118390</t>
  </si>
  <si>
    <t>18390</t>
  </si>
  <si>
    <t>DIAPREL MR</t>
  </si>
  <si>
    <t>POR TBL RET 120X30MG</t>
  </si>
  <si>
    <t>131089</t>
  </si>
  <si>
    <t>31089</t>
  </si>
  <si>
    <t>NITROMINT 2.6MG</t>
  </si>
  <si>
    <t>TBL RET 60X2.6MG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</si>
  <si>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</si>
  <si>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</si>
  <si>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</si>
  <si>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</si>
  <si>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</si>
  <si>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</si>
  <si>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</si>
  <si>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</si>
  <si>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158287</t>
  </si>
  <si>
    <t>58287</t>
  </si>
  <si>
    <t>ADDAMEL N</t>
  </si>
  <si>
    <t>INF CNC 20X10ML</t>
  </si>
  <si>
    <t>394130</t>
  </si>
  <si>
    <t>B-komplex Zentiva 30drg</t>
  </si>
  <si>
    <t>847635</t>
  </si>
  <si>
    <t>Biopron9    PREMIUM tob.120</t>
  </si>
  <si>
    <t>848625</t>
  </si>
  <si>
    <t>138841</t>
  </si>
  <si>
    <t>849276</t>
  </si>
  <si>
    <t>155875</t>
  </si>
  <si>
    <t>TRENTAL</t>
  </si>
  <si>
    <t>INF SOL 5X5ML/100MG</t>
  </si>
  <si>
    <t>850724</t>
  </si>
  <si>
    <t>120325</t>
  </si>
  <si>
    <t>INDAPAMID STADA 1,5 MG</t>
  </si>
  <si>
    <t>POR TBL PRO 30X1.5MG</t>
  </si>
  <si>
    <t>112319</t>
  </si>
  <si>
    <t>12319</t>
  </si>
  <si>
    <t>TRANSMETIL 500MG INJEKCE</t>
  </si>
  <si>
    <t>INJ SIC 5X500MG+5ML</t>
  </si>
  <si>
    <t>142595</t>
  </si>
  <si>
    <t>42595</t>
  </si>
  <si>
    <t>VITALIPID N ADULT</t>
  </si>
  <si>
    <t>INF CNC SOL 10X10ML</t>
  </si>
  <si>
    <t>194916</t>
  </si>
  <si>
    <t>94916</t>
  </si>
  <si>
    <t>INJ 5X2ML/15MG</t>
  </si>
  <si>
    <t>194921</t>
  </si>
  <si>
    <t>94921</t>
  </si>
  <si>
    <t>SIR 100ML 15MG/5ML</t>
  </si>
  <si>
    <t>911927</t>
  </si>
  <si>
    <t>KL ETHANOL.C.BENZINO 200G</t>
  </si>
  <si>
    <t>100392</t>
  </si>
  <si>
    <t>392</t>
  </si>
  <si>
    <t>ATROPIN BIOTIKA 0.5MG</t>
  </si>
  <si>
    <t>102360</t>
  </si>
  <si>
    <t>2360</t>
  </si>
  <si>
    <t>UBRETID</t>
  </si>
  <si>
    <t>102957</t>
  </si>
  <si>
    <t>2957</t>
  </si>
  <si>
    <t>PRESID 5 MG</t>
  </si>
  <si>
    <t>TBL RET 30X5MG</t>
  </si>
  <si>
    <t>114926</t>
  </si>
  <si>
    <t>14926</t>
  </si>
  <si>
    <t>INHIBACE 2.5 MG</t>
  </si>
  <si>
    <t>POR TBL FLM28X2.5MG</t>
  </si>
  <si>
    <t>114929</t>
  </si>
  <si>
    <t>14929</t>
  </si>
  <si>
    <t>INHIBACE 5 MG</t>
  </si>
  <si>
    <t>POR TBL FLM 28X5MG</t>
  </si>
  <si>
    <t>149024</t>
  </si>
  <si>
    <t>49024</t>
  </si>
  <si>
    <t>IMURAN 50 MG</t>
  </si>
  <si>
    <t>TBL OBD 100X50MG</t>
  </si>
  <si>
    <t>156926</t>
  </si>
  <si>
    <t>56926</t>
  </si>
  <si>
    <t>INJ SOL 20X10ML-PLA</t>
  </si>
  <si>
    <t>790011</t>
  </si>
  <si>
    <t>Emspoma M 500g/chladivá</t>
  </si>
  <si>
    <t>103065</t>
  </si>
  <si>
    <t>ZOVIRAX</t>
  </si>
  <si>
    <t>DRM CRM 1X2GM/100MG</t>
  </si>
  <si>
    <t>110803</t>
  </si>
  <si>
    <t>10803</t>
  </si>
  <si>
    <t>INJ SOL 5X2ML/4MG</t>
  </si>
  <si>
    <t>118279</t>
  </si>
  <si>
    <t>18279</t>
  </si>
  <si>
    <t>VESICARE 5 MG</t>
  </si>
  <si>
    <t>POR TBL FLM 100X5MG</t>
  </si>
  <si>
    <t>145988</t>
  </si>
  <si>
    <t>DUODART 0,5 MG/0,4 MG</t>
  </si>
  <si>
    <t>POR CPS DUR 90</t>
  </si>
  <si>
    <t>146754</t>
  </si>
  <si>
    <t>46754</t>
  </si>
  <si>
    <t>VEROSPIRON 100MG</t>
  </si>
  <si>
    <t>CPS 30X100MG</t>
  </si>
  <si>
    <t>159358</t>
  </si>
  <si>
    <t>59358</t>
  </si>
  <si>
    <t>RINGERUV ROZTOK BRAUN</t>
  </si>
  <si>
    <t>INF 10X1000ML(LDPE)</t>
  </si>
  <si>
    <t>844591</t>
  </si>
  <si>
    <t>107161</t>
  </si>
  <si>
    <t>DIPEPTIVEN</t>
  </si>
  <si>
    <t>INF CNC SOL 1X100ML</t>
  </si>
  <si>
    <t>900511</t>
  </si>
  <si>
    <t>KL SOL.ACIDI BORICI 3%,200G</t>
  </si>
  <si>
    <t>921392</t>
  </si>
  <si>
    <t>KL SUPP.PREDNISON 0,001G,PAPAVERIN 0,02G</t>
  </si>
  <si>
    <t>20KS</t>
  </si>
  <si>
    <t>113703</t>
  </si>
  <si>
    <t>13703</t>
  </si>
  <si>
    <t>ZOVIRAX 200 MG</t>
  </si>
  <si>
    <t>POR TBL NOB25X200MG</t>
  </si>
  <si>
    <t>116444</t>
  </si>
  <si>
    <t>16444</t>
  </si>
  <si>
    <t>TEGRETOL CR 200</t>
  </si>
  <si>
    <t>TBL RET 50X200MG</t>
  </si>
  <si>
    <t>128786</t>
  </si>
  <si>
    <t>28786</t>
  </si>
  <si>
    <t>TOVIAZ 4 MG</t>
  </si>
  <si>
    <t>POR TBL PRO 28X4MG</t>
  </si>
  <si>
    <t>147684</t>
  </si>
  <si>
    <t>47684</t>
  </si>
  <si>
    <t>LIPANOR</t>
  </si>
  <si>
    <t>POR CPS DUR60X100MG</t>
  </si>
  <si>
    <t>191032</t>
  </si>
  <si>
    <t>91032</t>
  </si>
  <si>
    <t>SECATOXIN /R/ FORTE</t>
  </si>
  <si>
    <t>GTT 25ML 25MG/10ML</t>
  </si>
  <si>
    <t>848352</t>
  </si>
  <si>
    <t>130172</t>
  </si>
  <si>
    <t>APO-VENLAFAXIN PROLONG 75 MG</t>
  </si>
  <si>
    <t>POR CPS PRO 30X75MG</t>
  </si>
  <si>
    <t>921184</t>
  </si>
  <si>
    <t>KL UNGUENTUM</t>
  </si>
  <si>
    <t>106093</t>
  </si>
  <si>
    <t>6093</t>
  </si>
  <si>
    <t>GUTRON 2.5MG</t>
  </si>
  <si>
    <t>TBL 50X2.5MG</t>
  </si>
  <si>
    <t>848143</t>
  </si>
  <si>
    <t>115688</t>
  </si>
  <si>
    <t>DIROTON PLUS H 10 MG/12,5 MG TABLETY</t>
  </si>
  <si>
    <t>849295</t>
  </si>
  <si>
    <t>163150</t>
  </si>
  <si>
    <t>102159</t>
  </si>
  <si>
    <t>2159</t>
  </si>
  <si>
    <t>SULFASALAZIN</t>
  </si>
  <si>
    <t>TBL 50X500MG</t>
  </si>
  <si>
    <t>116319</t>
  </si>
  <si>
    <t>16319</t>
  </si>
  <si>
    <t>UNG 1X20GM-TUBA</t>
  </si>
  <si>
    <t>900873</t>
  </si>
  <si>
    <t>KL VASELINUM ALBUM, 100G</t>
  </si>
  <si>
    <t>102439</t>
  </si>
  <si>
    <t>2439</t>
  </si>
  <si>
    <t>MARCAINE 0.5%</t>
  </si>
  <si>
    <t>INJ SOL5X20ML/100MG</t>
  </si>
  <si>
    <t>154432</t>
  </si>
  <si>
    <t>54432</t>
  </si>
  <si>
    <t>PROSULPIN 50MG</t>
  </si>
  <si>
    <t>TBL 30X50MG</t>
  </si>
  <si>
    <t>154815</t>
  </si>
  <si>
    <t>TETANOL PUR</t>
  </si>
  <si>
    <t>INJ SUS 1X0.5ML</t>
  </si>
  <si>
    <t>155911</t>
  </si>
  <si>
    <t>55911</t>
  </si>
  <si>
    <t>PEROXID VODÍKU 3% COO</t>
  </si>
  <si>
    <t>DRM SOL 1X100ML 3%</t>
  </si>
  <si>
    <t>702489</t>
  </si>
  <si>
    <t>Emspoma M 300ml/chladivá</t>
  </si>
  <si>
    <t>847767</t>
  </si>
  <si>
    <t>500140</t>
  </si>
  <si>
    <t>JANUMET 50 MG/1000 MG</t>
  </si>
  <si>
    <t>POR TBL FLM 56X50MG/1000MG</t>
  </si>
  <si>
    <t>900552</t>
  </si>
  <si>
    <t>KL SOL.ACIDI BORICI 3%,250G</t>
  </si>
  <si>
    <t>920060</t>
  </si>
  <si>
    <t>KL SOL.ARG.NITR.20% 10G</t>
  </si>
  <si>
    <t>920064</t>
  </si>
  <si>
    <t>KL SOL.METHYLROS.CHL.1% 10G</t>
  </si>
  <si>
    <t>921048</t>
  </si>
  <si>
    <t>KL SOL.HYD.PEROX.3% 250G</t>
  </si>
  <si>
    <t>119188</t>
  </si>
  <si>
    <t>19188</t>
  </si>
  <si>
    <t>SUBCUVIA</t>
  </si>
  <si>
    <t>198194</t>
  </si>
  <si>
    <t>98194</t>
  </si>
  <si>
    <t>CYCLO 3 FORT</t>
  </si>
  <si>
    <t>CPS 30</t>
  </si>
  <si>
    <t>500240</t>
  </si>
  <si>
    <t>DZ DEBRIEKASAN push pull 500 ml</t>
  </si>
  <si>
    <t>900506</t>
  </si>
  <si>
    <t>KL CPS KOLITICKA SMES, 100CPS</t>
  </si>
  <si>
    <t>921256</t>
  </si>
  <si>
    <t>KL ETHER 150G</t>
  </si>
  <si>
    <t>500355</t>
  </si>
  <si>
    <t>15879</t>
  </si>
  <si>
    <t>DZ BRAUNOL 250 ML</t>
  </si>
  <si>
    <t>921403</t>
  </si>
  <si>
    <t>KL VASELINUM ALBUM, 50G</t>
  </si>
  <si>
    <t>130508</t>
  </si>
  <si>
    <t>30508</t>
  </si>
  <si>
    <t>ARGOFAN 75 SR</t>
  </si>
  <si>
    <t>POR TBL PRO 30X75MG</t>
  </si>
  <si>
    <t>184471</t>
  </si>
  <si>
    <t>XOMOLIX 2,5 MG/ML INJEKČNÍ ROZTOK</t>
  </si>
  <si>
    <t>INJ SOL 10X2,5MG/ML</t>
  </si>
  <si>
    <t>162321</t>
  </si>
  <si>
    <t>62321</t>
  </si>
  <si>
    <t>BETADINE</t>
  </si>
  <si>
    <t>SUP VAG 14</t>
  </si>
  <si>
    <t>930095</t>
  </si>
  <si>
    <t>KL VASELINUM ALBUM, 30G</t>
  </si>
  <si>
    <t>842389</t>
  </si>
  <si>
    <t>Swiss Laktobacily 5 cps.30</t>
  </si>
  <si>
    <t>111955</t>
  </si>
  <si>
    <t>11955</t>
  </si>
  <si>
    <t>DUROGESIC 12 MCG/H</t>
  </si>
  <si>
    <t>DRM EMP TDR 5X2.1MG</t>
  </si>
  <si>
    <t>112895</t>
  </si>
  <si>
    <t>12895</t>
  </si>
  <si>
    <t>AULIN</t>
  </si>
  <si>
    <t>POR GRA SOL30SÁČKŮ</t>
  </si>
  <si>
    <t>177294</t>
  </si>
  <si>
    <t>EGIRAMLON 10 MG/10 MG</t>
  </si>
  <si>
    <t>POR CPS DUR 30</t>
  </si>
  <si>
    <t>396374</t>
  </si>
  <si>
    <t>KL SOL.ACIDI BORICI 3% 500G</t>
  </si>
  <si>
    <t>FAGRON, KULICH</t>
  </si>
  <si>
    <t>4269</t>
  </si>
  <si>
    <t>IRUXOL MONO</t>
  </si>
  <si>
    <t>DRM UNG 1X10GM</t>
  </si>
  <si>
    <t>500033</t>
  </si>
  <si>
    <t>Epaderm Cream</t>
  </si>
  <si>
    <t>500g</t>
  </si>
  <si>
    <t>845928</t>
  </si>
  <si>
    <t>Apotheke Brusinka a malina caj n.s.</t>
  </si>
  <si>
    <t>500553</t>
  </si>
  <si>
    <t>Lapis tyčinka na bradavice</t>
  </si>
  <si>
    <t>149694</t>
  </si>
  <si>
    <t>ENYGLID 1 MG</t>
  </si>
  <si>
    <t>POR TBL NOB 30X1MG</t>
  </si>
  <si>
    <t>164734</t>
  </si>
  <si>
    <t>VENDAL RETARD 30 MG</t>
  </si>
  <si>
    <t>POR TBL PRO 30X30MG</t>
  </si>
  <si>
    <t>149950</t>
  </si>
  <si>
    <t>49950</t>
  </si>
  <si>
    <t>DERMOVATE</t>
  </si>
  <si>
    <t>CRM 1X25GM 0.05%</t>
  </si>
  <si>
    <t>200863</t>
  </si>
  <si>
    <t>OPHTHALMO-SEPTONEX</t>
  </si>
  <si>
    <t>OPH GTT SOL 1X10ML PLAST</t>
  </si>
  <si>
    <t>397174</t>
  </si>
  <si>
    <t>IR  PosiFlush  1x 10 ml  Fresenius Kabi</t>
  </si>
  <si>
    <t>10 ml F1/1 v předplněné stříkačce</t>
  </si>
  <si>
    <t>115551</t>
  </si>
  <si>
    <t>VENLAFAXIN MYLAN 75 MG</t>
  </si>
  <si>
    <t>397238</t>
  </si>
  <si>
    <t>KL ETHANOLUM BENZ.DENAT. 500ml /400g/</t>
  </si>
  <si>
    <t>UN 1170</t>
  </si>
  <si>
    <t>140454</t>
  </si>
  <si>
    <t>40454</t>
  </si>
  <si>
    <t>ARGOFAN 150 SR</t>
  </si>
  <si>
    <t>POR TBL PRO 30X150MG</t>
  </si>
  <si>
    <t>198054</t>
  </si>
  <si>
    <t>POR TBL FLM 20X10MG</t>
  </si>
  <si>
    <t>380716</t>
  </si>
  <si>
    <t>717702</t>
  </si>
  <si>
    <t>FLAMIGEL  50 ML     FLAM50 HYDR</t>
  </si>
  <si>
    <t>OKOLOIDNI GEL PRO L</t>
  </si>
  <si>
    <t>201452</t>
  </si>
  <si>
    <t>OPHTAL</t>
  </si>
  <si>
    <t>OPH AQA 4X25ML PLAST</t>
  </si>
  <si>
    <t>200309</t>
  </si>
  <si>
    <t>KREON 25 000</t>
  </si>
  <si>
    <t>POR CPS ETD 50</t>
  </si>
  <si>
    <t>190968</t>
  </si>
  <si>
    <t>TRIPLIXAM 10 MG/2,5 MG/5 MG</t>
  </si>
  <si>
    <t>125267</t>
  </si>
  <si>
    <t>25267</t>
  </si>
  <si>
    <t>JODISOL SPRAY S MECHANICKÝM ROZPRAŠOVAČEM</t>
  </si>
  <si>
    <t>DRM SPR SOL 1X13GM</t>
  </si>
  <si>
    <t>501425</t>
  </si>
  <si>
    <t>KL SUSP.NYSTATIN 1MIU,GLYCEROL AD 20</t>
  </si>
  <si>
    <t>202362</t>
  </si>
  <si>
    <t>IBALGIN 400</t>
  </si>
  <si>
    <t>POR TBL FLM 48X400MG</t>
  </si>
  <si>
    <t>215172</t>
  </si>
  <si>
    <t>94933</t>
  </si>
  <si>
    <t>AUGMENTIN 1 G</t>
  </si>
  <si>
    <t>POR TBL FLM 14X1GM+SÁČ</t>
  </si>
  <si>
    <t>214628</t>
  </si>
  <si>
    <t>56976</t>
  </si>
  <si>
    <t>TRITACE 2,5 MG</t>
  </si>
  <si>
    <t>POR TBL NOB 20X2.5MG</t>
  </si>
  <si>
    <t>104063</t>
  </si>
  <si>
    <t>4063</t>
  </si>
  <si>
    <t>CAVINTON</t>
  </si>
  <si>
    <t>112892</t>
  </si>
  <si>
    <t>12892</t>
  </si>
  <si>
    <t>TBL 30X100MG</t>
  </si>
  <si>
    <t>117121</t>
  </si>
  <si>
    <t>17121</t>
  </si>
  <si>
    <t>LANZUL</t>
  </si>
  <si>
    <t>CPS 28X30MG</t>
  </si>
  <si>
    <t>132086</t>
  </si>
  <si>
    <t>32086</t>
  </si>
  <si>
    <t>TRALGIT</t>
  </si>
  <si>
    <t>POR CPS DUR 20X50MG</t>
  </si>
  <si>
    <t>147741</t>
  </si>
  <si>
    <t>47741</t>
  </si>
  <si>
    <t>RIVOCOR 10</t>
  </si>
  <si>
    <t>153535</t>
  </si>
  <si>
    <t>53535</t>
  </si>
  <si>
    <t>PROPAFENON AL 150</t>
  </si>
  <si>
    <t>TBL OBD 50X150MG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</si>
  <si>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</si>
  <si>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</si>
  <si>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</si>
  <si>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</si>
  <si>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</si>
  <si>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</si>
  <si>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</si>
  <si>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</si>
  <si>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159672</t>
  </si>
  <si>
    <t>59672</t>
  </si>
  <si>
    <t>TRALGIT SR 100</t>
  </si>
  <si>
    <t>POR TBL RET30X100MG</t>
  </si>
  <si>
    <t>166759</t>
  </si>
  <si>
    <t>POR TBL FLM 40X50MG</t>
  </si>
  <si>
    <t>190957</t>
  </si>
  <si>
    <t>90957</t>
  </si>
  <si>
    <t>TBL 30X0.25MG</t>
  </si>
  <si>
    <t>192342</t>
  </si>
  <si>
    <t>WARFARIN PMCS 5 MG</t>
  </si>
  <si>
    <t>193013</t>
  </si>
  <si>
    <t>93013</t>
  </si>
  <si>
    <t>SORTIS 10MG</t>
  </si>
  <si>
    <t>193969</t>
  </si>
  <si>
    <t>93969</t>
  </si>
  <si>
    <t>RANITAL</t>
  </si>
  <si>
    <t>196977</t>
  </si>
  <si>
    <t>96977</t>
  </si>
  <si>
    <t>846338</t>
  </si>
  <si>
    <t>122685</t>
  </si>
  <si>
    <t>PRESTARIUM NEO COMBI 5mg/1,25mg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</si>
  <si>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</si>
  <si>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</si>
  <si>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</si>
  <si>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</si>
  <si>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</si>
  <si>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</si>
  <si>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</si>
  <si>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849430</t>
  </si>
  <si>
    <t>124091</t>
  </si>
  <si>
    <t>POR TBL NOB 90</t>
  </si>
  <si>
    <t>850078</t>
  </si>
  <si>
    <t>102608</t>
  </si>
  <si>
    <t>CARVESAN 25</t>
  </si>
  <si>
    <t>POR TBL NOB 30X25MG</t>
  </si>
  <si>
    <t>850124</t>
  </si>
  <si>
    <t>125082</t>
  </si>
  <si>
    <t>APO-SIMVA 20</t>
  </si>
  <si>
    <t>142546</t>
  </si>
  <si>
    <t>42546</t>
  </si>
  <si>
    <t>POR SIR 1X200ML</t>
  </si>
  <si>
    <t>158191</t>
  </si>
  <si>
    <t>TELMISARTAN SANDOZ 80 MG</t>
  </si>
  <si>
    <t>POR TBL NOB 30X80MG</t>
  </si>
  <si>
    <t>184319</t>
  </si>
  <si>
    <t>ATIMOS 12 MCG</t>
  </si>
  <si>
    <t>INH SOL PSS 100X12RG</t>
  </si>
  <si>
    <t>844377</t>
  </si>
  <si>
    <t>BETAHISTIN ACTAVIS 16 MG</t>
  </si>
  <si>
    <t>POR TBL NOB 60X16MG</t>
  </si>
  <si>
    <t>845492</t>
  </si>
  <si>
    <t>114068</t>
  </si>
  <si>
    <t>LOZAP 100 ZENTIVA</t>
  </si>
  <si>
    <t>846980</t>
  </si>
  <si>
    <t>124129</t>
  </si>
  <si>
    <t>PRESTANCE 10 MG/10 MG</t>
  </si>
  <si>
    <t>848925</t>
  </si>
  <si>
    <t>148068</t>
  </si>
  <si>
    <t>ROSUCARD 10 MG POTAHOVANÉ TABLETY</t>
  </si>
  <si>
    <t>848947</t>
  </si>
  <si>
    <t>135928</t>
  </si>
  <si>
    <t>ESOPREX 10 MG</t>
  </si>
  <si>
    <t>848923</t>
  </si>
  <si>
    <t>148076</t>
  </si>
  <si>
    <t>ROSUCARD 40 MG POTAHOVANÉ TABLETY</t>
  </si>
  <si>
    <t>POR TBL FLM 30X40MG</t>
  </si>
  <si>
    <t>147133</t>
  </si>
  <si>
    <t>172044</t>
  </si>
  <si>
    <t>LETROX 150</t>
  </si>
  <si>
    <t>POR TBL NOB 100X150RG</t>
  </si>
  <si>
    <t>849767</t>
  </si>
  <si>
    <t>162012</t>
  </si>
  <si>
    <t>POR TBL FLM 90</t>
  </si>
  <si>
    <t>850106</t>
  </si>
  <si>
    <t>111898</t>
  </si>
  <si>
    <t>NITRESAN 10 MG</t>
  </si>
  <si>
    <t>154032</t>
  </si>
  <si>
    <t>54032</t>
  </si>
  <si>
    <t>VERAPAMIL AL 240 RETARD</t>
  </si>
  <si>
    <t>POR TBL RET50X240MG</t>
  </si>
  <si>
    <t>849940</t>
  </si>
  <si>
    <t>124119</t>
  </si>
  <si>
    <t>PRESTANCE 10 MG/5 MG</t>
  </si>
  <si>
    <t>169714</t>
  </si>
  <si>
    <t>LETROX 125</t>
  </si>
  <si>
    <t>POR TBL NOB 100X125MCG</t>
  </si>
  <si>
    <t>119592</t>
  </si>
  <si>
    <t>19592</t>
  </si>
  <si>
    <t>TORVACARD 20</t>
  </si>
  <si>
    <t>213480</t>
  </si>
  <si>
    <t>INJ SOL 10X0.6ML</t>
  </si>
  <si>
    <t>213494</t>
  </si>
  <si>
    <t>213489</t>
  </si>
  <si>
    <t>988740</t>
  </si>
  <si>
    <t>Nutrison Advanced Diason 1000ml</t>
  </si>
  <si>
    <t>133339</t>
  </si>
  <si>
    <t>33339</t>
  </si>
  <si>
    <t>DIASIP S PŘÍCHUTÍ JAHODOVOU (SOL)</t>
  </si>
  <si>
    <t>POR SOL 1X200ML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</si>
  <si>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</si>
  <si>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</si>
  <si>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</si>
  <si>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</si>
  <si>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</si>
  <si>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</si>
  <si>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</si>
  <si>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</si>
  <si>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</si>
  <si>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</si>
  <si>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</si>
  <si>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</si>
  <si>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133220</t>
  </si>
  <si>
    <t>33220</t>
  </si>
  <si>
    <t>PROTIFAR</t>
  </si>
  <si>
    <t>POR PLV SOL 1X225GM</t>
  </si>
  <si>
    <t>33833</t>
  </si>
  <si>
    <t>DIASIP S PŘÍCHUTÍ CAPPUCCINO</t>
  </si>
  <si>
    <t>POR SOL 4X200ML</t>
  </si>
  <si>
    <t>194453</t>
  </si>
  <si>
    <t>94453</t>
  </si>
  <si>
    <t>CIPRINOL 250</t>
  </si>
  <si>
    <t>TBL OBD 10X250MG</t>
  </si>
  <si>
    <t>101066</t>
  </si>
  <si>
    <t>1066</t>
  </si>
  <si>
    <t>FRAMYKOIN</t>
  </si>
  <si>
    <t>UNG 1X10GM</t>
  </si>
  <si>
    <t>101076</t>
  </si>
  <si>
    <t>1076</t>
  </si>
  <si>
    <t>OPHTHALMO-FRAMYKOIN</t>
  </si>
  <si>
    <t>UNG OPH 1X5GM</t>
  </si>
  <si>
    <t>102427</t>
  </si>
  <si>
    <t>2427</t>
  </si>
  <si>
    <t>ENTIZOL</t>
  </si>
  <si>
    <t>117149</t>
  </si>
  <si>
    <t>17149</t>
  </si>
  <si>
    <t>POR TBL FLM12X375MG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</si>
  <si>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</si>
  <si>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</si>
  <si>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</si>
  <si>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</si>
  <si>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</si>
  <si>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</si>
  <si>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</si>
  <si>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190778</t>
  </si>
  <si>
    <t>90778</t>
  </si>
  <si>
    <t>BACTROBAN</t>
  </si>
  <si>
    <t>DRM UNG 1X15GM</t>
  </si>
  <si>
    <t>114877</t>
  </si>
  <si>
    <t>14877</t>
  </si>
  <si>
    <t>IALUGEN PLUS</t>
  </si>
  <si>
    <t>CRM 1X60GM</t>
  </si>
  <si>
    <t>194156</t>
  </si>
  <si>
    <t>94156</t>
  </si>
  <si>
    <t>TBL OBD 10X400MG</t>
  </si>
  <si>
    <t>141146</t>
  </si>
  <si>
    <t>41146</t>
  </si>
  <si>
    <t>MACMIROR COMPLEX</t>
  </si>
  <si>
    <t>SUP VAG 12</t>
  </si>
  <si>
    <t>175022</t>
  </si>
  <si>
    <t>75022</t>
  </si>
  <si>
    <t>COTRIMOXAZOL AL FORTE</t>
  </si>
  <si>
    <t>TBL 10X960MG</t>
  </si>
  <si>
    <t>101069</t>
  </si>
  <si>
    <t>1069</t>
  </si>
  <si>
    <t>FUNGICIDIN LECIVA</t>
  </si>
  <si>
    <t>156835</t>
  </si>
  <si>
    <t>MEROPENEM KABI 1 G</t>
  </si>
  <si>
    <t>INJ+INF PLV SOL 10X1000MG</t>
  </si>
  <si>
    <t>185525</t>
  </si>
  <si>
    <t>85525</t>
  </si>
  <si>
    <t>AMOKSIKLAV</t>
  </si>
  <si>
    <t>TBL OBD 21X625MG</t>
  </si>
  <si>
    <t>849655</t>
  </si>
  <si>
    <t>129836</t>
  </si>
  <si>
    <t>Clindamycin Kabi 150mg/ml 10 x 4ml/600mg</t>
  </si>
  <si>
    <t>10 x 4ml /600mg</t>
  </si>
  <si>
    <t>113798</t>
  </si>
  <si>
    <t>13798</t>
  </si>
  <si>
    <t>CANESTEN KRÉM</t>
  </si>
  <si>
    <t>CRM 1X20GM/200MG</t>
  </si>
  <si>
    <t>166037</t>
  </si>
  <si>
    <t>66037</t>
  </si>
  <si>
    <t>MYCOMAX 100</t>
  </si>
  <si>
    <t>CPS 7X100MG</t>
  </si>
  <si>
    <t>0062464</t>
  </si>
  <si>
    <t>Haemocomplettan P 1000mg</t>
  </si>
  <si>
    <t>0138455</t>
  </si>
  <si>
    <t>ALBUNORM 20%</t>
  </si>
  <si>
    <t>INF SOL 1X100ML</t>
  </si>
  <si>
    <t>50113011</t>
  </si>
  <si>
    <t>87239</t>
  </si>
  <si>
    <t>Fanhdi 50 I.U./ml(500 I.U) GRIFOLS</t>
  </si>
  <si>
    <t>89028</t>
  </si>
  <si>
    <t>Immunate Stim Plus 500 I.U.(fVIII)Baxter</t>
  </si>
  <si>
    <t>149415</t>
  </si>
  <si>
    <t>49415</t>
  </si>
  <si>
    <t>AMINOPLASMAL B.BRAUN 10%</t>
  </si>
  <si>
    <t>165317</t>
  </si>
  <si>
    <t>65317</t>
  </si>
  <si>
    <t>ELOTRACE I.V.</t>
  </si>
  <si>
    <t>INF 10X100ML</t>
  </si>
  <si>
    <t>397303</t>
  </si>
  <si>
    <t>152193</t>
  </si>
  <si>
    <t>NUTRIFLEX OMEGA SPECIAL</t>
  </si>
  <si>
    <t>INF EML 5X625ML</t>
  </si>
  <si>
    <t>130805</t>
  </si>
  <si>
    <t>30805</t>
  </si>
  <si>
    <t>REMOOD 20 MG</t>
  </si>
  <si>
    <t>186200</t>
  </si>
  <si>
    <t>ISOPTIN 40 MG</t>
  </si>
  <si>
    <t>POR TBL FLM 50X40MG</t>
  </si>
  <si>
    <t>47244</t>
  </si>
  <si>
    <t>47256</t>
  </si>
  <si>
    <t>INF SOL 20X100ML-PE</t>
  </si>
  <si>
    <t>101290</t>
  </si>
  <si>
    <t>1290</t>
  </si>
  <si>
    <t>TBL RET 60X30MG</t>
  </si>
  <si>
    <t>103542</t>
  </si>
  <si>
    <t>3542</t>
  </si>
  <si>
    <t>DIGOXIN 0.250 LECIVA</t>
  </si>
  <si>
    <t>130434</t>
  </si>
  <si>
    <t>30434</t>
  </si>
  <si>
    <t>TBL 100X25MG</t>
  </si>
  <si>
    <t>154150</t>
  </si>
  <si>
    <t>54150</t>
  </si>
  <si>
    <t>EGILOK 25MG</t>
  </si>
  <si>
    <t>TBL 60X25MG</t>
  </si>
  <si>
    <t>154534</t>
  </si>
  <si>
    <t>54534</t>
  </si>
  <si>
    <t>PANZYTRAT 25000</t>
  </si>
  <si>
    <t>CPS 50 (SKLO)</t>
  </si>
  <si>
    <t>191484</t>
  </si>
  <si>
    <t>91484</t>
  </si>
  <si>
    <t>CARDIKET RETARD 40</t>
  </si>
  <si>
    <t>TBL RET 50X40MG</t>
  </si>
  <si>
    <t>196118</t>
  </si>
  <si>
    <t>96118</t>
  </si>
  <si>
    <t>VESSEL DUE F</t>
  </si>
  <si>
    <t>CPS 50X250LSU</t>
  </si>
  <si>
    <t>849535</t>
  </si>
  <si>
    <t>134292</t>
  </si>
  <si>
    <t>VALSACOMBI 160 MG/25 MG</t>
  </si>
  <si>
    <t>988466</t>
  </si>
  <si>
    <t>NO-SPA</t>
  </si>
  <si>
    <t>POR TBL NOB 24X40MG</t>
  </si>
  <si>
    <t>100536</t>
  </si>
  <si>
    <t>536</t>
  </si>
  <si>
    <t>NORADRENALIN LECIVA</t>
  </si>
  <si>
    <t>102429</t>
  </si>
  <si>
    <t>2429</t>
  </si>
  <si>
    <t>TISERCIN</t>
  </si>
  <si>
    <t>TBL OBD 50X25MG</t>
  </si>
  <si>
    <t>102961</t>
  </si>
  <si>
    <t>2961</t>
  </si>
  <si>
    <t>PRESID 2.5 MG</t>
  </si>
  <si>
    <t>TBL RET 30X2.5MG</t>
  </si>
  <si>
    <t>117162</t>
  </si>
  <si>
    <t>17162</t>
  </si>
  <si>
    <t>SPASMED 15</t>
  </si>
  <si>
    <t>POR TBL FLM 30X15MG</t>
  </si>
  <si>
    <t>117983</t>
  </si>
  <si>
    <t>17983</t>
  </si>
  <si>
    <t>OXYPHYLLIN</t>
  </si>
  <si>
    <t>156779</t>
  </si>
  <si>
    <t>56779</t>
  </si>
  <si>
    <t>GERATAM 800MG</t>
  </si>
  <si>
    <t>TBL OBD 60X800MG</t>
  </si>
  <si>
    <t>841541</t>
  </si>
  <si>
    <t>MENALIND Mycí emulze 500ml</t>
  </si>
  <si>
    <t>849087</t>
  </si>
  <si>
    <t>138840</t>
  </si>
  <si>
    <t>POR TBL FLM 20</t>
  </si>
  <si>
    <t>169721</t>
  </si>
  <si>
    <t>ASACOL 400</t>
  </si>
  <si>
    <t>POR TBL ENT 100X400MG</t>
  </si>
  <si>
    <t>176205</t>
  </si>
  <si>
    <t>180825</t>
  </si>
  <si>
    <t>HYDROCORTISON 10MG</t>
  </si>
  <si>
    <t>176432</t>
  </si>
  <si>
    <t>76432</t>
  </si>
  <si>
    <t>UROLOGICKÁ ČAJOVÁ SMĚS</t>
  </si>
  <si>
    <t>SPC 20X1.5GM(SACKY)</t>
  </si>
  <si>
    <t>394712</t>
  </si>
  <si>
    <t>IR  AQUA STERILE OPLACH.1x1000 ml ECOTAINER</t>
  </si>
  <si>
    <t>IR OPLACH</t>
  </si>
  <si>
    <t>703722</t>
  </si>
  <si>
    <t>MENALIND Olejový spray na ochranu kůže</t>
  </si>
  <si>
    <t>102668</t>
  </si>
  <si>
    <t>2668</t>
  </si>
  <si>
    <t>OPHTHALMO-HYDROCORTISON LECIVA</t>
  </si>
  <si>
    <t>UNG OPH 1X5GM 0.5%</t>
  </si>
  <si>
    <t>142630</t>
  </si>
  <si>
    <t>42630</t>
  </si>
  <si>
    <t>PAMBA</t>
  </si>
  <si>
    <t>INJ SOL 5X5ML/50MG</t>
  </si>
  <si>
    <t>112023</t>
  </si>
  <si>
    <t>12023</t>
  </si>
  <si>
    <t>VIGANTOL</t>
  </si>
  <si>
    <t>POR GTT SOL 1x10ML</t>
  </si>
  <si>
    <t>149023</t>
  </si>
  <si>
    <t>49023</t>
  </si>
  <si>
    <t>IMURAN 25 MG</t>
  </si>
  <si>
    <t>TBL OBD 100X25MG</t>
  </si>
  <si>
    <t>161238</t>
  </si>
  <si>
    <t>61238</t>
  </si>
  <si>
    <t>THEOPLUS</t>
  </si>
  <si>
    <t>TBL RET 30X300MG</t>
  </si>
  <si>
    <t>189775</t>
  </si>
  <si>
    <t>TBL.CALCII CARBON.PRAEC.0.5 MVM</t>
  </si>
  <si>
    <t>TBL 50X0.5GM</t>
  </si>
  <si>
    <t>900881</t>
  </si>
  <si>
    <t>KL BALS.VISNEVSKI 100G</t>
  </si>
  <si>
    <t>106091</t>
  </si>
  <si>
    <t>6091</t>
  </si>
  <si>
    <t>TBL 20X2.5MG</t>
  </si>
  <si>
    <t>191017</t>
  </si>
  <si>
    <t>91017</t>
  </si>
  <si>
    <t>URSOFALK</t>
  </si>
  <si>
    <t>CPS 100X250MG</t>
  </si>
  <si>
    <t>921535</t>
  </si>
  <si>
    <t>KL RICINI OL. 200 g</t>
  </si>
  <si>
    <t>930127</t>
  </si>
  <si>
    <t>KL CHLADIVE MAZANI 800 g FAGRON</t>
  </si>
  <si>
    <t>920200</t>
  </si>
  <si>
    <t>15877</t>
  </si>
  <si>
    <t>DZ BRAUNOL 1 L</t>
  </si>
  <si>
    <t>921209</t>
  </si>
  <si>
    <t>KL BALS.VISNEVSKI 50G</t>
  </si>
  <si>
    <t>100966</t>
  </si>
  <si>
    <t>966</t>
  </si>
  <si>
    <t>SPC 1X100GM</t>
  </si>
  <si>
    <t>900497</t>
  </si>
  <si>
    <t>KL CPS KOLITICKA  SMES, 50 CPS</t>
  </si>
  <si>
    <t>921020</t>
  </si>
  <si>
    <t>KL BENZINUM 130g</t>
  </si>
  <si>
    <t>921395</t>
  </si>
  <si>
    <t>50KS</t>
  </si>
  <si>
    <t>921525</t>
  </si>
  <si>
    <t>KL MESOCAIN GEL, 250G v láhvi s pumpou</t>
  </si>
  <si>
    <t>NESTERILNÍ</t>
  </si>
  <si>
    <t>2584</t>
  </si>
  <si>
    <t>GLUKÓZA 40 BRAUN</t>
  </si>
  <si>
    <t>146270</t>
  </si>
  <si>
    <t>46270</t>
  </si>
  <si>
    <t>MAALOX</t>
  </si>
  <si>
    <t>SUS 1X250ML-PE</t>
  </si>
  <si>
    <t>149990</t>
  </si>
  <si>
    <t>49990</t>
  </si>
  <si>
    <t>EXACYL</t>
  </si>
  <si>
    <t>INJ 5X5ML/500MG</t>
  </si>
  <si>
    <t>845827</t>
  </si>
  <si>
    <t>Recugel oční gel 10g</t>
  </si>
  <si>
    <t>119570</t>
  </si>
  <si>
    <t>19570</t>
  </si>
  <si>
    <t>LAGOSA</t>
  </si>
  <si>
    <t>DRG 50X150MG</t>
  </si>
  <si>
    <t>845803</t>
  </si>
  <si>
    <t>Pradaxa 10 x 110 mg cps.</t>
  </si>
  <si>
    <t>921393</t>
  </si>
  <si>
    <t>30KS</t>
  </si>
  <si>
    <t>114821</t>
  </si>
  <si>
    <t>14821</t>
  </si>
  <si>
    <t>CONDROSULF 800</t>
  </si>
  <si>
    <t>TBL OBD 30X800MG</t>
  </si>
  <si>
    <t>118489</t>
  </si>
  <si>
    <t>18489</t>
  </si>
  <si>
    <t>LISKANTIN</t>
  </si>
  <si>
    <t>POR TBL NOB 100X250MG</t>
  </si>
  <si>
    <t>116034</t>
  </si>
  <si>
    <t>16034</t>
  </si>
  <si>
    <t>LEPONEX 100 MG</t>
  </si>
  <si>
    <t>382100</t>
  </si>
  <si>
    <t>82100</t>
  </si>
  <si>
    <t>KRYTÍ GELOVÉ HEMAGEL 30G</t>
  </si>
  <si>
    <t>HEMAGEL V TUBĚ O OBSAHU 30G</t>
  </si>
  <si>
    <t>157871</t>
  </si>
  <si>
    <t>PARACETAMOL KABI 10 MG/ML</t>
  </si>
  <si>
    <t>INF SOL 10X50ML/500MG</t>
  </si>
  <si>
    <t>107678</t>
  </si>
  <si>
    <t>INF CNC SOL 20X20ML</t>
  </si>
  <si>
    <t>500035</t>
  </si>
  <si>
    <t>Epaderm Ointment</t>
  </si>
  <si>
    <t>202701</t>
  </si>
  <si>
    <t>POR TBL ENT 90X20MG</t>
  </si>
  <si>
    <t>848118</t>
  </si>
  <si>
    <t>Ubrousky dětské hyg.Baby Wipes vit.E</t>
  </si>
  <si>
    <t>80ks s distr.</t>
  </si>
  <si>
    <t>397339</t>
  </si>
  <si>
    <t>Menalind mycí žínky</t>
  </si>
  <si>
    <t>8ks</t>
  </si>
  <si>
    <t>191877</t>
  </si>
  <si>
    <t>INDAPAMID PMCS 2,5 MG</t>
  </si>
  <si>
    <t>POR TBL NOB 30X2.5MG</t>
  </si>
  <si>
    <t>137275</t>
  </si>
  <si>
    <t>CALCIUM RESONIUM</t>
  </si>
  <si>
    <t>POR+RCT PLV SUS 300GM</t>
  </si>
  <si>
    <t>501403</t>
  </si>
  <si>
    <t>83276</t>
  </si>
  <si>
    <t>GELOFUSINE 10x500 ml</t>
  </si>
  <si>
    <t>INF SOL10X500ML</t>
  </si>
  <si>
    <t>847584</t>
  </si>
  <si>
    <t>119925</t>
  </si>
  <si>
    <t>IGAMPLIA 160 MG/ML</t>
  </si>
  <si>
    <t>INJ SOL 1X2ML/320MG</t>
  </si>
  <si>
    <t>196442</t>
  </si>
  <si>
    <t>CITRAFLEET PRÁŠEK PRO PERORÁLNÍ ROZTOK</t>
  </si>
  <si>
    <t>POR PLV SOL 2</t>
  </si>
  <si>
    <t>158732</t>
  </si>
  <si>
    <t>58732</t>
  </si>
  <si>
    <t>CPS 20/BLISTR/</t>
  </si>
  <si>
    <t>188157</t>
  </si>
  <si>
    <t>TRITTICO PROLONG 150 MG TABLETY S PRODLOUŽENÝM UVO</t>
  </si>
  <si>
    <t>POR TBL PRO 14X150MG</t>
  </si>
  <si>
    <t>206512</t>
  </si>
  <si>
    <t>TONANDA 8 MG/5 MG/2,5 MG</t>
  </si>
  <si>
    <t>113767</t>
  </si>
  <si>
    <t>13767</t>
  </si>
  <si>
    <t>CORDARONE</t>
  </si>
  <si>
    <t>POR TBL NOB30X200MG</t>
  </si>
  <si>
    <t>132087</t>
  </si>
  <si>
    <t>32087</t>
  </si>
  <si>
    <t>TRALGIT 100 INJ</t>
  </si>
  <si>
    <t>INJ SOL 5X2ML/100MG</t>
  </si>
  <si>
    <t>140368</t>
  </si>
  <si>
    <t>40368</t>
  </si>
  <si>
    <t>MEDROL 4 MG</t>
  </si>
  <si>
    <t>POR TBL NOB30X4MG-L</t>
  </si>
  <si>
    <t>149123</t>
  </si>
  <si>
    <t>49123</t>
  </si>
  <si>
    <t>CONTROLOC 40 MG</t>
  </si>
  <si>
    <t>POR TBL ENT 28X40MG</t>
  </si>
  <si>
    <t>156102</t>
  </si>
  <si>
    <t>56102</t>
  </si>
  <si>
    <t>CPS 14X30MG</t>
  </si>
  <si>
    <t>187788</t>
  </si>
  <si>
    <t>TONARSSA 4 MG/5 MG</t>
  </si>
  <si>
    <t>849990</t>
  </si>
  <si>
    <t>102596</t>
  </si>
  <si>
    <t>CARVESAN 6,25</t>
  </si>
  <si>
    <t>POR TBL NOB 30X6,25MG</t>
  </si>
  <si>
    <t>112891</t>
  </si>
  <si>
    <t>12891</t>
  </si>
  <si>
    <t>TBL 15X100MG</t>
  </si>
  <si>
    <t>125090</t>
  </si>
  <si>
    <t>APO-SIMVA 40</t>
  </si>
  <si>
    <t>153641</t>
  </si>
  <si>
    <t>53641</t>
  </si>
  <si>
    <t>DIROTON 5MG</t>
  </si>
  <si>
    <t>TBL 28X5MG</t>
  </si>
  <si>
    <t>132083</t>
  </si>
  <si>
    <t>32083</t>
  </si>
  <si>
    <t>TRALGIT GTT.</t>
  </si>
  <si>
    <t>28151</t>
  </si>
  <si>
    <t>LEVEMIR 100 U/ML (FLEXPEN)</t>
  </si>
  <si>
    <t>INJ SOL 5X3ML</t>
  </si>
  <si>
    <t>187804</t>
  </si>
  <si>
    <t>TONARSSA 8 MG/5 MG</t>
  </si>
  <si>
    <t>849054</t>
  </si>
  <si>
    <t>107847</t>
  </si>
  <si>
    <t>APO-PAROX</t>
  </si>
  <si>
    <t>846979</t>
  </si>
  <si>
    <t>124133</t>
  </si>
  <si>
    <t>115010</t>
  </si>
  <si>
    <t>15010</t>
  </si>
  <si>
    <t>DORMICUM 15 MG</t>
  </si>
  <si>
    <t>TBL OBD 10X15MG</t>
  </si>
  <si>
    <t>142758</t>
  </si>
  <si>
    <t>42758</t>
  </si>
  <si>
    <t>TRANSTEC 52.5 MCG/H</t>
  </si>
  <si>
    <t>DRM EMP TDR 5X30MG</t>
  </si>
  <si>
    <t>846883</t>
  </si>
  <si>
    <t>103060</t>
  </si>
  <si>
    <t>REQUIP-MODUTAB 8 MG</t>
  </si>
  <si>
    <t>POR TBL PRO 28X8MG</t>
  </si>
  <si>
    <t>115572</t>
  </si>
  <si>
    <t>MEDORAM PLUS H 2,5/12,5 MG</t>
  </si>
  <si>
    <t>183417</t>
  </si>
  <si>
    <t>83417</t>
  </si>
  <si>
    <t>MERONEM</t>
  </si>
  <si>
    <t>105113</t>
  </si>
  <si>
    <t>5113</t>
  </si>
  <si>
    <t>TARGOCID 400MG</t>
  </si>
  <si>
    <t>INJ SIC 1X400MG+SOL</t>
  </si>
  <si>
    <t>131654</t>
  </si>
  <si>
    <t>CEFTAZIDIM KABI 1 GM</t>
  </si>
  <si>
    <t>INJ PLV SOL 10X1GM</t>
  </si>
  <si>
    <t>196413</t>
  </si>
  <si>
    <t>96413</t>
  </si>
  <si>
    <t>GENTAMICIN 40MG LEK</t>
  </si>
  <si>
    <t>INJ 10X2ML/40MG</t>
  </si>
  <si>
    <t>162180</t>
  </si>
  <si>
    <t>CIPROFLOXACIN KABI 200 MG/100 ML INFUZNÍ ROZTOK</t>
  </si>
  <si>
    <t>INF SOL 10X200MG/100ML</t>
  </si>
  <si>
    <t>166265</t>
  </si>
  <si>
    <t>VANCOMYCIN MYLAN 500 MG</t>
  </si>
  <si>
    <t>396914</t>
  </si>
  <si>
    <t>52301</t>
  </si>
  <si>
    <t>AMINOPLASMAL HEPA-10%</t>
  </si>
  <si>
    <t>104071</t>
  </si>
  <si>
    <t>4071</t>
  </si>
  <si>
    <t>INJ 10X2ML</t>
  </si>
  <si>
    <t>921458</t>
  </si>
  <si>
    <t>KL ETHER 200G</t>
  </si>
  <si>
    <t>55919</t>
  </si>
  <si>
    <t>CHLORID SODNÝ 10% BRAUN</t>
  </si>
  <si>
    <t>INF CNC SOL 20X10ML</t>
  </si>
  <si>
    <t>920117</t>
  </si>
  <si>
    <t>KL SOL.FORMALDEHYDI 10% 1000 g</t>
  </si>
  <si>
    <t>UN 2209</t>
  </si>
  <si>
    <t>790001</t>
  </si>
  <si>
    <t>TRAUMACEL P 2G</t>
  </si>
  <si>
    <t>neleč.</t>
  </si>
  <si>
    <t>115879</t>
  </si>
  <si>
    <t>198313</t>
  </si>
  <si>
    <t>DZ BRAUNOL FOAM 200ml</t>
  </si>
  <si>
    <t>921284</t>
  </si>
  <si>
    <t>KL ETHER 180G</t>
  </si>
  <si>
    <t>921539</t>
  </si>
  <si>
    <t>KL SOL.FORMAL. PUFR. 500 g</t>
  </si>
  <si>
    <t>920376</t>
  </si>
  <si>
    <t>KL SOL.HYD.PEROX.3% 200G v sirokohrdle lahvi</t>
  </si>
  <si>
    <t>920377</t>
  </si>
  <si>
    <t>KL SOL.HYD.PEROX.3% 300G v sirokohrdle lahvi</t>
  </si>
  <si>
    <t>921241</t>
  </si>
  <si>
    <t>KL SOL.ARG.NITR.10% 10G</t>
  </si>
  <si>
    <t>116593</t>
  </si>
  <si>
    <t>16593</t>
  </si>
  <si>
    <t>MALTOFER FOL TABLETY</t>
  </si>
  <si>
    <t>POR TBL MND 30</t>
  </si>
  <si>
    <t>921250</t>
  </si>
  <si>
    <t>KL SOL.ARG.NITR.3%,10G</t>
  </si>
  <si>
    <t>192143</t>
  </si>
  <si>
    <t>DIPROPHOS</t>
  </si>
  <si>
    <t>INJ SUS 5X1ML/7MG</t>
  </si>
  <si>
    <t>132090</t>
  </si>
  <si>
    <t>32090</t>
  </si>
  <si>
    <t>TRALGIT 50 INJ</t>
  </si>
  <si>
    <t>INJ SOL 5X1ML/50MG</t>
  </si>
  <si>
    <t>130187</t>
  </si>
  <si>
    <t>30187</t>
  </si>
  <si>
    <t>MIDAZOLAM TORREX 5MG/ML</t>
  </si>
  <si>
    <t>INJ 10X1ML/5MG</t>
  </si>
  <si>
    <t>185526</t>
  </si>
  <si>
    <t>85526</t>
  </si>
  <si>
    <t>SUFENTA FORTE I.V.</t>
  </si>
  <si>
    <t>INJ 5X1ML/0.05MG</t>
  </si>
  <si>
    <t>111696</t>
  </si>
  <si>
    <t>11696</t>
  </si>
  <si>
    <t>PLASMALYTE ROZTOK S GLUKOZOU 5%</t>
  </si>
  <si>
    <t>114773</t>
  </si>
  <si>
    <t>1055525</t>
  </si>
  <si>
    <t>ISUPREL inj.</t>
  </si>
  <si>
    <t>5x1 ml</t>
  </si>
  <si>
    <t>132917</t>
  </si>
  <si>
    <t>32917</t>
  </si>
  <si>
    <t>PREDUCTAL MR</t>
  </si>
  <si>
    <t>POR TBL RET 60X35MG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</si>
  <si>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</si>
  <si>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</si>
  <si>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</si>
  <si>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</si>
  <si>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</si>
  <si>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</si>
  <si>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</si>
  <si>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</si>
  <si>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152266</t>
  </si>
  <si>
    <t>52266</t>
  </si>
  <si>
    <t>INFADOLAN</t>
  </si>
  <si>
    <t>DRM UNG 1X30GM</t>
  </si>
  <si>
    <t>158037</t>
  </si>
  <si>
    <t>58037</t>
  </si>
  <si>
    <t>BETALOC ZOK 50MG</t>
  </si>
  <si>
    <t>TBL RET 30X50MG</t>
  </si>
  <si>
    <t>169654</t>
  </si>
  <si>
    <t>KAPIDIN 20 MG</t>
  </si>
  <si>
    <t>196696</t>
  </si>
  <si>
    <t>96696</t>
  </si>
  <si>
    <t>INDAP</t>
  </si>
  <si>
    <t>CPS 30X2.5MG</t>
  </si>
  <si>
    <t>199333</t>
  </si>
  <si>
    <t>99333</t>
  </si>
  <si>
    <t>FUROSEMID BIOTIKA FORTE</t>
  </si>
  <si>
    <t>INJ 10X10ML/125MG</t>
  </si>
  <si>
    <t>845108</t>
  </si>
  <si>
    <t>125595</t>
  </si>
  <si>
    <t>VALSACOR 160 MG</t>
  </si>
  <si>
    <t>POR TBL FLM 28X160MG</t>
  </si>
  <si>
    <t>847132</t>
  </si>
  <si>
    <t>137238</t>
  </si>
  <si>
    <t>ADENOCOR</t>
  </si>
  <si>
    <t>INJ SOL 6X2ML/6MG</t>
  </si>
  <si>
    <t>109844</t>
  </si>
  <si>
    <t>9844</t>
  </si>
  <si>
    <t>DRG 50X6.5MG</t>
  </si>
  <si>
    <t>188115</t>
  </si>
  <si>
    <t>88115</t>
  </si>
  <si>
    <t>KETOSTERIL</t>
  </si>
  <si>
    <t>TBL 1X100</t>
  </si>
  <si>
    <t>191731</t>
  </si>
  <si>
    <t>91731</t>
  </si>
  <si>
    <t>PROSTAVASIN</t>
  </si>
  <si>
    <t>INJ SIC 10X20RG</t>
  </si>
  <si>
    <t>199339</t>
  </si>
  <si>
    <t>99339</t>
  </si>
  <si>
    <t>PINOSOL</t>
  </si>
  <si>
    <t>GTT NAS 1X10ML</t>
  </si>
  <si>
    <t>846346</t>
  </si>
  <si>
    <t>119672</t>
  </si>
  <si>
    <t>DICLOFENAC DUO PHARMASWISS 75 MG</t>
  </si>
  <si>
    <t>POR CPS RDR 30X75MG</t>
  </si>
  <si>
    <t>848172</t>
  </si>
  <si>
    <t>Biopron9  Premium tob.60</t>
  </si>
  <si>
    <t>843056</t>
  </si>
  <si>
    <t>Sanimed indiferentní gel 500ml</t>
  </si>
  <si>
    <t>47706</t>
  </si>
  <si>
    <t>GLUKÓZA 20 BRAUN</t>
  </si>
  <si>
    <t>58038</t>
  </si>
  <si>
    <t>BETALOC ZOK 50 MG</t>
  </si>
  <si>
    <t>POR TBL PRO 100X50MG</t>
  </si>
  <si>
    <t>118172</t>
  </si>
  <si>
    <t>18172</t>
  </si>
  <si>
    <t>PROPOFOL 1% MCT/LCT FRESENIUS</t>
  </si>
  <si>
    <t>INJ EML 10X50ML</t>
  </si>
  <si>
    <t>104207</t>
  </si>
  <si>
    <t>4207</t>
  </si>
  <si>
    <t>PROTHIADEN</t>
  </si>
  <si>
    <t>DRG 30X25MG</t>
  </si>
  <si>
    <t>144357</t>
  </si>
  <si>
    <t>44357</t>
  </si>
  <si>
    <t>REMESTYP 1.0</t>
  </si>
  <si>
    <t>INJ 5X10ML/1MG</t>
  </si>
  <si>
    <t>186616</t>
  </si>
  <si>
    <t>86616</t>
  </si>
  <si>
    <t>PENTASA SR 500MG  (BLISTR)</t>
  </si>
  <si>
    <t>TBL RET 100X500MG</t>
  </si>
  <si>
    <t>850445</t>
  </si>
  <si>
    <t>109810</t>
  </si>
  <si>
    <t>SPIRIVA RESPIMAT 2,5 MIKROGRAMU</t>
  </si>
  <si>
    <t>INH SOL 1X60DÁV</t>
  </si>
  <si>
    <t>159392</t>
  </si>
  <si>
    <t>59392</t>
  </si>
  <si>
    <t>BROMHEXIN - EGIS</t>
  </si>
  <si>
    <t>SOL 1X60ML/120MG</t>
  </si>
  <si>
    <t>164787</t>
  </si>
  <si>
    <t>64787</t>
  </si>
  <si>
    <t>BUDENOFALK</t>
  </si>
  <si>
    <t>CPS ENT 100X3MG</t>
  </si>
  <si>
    <t>849045</t>
  </si>
  <si>
    <t>155938</t>
  </si>
  <si>
    <t>HERPESIN 200</t>
  </si>
  <si>
    <t>POR TBL NOB 25X200MG</t>
  </si>
  <si>
    <t>850039</t>
  </si>
  <si>
    <t>122119</t>
  </si>
  <si>
    <t>APO-FAMOTIDINE 20 MG</t>
  </si>
  <si>
    <t>POR TBL FLM 100X20MG</t>
  </si>
  <si>
    <t>100750</t>
  </si>
  <si>
    <t>162390</t>
  </si>
  <si>
    <t>CHAMOMILLA TEVA</t>
  </si>
  <si>
    <t>847962</t>
  </si>
  <si>
    <t>AESCIN 30mg tbl.60 VULM</t>
  </si>
  <si>
    <t>147671</t>
  </si>
  <si>
    <t>47671</t>
  </si>
  <si>
    <t>PERLINGANIT ROZTOK</t>
  </si>
  <si>
    <t>INF SOL10X10ML AMP</t>
  </si>
  <si>
    <t>175433</t>
  </si>
  <si>
    <t>75433</t>
  </si>
  <si>
    <t>CHLORPROTHIXEN LECIVA (BLISTR)</t>
  </si>
  <si>
    <t>TBL OBD 30X15MG</t>
  </si>
  <si>
    <t>921027</t>
  </si>
  <si>
    <t>KL CHLADIVE MAZANI, 200 G</t>
  </si>
  <si>
    <t>788943</t>
  </si>
  <si>
    <t>Dermo-chlorophyl spray 30g (Dr.Muller)</t>
  </si>
  <si>
    <t>850675</t>
  </si>
  <si>
    <t>Menalind professional tělové mléko 500ml</t>
  </si>
  <si>
    <t>187742</t>
  </si>
  <si>
    <t>87742</t>
  </si>
  <si>
    <t>ARDEAELYTOSOL F 1/1</t>
  </si>
  <si>
    <t>844242</t>
  </si>
  <si>
    <t>105937</t>
  </si>
  <si>
    <t>TETRASPAN 6%</t>
  </si>
  <si>
    <t>INF SOL 20X500ML</t>
  </si>
  <si>
    <t>501008</t>
  </si>
  <si>
    <t>DZ SANOSIL SUPER</t>
  </si>
  <si>
    <t>1l (250ml)</t>
  </si>
  <si>
    <t>194763</t>
  </si>
  <si>
    <t>94763</t>
  </si>
  <si>
    <t>NALOXONE POLFA</t>
  </si>
  <si>
    <t>INJ 10X1ML/0.4MG</t>
  </si>
  <si>
    <t>116051</t>
  </si>
  <si>
    <t>16051</t>
  </si>
  <si>
    <t>SIRDALUD 2 MG</t>
  </si>
  <si>
    <t>176380</t>
  </si>
  <si>
    <t>76380</t>
  </si>
  <si>
    <t>RHEFLUIN</t>
  </si>
  <si>
    <t>TBL 30</t>
  </si>
  <si>
    <t>121856</t>
  </si>
  <si>
    <t>21856</t>
  </si>
  <si>
    <t>CORYOL 3.125</t>
  </si>
  <si>
    <t>PORTBLNOB30X3.125MG</t>
  </si>
  <si>
    <t>184256</t>
  </si>
  <si>
    <t>84256</t>
  </si>
  <si>
    <t>ACYLPYRIN</t>
  </si>
  <si>
    <t>TBL 10X500MG</t>
  </si>
  <si>
    <t>842936</t>
  </si>
  <si>
    <t>MENALIND Ošetřující šampon 500ml</t>
  </si>
  <si>
    <t>196187</t>
  </si>
  <si>
    <t>96187</t>
  </si>
  <si>
    <t>MONOSAN 20MG</t>
  </si>
  <si>
    <t>TBL 50X20MG</t>
  </si>
  <si>
    <t>142825</t>
  </si>
  <si>
    <t>42825</t>
  </si>
  <si>
    <t>CLOZAPIN DESITIN 100 MG</t>
  </si>
  <si>
    <t>POR TBL NOB 30X100MG</t>
  </si>
  <si>
    <t>148461</t>
  </si>
  <si>
    <t>48461</t>
  </si>
  <si>
    <t>VIRGAN 1.5MG/G OČNÍ GEL</t>
  </si>
  <si>
    <t>OPH GEL 1.5MG/GM</t>
  </si>
  <si>
    <t>621118</t>
  </si>
  <si>
    <t>Batole dětské vlhčené ubrousky 72ks</t>
  </si>
  <si>
    <t>845529</t>
  </si>
  <si>
    <t>202879</t>
  </si>
  <si>
    <t>Infadolan ung 100g</t>
  </si>
  <si>
    <t>136126</t>
  </si>
  <si>
    <t>NICORETTE INVISIPATCH 25 MG/16 H</t>
  </si>
  <si>
    <t>DRM EMP TDR 7X25MG</t>
  </si>
  <si>
    <t>190958</t>
  </si>
  <si>
    <t>TRIPLIXAM 5 MG/1,25 MG/5 MG</t>
  </si>
  <si>
    <t>921330</t>
  </si>
  <si>
    <t>RP VASELINUM  ALBUM, 100G</t>
  </si>
  <si>
    <t>206494</t>
  </si>
  <si>
    <t>TONANDA 4 MG/5 MG/1,25 MG</t>
  </si>
  <si>
    <t>117433</t>
  </si>
  <si>
    <t>17433</t>
  </si>
  <si>
    <t>POR TBL FLM 60X20MG</t>
  </si>
  <si>
    <t>125034</t>
  </si>
  <si>
    <t>25034</t>
  </si>
  <si>
    <t>DORMICUM</t>
  </si>
  <si>
    <t>INJ SOL 10X1ML/5MG</t>
  </si>
  <si>
    <t>149113</t>
  </si>
  <si>
    <t>49113</t>
  </si>
  <si>
    <t>POR TBL ENT 28X20MG</t>
  </si>
  <si>
    <t>176690</t>
  </si>
  <si>
    <t>BETAHISTIN ACTAVIS 24 MG</t>
  </si>
  <si>
    <t>POR TBL NOB 60X24MG</t>
  </si>
  <si>
    <t>848765</t>
  </si>
  <si>
    <t>107938</t>
  </si>
  <si>
    <t>INJ SOL 6X3ML/150MG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</si>
  <si>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</si>
  <si>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</si>
  <si>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</si>
  <si>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</si>
  <si>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</si>
  <si>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</si>
  <si>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</si>
  <si>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</si>
  <si>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</si>
  <si>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</si>
  <si>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</si>
  <si>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</si>
  <si>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117685</t>
  </si>
  <si>
    <t>17685</t>
  </si>
  <si>
    <t>MIRZATEN 30</t>
  </si>
  <si>
    <t>POR TBL FLM 30X30MG</t>
  </si>
  <si>
    <t>175080</t>
  </si>
  <si>
    <t>DRETACEN 250 MG</t>
  </si>
  <si>
    <t>POR TBL FLM 50X250MG</t>
  </si>
  <si>
    <t>850148</t>
  </si>
  <si>
    <t>115590</t>
  </si>
  <si>
    <t>MEDORAM PLUS H 5/25 MG</t>
  </si>
  <si>
    <t>133328</t>
  </si>
  <si>
    <t>33328</t>
  </si>
  <si>
    <t>NUTRIDRINK S PŘÍCH. TROP. OVOCE</t>
  </si>
  <si>
    <t>133473</t>
  </si>
  <si>
    <t>33473</t>
  </si>
  <si>
    <t>NUTRIDRINK JUICE STYLE S PŘÍCHUTÍ JAHODOVOU</t>
  </si>
  <si>
    <t>33848</t>
  </si>
  <si>
    <t>NUTRIDRINK S PŘÍCHUTÍ ČOKOLÁDOVOU</t>
  </si>
  <si>
    <t>33855</t>
  </si>
  <si>
    <t>NUTRIDRINK BALÍČEK 5 + 1</t>
  </si>
  <si>
    <t>POR SOL 6X200ML</t>
  </si>
  <si>
    <t>33859</t>
  </si>
  <si>
    <t>NUTRIDRINK JUICE STYLE S PŘÍCHUTÍ JABLEČNOU</t>
  </si>
  <si>
    <t>185482</t>
  </si>
  <si>
    <t>EDICIN 1 G</t>
  </si>
  <si>
    <t>INF PLV SOL 10X1GM</t>
  </si>
  <si>
    <t>53283</t>
  </si>
  <si>
    <t>FROMILID 500</t>
  </si>
  <si>
    <t>POR TBL FLM 14X500MG</t>
  </si>
  <si>
    <t>850012</t>
  </si>
  <si>
    <t>154748</t>
  </si>
  <si>
    <t>NITROFURANTOIN - RATIOPHARM 100 MG</t>
  </si>
  <si>
    <t>190986</t>
  </si>
  <si>
    <t>90986</t>
  </si>
  <si>
    <t>DEOXYMYKOIN</t>
  </si>
  <si>
    <t>TBL 10X100MG</t>
  </si>
  <si>
    <t>151460</t>
  </si>
  <si>
    <t>CEFUROXIM KABI 750 MG</t>
  </si>
  <si>
    <t>INJ+INF PLV SOL 10X750MG</t>
  </si>
  <si>
    <t>850734</t>
  </si>
  <si>
    <t>149384</t>
  </si>
  <si>
    <t>ECALTA 100 MG</t>
  </si>
  <si>
    <t>INF PLV CSL 100MG+30ML</t>
  </si>
  <si>
    <t>75634</t>
  </si>
  <si>
    <t>Prothromplex Total 600 I.U.BAXTER</t>
  </si>
  <si>
    <t>0192353</t>
  </si>
  <si>
    <t>FLEXBUMIN 200 G/L</t>
  </si>
  <si>
    <t>0192558</t>
  </si>
  <si>
    <t>ANTITHROMBIN III NF BAXTER</t>
  </si>
  <si>
    <t>INF PSO LQF 1+1X10ML</t>
  </si>
  <si>
    <t>142003</t>
  </si>
  <si>
    <t>NEPHROTECT</t>
  </si>
  <si>
    <t>198880</t>
  </si>
  <si>
    <t>98880</t>
  </si>
  <si>
    <t>FYZIOLOGICKÝ ROZTOK VIAFLO</t>
  </si>
  <si>
    <t>128176</t>
  </si>
  <si>
    <t>28176</t>
  </si>
  <si>
    <t>TACHOSIL</t>
  </si>
  <si>
    <t>DRM SPO 9.5X4.8CM</t>
  </si>
  <si>
    <t>128178</t>
  </si>
  <si>
    <t>28178</t>
  </si>
  <si>
    <t>DRM SPO 3.0X2.5CM</t>
  </si>
  <si>
    <t>850153</t>
  </si>
  <si>
    <t>153350</t>
  </si>
  <si>
    <t>Tisseel Lyo 4 ml</t>
  </si>
  <si>
    <t>501075</t>
  </si>
  <si>
    <t>IR  NaCl 0,9% 3000 ml vak Bieffe</t>
  </si>
  <si>
    <t>for irrig. 1x3000 ml 15%</t>
  </si>
  <si>
    <t>197563</t>
  </si>
  <si>
    <t>97563</t>
  </si>
  <si>
    <t>ZOFRAN ZYDIS 8 MG</t>
  </si>
  <si>
    <t>TBL SOL 10X8MG</t>
  </si>
  <si>
    <t>773465</t>
  </si>
  <si>
    <t>Indulona Rakytníková</t>
  </si>
  <si>
    <t>842230</t>
  </si>
  <si>
    <t>Vazelina bílá kosmetic.Valinka  50ml</t>
  </si>
  <si>
    <t>198169</t>
  </si>
  <si>
    <t>98169</t>
  </si>
  <si>
    <t>BUSCOPAN</t>
  </si>
  <si>
    <t>INJ 5X1ML/20MG</t>
  </si>
  <si>
    <t>900496</t>
  </si>
  <si>
    <t>KL OLIVAE OLEUM 20G</t>
  </si>
  <si>
    <t>840572</t>
  </si>
  <si>
    <t>Sonografický gel Vita 520ml</t>
  </si>
  <si>
    <t>921283</t>
  </si>
  <si>
    <t>KL OLIVAE OLEUM 90G</t>
  </si>
  <si>
    <t>394080</t>
  </si>
  <si>
    <t>KL MESOCAIN GEL, 500G v láhvi s pumpou</t>
  </si>
  <si>
    <t>500988</t>
  </si>
  <si>
    <t>KL VASELINUM ALBUM STERILNI, 20G</t>
  </si>
  <si>
    <t>798615</t>
  </si>
  <si>
    <t>CRYOS SPRAY</t>
  </si>
  <si>
    <t>920056</t>
  </si>
  <si>
    <t>KL ETHANOLUM 70% 800 g</t>
  </si>
  <si>
    <t>141155</t>
  </si>
  <si>
    <t>41155</t>
  </si>
  <si>
    <t>POR TBL OBD 20X10MG</t>
  </si>
  <si>
    <t>394227</t>
  </si>
  <si>
    <t>15878</t>
  </si>
  <si>
    <t>DZ BRAUNOL  100 ML</t>
  </si>
  <si>
    <t>203092</t>
  </si>
  <si>
    <t>LIDOCAIN EGIS 10 %</t>
  </si>
  <si>
    <t>DRM SPR SOL 1X38GM</t>
  </si>
  <si>
    <t>159671</t>
  </si>
  <si>
    <t>59671</t>
  </si>
  <si>
    <t>POR TBL RET10X100MG</t>
  </si>
  <si>
    <t>130160</t>
  </si>
  <si>
    <t>30160</t>
  </si>
  <si>
    <t>MIDAZOLAM TORREX 1MG/ML</t>
  </si>
  <si>
    <t>INJ 10X2ML/2MG</t>
  </si>
  <si>
    <t>50113016</t>
  </si>
  <si>
    <t>168056</t>
  </si>
  <si>
    <t>GILENYA 0,5 MG</t>
  </si>
  <si>
    <t>POR CPS DUR 28X0.5MG II</t>
  </si>
  <si>
    <t>I. Chirurgická klinika</t>
  </si>
  <si>
    <t>I. Chirurgická klinika, lůžkové oddělení 8</t>
  </si>
  <si>
    <t>I. Chirurgická klinika, lůžkové oddělení 9 + 9P</t>
  </si>
  <si>
    <t>I. Chirurgická klinika, lůžkové oddělení 3</t>
  </si>
  <si>
    <t>I. Chirurgická klinika, ambulance</t>
  </si>
  <si>
    <t>I. Chirurgická klinika, JIP  6</t>
  </si>
  <si>
    <t>I. Chirurgická klinika, pracoviště COS</t>
  </si>
  <si>
    <t>1CHIR odd.invaz.vyš.metody-endoskopie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</si>
  <si>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</si>
  <si>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</si>
  <si>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</si>
  <si>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</si>
  <si>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</si>
  <si>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</si>
  <si>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394 TO krevní deriváty hemofilici (112 01 003)</t>
  </si>
  <si>
    <t>Lékárna - centrové léky</t>
  </si>
  <si>
    <t>0412 - I. Chirurgická klinika, lůžkové oddělení 9 + 9P</t>
  </si>
  <si>
    <t>0413 - I. Chirurgická klinika, lůžkové oddělení 3</t>
  </si>
  <si>
    <t>0411 - I. Chirurgická klinika, lůžkové oddělení 8</t>
  </si>
  <si>
    <t>0432 - I. Chirurgická klinika, JIP  6</t>
  </si>
  <si>
    <t>0471 - 1CHIR odd.invaz.vyš.metody-endoskopie</t>
  </si>
  <si>
    <t>0421 - I. Chirurgická klinika, ambulance</t>
  </si>
  <si>
    <t>J01GB03 - Gentamicin</t>
  </si>
  <si>
    <t>J01DB04 - Cefazolin</t>
  </si>
  <si>
    <t>J01CR01 - Ampicilin a enzymový inhibitor</t>
  </si>
  <si>
    <t>J01DH02 - Meropenem</t>
  </si>
  <si>
    <t>J01CR05 - Piperacilin a enzymový inhibitor</t>
  </si>
  <si>
    <t>J01XD01 - Metronidazol</t>
  </si>
  <si>
    <t>J01FF01 - Klindamycin</t>
  </si>
  <si>
    <t>B01AB06 - Nadroparin</t>
  </si>
  <si>
    <t>J01DC02 - Cefuroxim</t>
  </si>
  <si>
    <t>J02AC01 - Flukonazol</t>
  </si>
  <si>
    <t>A04AA01 - Ondansetron</t>
  </si>
  <si>
    <t>J01MA02 - Ciprofloxacin</t>
  </si>
  <si>
    <t>C08DA01 - Verapamil</t>
  </si>
  <si>
    <t>N05AH04 - Kvetiapin</t>
  </si>
  <si>
    <t>N06AX11 - Mirtazapin</t>
  </si>
  <si>
    <t>N01AH03 - Sufentanyl</t>
  </si>
  <si>
    <t>N05CD08 - Midazolam</t>
  </si>
  <si>
    <t>N06AB05 - Paroxetin</t>
  </si>
  <si>
    <t>J01FA09 - Klarithromycin</t>
  </si>
  <si>
    <t>N06AB06 - Sertralin</t>
  </si>
  <si>
    <t>C09BA06 - Chinapril a diuretika</t>
  </si>
  <si>
    <t>J01MA01 - Ofloxacin</t>
  </si>
  <si>
    <t>C09AA04 - Perindopril</t>
  </si>
  <si>
    <t>J02AC03 - Vorikonazol</t>
  </si>
  <si>
    <t>C09AA05 - Ramipril</t>
  </si>
  <si>
    <t>C07AB05 - Betaxolol</t>
  </si>
  <si>
    <t>C09BA04 - Perindopril a diuretika</t>
  </si>
  <si>
    <t>J01XA01 - Vankomycin</t>
  </si>
  <si>
    <t>C09BA05 - Ramipril a diuretika</t>
  </si>
  <si>
    <t>N02AE01 - Buprenorfin</t>
  </si>
  <si>
    <t>N03AX14 - Levetiracetam</t>
  </si>
  <si>
    <t>C08CA08 - Nitrendipin</t>
  </si>
  <si>
    <t>C09AA03 - Lisinopril</t>
  </si>
  <si>
    <t>C09BB03 - Lisinopril a amlodipin</t>
  </si>
  <si>
    <t>A10BA02 - Metformin</t>
  </si>
  <si>
    <t>C09BB04 - Perindopril a amlodipin</t>
  </si>
  <si>
    <t>J01MA03 - Pefloxacin</t>
  </si>
  <si>
    <t>C09CA01 - Losartan</t>
  </si>
  <si>
    <t>A10BB12 - Glimepirid</t>
  </si>
  <si>
    <t>C09CA07 - Telmisartan</t>
  </si>
  <si>
    <t>M01AX17 - Nimesulid</t>
  </si>
  <si>
    <t>C09DA01 - Losartan a diuretika</t>
  </si>
  <si>
    <t>N03AG01 - Kyselina valproová</t>
  </si>
  <si>
    <t>C10AA01 - Simvastatin</t>
  </si>
  <si>
    <t>N04BC04 - Ropinirol</t>
  </si>
  <si>
    <t>C10AA05 - Atorvastatin</t>
  </si>
  <si>
    <t>C01BC03 - Propafenon</t>
  </si>
  <si>
    <t>C10AA07 - Rosuvastatin</t>
  </si>
  <si>
    <t>J01DH51 - Imipenem a enzymový inhibitor</t>
  </si>
  <si>
    <t>C10AB05 - Fenofibrát</t>
  </si>
  <si>
    <t>A10AE05 - Inzulin detemir</t>
  </si>
  <si>
    <t>C10BX03 - Atorvastatin a amlodipin</t>
  </si>
  <si>
    <t>J01GB06 - Amikacin</t>
  </si>
  <si>
    <t>G04CA02 - Tamsulosin</t>
  </si>
  <si>
    <t>C07AB07 - Bisoprolol</t>
  </si>
  <si>
    <t>H01CB02 - Oktreotid</t>
  </si>
  <si>
    <t>J01MA14 - Moxifloxacin</t>
  </si>
  <si>
    <t>H02AB04 - Methylprednisolon</t>
  </si>
  <si>
    <t>J01XB01 - Kolistin</t>
  </si>
  <si>
    <t>H03AA01 - Levothyroxin, sodná sůl</t>
  </si>
  <si>
    <t>A02BC02 - Pantoprazol</t>
  </si>
  <si>
    <t>J01CA01 - Ampicilin</t>
  </si>
  <si>
    <t>J02AX06 - Anidulafungin</t>
  </si>
  <si>
    <t>A02BC03 - Lansoprazol</t>
  </si>
  <si>
    <t>C07AG02 - Karvedilol</t>
  </si>
  <si>
    <t>J01CR02 - Amoxicilin a enzymový inhibitor</t>
  </si>
  <si>
    <t>N02AX02 - Tramadol</t>
  </si>
  <si>
    <t>C01BD01 - Amiodaron</t>
  </si>
  <si>
    <t>N03AX12 - Gabapentin</t>
  </si>
  <si>
    <t>B01AC04 - Klopidogrel</t>
  </si>
  <si>
    <t>N03AX16 - Pregabalin</t>
  </si>
  <si>
    <t>C02AC05 - Moxonidin</t>
  </si>
  <si>
    <t>N04BC05 - Pramipexol</t>
  </si>
  <si>
    <t>N07CA01 - Betahistin</t>
  </si>
  <si>
    <t>N05BA12 - Alprazolam</t>
  </si>
  <si>
    <t>R03AC13 - Formoterol</t>
  </si>
  <si>
    <t>N06AB04 - Citalopram</t>
  </si>
  <si>
    <t>R06AE09 - Levocetirizin</t>
  </si>
  <si>
    <t>A03FA07 - Itopridum</t>
  </si>
  <si>
    <t>N06AB10 - Escitalopram</t>
  </si>
  <si>
    <t>A06AD11 - Laktulóza</t>
  </si>
  <si>
    <t>N06BX18 - Vinpocetin</t>
  </si>
  <si>
    <t>A02BA02 - Ranitidin</t>
  </si>
  <si>
    <t>R03AC02 - Salbutamol</t>
  </si>
  <si>
    <t>J01DD01 - Cefotaxim</t>
  </si>
  <si>
    <t>R06AE07 - Cetirizin</t>
  </si>
  <si>
    <t>J01DD02 - Ceftazidim</t>
  </si>
  <si>
    <t>V06XX - Potraviny pro zvláštní lékařské účely (PZLÚ)</t>
  </si>
  <si>
    <t>J01DD12 - Cefoperazon</t>
  </si>
  <si>
    <t>B01AA03 - Warfarin</t>
  </si>
  <si>
    <t>A10AB05 - Inzulin aspart</t>
  </si>
  <si>
    <t>A02BC02</t>
  </si>
  <si>
    <t>A03FA07</t>
  </si>
  <si>
    <t>A04AA01</t>
  </si>
  <si>
    <t>A06AD11</t>
  </si>
  <si>
    <t>A10AB05</t>
  </si>
  <si>
    <t>SDR+IVN INJ SOL 1X10ML</t>
  </si>
  <si>
    <t>A10BA02</t>
  </si>
  <si>
    <t>POR TBL FLM 60X500MG</t>
  </si>
  <si>
    <t>A10BB12</t>
  </si>
  <si>
    <t>B01AA03</t>
  </si>
  <si>
    <t>WARFARIN ORION 3 MG</t>
  </si>
  <si>
    <t>POR TBL NOB 100X3MG</t>
  </si>
  <si>
    <t>WARFARIN ORION 5 MG</t>
  </si>
  <si>
    <t>B01AB06</t>
  </si>
  <si>
    <t>INJ SOL 10X1ML</t>
  </si>
  <si>
    <t>B01AC04</t>
  </si>
  <si>
    <t>C02AC05</t>
  </si>
  <si>
    <t>MOXOSTAD 0,3 MG</t>
  </si>
  <si>
    <t>POR TBL FLM 30X0.3MG</t>
  </si>
  <si>
    <t>MOXOSTAD 0,4 MG</t>
  </si>
  <si>
    <t>POR TBL FLM 30X0.4MG</t>
  </si>
  <si>
    <t>C07AB05</t>
  </si>
  <si>
    <t>C07AB07</t>
  </si>
  <si>
    <t>C08CA08</t>
  </si>
  <si>
    <t>C09AA04</t>
  </si>
  <si>
    <t>C09AA05</t>
  </si>
  <si>
    <t>TRITACE 10 MG</t>
  </si>
  <si>
    <t>TRITACE 5 MG</t>
  </si>
  <si>
    <t>C09BA04</t>
  </si>
  <si>
    <t>C09BA06</t>
  </si>
  <si>
    <t>C09BB03</t>
  </si>
  <si>
    <t>C09BB04</t>
  </si>
  <si>
    <t>C09CA01</t>
  </si>
  <si>
    <t>POR TBL FLM 30X50MG II</t>
  </si>
  <si>
    <t>C09DA01</t>
  </si>
  <si>
    <t>C10AA05</t>
  </si>
  <si>
    <t>C10BX03</t>
  </si>
  <si>
    <t>CADUET 10 MG/10 MG</t>
  </si>
  <si>
    <t>G04CA02</t>
  </si>
  <si>
    <t>POR CPS RDR 30X0.4MG</t>
  </si>
  <si>
    <t>H01CB02</t>
  </si>
  <si>
    <t>SANDOSTATIN 0,1 MG/ML</t>
  </si>
  <si>
    <t>INJ SOL+INF CNC SOL5X1ML/0.1MG</t>
  </si>
  <si>
    <t>H02AB04</t>
  </si>
  <si>
    <t>SOLU-MEDROL 40 MG/ML</t>
  </si>
  <si>
    <t>INJ PSO LQF 40MG+1ML</t>
  </si>
  <si>
    <t>H03AA01</t>
  </si>
  <si>
    <t>POR TBL NOB 100X100RG I</t>
  </si>
  <si>
    <t>EUTHYROX 50 MIKROGRAMŮ</t>
  </si>
  <si>
    <t>POR TBL NOB 100X50RG</t>
  </si>
  <si>
    <t>J01CA01</t>
  </si>
  <si>
    <t>AMPICILIN 1,0 BIOTIKA</t>
  </si>
  <si>
    <t>INJ PLV SOL 10X1000MG</t>
  </si>
  <si>
    <t>J01CR01</t>
  </si>
  <si>
    <t>J01CR02</t>
  </si>
  <si>
    <t>POR TBL FLM 21</t>
  </si>
  <si>
    <t>POR TBL FLM 14</t>
  </si>
  <si>
    <t>AMOKSIKLAV 1,2 G</t>
  </si>
  <si>
    <t>INJ+INF PLV SOL 5</t>
  </si>
  <si>
    <t>J01CR05</t>
  </si>
  <si>
    <t>J01DB04</t>
  </si>
  <si>
    <t>J01DC02</t>
  </si>
  <si>
    <t>J01DD01</t>
  </si>
  <si>
    <t>J01DD02</t>
  </si>
  <si>
    <t>CEFTAZIDIM KABI 2 G</t>
  </si>
  <si>
    <t>J01DD12</t>
  </si>
  <si>
    <t>J01DH02</t>
  </si>
  <si>
    <t>J01FA09</t>
  </si>
  <si>
    <t>J01FF01</t>
  </si>
  <si>
    <t>CLINDAMYCIN KABI 150 MG/ML</t>
  </si>
  <si>
    <t>INJ SOL 10X2ML/300MG</t>
  </si>
  <si>
    <t>DALACIN C</t>
  </si>
  <si>
    <t>INJ SOL 1X2ML/300MG</t>
  </si>
  <si>
    <t>INJ SOL 1X4ML/600MG</t>
  </si>
  <si>
    <t>J01GB03</t>
  </si>
  <si>
    <t>GENTAMICIN B.BRAUN 3 MG/ML INFUZNÍ ROZTOK</t>
  </si>
  <si>
    <t>INJ+INF SOL 10X2ML/80MG</t>
  </si>
  <si>
    <t>J01GB06</t>
  </si>
  <si>
    <t>AMIKIN 500 MG</t>
  </si>
  <si>
    <t>INJ SOL 1X2ML/500MG</t>
  </si>
  <si>
    <t>J01MA01</t>
  </si>
  <si>
    <t>J01MA02</t>
  </si>
  <si>
    <t>J01MA03</t>
  </si>
  <si>
    <t>ABAKTAL 400 MG/5 ML</t>
  </si>
  <si>
    <t>INF SOL 10X5ML</t>
  </si>
  <si>
    <t>J01MA14</t>
  </si>
  <si>
    <t>AVELOX 400 MG/250 ML INFUZNÍ ROZTOK</t>
  </si>
  <si>
    <t>INF SOL 1X250ML/400MG</t>
  </si>
  <si>
    <t>J01XA01</t>
  </si>
  <si>
    <t>J01XB01</t>
  </si>
  <si>
    <t>COLOMYCIN INJEKCE 1 000 000 MEZINÁRODNÍCH JEDNOTEK</t>
  </si>
  <si>
    <t>INJ PLV SOL+INH SOL 10X1MU</t>
  </si>
  <si>
    <t>J01XD01</t>
  </si>
  <si>
    <t>METRONIDAZOL B. BRAUN 5 MG/ML</t>
  </si>
  <si>
    <t>INF SOL 10X100ML</t>
  </si>
  <si>
    <t>METRONIDAZOLE 0.5%-POLPHARMA</t>
  </si>
  <si>
    <t>INF SOL 1X100ML/500MG</t>
  </si>
  <si>
    <t>J02AC01</t>
  </si>
  <si>
    <t>MYCOMAX INF</t>
  </si>
  <si>
    <t>J02AC03</t>
  </si>
  <si>
    <t>IVN INF PLV SOL 1X200MG</t>
  </si>
  <si>
    <t>N02AE01</t>
  </si>
  <si>
    <t>N03AX12</t>
  </si>
  <si>
    <t>NEURONTIN 100 MG</t>
  </si>
  <si>
    <t>POR CPS DUR 20X100MG</t>
  </si>
  <si>
    <t>NEURONTIN 300 MG</t>
  </si>
  <si>
    <t>POR CPS DUR 50X300MG</t>
  </si>
  <si>
    <t>N03AX16</t>
  </si>
  <si>
    <t>POR CPS DUR 14X75MG</t>
  </si>
  <si>
    <t>N04BC05</t>
  </si>
  <si>
    <t>N05BA12</t>
  </si>
  <si>
    <t>XANAX 0,5 MG</t>
  </si>
  <si>
    <t>POR TBL NOB 30X0.5MG</t>
  </si>
  <si>
    <t>N06AB04</t>
  </si>
  <si>
    <t>R03AC02</t>
  </si>
  <si>
    <t>R06AE07</t>
  </si>
  <si>
    <t>R06AE09</t>
  </si>
  <si>
    <t>V06XX</t>
  </si>
  <si>
    <t>NUTRISON PROTEIN PLUS MULTI FIBRE</t>
  </si>
  <si>
    <t>A02BA02</t>
  </si>
  <si>
    <t>RANITAL 50 MG/2 ML</t>
  </si>
  <si>
    <t>INJ SOL 5X2ML/50MG</t>
  </si>
  <si>
    <t>A02BC03</t>
  </si>
  <si>
    <t>LANZUL 30 MG</t>
  </si>
  <si>
    <t>POR CPS DUR 28X30MG</t>
  </si>
  <si>
    <t>POR TBL NOB 100X5MG I</t>
  </si>
  <si>
    <t>C01BC03</t>
  </si>
  <si>
    <t>POR TBL FLM 50X150MG</t>
  </si>
  <si>
    <t>C07AG02</t>
  </si>
  <si>
    <t>C08DA01</t>
  </si>
  <si>
    <t>POR TBL RET 50X240MG</t>
  </si>
  <si>
    <t>PRESTARIUM NEO COMBI 5 MG/1,25 MG</t>
  </si>
  <si>
    <t>QUINAPRIL/HYDROCHLOROTHIAZID AUROBINDO 20 MG/12,5 MG POTAHOVANÉ TBL.</t>
  </si>
  <si>
    <t>C09CA07</t>
  </si>
  <si>
    <t>C10AA01</t>
  </si>
  <si>
    <t>SORTIS 10 MG</t>
  </si>
  <si>
    <t>C10AA07</t>
  </si>
  <si>
    <t>C10AB05</t>
  </si>
  <si>
    <t>POR CPS DUR 30X267MG</t>
  </si>
  <si>
    <t>LIPANTHYL SUPRA 160 MG</t>
  </si>
  <si>
    <t>POR TBL FLM 30X160MG</t>
  </si>
  <si>
    <t>AMPICILLIN AND SULBACTAM IBI 1 G + 500 MG PRÁŠEK PRO INJEKČNÍ ROZTOK</t>
  </si>
  <si>
    <t>INJ PLV SOL 10 LAH (20 ML)X1.5</t>
  </si>
  <si>
    <t>AMOKSIKLAV 625 MG</t>
  </si>
  <si>
    <t>POR TBL FLM 10X500MG</t>
  </si>
  <si>
    <t>J01DH51</t>
  </si>
  <si>
    <t>INF PLV SOL 1X10</t>
  </si>
  <si>
    <t>INJ SOL 10X4ML/600MG</t>
  </si>
  <si>
    <t>POR TBL FLM 10X250MG</t>
  </si>
  <si>
    <t>M01AX17</t>
  </si>
  <si>
    <t>N02AX02</t>
  </si>
  <si>
    <t>POR TBL PRO 30X100MG</t>
  </si>
  <si>
    <t>N05AH04</t>
  </si>
  <si>
    <t>XANAX 0,25 MG</t>
  </si>
  <si>
    <t>POR TBL NOB 30X0.25MG</t>
  </si>
  <si>
    <t>XANAX 1 MG</t>
  </si>
  <si>
    <t>N06AB06</t>
  </si>
  <si>
    <t>N06AB10</t>
  </si>
  <si>
    <t>N06AX11</t>
  </si>
  <si>
    <t>N06BX18</t>
  </si>
  <si>
    <t>POR TBL NOB 50X5MG</t>
  </si>
  <si>
    <t>N07CA01</t>
  </si>
  <si>
    <t>R03AC13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</si>
  <si>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</si>
  <si>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</si>
  <si>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</si>
  <si>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</si>
  <si>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</si>
  <si>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POR TBL ENT 28X40MG I</t>
  </si>
  <si>
    <t>POR CPS DUR 14X30MG</t>
  </si>
  <si>
    <t>A10AE05</t>
  </si>
  <si>
    <t>LEVEMIR 100 JEDNOTEK/ML</t>
  </si>
  <si>
    <t>INJ SOL PEP 5X3ML FLEXPEN</t>
  </si>
  <si>
    <t>C01BD01</t>
  </si>
  <si>
    <t>POR TBL NOB 30X200MG</t>
  </si>
  <si>
    <t>C09AA03</t>
  </si>
  <si>
    <t>DIROTON 5 MG</t>
  </si>
  <si>
    <t>C09BA05</t>
  </si>
  <si>
    <t>MERONEM 1 G</t>
  </si>
  <si>
    <t>POR TBL NOB 15X100MG</t>
  </si>
  <si>
    <t>TRANSTEC 52,5 MCG/H</t>
  </si>
  <si>
    <t>POR GTT SOL 1X10ML</t>
  </si>
  <si>
    <t>N04BC04</t>
  </si>
  <si>
    <t>N05CD08</t>
  </si>
  <si>
    <t>POR TBL FLM 10X15MG</t>
  </si>
  <si>
    <t>N06AB05</t>
  </si>
  <si>
    <t>POR TBL ENT 28X20MG I</t>
  </si>
  <si>
    <t>INJ SOL 6X3ML</t>
  </si>
  <si>
    <t>DIROTON 10 MG</t>
  </si>
  <si>
    <t>POR TBL NOB 28X10MG</t>
  </si>
  <si>
    <t>J02AX06</t>
  </si>
  <si>
    <t>INF PLV CSL 1X100MG</t>
  </si>
  <si>
    <t>N01AH03</t>
  </si>
  <si>
    <t>SUFENTA FORTE</t>
  </si>
  <si>
    <t>INJ SOL 5X1ML/50RG</t>
  </si>
  <si>
    <t>N03AG01</t>
  </si>
  <si>
    <t>DEPAKINE CHRONO 500 MG SÉCABLE</t>
  </si>
  <si>
    <t>POR TBL RET 30X500MG</t>
  </si>
  <si>
    <t>N03AX14</t>
  </si>
  <si>
    <t>XANAX SR 0,5 MG</t>
  </si>
  <si>
    <t>POR TBL PRO 30X0.5MG</t>
  </si>
  <si>
    <t>MIDAZOLAM TORREX 5 MG/ML</t>
  </si>
  <si>
    <t>MIRZATEN 30 MG</t>
  </si>
  <si>
    <t>NUTRIDRINK S PŘÍCHUTÍ TROPICKÉHO OVOCE</t>
  </si>
  <si>
    <t>ORM TBL BUC 10X8MG</t>
  </si>
  <si>
    <t>POR TBL PRO 10X100MG</t>
  </si>
  <si>
    <t>MIDAZOLAM TORREX 1 MG/ML</t>
  </si>
  <si>
    <t>INJ SOL 10X2ML/2MG</t>
  </si>
  <si>
    <t>Přehled plnění pozitivního listu - spotřeba léčivých přípravků - orientační přehled</t>
  </si>
  <si>
    <t>04 - I. chirurgická klinika</t>
  </si>
  <si>
    <t>0411 - lůžkové oddělení 8</t>
  </si>
  <si>
    <t>0412 - lůžkové oddělení 9 + 9P</t>
  </si>
  <si>
    <t>0413 - lůžkové oddělení 3</t>
  </si>
  <si>
    <t>0421 - ambulance</t>
  </si>
  <si>
    <t>0432 - JIP  6</t>
  </si>
  <si>
    <t>0464 - pracoviště COS</t>
  </si>
  <si>
    <t>0471 - odd. invaz. vyš. metotody-endoskopie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</si>
  <si>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</si>
  <si>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</si>
  <si>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</si>
  <si>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</si>
  <si>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</si>
  <si>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</si>
  <si>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</si>
  <si>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</si>
  <si>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</si>
  <si>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</si>
  <si>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89301046</t>
  </si>
  <si>
    <t>Příjmová ambulance Celkem</t>
  </si>
  <si>
    <t>89301047</t>
  </si>
  <si>
    <t>Ambulance dětská Celkem</t>
  </si>
  <si>
    <t>89301048</t>
  </si>
  <si>
    <t>I. Chirurgická klinika Celkem</t>
  </si>
  <si>
    <t xml:space="preserve"> </t>
  </si>
  <si>
    <t>* Legenda</t>
  </si>
  <si>
    <t>DIAPZT = Pomůcky pro diabetiky, jejichž název začíná slovem "Pumpa"</t>
  </si>
  <si>
    <t>Aujeský René</t>
  </si>
  <si>
    <t>Bébarová Linda</t>
  </si>
  <si>
    <t>Bohanes Tomáš</t>
  </si>
  <si>
    <t>Dlouhý Michael</t>
  </si>
  <si>
    <t>Halama Jiří</t>
  </si>
  <si>
    <t>Hanuliak Jan</t>
  </si>
  <si>
    <t>Havlík Roman</t>
  </si>
  <si>
    <t>Christodoulou Petros</t>
  </si>
  <si>
    <t>Chudáček Josef</t>
  </si>
  <si>
    <t>Janda Petr</t>
  </si>
  <si>
    <t>Klementa Ivo</t>
  </si>
  <si>
    <t>Klos Dušan</t>
  </si>
  <si>
    <t>Kysučan Jiří</t>
  </si>
  <si>
    <t>Loveček Martin</t>
  </si>
  <si>
    <t>Lysák Radek</t>
  </si>
  <si>
    <t>Malý Tomáš</t>
  </si>
  <si>
    <t>Neoral Čestmír</t>
  </si>
  <si>
    <t>Obhlídal Martin</t>
  </si>
  <si>
    <t>Řezáč Tomáš</t>
  </si>
  <si>
    <t>Skalický Pavel</t>
  </si>
  <si>
    <t>Skopal František</t>
  </si>
  <si>
    <t>Starý Lubomír</t>
  </si>
  <si>
    <t>Stašek Martin</t>
  </si>
  <si>
    <t>Stehlík Daniel</t>
  </si>
  <si>
    <t>Szkorupa Marek</t>
  </si>
  <si>
    <t>Šincl František</t>
  </si>
  <si>
    <t>Švach Ivan</t>
  </si>
  <si>
    <t>Vomáčková Katherine</t>
  </si>
  <si>
    <t>Vrba Radek</t>
  </si>
  <si>
    <t>Vysloužil Kamil</t>
  </si>
  <si>
    <t>Zbořil Pavel</t>
  </si>
  <si>
    <t>Zlámal Zdeněk</t>
  </si>
  <si>
    <t>Zlámalová Nora</t>
  </si>
  <si>
    <t>Tesaříková Jana</t>
  </si>
  <si>
    <t>Vaněčková Lucie</t>
  </si>
  <si>
    <t>Podkalská Sommerová Kamila</t>
  </si>
  <si>
    <t>Michlová Markéta</t>
  </si>
  <si>
    <t>Gregořík Michal</t>
  </si>
  <si>
    <t>Riško Juraj</t>
  </si>
  <si>
    <t>Hlaváčová Lucie</t>
  </si>
  <si>
    <t>Kaňka Pavol</t>
  </si>
  <si>
    <t>Nadroparin</t>
  </si>
  <si>
    <t>Amoxicilin a enzymový inhibitor</t>
  </si>
  <si>
    <t>Bromazepam</t>
  </si>
  <si>
    <t>LEXAURIN 1,5</t>
  </si>
  <si>
    <t>POR TBL NOB 30X1.5MG</t>
  </si>
  <si>
    <t>Hydrokortison</t>
  </si>
  <si>
    <t>HYDROCORTISON LÉČIVA</t>
  </si>
  <si>
    <t>DRM UNG 1X10GM 1%</t>
  </si>
  <si>
    <t>Jiná kapiláry stabilizující látky</t>
  </si>
  <si>
    <t>202700</t>
  </si>
  <si>
    <t>POR TBL ENT 60X20MG</t>
  </si>
  <si>
    <t>Laktulóza</t>
  </si>
  <si>
    <t>Metoklopramid</t>
  </si>
  <si>
    <t>DEGAN 10 MG TABLETY</t>
  </si>
  <si>
    <t>POR TBL NOB 40X10MG</t>
  </si>
  <si>
    <t>32063</t>
  </si>
  <si>
    <t>INJ SOL 10X0.8ML</t>
  </si>
  <si>
    <t>Omeprazol</t>
  </si>
  <si>
    <t>132530</t>
  </si>
  <si>
    <t>HELICID 20</t>
  </si>
  <si>
    <t>Pitofenon a analgetika</t>
  </si>
  <si>
    <t>Sodná sůl metamizolu</t>
  </si>
  <si>
    <t>NOVALGIN TABLETY</t>
  </si>
  <si>
    <t>POR TBL FLM 20X500MG</t>
  </si>
  <si>
    <t>Tramadol, kombinace</t>
  </si>
  <si>
    <t>17929</t>
  </si>
  <si>
    <t>ZALDIAR</t>
  </si>
  <si>
    <t>Zolpidem</t>
  </si>
  <si>
    <t>16286</t>
  </si>
  <si>
    <t>STILNOX</t>
  </si>
  <si>
    <t>Itopridum</t>
  </si>
  <si>
    <t>Jiná</t>
  </si>
  <si>
    <t>*3009</t>
  </si>
  <si>
    <t>Jiný</t>
  </si>
  <si>
    <t>999999</t>
  </si>
  <si>
    <t>Potraviny pro zvláštní lékařské účely (PZLÚ)</t>
  </si>
  <si>
    <t>33851</t>
  </si>
  <si>
    <t>NUTRIDRINK PROTEIN S PŘÍCHUTÍ VANILKOVOU</t>
  </si>
  <si>
    <t>Ciprofloxacin</t>
  </si>
  <si>
    <t>Kyselina ursodeoxycholová</t>
  </si>
  <si>
    <t>POR CPS DUR 100X250MG</t>
  </si>
  <si>
    <t>Léčiva k terapii onemocnění jater</t>
  </si>
  <si>
    <t>POR CPS DUR 100</t>
  </si>
  <si>
    <t>Multienzymové přípravky (lipáza, proteáza apod.)</t>
  </si>
  <si>
    <t>14811</t>
  </si>
  <si>
    <t>122114</t>
  </si>
  <si>
    <t>APO-OME 20</t>
  </si>
  <si>
    <t>POR CPS ETD 100X20MG</t>
  </si>
  <si>
    <t>Ademethionin</t>
  </si>
  <si>
    <t>202889</t>
  </si>
  <si>
    <t>TRANSMETIL 500 MG TABLETY</t>
  </si>
  <si>
    <t>POR TBL ENT 30X500MG</t>
  </si>
  <si>
    <t>Diklofenak</t>
  </si>
  <si>
    <t>2146</t>
  </si>
  <si>
    <t>DICLOFENAC AL RETARD</t>
  </si>
  <si>
    <t>POR TBL RET 30X100MG</t>
  </si>
  <si>
    <t>Fytofarmaka a živočišné produkty (česká ATC skupina)</t>
  </si>
  <si>
    <t>Indometacin</t>
  </si>
  <si>
    <t>RCT SUP 10X50MG</t>
  </si>
  <si>
    <t>97864</t>
  </si>
  <si>
    <t>POR CPS DUR 50X250MG</t>
  </si>
  <si>
    <t>181293</t>
  </si>
  <si>
    <t>ESSENTIALE FORTE 600 MG</t>
  </si>
  <si>
    <t>POR CPS DUR 30X600MG</t>
  </si>
  <si>
    <t>32060</t>
  </si>
  <si>
    <t>INJ SOL 2X0.6ML</t>
  </si>
  <si>
    <t>32064</t>
  </si>
  <si>
    <t>132531</t>
  </si>
  <si>
    <t>Perindopril a diuretika</t>
  </si>
  <si>
    <t>Rutosid, kombinace</t>
  </si>
  <si>
    <t>POR CPS DUR 30 I</t>
  </si>
  <si>
    <t>14812</t>
  </si>
  <si>
    <t>POR CPS ETD 100</t>
  </si>
  <si>
    <t>33850</t>
  </si>
  <si>
    <t>NUTRIDRINK PROTEIN S PŘÍCHUTÍ ČOKOLÁDOVOU</t>
  </si>
  <si>
    <t>Sulfamethoxazol a trimethoprim</t>
  </si>
  <si>
    <t>POR TBL NOB 20X480MG</t>
  </si>
  <si>
    <t>Diazepam</t>
  </si>
  <si>
    <t>DIAZEPAM SLOVAKOFARMA 10 MG</t>
  </si>
  <si>
    <t>POR TBL NOB 20X10MG</t>
  </si>
  <si>
    <t>132654</t>
  </si>
  <si>
    <t>Kyselina acetylsalicylová</t>
  </si>
  <si>
    <t>200214</t>
  </si>
  <si>
    <t>ANOPYRIN 100 MG</t>
  </si>
  <si>
    <t>POR TBL NOB 56X100MG</t>
  </si>
  <si>
    <t>Mesalazin</t>
  </si>
  <si>
    <t>PENTASA SLOW RELEASE TABLETS 500 MG</t>
  </si>
  <si>
    <t>POR TBL PRO 100X500MG</t>
  </si>
  <si>
    <t>Rifaximin</t>
  </si>
  <si>
    <t>POR TBL FLM 12X200MG</t>
  </si>
  <si>
    <t>202740</t>
  </si>
  <si>
    <t>POR TBL FLM 28X200MG</t>
  </si>
  <si>
    <t>Saccharomyces Boulardii</t>
  </si>
  <si>
    <t>162083</t>
  </si>
  <si>
    <t>Tramadol</t>
  </si>
  <si>
    <t>84262</t>
  </si>
  <si>
    <t>POR GTT SOL 1X96ML</t>
  </si>
  <si>
    <t>Citalopram</t>
  </si>
  <si>
    <t>Tiaprid</t>
  </si>
  <si>
    <t>48577</t>
  </si>
  <si>
    <t>POR TBL NOB 20X100MG</t>
  </si>
  <si>
    <t>Distigmin</t>
  </si>
  <si>
    <t>UBRETID 5 MG</t>
  </si>
  <si>
    <t>POR TBL NOB 20X5MG</t>
  </si>
  <si>
    <t>Doxazosin</t>
  </si>
  <si>
    <t>45215</t>
  </si>
  <si>
    <t>ZOXON 4</t>
  </si>
  <si>
    <t>Methyldopa (levotočivá)</t>
  </si>
  <si>
    <t>1328</t>
  </si>
  <si>
    <t>DOPEGYT</t>
  </si>
  <si>
    <t>POR TBL NOB 50X250MG</t>
  </si>
  <si>
    <t>Moxonidin</t>
  </si>
  <si>
    <t>Pantoprazol</t>
  </si>
  <si>
    <t>46988</t>
  </si>
  <si>
    <t>115318</t>
  </si>
  <si>
    <t>Silymarin</t>
  </si>
  <si>
    <t>POR TBL OBD 50X150MG</t>
  </si>
  <si>
    <t>32061</t>
  </si>
  <si>
    <t>Sultamicilin</t>
  </si>
  <si>
    <t>POR TBL FLM 12X375MG</t>
  </si>
  <si>
    <t>132763</t>
  </si>
  <si>
    <t>Furosemid</t>
  </si>
  <si>
    <t>98218</t>
  </si>
  <si>
    <t>FURON 40 MG</t>
  </si>
  <si>
    <t>POR TBL NOB 20X40MG</t>
  </si>
  <si>
    <t>Jodovaný povidon</t>
  </si>
  <si>
    <t>203323</t>
  </si>
  <si>
    <t>DRM UNG 1X100GM 10%</t>
  </si>
  <si>
    <t>Makrogol</t>
  </si>
  <si>
    <t>POR PLV SOL 1X4</t>
  </si>
  <si>
    <t>92628</t>
  </si>
  <si>
    <t>PANZYTRAT 25 000</t>
  </si>
  <si>
    <t>POR CPS DUR 50-PLAST</t>
  </si>
  <si>
    <t>Organo-heparinoid</t>
  </si>
  <si>
    <t>HEPAROID LÉČIVA</t>
  </si>
  <si>
    <t>DRM CRM 1X30GM</t>
  </si>
  <si>
    <t>Pefloxacin</t>
  </si>
  <si>
    <t>ABAKTAL 400 MG TABLETY</t>
  </si>
  <si>
    <t>POR TBL FLM 10X400MG</t>
  </si>
  <si>
    <t>POR TBL ENT 30X20MG</t>
  </si>
  <si>
    <t>Trospium</t>
  </si>
  <si>
    <t>Amitriptylin</t>
  </si>
  <si>
    <t>87166</t>
  </si>
  <si>
    <t>AMITRIPTYLIN-SLOVAKOFARMA</t>
  </si>
  <si>
    <t>POR TBL FLM 20X28.3MG</t>
  </si>
  <si>
    <t>Azathioprin</t>
  </si>
  <si>
    <t>14318</t>
  </si>
  <si>
    <t>Diosmin, kombinace</t>
  </si>
  <si>
    <t>Dosulepin</t>
  </si>
  <si>
    <t>PROTHIADEN 25</t>
  </si>
  <si>
    <t>POR TBL OBD 30X25MG</t>
  </si>
  <si>
    <t>Flukonazol</t>
  </si>
  <si>
    <t>66036</t>
  </si>
  <si>
    <t>POR CPS DUR 28X100MG</t>
  </si>
  <si>
    <t>POR TBL NOB 50X40MG</t>
  </si>
  <si>
    <t>Fytomenadion</t>
  </si>
  <si>
    <t>POR GTT EML 1X5ML</t>
  </si>
  <si>
    <t>Gabapentin</t>
  </si>
  <si>
    <t>Chlorid draselný</t>
  </si>
  <si>
    <t>17188</t>
  </si>
  <si>
    <t>POR TBL ENT 50X500MG</t>
  </si>
  <si>
    <t>Kodein</t>
  </si>
  <si>
    <t>88</t>
  </si>
  <si>
    <t>CODEIN SLOVAKOFARMA 15 MG</t>
  </si>
  <si>
    <t>POR TBL NOB 10X15MG</t>
  </si>
  <si>
    <t>Lansoprazol</t>
  </si>
  <si>
    <t>Magnesium-laktát</t>
  </si>
  <si>
    <t>171577</t>
  </si>
  <si>
    <t>MAGNESIUM LACTATE BIOMEDICA 500 MG TABLETY</t>
  </si>
  <si>
    <t>POR TBL NOB 50X500MG</t>
  </si>
  <si>
    <t>Mebeverin</t>
  </si>
  <si>
    <t>100301</t>
  </si>
  <si>
    <t>DUSPATALIN RETARD</t>
  </si>
  <si>
    <t>POR CPS RDR 30X200MG</t>
  </si>
  <si>
    <t>Metoprolol</t>
  </si>
  <si>
    <t>POR TBL PRO 30X50MG</t>
  </si>
  <si>
    <t>Metronidazol</t>
  </si>
  <si>
    <t>POR TBL NOB 20X250MG</t>
  </si>
  <si>
    <t>32062</t>
  </si>
  <si>
    <t>INJ SOL 2X0.8ML</t>
  </si>
  <si>
    <t>Neostigmin</t>
  </si>
  <si>
    <t>318</t>
  </si>
  <si>
    <t>POR TBL NOB 20X15MG</t>
  </si>
  <si>
    <t>Oxykodon</t>
  </si>
  <si>
    <t>11072</t>
  </si>
  <si>
    <t>POR TBL PRO 50X20MG</t>
  </si>
  <si>
    <t>49122</t>
  </si>
  <si>
    <t>POR CPS DUR 10X250MG</t>
  </si>
  <si>
    <t>Síran železnatý</t>
  </si>
  <si>
    <t>POR TBL RET 30X80MG FE I</t>
  </si>
  <si>
    <t>Sulpirid</t>
  </si>
  <si>
    <t>11468</t>
  </si>
  <si>
    <t>PROSULPIN 50 MG</t>
  </si>
  <si>
    <t>POR TBL NOB 60X50MG</t>
  </si>
  <si>
    <t>Theofylin</t>
  </si>
  <si>
    <t>POR CPS PRO 50X300MG</t>
  </si>
  <si>
    <t>Ortopedicko protetické pomůcky sériově vyráběné</t>
  </si>
  <si>
    <t>140633</t>
  </si>
  <si>
    <t>EPITÉZA MAMÁRNÍ POOPERAČNÍ PRIFORM STANDARD</t>
  </si>
  <si>
    <t>LEHKÁ TEXTILNÍ, 214</t>
  </si>
  <si>
    <t>Pentoxifylin</t>
  </si>
  <si>
    <t>155872</t>
  </si>
  <si>
    <t>POR TBL RET 20X400MG</t>
  </si>
  <si>
    <t>Síran železnatý a kyselina listová</t>
  </si>
  <si>
    <t>92160</t>
  </si>
  <si>
    <t>TARDYFERON-FOL</t>
  </si>
  <si>
    <t>POR TBL RET 30X247.25MG/0.35MG</t>
  </si>
  <si>
    <t>Alfakalcidol</t>
  </si>
  <si>
    <t>14398</t>
  </si>
  <si>
    <t>ALPHA D3 1 MIKROGRAM</t>
  </si>
  <si>
    <t>POR CPS MOL 30X1RG</t>
  </si>
  <si>
    <t>Levothyroxin, sodná sůl</t>
  </si>
  <si>
    <t>147458</t>
  </si>
  <si>
    <t>EUTHYROX 112 MIKROGRAMŮ</t>
  </si>
  <si>
    <t>POR TBL NOB 100X112RG II</t>
  </si>
  <si>
    <t>Metformin</t>
  </si>
  <si>
    <t>56504</t>
  </si>
  <si>
    <t>SIOFOR 850</t>
  </si>
  <si>
    <t>POR TBL FLM 60X850MG</t>
  </si>
  <si>
    <t>Uhličitan vápenatý</t>
  </si>
  <si>
    <t>Warfarin</t>
  </si>
  <si>
    <t>14810</t>
  </si>
  <si>
    <t>POR CPS ETD 20</t>
  </si>
  <si>
    <t>213488</t>
  </si>
  <si>
    <t>12686</t>
  </si>
  <si>
    <t>TRAMAL RETARD TABLETY 100 MG</t>
  </si>
  <si>
    <t>Ambroxol</t>
  </si>
  <si>
    <t>AMBROBENE 30 MG</t>
  </si>
  <si>
    <t>POR TBL NOB 20X30MG</t>
  </si>
  <si>
    <t>Kombinace a komplexy sloučenin hliníku, vápníku a hořčíku</t>
  </si>
  <si>
    <t>5693</t>
  </si>
  <si>
    <t>POR TBL MND 40</t>
  </si>
  <si>
    <t>132711</t>
  </si>
  <si>
    <t>Klarithromycin</t>
  </si>
  <si>
    <t>132644</t>
  </si>
  <si>
    <t>POR TBL NOB 14X500MG</t>
  </si>
  <si>
    <t>213487</t>
  </si>
  <si>
    <t>INJ SOL 10X0.3ML</t>
  </si>
  <si>
    <t>5112</t>
  </si>
  <si>
    <t>PÁS BŘIŠNÍ VERBA 932 521 4</t>
  </si>
  <si>
    <t>OBDVOD TRUPU 105-115CM,VEL.5</t>
  </si>
  <si>
    <t>Cefuroxim</t>
  </si>
  <si>
    <t>192354</t>
  </si>
  <si>
    <t>Glycerol</t>
  </si>
  <si>
    <t>SUPPOSITORIA GLYCERINI LÉČIVA</t>
  </si>
  <si>
    <t>RCT SUP 10X2.06GM</t>
  </si>
  <si>
    <t>Tamsulosin a dutasterid</t>
  </si>
  <si>
    <t>145987</t>
  </si>
  <si>
    <t>Obvazový materiál, náplasti</t>
  </si>
  <si>
    <t>80176</t>
  </si>
  <si>
    <t>KOMPRESY MESOFT NESTERILNÍ</t>
  </si>
  <si>
    <t>10X10CM,NETKANÝ TEXTIL,4 VRSTVY,100KS</t>
  </si>
  <si>
    <t>75633</t>
  </si>
  <si>
    <t>POR TBL RET 100X100MG</t>
  </si>
  <si>
    <t>POR TBL ENT 100X500MG</t>
  </si>
  <si>
    <t>59806</t>
  </si>
  <si>
    <t>42776</t>
  </si>
  <si>
    <t>TRALGIT SR 150</t>
  </si>
  <si>
    <t>215173</t>
  </si>
  <si>
    <t>Ofloxacin</t>
  </si>
  <si>
    <t>55636</t>
  </si>
  <si>
    <t>OFLOXIN 200</t>
  </si>
  <si>
    <t>POR TBL FLM 10X200MG</t>
  </si>
  <si>
    <t>166776</t>
  </si>
  <si>
    <t>ITOPRID PMCS 50 MG</t>
  </si>
  <si>
    <t>POR TBL FLM 100X50MG I</t>
  </si>
  <si>
    <t>2430</t>
  </si>
  <si>
    <t>VAG TBL 10X500MG</t>
  </si>
  <si>
    <t>19442</t>
  </si>
  <si>
    <t>ORTÉZA BŘIŠNÍ PÁS S OPOROU BŘICHA DORSÁLNÍ OPORA</t>
  </si>
  <si>
    <t>SUCHÝ ZIP VEL.S-XL,KAT.Č.6389</t>
  </si>
  <si>
    <t>INJ SOL 5X1ML/10MG</t>
  </si>
  <si>
    <t>Amlodipin</t>
  </si>
  <si>
    <t>125052</t>
  </si>
  <si>
    <t>125050</t>
  </si>
  <si>
    <t>POR TBL NOB 90X10MG</t>
  </si>
  <si>
    <t>125051</t>
  </si>
  <si>
    <t>Azithromycin</t>
  </si>
  <si>
    <t>155868</t>
  </si>
  <si>
    <t>SUMAMED</t>
  </si>
  <si>
    <t>POR CPS DUR 6X250MG</t>
  </si>
  <si>
    <t>45010</t>
  </si>
  <si>
    <t>AZITROMYCIN SANDOZ 500 MG</t>
  </si>
  <si>
    <t>POR TBL FLM 3X500MG</t>
  </si>
  <si>
    <t>Cetirizin</t>
  </si>
  <si>
    <t>5496</t>
  </si>
  <si>
    <t>POR TBL FLM 60X10MG</t>
  </si>
  <si>
    <t>POR CPS RDR 30X75MG I</t>
  </si>
  <si>
    <t>Esomeprazol</t>
  </si>
  <si>
    <t>147923</t>
  </si>
  <si>
    <t>EMANERA 20 MG</t>
  </si>
  <si>
    <t>POR CPS ETD 100X20MG I</t>
  </si>
  <si>
    <t>Hořčík (různé sole v kombinaci)</t>
  </si>
  <si>
    <t>POR GRA SOL SCC 30X365MG</t>
  </si>
  <si>
    <t>Klotrimazol</t>
  </si>
  <si>
    <t>58653</t>
  </si>
  <si>
    <t>CLOTRIMAZOL AL 100</t>
  </si>
  <si>
    <t>VAG TBL 6X100MG+APL</t>
  </si>
  <si>
    <t>86397</t>
  </si>
  <si>
    <t>CLOTRIMAZOL AL 1%</t>
  </si>
  <si>
    <t>DRM CRM 1X50GM 1%</t>
  </si>
  <si>
    <t>Mometason</t>
  </si>
  <si>
    <t>76977</t>
  </si>
  <si>
    <t>ELOCOM</t>
  </si>
  <si>
    <t>DRM UNG 1X50GM 0.1%</t>
  </si>
  <si>
    <t>Nimesulid</t>
  </si>
  <si>
    <t>17187</t>
  </si>
  <si>
    <t>NIMESIL</t>
  </si>
  <si>
    <t>POR GRA SUS 30X100MG</t>
  </si>
  <si>
    <t>Rosuvastatin</t>
  </si>
  <si>
    <t>148074</t>
  </si>
  <si>
    <t>POR TBL FLM 90X20MG</t>
  </si>
  <si>
    <t>Sildenafil</t>
  </si>
  <si>
    <t>26912</t>
  </si>
  <si>
    <t>VIAGRA 100 MG</t>
  </si>
  <si>
    <t>POR TBL FLM 4X100MG</t>
  </si>
  <si>
    <t>26913</t>
  </si>
  <si>
    <t>POR TBL FLM 8X100MG</t>
  </si>
  <si>
    <t>Telmisartan</t>
  </si>
  <si>
    <t>26556</t>
  </si>
  <si>
    <t>MICARDIS 80 MG</t>
  </si>
  <si>
    <t>POR TBL NOB 98X80MG</t>
  </si>
  <si>
    <t>Urapidil</t>
  </si>
  <si>
    <t>83271</t>
  </si>
  <si>
    <t>POR CPS PRO 100X30MG</t>
  </si>
  <si>
    <t>215476</t>
  </si>
  <si>
    <t>Amorolfin</t>
  </si>
  <si>
    <t>45304</t>
  </si>
  <si>
    <t>LOCERYL 5% LÉČIVÝ LAK NA NEHTY</t>
  </si>
  <si>
    <t>DRM LAC UGC 1X2.5ML I</t>
  </si>
  <si>
    <t>Desloratadin</t>
  </si>
  <si>
    <t>26331</t>
  </si>
  <si>
    <t>215978</t>
  </si>
  <si>
    <t>Klindamycin</t>
  </si>
  <si>
    <t>91193</t>
  </si>
  <si>
    <t>DALACIN C 150 MG</t>
  </si>
  <si>
    <t>POR CPS DUR 100X150MG</t>
  </si>
  <si>
    <t>CODEIN SLOVAKOFARMA 30 MG</t>
  </si>
  <si>
    <t>POR TBL NOB 10X30MG</t>
  </si>
  <si>
    <t>16457</t>
  </si>
  <si>
    <t>NASONEX</t>
  </si>
  <si>
    <t>NAS SPR SUS 140X50RG</t>
  </si>
  <si>
    <t>115317</t>
  </si>
  <si>
    <t>202855</t>
  </si>
  <si>
    <t>HELICID 40 MG</t>
  </si>
  <si>
    <t>POR CPS ETD 28X40MG II SKLO</t>
  </si>
  <si>
    <t>Piracetam</t>
  </si>
  <si>
    <t>11243</t>
  </si>
  <si>
    <t>GERATAM 1200 MG</t>
  </si>
  <si>
    <t>POR TBL FLM 100X1200MG</t>
  </si>
  <si>
    <t>64866</t>
  </si>
  <si>
    <t>PIRACETAM AL 1200</t>
  </si>
  <si>
    <t>POR TBL FLM 120X1200MG</t>
  </si>
  <si>
    <t>88708</t>
  </si>
  <si>
    <t>ALGIFEN</t>
  </si>
  <si>
    <t>POR TBL NOB 20</t>
  </si>
  <si>
    <t>Sodná sůl dokusátu, včetně kombinací</t>
  </si>
  <si>
    <t>12770</t>
  </si>
  <si>
    <t>RCT SOL 2X67.5ML</t>
  </si>
  <si>
    <t>Sulfadiazin, stříbrná sůl, kombinace</t>
  </si>
  <si>
    <t>14875</t>
  </si>
  <si>
    <t>DRM CRM 1X20GM</t>
  </si>
  <si>
    <t>DRM CRM 1X60GM</t>
  </si>
  <si>
    <t>Tetryzolin, kombinace</t>
  </si>
  <si>
    <t>15518</t>
  </si>
  <si>
    <t>SPERSALLERG</t>
  </si>
  <si>
    <t>OPH GTT SOL 1X10ML</t>
  </si>
  <si>
    <t>17925</t>
  </si>
  <si>
    <t>17926</t>
  </si>
  <si>
    <t>146899</t>
  </si>
  <si>
    <t>ZOLPIDEM MYLAN 10 MG</t>
  </si>
  <si>
    <t>POR TBL FLM 50X10MG</t>
  </si>
  <si>
    <t>Dienogest a ethinylestradiol</t>
  </si>
  <si>
    <t>58138</t>
  </si>
  <si>
    <t>JEANINE</t>
  </si>
  <si>
    <t>POR TBL OBD 3X21</t>
  </si>
  <si>
    <t>*2030</t>
  </si>
  <si>
    <t>80094</t>
  </si>
  <si>
    <t>KRYTÍ HYDROGEL NU-GEL</t>
  </si>
  <si>
    <t>25G</t>
  </si>
  <si>
    <t>80173</t>
  </si>
  <si>
    <t>GÁZA SKLÁDANÁ KOMPRESY STERILNÍ STERILUX</t>
  </si>
  <si>
    <t>10X10CM,8 VRSTEV,25X2KS</t>
  </si>
  <si>
    <t>80232</t>
  </si>
  <si>
    <t>KOMPRESY ZETUVIT NESTERILNÍ</t>
  </si>
  <si>
    <t>10X10CM,KOMBINOVANÉ,SAVÉ,30KS</t>
  </si>
  <si>
    <t>81960</t>
  </si>
  <si>
    <t>KRYTÍ ALGINÁTOVÉ MELGISORB AG</t>
  </si>
  <si>
    <t>10X10CM,10KS</t>
  </si>
  <si>
    <t>81959</t>
  </si>
  <si>
    <t>5X5CM,10KS</t>
  </si>
  <si>
    <t>81476</t>
  </si>
  <si>
    <t>KRYTÍ ABSORPČNÍ TENKÉ MEPILEX BORDER LITE</t>
  </si>
  <si>
    <t>10X10CM,SE SILIKONOVOU VRSTVOU SAFETAC,5KS</t>
  </si>
  <si>
    <t>81475</t>
  </si>
  <si>
    <t>7,5X7,5CM,SE SILIKONOVOU VRSTVOU SAFETAC,5KS</t>
  </si>
  <si>
    <t>80508</t>
  </si>
  <si>
    <t>KRYTÍ HYDROGELOVÉ HYPERGEL,20%NACL</t>
  </si>
  <si>
    <t>15G 5X1KS</t>
  </si>
  <si>
    <t>80718</t>
  </si>
  <si>
    <t>KRYTÍ SAMOLEPÍCÍ MEPILEX BORDER</t>
  </si>
  <si>
    <t>10X10CM SE SILIKONOVOU VRSTVOU SAFETAC,5KS</t>
  </si>
  <si>
    <t>81473</t>
  </si>
  <si>
    <t>4X5CM,SE SILIKONOVOU VRSTVOU SAFETAC,10KS</t>
  </si>
  <si>
    <t>Kompresní punčochy a návleky</t>
  </si>
  <si>
    <t>45387</t>
  </si>
  <si>
    <t>PUNČOCHY KOMPRESNÍ LÝTKOVÉ II.K.T.</t>
  </si>
  <si>
    <t>MAXIS COMFORT A-D</t>
  </si>
  <si>
    <t>45389</t>
  </si>
  <si>
    <t>PUNČOCHY KOMPRESNÍ STEHENNÍ II.K.T.</t>
  </si>
  <si>
    <t>MAXIS COMFORT A-G</t>
  </si>
  <si>
    <t>PÁS BŘIŠNÍ VERBA 932 520 5</t>
  </si>
  <si>
    <t>OBDVOD TRUPU 95-105CM,VEL.4</t>
  </si>
  <si>
    <t>11783</t>
  </si>
  <si>
    <t>PÁS BŘIŠNÍ KÝLNÍ S PELOTOU ABDOMEN II</t>
  </si>
  <si>
    <t>8931362170010-060,6 VEL.80-140CM,VÝŠKA BŘ.ČÁSTI 24-34CM,ZPEVN.PLANŽ.</t>
  </si>
  <si>
    <t>212694</t>
  </si>
  <si>
    <t>SUMAMED 500 MG</t>
  </si>
  <si>
    <t>Eletriptan</t>
  </si>
  <si>
    <t>59765</t>
  </si>
  <si>
    <t>RELPAX 40 MG</t>
  </si>
  <si>
    <t>POR TBL FLM 4X40MG AC</t>
  </si>
  <si>
    <t>151142</t>
  </si>
  <si>
    <t>Pikosíran sodný, kombinace</t>
  </si>
  <si>
    <t>Aciklovir</t>
  </si>
  <si>
    <t>84127</t>
  </si>
  <si>
    <t>Alprazolam</t>
  </si>
  <si>
    <t>6618</t>
  </si>
  <si>
    <t>NEUROL 0,5</t>
  </si>
  <si>
    <t>Amidy</t>
  </si>
  <si>
    <t>URT GEL 1X20GM/200MG</t>
  </si>
  <si>
    <t>Amiodaron</t>
  </si>
  <si>
    <t>13768</t>
  </si>
  <si>
    <t>POR TBL NOB 60X200MG</t>
  </si>
  <si>
    <t>12494</t>
  </si>
  <si>
    <t>POR TBL FLM 14 I</t>
  </si>
  <si>
    <t>45011</t>
  </si>
  <si>
    <t>POR TBL FLM 6X500MG</t>
  </si>
  <si>
    <t>153974</t>
  </si>
  <si>
    <t>AZITROMYCIN MYLAN 500 MG</t>
  </si>
  <si>
    <t>28833</t>
  </si>
  <si>
    <t>AERIUS 2,5 MG</t>
  </si>
  <si>
    <t>POR TBL DIS 60X2.5MG</t>
  </si>
  <si>
    <t>Erdostein</t>
  </si>
  <si>
    <t>87073</t>
  </si>
  <si>
    <t>POR PLV SOL 20</t>
  </si>
  <si>
    <t>Klobetasol</t>
  </si>
  <si>
    <t>46198</t>
  </si>
  <si>
    <t>DRM CRM 100GM</t>
  </si>
  <si>
    <t>Kyselina listová</t>
  </si>
  <si>
    <t>ACIDUM FOLICUM LÉČIVA</t>
  </si>
  <si>
    <t>POR TBL OBD 30X10MG</t>
  </si>
  <si>
    <t>Loperamid</t>
  </si>
  <si>
    <t>Losartan</t>
  </si>
  <si>
    <t>13897</t>
  </si>
  <si>
    <t>POR TBL FLM 90X100MG</t>
  </si>
  <si>
    <t>169722</t>
  </si>
  <si>
    <t>ASACOL</t>
  </si>
  <si>
    <t>RCT SUP 20X500MG</t>
  </si>
  <si>
    <t>200310</t>
  </si>
  <si>
    <t>Nifuratel</t>
  </si>
  <si>
    <t>70498</t>
  </si>
  <si>
    <t>MACMIROR</t>
  </si>
  <si>
    <t>POR TBL OBD 20X200MG</t>
  </si>
  <si>
    <t>12896</t>
  </si>
  <si>
    <t>POR GRA SUS 60X100MG I</t>
  </si>
  <si>
    <t>Nitrofurantoin</t>
  </si>
  <si>
    <t>Nystatin</t>
  </si>
  <si>
    <t>FUNGICIDIN LÉČIVA</t>
  </si>
  <si>
    <t>14449</t>
  </si>
  <si>
    <t>OMEPRAZOL 20 GALMED</t>
  </si>
  <si>
    <t>POR CPS DUR 56X20MG</t>
  </si>
  <si>
    <t>160806</t>
  </si>
  <si>
    <t>PICOPREP PRÁŠEK PRO PERORÁLNÍ ROZTOK</t>
  </si>
  <si>
    <t>Salbutamol</t>
  </si>
  <si>
    <t>31934</t>
  </si>
  <si>
    <t>VENTOLIN INHALER N</t>
  </si>
  <si>
    <t>INH SUS PSS 200X100RG</t>
  </si>
  <si>
    <t>Sertralin</t>
  </si>
  <si>
    <t>146917</t>
  </si>
  <si>
    <t>ZOLOFT 50 MG</t>
  </si>
  <si>
    <t>53950</t>
  </si>
  <si>
    <t>119514</t>
  </si>
  <si>
    <t>POR TBL FLM 56X50MG</t>
  </si>
  <si>
    <t>191897</t>
  </si>
  <si>
    <t>ZOLOFT 100 MG</t>
  </si>
  <si>
    <t>POR TBL FLM 50X100MG</t>
  </si>
  <si>
    <t>RCT SOL 10X67.5ML</t>
  </si>
  <si>
    <t>Spironolakton</t>
  </si>
  <si>
    <t>VEROSPIRON 100 MG</t>
  </si>
  <si>
    <t>POR CPS DUR 30X100MG</t>
  </si>
  <si>
    <t>4306</t>
  </si>
  <si>
    <t>TRAMAL TOBOLKY 50 MG</t>
  </si>
  <si>
    <t>POR CPS DUR 20X50MG I</t>
  </si>
  <si>
    <t>179364</t>
  </si>
  <si>
    <t>FOXIS 37,5MG/325 MG</t>
  </si>
  <si>
    <t>POR TBL FLM 20 I</t>
  </si>
  <si>
    <t>Triamcinolon</t>
  </si>
  <si>
    <t>2829</t>
  </si>
  <si>
    <t>TRIAMCINOLON LÉČIVA UNG</t>
  </si>
  <si>
    <t>*1026</t>
  </si>
  <si>
    <t>Pomůcky stomické</t>
  </si>
  <si>
    <t>11280</t>
  </si>
  <si>
    <t>FILM OCHRANNÝ CONVACARE</t>
  </si>
  <si>
    <t>100KS</t>
  </si>
  <si>
    <t>130007</t>
  </si>
  <si>
    <t>SÁČEK 2D VÝPUSTNÝ FLAIR MAXI</t>
  </si>
  <si>
    <t>BÉŽOVÝ 55MM,XA2D555,30KS</t>
  </si>
  <si>
    <t>130021</t>
  </si>
  <si>
    <t>ODSTRAŇOVAČ LEPU WELLAND REMOVER</t>
  </si>
  <si>
    <t>ROUŠKY WAD050,50KS</t>
  </si>
  <si>
    <t>130027</t>
  </si>
  <si>
    <t>PĚNA TĚLOVÁ ALOE VESTA</t>
  </si>
  <si>
    <t>236ML,PLASTOVÁ NÁDOBA S ROZPRAŠOVAČEM</t>
  </si>
  <si>
    <t>130029</t>
  </si>
  <si>
    <t>KRÉM ZKLIDŇUJÍCÍ SENSI-CARE</t>
  </si>
  <si>
    <t>85G,ZVLHČUJÍCÍ KRÉM V UMĚLOHMOTNÁ TUBĚ,1KS</t>
  </si>
  <si>
    <t>130035</t>
  </si>
  <si>
    <t>SÁČEK 1D VÝPUSTNÝ DANSAC NOVA 1 FOLD UP MAXI</t>
  </si>
  <si>
    <t>BÉŽOVÝ,15-90MM,MAXI,FILTR NOVA,INTEG.UZÁVĚR,815-15,10KS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</si>
  <si>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</si>
  <si>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</si>
  <si>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</si>
  <si>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</si>
  <si>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</si>
  <si>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</si>
  <si>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169123</t>
  </si>
  <si>
    <t>SÁČEK 1D VÝPUSTNÝ DANSAC NOVA 1 HIGH OUTPUT</t>
  </si>
  <si>
    <t>BÉŽOVÝ,20-60MM,FILTR NOVA,821-20,10KS</t>
  </si>
  <si>
    <t>169269</t>
  </si>
  <si>
    <t>FILM OCHRANNÝ BRAVA</t>
  </si>
  <si>
    <t>SPREJ, 50ML</t>
  </si>
  <si>
    <t>2702</t>
  </si>
  <si>
    <t>PÁSEK</t>
  </si>
  <si>
    <t>1KS</t>
  </si>
  <si>
    <t>2707</t>
  </si>
  <si>
    <t>PUDR ZÁSYPOVÝ STOMAHESIVE</t>
  </si>
  <si>
    <t>2709</t>
  </si>
  <si>
    <t>PASTA VYROVNÁVACÍ STOMAHESIVE</t>
  </si>
  <si>
    <t>60G</t>
  </si>
  <si>
    <t>3341</t>
  </si>
  <si>
    <t>PASTA ADHEZIVNÍ 2650</t>
  </si>
  <si>
    <t>3364</t>
  </si>
  <si>
    <t>KRÉM BARIÉROVÝ COLOPLAST 4720</t>
  </si>
  <si>
    <t>TUBA 60ML,1KS</t>
  </si>
  <si>
    <t>82213</t>
  </si>
  <si>
    <t>SÁČEK 1D VÝPUSTNÝ SENSURA S OKÉNKEM</t>
  </si>
  <si>
    <t>BÉŽOVÝ,10-76,MAXI,FILTR,30KS</t>
  </si>
  <si>
    <t>82263</t>
  </si>
  <si>
    <t>SÁČEK 1D VÝPUSTNÝ CONFIDENCE NATURAL S ALOE VERA</t>
  </si>
  <si>
    <t>VELKÝ S CHLOPNÍ,DO 70 MM, 30 KS</t>
  </si>
  <si>
    <t>VELKÝ S CHLOPNÍ,DO 70 MM,30KS</t>
  </si>
  <si>
    <t>82290</t>
  </si>
  <si>
    <t>SÁČEK 1D VÝPUSTNÝ CONFIDENCE CONVEX SUPERSOFT</t>
  </si>
  <si>
    <t>VELKÝ S CHLOPNÍ,13-52 MM,10KS</t>
  </si>
  <si>
    <t>82342</t>
  </si>
  <si>
    <t>PÁSEK VYROVNÁVACÍ HYDROKOLOIDNÍ SECUPLAST</t>
  </si>
  <si>
    <t>82343</t>
  </si>
  <si>
    <t>PÁSEK VYROVNÁVACÍ HYDROKOLOIDNÍ SECUPLAST S ALOE V</t>
  </si>
  <si>
    <t>30 KS</t>
  </si>
  <si>
    <t>82344</t>
  </si>
  <si>
    <t>KROUŽEK TĚSNÍCÍ HYDROKOLOIDNÍ TVAROVATELNÝ SECUPLA</t>
  </si>
  <si>
    <t>TENKÝ 50 MM,30 KS</t>
  </si>
  <si>
    <t>TENKÝ 50 MM,30KS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</si>
  <si>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</si>
  <si>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</si>
  <si>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</si>
  <si>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</si>
  <si>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</si>
  <si>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</si>
  <si>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</si>
  <si>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</si>
  <si>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</si>
  <si>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</si>
  <si>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82356</t>
  </si>
  <si>
    <t>PASTA VÝPLŇOVÁ</t>
  </si>
  <si>
    <t>60 G</t>
  </si>
  <si>
    <t>82547</t>
  </si>
  <si>
    <t>ODSTRAŇOVAČ ADHEZIV WIPEAWAY SPRAY</t>
  </si>
  <si>
    <t>50ML,1KS</t>
  </si>
  <si>
    <t>82587</t>
  </si>
  <si>
    <t>SPRAY OCHRANNÝ ASKINA BARRIER FILM SPRAY</t>
  </si>
  <si>
    <t>28ML,ROZPRAŠOVAČ,NA OŠETŘENÍ RAN,1KS</t>
  </si>
  <si>
    <t>82588</t>
  </si>
  <si>
    <t>PROSTŘEDEK ČISTÍCÍ B.BRAUN ADHEZIVE REMOVER</t>
  </si>
  <si>
    <t>50ML,SPRAY,1KS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</si>
  <si>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</si>
  <si>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</si>
  <si>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</si>
  <si>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</si>
  <si>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</si>
  <si>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60/70 MM, STANDARD, FILTR,30KS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</si>
  <si>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</si>
  <si>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</si>
  <si>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</si>
  <si>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</si>
  <si>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</si>
  <si>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</si>
  <si>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</si>
  <si>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</si>
  <si>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</si>
  <si>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</si>
  <si>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82976</t>
  </si>
  <si>
    <t>SÁČEK 1D UZAVŘENÝ DANSAC NOVALIFE 1C MIDI</t>
  </si>
  <si>
    <t>BÉŽOVÝ,OTVOR 30MM,FILTR NOVALIFE, 30KS, 901-30</t>
  </si>
  <si>
    <t>85495</t>
  </si>
  <si>
    <t>SÁČEK 2D UZAVŘENÝ SENSURA CLICK</t>
  </si>
  <si>
    <t>BÉŽOVÝ, 60 MM, MAXI, FILTR, 30KS, 101660</t>
  </si>
  <si>
    <t>85509</t>
  </si>
  <si>
    <t>SÁČEK 2D VÝPUSTNÝ SENSURA CLICK</t>
  </si>
  <si>
    <t>BÉŽOVÝ, 40 MM, MAXI, FILTR, 30KS, 103640</t>
  </si>
  <si>
    <t>85511</t>
  </si>
  <si>
    <t>BÉŽOVÝ, 60 MM, MAXI, FILTR, 30KS, 103660</t>
  </si>
  <si>
    <t>85514</t>
  </si>
  <si>
    <t>PODLOŽKA 2D SENSURA CLICK</t>
  </si>
  <si>
    <t>S OUŠKY, 40 MM, 5KS, 100110</t>
  </si>
  <si>
    <t>85516</t>
  </si>
  <si>
    <t>S OUŠKY, 60 MM, 5KS, 100310</t>
  </si>
  <si>
    <t>85517</t>
  </si>
  <si>
    <t>PODLOŽKA 2D SENSURA CLICK CONVEX L</t>
  </si>
  <si>
    <t>MÍRNĚ KONVEXNÍ S OUŠKY, 40 MM, 5KS, 110110</t>
  </si>
  <si>
    <t>85518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</si>
  <si>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</si>
  <si>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</si>
  <si>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</si>
  <si>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</si>
  <si>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</si>
  <si>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</si>
  <si>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PŮLKROUŽKY HYDROKOLOIDNÍ VYROVÁVACÍ SHELTER SAFESE</t>
  </si>
  <si>
    <t>40KS</t>
  </si>
  <si>
    <t>85543</t>
  </si>
  <si>
    <t>PODLOŽKA 2D CONVEXITY</t>
  </si>
  <si>
    <t>PRSTENEC 55MM 13-35MM 5KS XN2F513</t>
  </si>
  <si>
    <t>85576</t>
  </si>
  <si>
    <t>FILM OCHRANNÝ PREP COLOPLAST</t>
  </si>
  <si>
    <t>85587</t>
  </si>
  <si>
    <t>PASTA OCHRANNÁ BEZ ALKOHOLU,839010</t>
  </si>
  <si>
    <t>COHESIVE PASTE, 60G</t>
  </si>
  <si>
    <t>85588</t>
  </si>
  <si>
    <t>KROUŽEK VYROVNÁVACÍ,839005</t>
  </si>
  <si>
    <t>COHESIVE KROUŽEK MALÝ,TENKÝ, EAKIN - 48MM, 30KS</t>
  </si>
  <si>
    <t>85591</t>
  </si>
  <si>
    <t>SÁČEK 1D VÝPUSTNÝ PELICAN MAXI 839312</t>
  </si>
  <si>
    <t>PRŮHLEDNÝ,K ÚPRAVĚ VELIKOSTI, BEZSVORKOVÝ UZÁVĚR, 30KS</t>
  </si>
  <si>
    <t>85612</t>
  </si>
  <si>
    <t>SÁČEK 1D VÝPUSTNÝ KONVEX PELICAN MAXI 839489</t>
  </si>
  <si>
    <t>PRŮHLEDNÝ,K ÚPRAVĚ VELIKOSTI, BEZSVORKOVÝ UZÁVĚR,10KS</t>
  </si>
  <si>
    <t>85627</t>
  </si>
  <si>
    <t>SÁČEK 1D UZAVŘENÝ KONVEX PELICAN MAXI 839562</t>
  </si>
  <si>
    <t>PRŮHLEDNÝ,K ÚPRAVĚ VELIKOSTI, 10KS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</si>
  <si>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</si>
  <si>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</si>
  <si>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</si>
  <si>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</si>
  <si>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</si>
  <si>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</si>
  <si>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</si>
  <si>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</si>
  <si>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</si>
  <si>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85645</t>
  </si>
  <si>
    <t>PODLOŽKA 2D NATURA PLOCHÁ TVAROVATELNÁ</t>
  </si>
  <si>
    <t>45/22-36MM, 10KS</t>
  </si>
  <si>
    <t>85646</t>
  </si>
  <si>
    <t>57/33-48MM, 10KS</t>
  </si>
  <si>
    <t>85676</t>
  </si>
  <si>
    <t>ODSTRAŇOVAČ MEDICÍNSKÝCH ADHEZIV CONVATEC NILTAC S</t>
  </si>
  <si>
    <t>85696</t>
  </si>
  <si>
    <t>ODSTRAŇOVAČ NÁPLASTI STOMOCUR EMPLASECTAL SPRAY</t>
  </si>
  <si>
    <t>86050</t>
  </si>
  <si>
    <t>PASTA OCHRANNÁ</t>
  </si>
  <si>
    <t>86253</t>
  </si>
  <si>
    <t>PÁSEK ZAJIŠŤOVACÍ DANSAC 09000-00</t>
  </si>
  <si>
    <t>86495</t>
  </si>
  <si>
    <t>PODLOŽKA 2D DANSAC NOVA 2 1155-15</t>
  </si>
  <si>
    <t>PRSTENEC 55MM,15-47MM,OMYVATELNÁ,5KS</t>
  </si>
  <si>
    <t>86496</t>
  </si>
  <si>
    <t>PODLOŽKA 2D DANSAC NOVA 2 1170-15</t>
  </si>
  <si>
    <t>PRSTENEC 70MM,15-62MM,OMYVATELNÁ,5KS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</si>
  <si>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</si>
  <si>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</si>
  <si>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</si>
  <si>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</si>
  <si>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</si>
  <si>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</si>
  <si>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86595</t>
  </si>
  <si>
    <t>SÁČEK 1D VÝPUSTNÝ DANSAC NOVA 1 FOLD UP 823-15</t>
  </si>
  <si>
    <t>BÉŽOVÝ,15-60MM,STANDARD,FILTR NOVA,INTEG.UZÁVĚR,30KS</t>
  </si>
  <si>
    <t>86615</t>
  </si>
  <si>
    <t>SÁČEK 1D UZAVŘENÝ FLEXIMA K ÚPRAVĚ 044070U</t>
  </si>
  <si>
    <t>BÉŽOVÝ,15-70MM,30KS</t>
  </si>
  <si>
    <t>86618</t>
  </si>
  <si>
    <t>SÁČEK 1D VÝPUSTNÝ FLEXIMA FLOW CONTROL,FLEXIMA ROL</t>
  </si>
  <si>
    <t>BÉŽOVÝ,15-60MM,044715A,42715U,30KS</t>
  </si>
  <si>
    <t>86627</t>
  </si>
  <si>
    <t>SÁČEK 2D UZAVŘENÝ ALMARYS TWIN PLUS 037260U</t>
  </si>
  <si>
    <t>BÉŽOVÝ,60MM,30KS</t>
  </si>
  <si>
    <t>86637</t>
  </si>
  <si>
    <t>SÁČEK 2D VÝPUSTNÝ ALMARYS TWIN PLUS</t>
  </si>
  <si>
    <t>BÉŽOVÝ FLOW CONTROL,50MM,ROLL UP,038850U,039150U,30KS</t>
  </si>
  <si>
    <t>86646</t>
  </si>
  <si>
    <t>PODLOŽKA ALMARYS TWIN PLUS STANDARD 036260U</t>
  </si>
  <si>
    <t>60MM,10KS</t>
  </si>
  <si>
    <t>86671</t>
  </si>
  <si>
    <t>SÁČEK 2D VÝPUSTNÝ DANSAC NOVA 2 FOLD UP 1215-55</t>
  </si>
  <si>
    <t>BÉŽOVÝ,PRSTENEC 55MM,STANDARD,FILTR NOVA,INTEG.UZÁVĚR,10KS</t>
  </si>
  <si>
    <t>86672</t>
  </si>
  <si>
    <t>SÁČEK 2D VÝPUSTNÝ DANSAC NOVA 2 FOLD UP 1215-70</t>
  </si>
  <si>
    <t>BÉŽOVÝ,PRSTENEC 70MM,STANDARD,FILTR NOVA,INTEG.UZÁVĚR,10KS</t>
  </si>
  <si>
    <t>86731</t>
  </si>
  <si>
    <t>PODLOŽKA FLEXIMA KEY 62060U</t>
  </si>
  <si>
    <t>60MM,5KS</t>
  </si>
  <si>
    <t>86766</t>
  </si>
  <si>
    <t>PODLOŽKA 2D NATURA FLEXIBILNÍ</t>
  </si>
  <si>
    <t>57MM,5KS</t>
  </si>
  <si>
    <t>86819</t>
  </si>
  <si>
    <t>ROZTOK STOMICKÝ COLOPLAST 4710</t>
  </si>
  <si>
    <t>180ML,1KS</t>
  </si>
  <si>
    <t>86821</t>
  </si>
  <si>
    <t>PODLOŽKA 2D DANSAC NOVA 2 CONVEX</t>
  </si>
  <si>
    <t>43MM,OTVOR 15-30MM,KONVEXNÍ,1543-15,5KS</t>
  </si>
  <si>
    <t>86824</t>
  </si>
  <si>
    <t>55MM,OTVOR 15-42MM,KONVEXNÍ,1555-15,5KS</t>
  </si>
  <si>
    <t>86839</t>
  </si>
  <si>
    <t>SÁČEK 1D VÝPUSTNÝ SENSURA 15580</t>
  </si>
  <si>
    <t>DVOUVRSTEVNÁ ADHEZE,BÉŽOVÝ 10-76MM,MAXI,FILTR,30KS</t>
  </si>
  <si>
    <t>86854</t>
  </si>
  <si>
    <t>POHLCOVAČ PACHU ALP</t>
  </si>
  <si>
    <t>200ML,PP200,1KS</t>
  </si>
  <si>
    <t>86855</t>
  </si>
  <si>
    <t>POHLCOVAČ PACHU ALP OIL</t>
  </si>
  <si>
    <t>30ML,PP030,1KS</t>
  </si>
  <si>
    <t>131004</t>
  </si>
  <si>
    <t>PÁS STOMICKÝ</t>
  </si>
  <si>
    <t>PROTECT.STOMA SUPPORT</t>
  </si>
  <si>
    <t>82623</t>
  </si>
  <si>
    <t>SÁČEK 1D VÝPUSTNÝ ESTEEM+ INVISICLOSE</t>
  </si>
  <si>
    <t>PRŮHLEDNÝ, 100 MM, STANDARD, 10KS</t>
  </si>
  <si>
    <t>86390</t>
  </si>
  <si>
    <t>GEL ABSORPČNÍ-ILEO GEL+,SÁČKY,F05012</t>
  </si>
  <si>
    <t>45KS</t>
  </si>
  <si>
    <t>82636</t>
  </si>
  <si>
    <t>SÁČEK 2D VÝPUSTNÝ ESTEEM SYNERGY+ INVISICLOSE</t>
  </si>
  <si>
    <t>BÉŽOVÝ, 48 MM, STANDARD, FILTR, 10KS</t>
  </si>
  <si>
    <t>130020</t>
  </si>
  <si>
    <t>APLIKÁTOR NA KŮŽI WELLAND WBF</t>
  </si>
  <si>
    <t>ROUŠKY WBF050,50KS</t>
  </si>
  <si>
    <t>130036</t>
  </si>
  <si>
    <t>PRŮHLEDNÝ,15-90MM,MAXI,FILTR NOVA,INTEG.UZÁVĚR,816-15,10KS</t>
  </si>
  <si>
    <t>82620</t>
  </si>
  <si>
    <t>BÉŽOVÝ, 60/70 MM, STANDARD, FILTR, 10KS</t>
  </si>
  <si>
    <t>85510</t>
  </si>
  <si>
    <t>BÉŽOVÝ, 50 MM, MAXI, FILTR, 30KS, 103650</t>
  </si>
  <si>
    <t>85520</t>
  </si>
  <si>
    <t>TYČINKY GELATINAČNÍ ABSORBIAN WAND</t>
  </si>
  <si>
    <t>60KS</t>
  </si>
  <si>
    <t>86670</t>
  </si>
  <si>
    <t>SÁČEK 2D VÝPUSTNÝ DANSAC NOVA 2 FOLD UP 1215-43</t>
  </si>
  <si>
    <t>BÉŽOVÝ,PRSTENEC 43MM,STANDARD,FILTR NOVA,INTEG.UZÁVĚR,10KS</t>
  </si>
  <si>
    <t>86775</t>
  </si>
  <si>
    <t>PODLOŽKA 2D NATURA CONVEX TVAROVATELNÁ</t>
  </si>
  <si>
    <t>45(22-33)MM,10KS</t>
  </si>
  <si>
    <t>86776</t>
  </si>
  <si>
    <t>57(33-45)MM,10KS</t>
  </si>
  <si>
    <t>85575</t>
  </si>
  <si>
    <t>PUDR COLOPLAST</t>
  </si>
  <si>
    <t>130023</t>
  </si>
  <si>
    <t>PŮLKROUŽKY WELLAND HYDROFRAME</t>
  </si>
  <si>
    <t>ŽELATINOVÉ VYROVNÁVACÍ XWAFH33,20KS</t>
  </si>
  <si>
    <t>82345</t>
  </si>
  <si>
    <t>STANDARD 50 MM,30KS</t>
  </si>
  <si>
    <t>82655</t>
  </si>
  <si>
    <t>BÉŽOVÝ, 70 MM, STANDARD, FILTR, 10KS</t>
  </si>
  <si>
    <t>86236</t>
  </si>
  <si>
    <t>SÁČEK 1D VÝPUSTNÝ DANSAC NOVA 1 INFANT 818-10</t>
  </si>
  <si>
    <t>PRŮHLEDNÝ,10-40MM,DĚTSKÝ,FILTR NOVA,30KS</t>
  </si>
  <si>
    <t>86645</t>
  </si>
  <si>
    <t>PODLOŽKA ALMARYS TWIN PLUS STANDARD 036250U</t>
  </si>
  <si>
    <t>50MM,10KS</t>
  </si>
  <si>
    <t>86647</t>
  </si>
  <si>
    <t>PODLOŽKA ALMARYS TWIN PLUS STANDARD 036280U</t>
  </si>
  <si>
    <t>80MM,10KS</t>
  </si>
  <si>
    <t>86735</t>
  </si>
  <si>
    <t>SÁČEK 2D UZAVŘENÝ FLEXIMA KEY 62160U</t>
  </si>
  <si>
    <t>82650</t>
  </si>
  <si>
    <t>BÉŽOVÝ, 70 MM, STANDARD, FILTR, 30KS</t>
  </si>
  <si>
    <t>169926</t>
  </si>
  <si>
    <t>PODLOŽKA 2D FLEXIMA 3S</t>
  </si>
  <si>
    <t>55/15-40MM,936515,5KS</t>
  </si>
  <si>
    <t>130030</t>
  </si>
  <si>
    <t>SÁČEK 1D UZAVŘENÝ DANSAC NOVALIFE 1 ACTIVE</t>
  </si>
  <si>
    <t>BÉŽOVÝ,20-45MM,FILTR NOVA,807-20,30KS</t>
  </si>
  <si>
    <t>169773</t>
  </si>
  <si>
    <t>PÁSEK VYROVNÁVACÍ ELASTICKÝ BRAVA</t>
  </si>
  <si>
    <t>169772</t>
  </si>
  <si>
    <t>ODSTRAŇOVAČ MEDICÍNSKÝCH ADHEZIV BRAVA UBROUSKY</t>
  </si>
  <si>
    <t>169774</t>
  </si>
  <si>
    <t>FILM OCHRANNÝ BRAVA UBROUSKY</t>
  </si>
  <si>
    <t>169789</t>
  </si>
  <si>
    <t>STOMAHESIVE TĚSNÍCÍ KROUŽKY</t>
  </si>
  <si>
    <t>48MM TENKÝ,10KS</t>
  </si>
  <si>
    <t>85507</t>
  </si>
  <si>
    <t>BÉŽOVÝ, 50 MM, MIDI, FILTR, 30KS, 103550</t>
  </si>
  <si>
    <t>86525</t>
  </si>
  <si>
    <t>PODLOŽKA AT ESTEEM SYNERGY CONVEX TVAROVATELNÁ</t>
  </si>
  <si>
    <t>DO 48MM,5KS</t>
  </si>
  <si>
    <t>170000</t>
  </si>
  <si>
    <t>ODSTRAŇOVAČ ADHEZIV WIPEAWAY PLUS SPRAY</t>
  </si>
  <si>
    <t>SILIKONOVÝ S MÁTOVÝM OLEJEM,50ML,1KS</t>
  </si>
  <si>
    <t>85647</t>
  </si>
  <si>
    <t>70/45-61MM, 10KS</t>
  </si>
  <si>
    <t>130022</t>
  </si>
  <si>
    <t>ODSTRAŇOVAČ LEPU WELLAND REMOVER SPRAY,WAS040</t>
  </si>
  <si>
    <t>170043</t>
  </si>
  <si>
    <t>PASTA WELLAND BEZ ALKOHOLU</t>
  </si>
  <si>
    <t>WSP100 100G,1KS</t>
  </si>
  <si>
    <t>85680</t>
  </si>
  <si>
    <t>ODSTRAŇOVAČ LEPU REMOVER SPRAY 839023</t>
  </si>
  <si>
    <t>82974</t>
  </si>
  <si>
    <t>BÉŽOVÝ,OTVOR 10MM,FILTR NOVALIFE, 30KS, 901-10</t>
  </si>
  <si>
    <t>169999</t>
  </si>
  <si>
    <t>PASTA STOMICKÁ VÝPLŇOVÁ SECUPASTE</t>
  </si>
  <si>
    <t>NEDRÁŽDIVÁ BEZ ALKOHOLU,60G,1KS</t>
  </si>
  <si>
    <t>170064</t>
  </si>
  <si>
    <t xml:space="preserve">SÁČEK 1D VÝP DANSAC NOVALIFE 1 SOFT CONVEX MIDI S </t>
  </si>
  <si>
    <t>BÉŽOVÝ,15-34MM,FILTR NOVALIFE,10KS</t>
  </si>
  <si>
    <t>82365</t>
  </si>
  <si>
    <t>SÁČEK 1D VÝPUSTNÝ DANSAC NOVALIFE 1 OPEN MIDI</t>
  </si>
  <si>
    <t>BÉŽOVÝ,OTVOR 10MM,FILTR NOVALIFE,30KS,923-10</t>
  </si>
  <si>
    <t>130028</t>
  </si>
  <si>
    <t>UBROUSKY ČISTÍCÍ ALOE VESTA</t>
  </si>
  <si>
    <t>VLHČENÉ KAPESNÍČKY K ČIŠTĚNÍ OKOLÍ STOMIE S ALOE VERA,8KS</t>
  </si>
  <si>
    <t>130050</t>
  </si>
  <si>
    <t>KAPSLE GEL-X</t>
  </si>
  <si>
    <t>140KS</t>
  </si>
  <si>
    <t>169954</t>
  </si>
  <si>
    <t>SÁČEK 2D VÝPUSTNÝ FLEXIMA 3S</t>
  </si>
  <si>
    <t>BÉŽOVÝ,55MM,MAXI,932455,30KS</t>
  </si>
  <si>
    <t>170571</t>
  </si>
  <si>
    <t>SÁČEK 2D VÝPUSTNÝ SENSURA MIO CLICK</t>
  </si>
  <si>
    <t>NEUTRÁLNÍ ŠEDÝ,50MM,MAXI,KRUHOVÝ FILTR,KONTROLNÍ OKÉNKO,112430,30KS</t>
  </si>
  <si>
    <t>170578</t>
  </si>
  <si>
    <t>PODLOŽKA 2D SENSURA MIO CLICK</t>
  </si>
  <si>
    <t>S OUŠKY,50MM,10-45,105120,5KS</t>
  </si>
  <si>
    <t>170654</t>
  </si>
  <si>
    <t>PŮLKROUŽKY WELLAND HYDROFRAME S MANUKOVÝM MEDEM</t>
  </si>
  <si>
    <t>VYROVNÁVACÍ,XMHWAFH33,20KS</t>
  </si>
  <si>
    <t>2708</t>
  </si>
  <si>
    <t>PASTA VYPLŇOVACÍ STOMAHESIVE</t>
  </si>
  <si>
    <t>30G</t>
  </si>
  <si>
    <t>82374</t>
  </si>
  <si>
    <t>SÁČEK 2D VÝPUSTNÝ DANSAC NOVALIFE 2 OPEN MIDI</t>
  </si>
  <si>
    <t>PRSTENEC 55MM,BÉŽOVÝ,10KS,1315-55</t>
  </si>
  <si>
    <t>85697</t>
  </si>
  <si>
    <t>PUDR STOMOCUR HP 30</t>
  </si>
  <si>
    <t>86609</t>
  </si>
  <si>
    <t>SÁČEK 1D UZAVŘENÝ FLEXIMA 044015U</t>
  </si>
  <si>
    <t>BÉŽOVÝ,15-50MM,K ÚPRAVĚ,30KS</t>
  </si>
  <si>
    <t>86708</t>
  </si>
  <si>
    <t>SÁČEK 2D UZAVŘENÝ DANSAC NOVA 2</t>
  </si>
  <si>
    <t>PRSTENEC 55MM,STANDARD,BÉŽOVÝ,FILTR NOVA,1201-55,30KS</t>
  </si>
  <si>
    <t>82289</t>
  </si>
  <si>
    <t>VELKÝ S CHLOPNÍ,13-38 MM,10KS</t>
  </si>
  <si>
    <t>82347</t>
  </si>
  <si>
    <t>DESTIČKA HYDROKOLOIDNÍ OCHRANNÁ</t>
  </si>
  <si>
    <t>86356</t>
  </si>
  <si>
    <t>SÁČEK 1D DRENÁŽNÍ DRAINA S H08560</t>
  </si>
  <si>
    <t>PRŮHLEDNÝ MINI,30KS</t>
  </si>
  <si>
    <t>86638</t>
  </si>
  <si>
    <t>BÉŽOVÝ FLOW CONTROL,60-80MM,ROLL UP,038860U,039160U,039180U,30KS</t>
  </si>
  <si>
    <t>85589</t>
  </si>
  <si>
    <t>SÁČEK 1D VÝPUSTNÝ PELICAN MAXI 839300</t>
  </si>
  <si>
    <t>BÉŽOVÝ,K ÚPRAVĚ VELIKOSTI, BEZSVORKOVÝ UZÁVĚR, 30KS</t>
  </si>
  <si>
    <t>86709</t>
  </si>
  <si>
    <t>PRSTENEC 70MM,STANDARD,BÉŽOVÝ,FILTR NOVA,1201-70,30KS</t>
  </si>
  <si>
    <t>170421</t>
  </si>
  <si>
    <t>GEL STOMICKÝ VÝPLŇOVÝ SILIKONOVÝ SILKEN</t>
  </si>
  <si>
    <t>TUBA 60G,1KS</t>
  </si>
  <si>
    <t>82285</t>
  </si>
  <si>
    <t>SÁČEK 1D VÝPUSTNÝ CONFIDENCE COMFORT DĚTSKÝ</t>
  </si>
  <si>
    <t>S CHLOPNÍ ,8-60MM,30KS</t>
  </si>
  <si>
    <t>82549</t>
  </si>
  <si>
    <t>SÁČEK 1D UZAVŘENÝ FLEXIMA ACTIVE MIDI</t>
  </si>
  <si>
    <t>4610115,BÉŽOVÝ,15-50MM,30KS</t>
  </si>
  <si>
    <t>86587</t>
  </si>
  <si>
    <t>SÁČEK 1D UZAVŘENÝ DANSAC NOVA 1 801-20</t>
  </si>
  <si>
    <t>BÉŽOVÝ,20-60MM,STANDARD,FILTR NOVA,30KS</t>
  </si>
  <si>
    <t>82366</t>
  </si>
  <si>
    <t>BÉŽOVÝ,OTVOR 25MM,FILTR NOVALIFE,30KS,923-25</t>
  </si>
  <si>
    <t>86992</t>
  </si>
  <si>
    <t>PODLOŽKA 2D FLAIR</t>
  </si>
  <si>
    <t>PRSTENEC 55MM 13-50MM,XA2F513,5KS</t>
  </si>
  <si>
    <t>86998</t>
  </si>
  <si>
    <t>SÁČEK 2D UZAVŘENÝ FLAIR MAXI</t>
  </si>
  <si>
    <t>BÉŽOVÝ 55MM,XA2C555,30KS</t>
  </si>
  <si>
    <t>82652</t>
  </si>
  <si>
    <t>BÉŽOVÝ, 38 MM, STANDARD, FILTR, 10KS</t>
  </si>
  <si>
    <t>80178</t>
  </si>
  <si>
    <t>KOMPRESY MESOFT STERILNÍ</t>
  </si>
  <si>
    <t>7,5X7,5CM,NETKANÝ TEXTIL,10X2KS</t>
  </si>
  <si>
    <t>80201</t>
  </si>
  <si>
    <t>GÁZA SKLÁDANÁ KOMPRESY NESTERILNÍ</t>
  </si>
  <si>
    <t>10X10CM,8 VRSTEV,100KS</t>
  </si>
  <si>
    <t>169912</t>
  </si>
  <si>
    <t>KRYTÍ ABSORPČNÍ MEPILEX BORDER SACRUM</t>
  </si>
  <si>
    <t>18X18CM,SE SILIKONOVOU VRSTVOU SAFETAC,5KS,CENA ZA 1KS</t>
  </si>
  <si>
    <t>45124</t>
  </si>
  <si>
    <t>LASTOFA-UZAVŘENÁ ŠPIČKA A-D</t>
  </si>
  <si>
    <t>45774</t>
  </si>
  <si>
    <t>AVICENUM 360 A-D ANTIMIKROBIÁLNÍ ÚPRAVA UZAVŘENÁ/OTEVŘENÁ ŠPIČKA SANITIZED</t>
  </si>
  <si>
    <t>63128</t>
  </si>
  <si>
    <t>PÁS BEDERNÍ NÍZKÝ KŘÍŽENÝ</t>
  </si>
  <si>
    <t>TYP 031C</t>
  </si>
  <si>
    <t>22853</t>
  </si>
  <si>
    <t>PÁS BEDERNÍ ŽENSKÝ</t>
  </si>
  <si>
    <t>VEL.1,2,3,4,5</t>
  </si>
  <si>
    <t>5116</t>
  </si>
  <si>
    <t>PÁS BŘIŠNÍ VERBA 932 517 0</t>
  </si>
  <si>
    <t>OBDVOD TRUPU 65-75CM,VEL.1</t>
  </si>
  <si>
    <t>Antipropulziva</t>
  </si>
  <si>
    <t>30652</t>
  </si>
  <si>
    <t>REASEC</t>
  </si>
  <si>
    <t>Butylskopolaminium</t>
  </si>
  <si>
    <t>15646</t>
  </si>
  <si>
    <t>CIPLOX</t>
  </si>
  <si>
    <t>OPH+AUR GTT SOL 5ML</t>
  </si>
  <si>
    <t>Dexamethason a antiinfektiva</t>
  </si>
  <si>
    <t>2546</t>
  </si>
  <si>
    <t>MAXITROL</t>
  </si>
  <si>
    <t>OPH GTT SUS 1X5ML</t>
  </si>
  <si>
    <t>Ergokalciferol</t>
  </si>
  <si>
    <t>353</t>
  </si>
  <si>
    <t>VITAMIN D SLOVAKOFARMA</t>
  </si>
  <si>
    <t>POR CPS MOL 1X300KU</t>
  </si>
  <si>
    <t>Hydrochlorothiazid a kalium šetřící diuretika</t>
  </si>
  <si>
    <t>94804</t>
  </si>
  <si>
    <t>MODURETIC</t>
  </si>
  <si>
    <t>162191</t>
  </si>
  <si>
    <t>Jiná antiinfektiva</t>
  </si>
  <si>
    <t>876</t>
  </si>
  <si>
    <t>OPH UNG 1X5GM/5MG</t>
  </si>
  <si>
    <t>62318</t>
  </si>
  <si>
    <t>DRM SOL 1X120ML</t>
  </si>
  <si>
    <t>Ketoprofen</t>
  </si>
  <si>
    <t>16287</t>
  </si>
  <si>
    <t>FASTUM GEL</t>
  </si>
  <si>
    <t>DRM GEL 1X100GM</t>
  </si>
  <si>
    <t>107135</t>
  </si>
  <si>
    <t>POR CPS DUR 16X150MG</t>
  </si>
  <si>
    <t>Levocetirizin</t>
  </si>
  <si>
    <t>137177</t>
  </si>
  <si>
    <t>POR TBL FLM 90X5MG</t>
  </si>
  <si>
    <t>191923</t>
  </si>
  <si>
    <t>SIOFOR 1000</t>
  </si>
  <si>
    <t>POR TBL FLM 90X1000MG</t>
  </si>
  <si>
    <t>2181</t>
  </si>
  <si>
    <t>POR GRA SUS 6X100MG I</t>
  </si>
  <si>
    <t>25364</t>
  </si>
  <si>
    <t>POR CPS ETD 14X20MG</t>
  </si>
  <si>
    <t>57860</t>
  </si>
  <si>
    <t>Sukralfát</t>
  </si>
  <si>
    <t>POR TBL NOB 50X1GM</t>
  </si>
  <si>
    <t>203954</t>
  </si>
  <si>
    <t>POR TBL NOB 28X480MG</t>
  </si>
  <si>
    <t>166777</t>
  </si>
  <si>
    <t>POR TBL FLM 100X50MG II</t>
  </si>
  <si>
    <t>19681</t>
  </si>
  <si>
    <t>GÁZA SKLÁDANÁ KOMPRESY NESTERILNÍ STERILUX ES</t>
  </si>
  <si>
    <t>45708</t>
  </si>
  <si>
    <t>PUNČOCHA KOMPRESNÍ LÝTKOVÁ ANTISEPTICKÁ II.K.T. PO</t>
  </si>
  <si>
    <t>DEONA ACE-COTTON B A-D,INDIKACE-BÉRCOVÉ VŘEDY,DÁ SE VYVÁŘET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</si>
  <si>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</si>
  <si>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</si>
  <si>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</si>
  <si>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</si>
  <si>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13459</t>
  </si>
  <si>
    <t>FUROSEMID - SLOVAKOFARMA FORTE</t>
  </si>
  <si>
    <t>57339</t>
  </si>
  <si>
    <t>POR TBL NOB 100X25MG(LAHV.)</t>
  </si>
  <si>
    <t>155936</t>
  </si>
  <si>
    <t>HERPESIN 400</t>
  </si>
  <si>
    <t>POR TBL NOB 25X400MG</t>
  </si>
  <si>
    <t>83459</t>
  </si>
  <si>
    <t>POR CPS DUR 100X300MG</t>
  </si>
  <si>
    <t>206007</t>
  </si>
  <si>
    <t>MOMETASON FUROÁT ACTAVIS 0,05 MG/DÁVKA</t>
  </si>
  <si>
    <t>NAS SPR SUS 1X60DÁV (10 G)</t>
  </si>
  <si>
    <t>50335</t>
  </si>
  <si>
    <t>POR GTT SOL 1X25ML</t>
  </si>
  <si>
    <t>80172</t>
  </si>
  <si>
    <t>7,5X7,5CM,8 VRSTEV,25X2KS</t>
  </si>
  <si>
    <t>45763</t>
  </si>
  <si>
    <t>MAXIS B/BRILANT/ A-D</t>
  </si>
  <si>
    <t>45764</t>
  </si>
  <si>
    <t>MAXIS B /BRILANT/ A-G SAMODRŽÍCÍ S LEMEM</t>
  </si>
  <si>
    <t>78585</t>
  </si>
  <si>
    <t>PAS KÝLNÍ TŘÍSELNÝ JEDNOSTRANNÝ INGUIN I</t>
  </si>
  <si>
    <t>793135400100,200 PRAVO NEBO LEVOSTRANNÝ S 1 PELOTOU,7VEL.70-140/PO 10CM/TĚLOVÝ</t>
  </si>
  <si>
    <t>160738</t>
  </si>
  <si>
    <t>AMBROSAN 15 MG</t>
  </si>
  <si>
    <t>POR TBL NOB 30X15MG</t>
  </si>
  <si>
    <t>Amoxicilin</t>
  </si>
  <si>
    <t>32559</t>
  </si>
  <si>
    <t>OSPAMOX 1000 MG</t>
  </si>
  <si>
    <t>POR TBL FLM 14X1000MG</t>
  </si>
  <si>
    <t>62052</t>
  </si>
  <si>
    <t>DUOMOX 1000</t>
  </si>
  <si>
    <t>POR TBL SUS 20X1000MG</t>
  </si>
  <si>
    <t>155859</t>
  </si>
  <si>
    <t>58834</t>
  </si>
  <si>
    <t>ZODAC GTT</t>
  </si>
  <si>
    <t>POR GTT SOL 1X20ML</t>
  </si>
  <si>
    <t>178662</t>
  </si>
  <si>
    <t>DESLORATADIN +PHARMA 5 MG POTAHOVANÉ TABLETY</t>
  </si>
  <si>
    <t>POR TBL FLM 90X5MG I</t>
  </si>
  <si>
    <t>178660</t>
  </si>
  <si>
    <t>POR TBL FLM 30X5MG I</t>
  </si>
  <si>
    <t>132634</t>
  </si>
  <si>
    <t>Ibuprofen</t>
  </si>
  <si>
    <t>32078</t>
  </si>
  <si>
    <t>IBALGIN 200</t>
  </si>
  <si>
    <t>POR TBL FLM 30X200MG</t>
  </si>
  <si>
    <t>RCT SUP 10X100MG</t>
  </si>
  <si>
    <t>Jiná antibiotika pro lokální aplikaci</t>
  </si>
  <si>
    <t>DRM UNG 10GM</t>
  </si>
  <si>
    <t>48261</t>
  </si>
  <si>
    <t>DRM PLV ADS 1X20GM</t>
  </si>
  <si>
    <t>17122</t>
  </si>
  <si>
    <t>POR CPS DUR 56X30MG</t>
  </si>
  <si>
    <t>97186</t>
  </si>
  <si>
    <t>EUTHYROX 100 MIKROGRAMŮ</t>
  </si>
  <si>
    <t>POR TBL NOB 100X100RG</t>
  </si>
  <si>
    <t>Methylprednisolon-aceponát</t>
  </si>
  <si>
    <t>85464</t>
  </si>
  <si>
    <t>ADVANTAN MASTNÝ KRÉM</t>
  </si>
  <si>
    <t>DRM CRM 1X100GM</t>
  </si>
  <si>
    <t>85462</t>
  </si>
  <si>
    <t>Moklobemid</t>
  </si>
  <si>
    <t>136149</t>
  </si>
  <si>
    <t>AURORIX 300 MG</t>
  </si>
  <si>
    <t>POR TBL FLM 30X300MG</t>
  </si>
  <si>
    <t>215177</t>
  </si>
  <si>
    <t>KREON 40 000</t>
  </si>
  <si>
    <t>POR CPS ETD 50X400MG</t>
  </si>
  <si>
    <t>Mupirocin</t>
  </si>
  <si>
    <t>12893</t>
  </si>
  <si>
    <t>POR TBL NOB 60X100MG</t>
  </si>
  <si>
    <t>POR GRA SUS 30X100MG I</t>
  </si>
  <si>
    <t>Norethisteron</t>
  </si>
  <si>
    <t>125226</t>
  </si>
  <si>
    <t>NORETHISTERON ZENTIVA</t>
  </si>
  <si>
    <t>Organismy produkující kyselinu mléčnou</t>
  </si>
  <si>
    <t>10554</t>
  </si>
  <si>
    <t>LACIDOFIL</t>
  </si>
  <si>
    <t>POR CPS DUR 45</t>
  </si>
  <si>
    <t>180645</t>
  </si>
  <si>
    <t>POR TBL ENT 90X40MG II</t>
  </si>
  <si>
    <t>26914</t>
  </si>
  <si>
    <t>POR TBL FLM 12X100MG</t>
  </si>
  <si>
    <t>Silodosin</t>
  </si>
  <si>
    <t>167440</t>
  </si>
  <si>
    <t>UROREC 4 MG</t>
  </si>
  <si>
    <t>POR CPS DUR 90X4MG</t>
  </si>
  <si>
    <t>201141</t>
  </si>
  <si>
    <t>TRAMAL RETARD TABLETY 150 MG</t>
  </si>
  <si>
    <t>146901</t>
  </si>
  <si>
    <t>Salmeterol a flutikason</t>
  </si>
  <si>
    <t>45958</t>
  </si>
  <si>
    <t>SERETIDE DISKUS 50/500</t>
  </si>
  <si>
    <t>80171</t>
  </si>
  <si>
    <t>5X5CM,8 VRSTEV,25X2KS</t>
  </si>
  <si>
    <t>45700</t>
  </si>
  <si>
    <t>VENOTRAIN MICRO A-D</t>
  </si>
  <si>
    <t>78943</t>
  </si>
  <si>
    <t>BANDÁŽ EPIKONDYLÁRNÍ EPICOMED</t>
  </si>
  <si>
    <t>78958</t>
  </si>
  <si>
    <t>PÁS KÝLNÍ ŠOURKOVÝ JEDNOSTRANNÝ SCROTUM I/03</t>
  </si>
  <si>
    <t>893135404100,200 7 VEL.70-140CM PO 10CM MĚŘ.PŘES BOKY S PELOTOU,LEVÉ I PRAVÉ</t>
  </si>
  <si>
    <t>Alopurinol</t>
  </si>
  <si>
    <t>119773</t>
  </si>
  <si>
    <t>MILURIT 100</t>
  </si>
  <si>
    <t>91788</t>
  </si>
  <si>
    <t>NEUROL 0,25</t>
  </si>
  <si>
    <t>104694</t>
  </si>
  <si>
    <t>MUCOSOLVAN PRO DOSPĚLÉ</t>
  </si>
  <si>
    <t>POR SIR 1X100ML</t>
  </si>
  <si>
    <t>32557</t>
  </si>
  <si>
    <t>OSPAMOX 500 MG</t>
  </si>
  <si>
    <t>Atenolol a thiazidy</t>
  </si>
  <si>
    <t>76715</t>
  </si>
  <si>
    <t>TENORETIC</t>
  </si>
  <si>
    <t>LEXAURIN 3</t>
  </si>
  <si>
    <t>POR TBL NOB 30X3MG</t>
  </si>
  <si>
    <t>Budesonid</t>
  </si>
  <si>
    <t>83424</t>
  </si>
  <si>
    <t>ENTOCORT KLYZMA 2 MG</t>
  </si>
  <si>
    <t>RCT TBL SUS 7X2MG+SOL</t>
  </si>
  <si>
    <t>97632</t>
  </si>
  <si>
    <t>DICLOREUM 100</t>
  </si>
  <si>
    <t>132632</t>
  </si>
  <si>
    <t>185435</t>
  </si>
  <si>
    <t>POR TBL FLM 120X500MG</t>
  </si>
  <si>
    <t>150536</t>
  </si>
  <si>
    <t>Kolagenáza, kombinace</t>
  </si>
  <si>
    <t>4270</t>
  </si>
  <si>
    <t>MAALOX SUSPENZE</t>
  </si>
  <si>
    <t>POR SUS 1X250ML I</t>
  </si>
  <si>
    <t>Kortikosteroidy</t>
  </si>
  <si>
    <t>186334</t>
  </si>
  <si>
    <t>POR TBL NOB 100X500MG</t>
  </si>
  <si>
    <t>Mebendazol</t>
  </si>
  <si>
    <t>122198</t>
  </si>
  <si>
    <t>VERMOX</t>
  </si>
  <si>
    <t>POR TBL NOB 6X100MG</t>
  </si>
  <si>
    <t>Megestrol</t>
  </si>
  <si>
    <t>53145</t>
  </si>
  <si>
    <t>MEGACE SUSP.</t>
  </si>
  <si>
    <t>POR SUS 1X240ML</t>
  </si>
  <si>
    <t>94357</t>
  </si>
  <si>
    <t>VAG TBL 50X500MG</t>
  </si>
  <si>
    <t>POR CPS DUR 50-SKLO</t>
  </si>
  <si>
    <t>92259</t>
  </si>
  <si>
    <t>POR CPS DUR 100-PLAST</t>
  </si>
  <si>
    <t>54535</t>
  </si>
  <si>
    <t>POR CPS DUR 100-SKLO</t>
  </si>
  <si>
    <t>148078</t>
  </si>
  <si>
    <t>POR TBL FLM 90X40MG</t>
  </si>
  <si>
    <t>149958</t>
  </si>
  <si>
    <t>SILDENAFIL ACTAVIS 100 MG</t>
  </si>
  <si>
    <t>159592</t>
  </si>
  <si>
    <t>AMFIDOR 100 MG</t>
  </si>
  <si>
    <t>166801</t>
  </si>
  <si>
    <t>OLVION 100 MG</t>
  </si>
  <si>
    <t>160787</t>
  </si>
  <si>
    <t>SILAXA 50 MG POTAHOVANÉ TABLETY</t>
  </si>
  <si>
    <t>POR TBL FLM 4X50MG</t>
  </si>
  <si>
    <t>Silikony</t>
  </si>
  <si>
    <t>20583</t>
  </si>
  <si>
    <t>POR CPS MOL 50X40MG</t>
  </si>
  <si>
    <t>Tadalafil</t>
  </si>
  <si>
    <t>29258</t>
  </si>
  <si>
    <t>CIALIS 5 MG</t>
  </si>
  <si>
    <t>Terbinafin</t>
  </si>
  <si>
    <t>122493</t>
  </si>
  <si>
    <t>LAMISIL 250 MG</t>
  </si>
  <si>
    <t>POR TBL NOB 28X250MG</t>
  </si>
  <si>
    <t>190875</t>
  </si>
  <si>
    <t>TRAMADOL/PARACETAMOL MYLAN 37,5 MG/325 MG</t>
  </si>
  <si>
    <t>146893</t>
  </si>
  <si>
    <t>146894</t>
  </si>
  <si>
    <t>163146</t>
  </si>
  <si>
    <t>HYPNOGEN</t>
  </si>
  <si>
    <t>94776</t>
  </si>
  <si>
    <t>ZOLPINOX</t>
  </si>
  <si>
    <t>146897</t>
  </si>
  <si>
    <t>132603</t>
  </si>
  <si>
    <t>Formoterol a budesonid</t>
  </si>
  <si>
    <t>180096</t>
  </si>
  <si>
    <t>SYMBICORT TURBUHALER 100 MIKROGRAMŮ/6 MIKROGRAMŮ/INHALACE</t>
  </si>
  <si>
    <t>169270</t>
  </si>
  <si>
    <t>KROUŽEK TĚSNÍCÍ TVAROVATELNÝ BRAVA</t>
  </si>
  <si>
    <t>TLOUŠŤKA 2MM,30KS</t>
  </si>
  <si>
    <t>169272</t>
  </si>
  <si>
    <t>ODSTRAŇOVAČ MEDICÍNSKÝCH ADHEZIV BRAVA SPRAY</t>
  </si>
  <si>
    <t>82217</t>
  </si>
  <si>
    <t>SÁČEK 1D UZAVŘENÝ SENSURA S OKÉNKEM</t>
  </si>
  <si>
    <t>VELKÝ S CHLOPNÍ,13-52 MM, 10 KS</t>
  </si>
  <si>
    <t>82346</t>
  </si>
  <si>
    <t>VELKÝ 100 MM,10 KS</t>
  </si>
  <si>
    <t>VELKÝ 100 MM,10KS</t>
  </si>
  <si>
    <t>BÉŽOVÝ, 60/70 MM, STANDARD, FILTR, 30KS</t>
  </si>
  <si>
    <t>82612</t>
  </si>
  <si>
    <t>BÉŽOVÝ, 60/70 MM, MALÝ, FILTR, 30KS</t>
  </si>
  <si>
    <t>BÉŽOVÝ, 60/70 MM, MALÝ, FILTR,30KS</t>
  </si>
  <si>
    <t>85544</t>
  </si>
  <si>
    <t>PRSTENEC 70MM 13-48MM 5KS XN2F713</t>
  </si>
  <si>
    <t>86494</t>
  </si>
  <si>
    <t>PODLOŽKA 2D DANSAC NOVA 2 1143-15</t>
  </si>
  <si>
    <t>PRSTENEC 43MM,15-35MM,OMYVATELNÁ,5KS</t>
  </si>
  <si>
    <t>85677</t>
  </si>
  <si>
    <t>SÁČEK 1D VÝPUSTNÝ KONVEX PELICAN STANDARD 839512</t>
  </si>
  <si>
    <t>PRŮHLEDNÝ, K ÚPRAVĚ VELIKOSTI DO 60MM, 10KS</t>
  </si>
  <si>
    <t>130049</t>
  </si>
  <si>
    <t>PASTA VYROVNÁVACÍ STOMOCUR CP 2050</t>
  </si>
  <si>
    <t>56G,1KS</t>
  </si>
  <si>
    <t>169271</t>
  </si>
  <si>
    <t>TLOUŠŤKA 4,2 MM,30KS</t>
  </si>
  <si>
    <t>85698</t>
  </si>
  <si>
    <t>PÁSEK PŘÍDRŽNÝ STOMOCUR</t>
  </si>
  <si>
    <t>DÉLKA 1M</t>
  </si>
  <si>
    <t>170046</t>
  </si>
  <si>
    <t>FILM WELLAND BARIÉROVÝ VE SPREJI</t>
  </si>
  <si>
    <t>WBS050 50ML,1KS</t>
  </si>
  <si>
    <t>82609</t>
  </si>
  <si>
    <t>SÁČEK 1D UROSTOMICKÝ FLAIR ACTIVE VÝPUSTNÝ UNIVERS</t>
  </si>
  <si>
    <t>PRŮHLEDNÝ 13-90MM,XWOP713,(ROVNÁ,POTAŽENÝ,ADHEZIVNÍ),5KS</t>
  </si>
  <si>
    <t>169688</t>
  </si>
  <si>
    <t>SÁČEK 1D VÝPUSTNÝ AURUM S MANUKOVÝM MEDEM MINI</t>
  </si>
  <si>
    <t>BÉŽOVÝ 13-50MM(V)X70MM(Š),XMHDS513,30KS</t>
  </si>
  <si>
    <t>82276</t>
  </si>
  <si>
    <t>SÁČEK 1D VÝPUSTNÝ CONFIDENCE COMFORT</t>
  </si>
  <si>
    <t>STANDARD BÉŽOVÝ,DO 70 MM, 30 KS</t>
  </si>
  <si>
    <t>82991</t>
  </si>
  <si>
    <t>PODLOŽKA 2D DANSAC NOVALIFE 2</t>
  </si>
  <si>
    <t>70MM,OTVOR 10-62MM,5KS,1770-10</t>
  </si>
  <si>
    <t>130062</t>
  </si>
  <si>
    <t>PODLOŽKA 2D STOMOCUR CFLPE 5715</t>
  </si>
  <si>
    <t>FLEXIBILNÍ,DĚLÍCÍ PRSTENEC 57MM,15-40MM,5KS</t>
  </si>
  <si>
    <t>169684</t>
  </si>
  <si>
    <t>SÁČEK 1D UZAVŘENÝ AURUM S MANUKOVÝM MEDEM MIDI</t>
  </si>
  <si>
    <t>BÉŽOVÝ 13-60MM(V)X80MM(Š),XMHCM513,30KS</t>
  </si>
  <si>
    <t>82966</t>
  </si>
  <si>
    <t>SÁČEK 1D VÝPUSTNÝ FLAIR ACTIVE MAXI</t>
  </si>
  <si>
    <t>BÉŽOVÝ 13-60MM S INTEGROVANOU SPONOU 30KS XPLD513</t>
  </si>
  <si>
    <t>85539</t>
  </si>
  <si>
    <t>SÁČEK 2D VÝPUSTNÝ FLAIR MAXI PLUS</t>
  </si>
  <si>
    <t>BÉŽOVÝ 70MM 10KS XA2D170</t>
  </si>
  <si>
    <t>170416</t>
  </si>
  <si>
    <t>KROUŽKY TĚSNÍCÍ SILIKONOVÉ SILTAC</t>
  </si>
  <si>
    <t>TR 1028,28-35MM,30KS</t>
  </si>
  <si>
    <t>85652</t>
  </si>
  <si>
    <t>NEUTRALIZÁTOR ZÁPACHU DEODOUR</t>
  </si>
  <si>
    <t>30 SÁČKŮ V BALENÍ</t>
  </si>
  <si>
    <t>86626</t>
  </si>
  <si>
    <t>SÁČEK 2D UZAVŘENÝ ALMARYS TWIN PLUS 037250U</t>
  </si>
  <si>
    <t>BÉŽOVÝ,50MM,30KS</t>
  </si>
  <si>
    <t>11279</t>
  </si>
  <si>
    <t>ODSTRAŇOVAČ PODLOŽKY CONVACARE</t>
  </si>
  <si>
    <t>130074</t>
  </si>
  <si>
    <t>BÉŽOVÝ S OKÉNKEM,FILTR,ALGINÁT,20-60MM,20KS</t>
  </si>
  <si>
    <t>170819</t>
  </si>
  <si>
    <t>PODLOŽKA 2D NATURA PLOCHÁ TVAROVATELNÁ S HARMONIKO</t>
  </si>
  <si>
    <t>70(33-45)MM,5KS</t>
  </si>
  <si>
    <t>170833</t>
  </si>
  <si>
    <t>SÁČEK 1D VÝPUSTNÝ STOMOCUR PROTECT ILEO GELATINE F</t>
  </si>
  <si>
    <t>BÉŽOVÝ S OKÉNKEM,FILTR,20-60MM,30KS</t>
  </si>
  <si>
    <t>82985</t>
  </si>
  <si>
    <t>43MM,OTVOR 10-35MM,5KS,1743-10</t>
  </si>
  <si>
    <t>85537</t>
  </si>
  <si>
    <t>SÁČEK 2D UZAVŘENÝ FLAIR MAXI PLUS</t>
  </si>
  <si>
    <t>BÉŽOVÝ 70MM 10KS XA2C170</t>
  </si>
  <si>
    <t>85541</t>
  </si>
  <si>
    <t>PRSTENEC 70MM 13-70MM 5KS XA2F713</t>
  </si>
  <si>
    <t>86707</t>
  </si>
  <si>
    <t>PRSTENEC 43MM,STANDARD,BÉŽOVÝ,FILTR NOVA,1201-43,30KS</t>
  </si>
  <si>
    <t>170561</t>
  </si>
  <si>
    <t>SÁČEK 2D UZAVŘENÝ SENSURA MIO CLICK</t>
  </si>
  <si>
    <t>NEUTRÁLNÍ ŠEDÝ,50MM,MAXI,KRUHOVÝ FILTR,KONTROLNÍ OKÉNKO,112130,30KS</t>
  </si>
  <si>
    <t>170568</t>
  </si>
  <si>
    <t>NEUTRÁLNÍ ŠEDÝ,40MM,MAXI,KRUHOVÝ FILTR,KONTROLNÍ OKÉNKO,112320,30KS</t>
  </si>
  <si>
    <t>170577</t>
  </si>
  <si>
    <t>S OUŠKY,40MM,10-35,105020,5KS</t>
  </si>
  <si>
    <t>82624</t>
  </si>
  <si>
    <t>BÉŽOVÝ, 22 MM, STANDARD, FILTR, KONVEXNÍ, 10KS</t>
  </si>
  <si>
    <t>169938</t>
  </si>
  <si>
    <t>SÁČEK 2D UZAVŘENÝ FLEXIMA 3S</t>
  </si>
  <si>
    <t>BÉŽOVÝ,55MM,MAXI,931455,30KS</t>
  </si>
  <si>
    <t>130043</t>
  </si>
  <si>
    <t>SÁČEK 2D VÝPUSTNÝ DANSAC NOVA 2 FOLD UP LARGE</t>
  </si>
  <si>
    <t>PRŮHLEDNÝ,70MM,VELKÝ,FILTR NOVA,INTEG.UZÁVĚR,1222-70,10KS</t>
  </si>
  <si>
    <t>130072</t>
  </si>
  <si>
    <t>SÁČEK 1D VÝPUSTNÝ STOMOCUR ILEO VIHF 2513 CW</t>
  </si>
  <si>
    <t>BÉŽOVÝ S OKÉNKEM,FILTR,MICROSKIN,13-50MM,20KS</t>
  </si>
  <si>
    <t>82983</t>
  </si>
  <si>
    <t>SÁČEK 1D UZAVŘENÝ DANSAC NOVALIFE 1C MAXI</t>
  </si>
  <si>
    <t>BÉŽOVÝ,OTVOR 10MM,FILTR NOVALIFE,30KS,905-10</t>
  </si>
  <si>
    <t>130076</t>
  </si>
  <si>
    <t>SÁČEK 2D VÝPUSTNÝ STOMOCUR CLIC ILEO VIDF 5757 CW</t>
  </si>
  <si>
    <t>BÉŽOVÝ S OKÉNKEM,FILTR,DĚLÍCÍ PRSTENEC 57MM,30KS</t>
  </si>
  <si>
    <t>130078</t>
  </si>
  <si>
    <t>SÁČEK 2D VÝPUSTNÝ STOMOCUR SOFT ILEO VIHF 3445 CW</t>
  </si>
  <si>
    <t>BÉŽOVÝ S OKÉNKEM,FILTR,30KS</t>
  </si>
  <si>
    <t>80573</t>
  </si>
  <si>
    <t>KRYTÍ ABSORPČNÍ MEPILEX</t>
  </si>
  <si>
    <t>45739</t>
  </si>
  <si>
    <t>SOLIDEA CATHERINE 332 PRO PODVAZKOVÝ PÁS A-G OTEVŘENÁ ŠPIČKA</t>
  </si>
  <si>
    <t>78146</t>
  </si>
  <si>
    <t>PÁS BŘIŠNÍ KÝLNÍ ROVNÝ SNÍŽEK 100H</t>
  </si>
  <si>
    <t>VEL.OBV.PASU S-65-75CM,M-76-85CM,L-86-95CM,XL-96-105CM,XXL-106-115CM</t>
  </si>
  <si>
    <t>Pomůcky pro inkontinentní</t>
  </si>
  <si>
    <t>87846</t>
  </si>
  <si>
    <t>VLOŽKY ABSORPČNÍ ABRI LIGHT SUPER</t>
  </si>
  <si>
    <t>800ML,30KS</t>
  </si>
  <si>
    <t>66370</t>
  </si>
  <si>
    <t>POR TBL FLM 12X1000MG</t>
  </si>
  <si>
    <t>Bisoprolol</t>
  </si>
  <si>
    <t>94164</t>
  </si>
  <si>
    <t>CONCOR 5</t>
  </si>
  <si>
    <t>132620</t>
  </si>
  <si>
    <t>47726</t>
  </si>
  <si>
    <t>ZINNAT 250 MG</t>
  </si>
  <si>
    <t>POR TBL FLM 14X250MG</t>
  </si>
  <si>
    <t>Fenoxymethylpenicilin</t>
  </si>
  <si>
    <t>92435</t>
  </si>
  <si>
    <t>V-PENICILIN 0,8 MEGA BIOTIKA</t>
  </si>
  <si>
    <t>POR TBL NOB 30X800KU</t>
  </si>
  <si>
    <t>92806</t>
  </si>
  <si>
    <t>V-PENICILIN 500 MG SLOVAKOFARMA</t>
  </si>
  <si>
    <t>POR TBL NOB 30X500MG</t>
  </si>
  <si>
    <t>Hydrokortison a antibiotika</t>
  </si>
  <si>
    <t>41515</t>
  </si>
  <si>
    <t>PIMAFUCORT</t>
  </si>
  <si>
    <t>DRM CRM 1X15GM</t>
  </si>
  <si>
    <t>53190</t>
  </si>
  <si>
    <t>KLACID SR</t>
  </si>
  <si>
    <t>POR TBL RET 14X500MG</t>
  </si>
  <si>
    <t>Komplex železa s isomaltosou a kyselina listová</t>
  </si>
  <si>
    <t>147452</t>
  </si>
  <si>
    <t>EUTHYROX 88 MIKROGRAMŮ</t>
  </si>
  <si>
    <t>POR TBL NOB 100X88RG I</t>
  </si>
  <si>
    <t>147454</t>
  </si>
  <si>
    <t>POR TBL NOB 100X88RG II</t>
  </si>
  <si>
    <t>147460</t>
  </si>
  <si>
    <t>EUTHYROX 200 MIKROGRAMŮ</t>
  </si>
  <si>
    <t>POR TBL NOB 100X200RG I</t>
  </si>
  <si>
    <t>147462</t>
  </si>
  <si>
    <t>POR TBL NOB 100X200RG II</t>
  </si>
  <si>
    <t>46694</t>
  </si>
  <si>
    <t>EUTHYROX 125 MIKROGRAMŮ</t>
  </si>
  <si>
    <t>POR TBL NOB 100X125RG</t>
  </si>
  <si>
    <t>Makrogol, kombinace</t>
  </si>
  <si>
    <t>170243</t>
  </si>
  <si>
    <t>MOVIPREP</t>
  </si>
  <si>
    <t>POR PLV SOL 1+1</t>
  </si>
  <si>
    <t>169550</t>
  </si>
  <si>
    <t>METFORMIN MYLAN 1000 MG</t>
  </si>
  <si>
    <t>125390</t>
  </si>
  <si>
    <t>CYNT 0,3</t>
  </si>
  <si>
    <t>POR TBL FLM 98X0.3MG</t>
  </si>
  <si>
    <t>199347</t>
  </si>
  <si>
    <t>215164</t>
  </si>
  <si>
    <t>POR TBL FLM 98X0.3MG I</t>
  </si>
  <si>
    <t>12894</t>
  </si>
  <si>
    <t>POR GRA SUS 15X100MG I</t>
  </si>
  <si>
    <t>215606</t>
  </si>
  <si>
    <t>47085</t>
  </si>
  <si>
    <t>PENTOMER RETARD 400 MG</t>
  </si>
  <si>
    <t>POR TBL PRO 100X400MG</t>
  </si>
  <si>
    <t>Prednison</t>
  </si>
  <si>
    <t>PREDNISON 20 LÉČIVA</t>
  </si>
  <si>
    <t>POR TBL NOB 20X20MG</t>
  </si>
  <si>
    <t>Ramipril</t>
  </si>
  <si>
    <t>56982</t>
  </si>
  <si>
    <t>53951</t>
  </si>
  <si>
    <t>POR TBL FLM 28X100MG</t>
  </si>
  <si>
    <t>194538</t>
  </si>
  <si>
    <t>SILDENAFIL TEVA 50 MG</t>
  </si>
  <si>
    <t>POR TBL FLM 24X50MG</t>
  </si>
  <si>
    <t>157613</t>
  </si>
  <si>
    <t>SILDENAFIL APOTEX 50 MG</t>
  </si>
  <si>
    <t>POR TBL FLM 8X50MG</t>
  </si>
  <si>
    <t>146877</t>
  </si>
  <si>
    <t>APO-ZOLPIDEM 10 MG</t>
  </si>
  <si>
    <t>86746</t>
  </si>
  <si>
    <t>SÁČEK 2D VÝPUSTNÝ FLEXIMA KEY</t>
  </si>
  <si>
    <t>PRŮHLEDNÝ VÝPUST FLOW CONTROL,60MM,62460U,30KS</t>
  </si>
  <si>
    <t>215852</t>
  </si>
  <si>
    <t>46621</t>
  </si>
  <si>
    <t>UNO</t>
  </si>
  <si>
    <t>POR TBL PRO 20X150MG</t>
  </si>
  <si>
    <t>186189</t>
  </si>
  <si>
    <t>OLFEN-100 SR</t>
  </si>
  <si>
    <t>POR CPS PRO 20X100MG</t>
  </si>
  <si>
    <t>67408</t>
  </si>
  <si>
    <t>INDOBENE</t>
  </si>
  <si>
    <t>DRM GEL 1X50GM</t>
  </si>
  <si>
    <t>32546</t>
  </si>
  <si>
    <t>POR TBL RET 14X500MG-DOUBLE BL</t>
  </si>
  <si>
    <t>203854</t>
  </si>
  <si>
    <t>32058</t>
  </si>
  <si>
    <t>180698</t>
  </si>
  <si>
    <t>POR TBL ENT 90X40MG</t>
  </si>
  <si>
    <t>59673</t>
  </si>
  <si>
    <t>POR TBL PRO 50X100MG</t>
  </si>
  <si>
    <t>AMOKSIKLAV 375 MG</t>
  </si>
  <si>
    <t>DIAZEPAM SLOVAKOFARMA 5 MG</t>
  </si>
  <si>
    <t>87074</t>
  </si>
  <si>
    <t>POR GRA SUS 1X200ML</t>
  </si>
  <si>
    <t>95560</t>
  </si>
  <si>
    <t>POR CPS DUR 30X300MG</t>
  </si>
  <si>
    <t>Famotidin</t>
  </si>
  <si>
    <t>Karvedilol</t>
  </si>
  <si>
    <t>102600</t>
  </si>
  <si>
    <t>POR TBL NOB 100X6,25MG</t>
  </si>
  <si>
    <t>Komplex železa s isomaltosou</t>
  </si>
  <si>
    <t>16594</t>
  </si>
  <si>
    <t>MALTOFER TABLETY</t>
  </si>
  <si>
    <t>POR TBL MND 30X100MG</t>
  </si>
  <si>
    <t>155782</t>
  </si>
  <si>
    <t>GODASAL 100</t>
  </si>
  <si>
    <t>POR TBL NOB 100</t>
  </si>
  <si>
    <t>58828</t>
  </si>
  <si>
    <t>POR PLV SOL 1X50</t>
  </si>
  <si>
    <t>96974</t>
  </si>
  <si>
    <t>CERUCAL</t>
  </si>
  <si>
    <t>POR TBL NOB 50X10MG</t>
  </si>
  <si>
    <t>14814</t>
  </si>
  <si>
    <t>KREON 10 000</t>
  </si>
  <si>
    <t>14815</t>
  </si>
  <si>
    <t>192390</t>
  </si>
  <si>
    <t>POR TBL ENT 60X220MG</t>
  </si>
  <si>
    <t>40378</t>
  </si>
  <si>
    <t>PANZYNORM FORTE-N</t>
  </si>
  <si>
    <t>200305</t>
  </si>
  <si>
    <t>49114</t>
  </si>
  <si>
    <t>POR TBL ENT 56X20MG</t>
  </si>
  <si>
    <t>19571</t>
  </si>
  <si>
    <t>POR TBL OBD 100X150MG</t>
  </si>
  <si>
    <t>Sulodexid</t>
  </si>
  <si>
    <t>POR CPS MOL 50X250LSU</t>
  </si>
  <si>
    <t>Sumatriptan</t>
  </si>
  <si>
    <t>107983</t>
  </si>
  <si>
    <t>SUMAMIGREN 100 MG</t>
  </si>
  <si>
    <t>POR TBL FLM 6X100MG</t>
  </si>
  <si>
    <t>Thiethylperazin</t>
  </si>
  <si>
    <t>POR TBL OBD 50X6.5MG</t>
  </si>
  <si>
    <t>198056</t>
  </si>
  <si>
    <t>132642</t>
  </si>
  <si>
    <t>Antibiotika v kombinaci s ostatními léčivy</t>
  </si>
  <si>
    <t>1077</t>
  </si>
  <si>
    <t>OPHTHALMO-FRAMYKOIN COMP.</t>
  </si>
  <si>
    <t>OPH UNG 1X5GM</t>
  </si>
  <si>
    <t>155864</t>
  </si>
  <si>
    <t>SUMAMED FORTE SIRUP</t>
  </si>
  <si>
    <t>POR PLV SUS 1X30ML</t>
  </si>
  <si>
    <t>47728</t>
  </si>
  <si>
    <t>132671</t>
  </si>
  <si>
    <t>Klopidogrel</t>
  </si>
  <si>
    <t>149483</t>
  </si>
  <si>
    <t>POR TBL FLM 56X75MG</t>
  </si>
  <si>
    <t>23795</t>
  </si>
  <si>
    <t>GLUCOPHAGE 850 MG</t>
  </si>
  <si>
    <t>POR TBL FLM 100X850MG</t>
  </si>
  <si>
    <t>122690</t>
  </si>
  <si>
    <t>Repaglinid</t>
  </si>
  <si>
    <t>26769</t>
  </si>
  <si>
    <t>NOVONORM 0,5 MG</t>
  </si>
  <si>
    <t>POR TBL NOB 90X0.5MG</t>
  </si>
  <si>
    <t>26770</t>
  </si>
  <si>
    <t>POR TBL NOB 120X0.5MG</t>
  </si>
  <si>
    <t>148070</t>
  </si>
  <si>
    <t>POR TBL FLM 90X10MG</t>
  </si>
  <si>
    <t>22441</t>
  </si>
  <si>
    <t>OBINADLO ELASTICKÉ IDEALTEX</t>
  </si>
  <si>
    <t>12CMX5M,1KS</t>
  </si>
  <si>
    <t>Kompenzační pomůcky pro tělesně postižené</t>
  </si>
  <si>
    <t>11525</t>
  </si>
  <si>
    <t>HŮL PODPŮRNÁ DURALOVÁ 2501</t>
  </si>
  <si>
    <t>NASTAVITELNÁ 79-102CM</t>
  </si>
  <si>
    <t>11063</t>
  </si>
  <si>
    <t>IBALGIN 600</t>
  </si>
  <si>
    <t>POR TBL FLM 30X600MG</t>
  </si>
  <si>
    <t>Atorvastatin</t>
  </si>
  <si>
    <t>93021</t>
  </si>
  <si>
    <t>SORTIS 40 MG</t>
  </si>
  <si>
    <t>POR TBL FLM 100X40MG</t>
  </si>
  <si>
    <t>132710</t>
  </si>
  <si>
    <t>Dimetinden</t>
  </si>
  <si>
    <t>15495</t>
  </si>
  <si>
    <t>FENISTIL 24</t>
  </si>
  <si>
    <t>POR CPS PRO 10X4MG</t>
  </si>
  <si>
    <t>Fluocinolon-acetonid</t>
  </si>
  <si>
    <t>3388</t>
  </si>
  <si>
    <t>FLUCINAR</t>
  </si>
  <si>
    <t>DRM UNG 1X15GM 0.025%</t>
  </si>
  <si>
    <t>Indapamid</t>
  </si>
  <si>
    <t>INDAP 2,5 MG</t>
  </si>
  <si>
    <t>141034</t>
  </si>
  <si>
    <t>TROMBEX 75 MG POTAHOVANÉ TABLETY</t>
  </si>
  <si>
    <t>POR TBL FLM 30X75MG</t>
  </si>
  <si>
    <t>90</t>
  </si>
  <si>
    <t>Měkký parafin a tukové produkty</t>
  </si>
  <si>
    <t>89997</t>
  </si>
  <si>
    <t>LINOLA-FETT ÖLBAD</t>
  </si>
  <si>
    <t>DRM BAL 1X400ML</t>
  </si>
  <si>
    <t>89996</t>
  </si>
  <si>
    <t>DRM BAL 1X200ML</t>
  </si>
  <si>
    <t>3202</t>
  </si>
  <si>
    <t>EMZOK 100 MG</t>
  </si>
  <si>
    <t>Moxifloxacin</t>
  </si>
  <si>
    <t>154167</t>
  </si>
  <si>
    <t>25362</t>
  </si>
  <si>
    <t>HELICID 10 ZENTIVA</t>
  </si>
  <si>
    <t>POR CPS ETD 28X10MG</t>
  </si>
  <si>
    <t>Prednisolon a antiseptika</t>
  </si>
  <si>
    <t>16467</t>
  </si>
  <si>
    <t>IMACORT</t>
  </si>
  <si>
    <t>Pseudoefedrin, kombinace</t>
  </si>
  <si>
    <t>202896</t>
  </si>
  <si>
    <t>CLARINASE REPETABS</t>
  </si>
  <si>
    <t>POR TBL PRO 30 II</t>
  </si>
  <si>
    <t>Telmisartan a diuretika</t>
  </si>
  <si>
    <t>29678</t>
  </si>
  <si>
    <t>MICARDISPLUS 80 MG/12,5 MG</t>
  </si>
  <si>
    <t>POR TBL NOB 30X1</t>
  </si>
  <si>
    <t>*2065</t>
  </si>
  <si>
    <t>85494</t>
  </si>
  <si>
    <t>BÉŽOVÝ, 50 MM, MAXI, FILTR, 30KS, 101650</t>
  </si>
  <si>
    <t>10X10CM SE SILIKONOVOU VRSTVOU SAFETAC, 5KS</t>
  </si>
  <si>
    <t>169246</t>
  </si>
  <si>
    <t>PRÁŠEK ABSORBČNÍ NA EXUDÁTY S IONIZOVANÝM STŘÍBREM</t>
  </si>
  <si>
    <t>125 ML, NA BÁZI IONIZOVANÉHO STŘÍBRA, NA EXUDÁTY A DEKUBITY</t>
  </si>
  <si>
    <t>169244</t>
  </si>
  <si>
    <t>KRYTÍ ALGINÁTOVÉ SE STŘÍBREM ASKINA CALGITROL PAST</t>
  </si>
  <si>
    <t>BAL.5X15G,6241505,5KS</t>
  </si>
  <si>
    <t>59756</t>
  </si>
  <si>
    <t>FRONTIN 0,5 MG</t>
  </si>
  <si>
    <t>15520</t>
  </si>
  <si>
    <t>203564</t>
  </si>
  <si>
    <t>89998</t>
  </si>
  <si>
    <t>DRM BAL 2X400ML</t>
  </si>
  <si>
    <t>45499</t>
  </si>
  <si>
    <t>119115</t>
  </si>
  <si>
    <t>SUMATRIPTAN ACTAVIS 50 MG</t>
  </si>
  <si>
    <t>POR TBL OBD 6X50MG I</t>
  </si>
  <si>
    <t>14134</t>
  </si>
  <si>
    <t>ROSEMIG 50 MG</t>
  </si>
  <si>
    <t>POR TBL FLM 6X50MG I</t>
  </si>
  <si>
    <t>146283</t>
  </si>
  <si>
    <t>SUMATRIPTAN MYLAN 50 MG</t>
  </si>
  <si>
    <t>POR TBL FLM 6X50MG</t>
  </si>
  <si>
    <t>119121</t>
  </si>
  <si>
    <t>POR TBL OBD 6X50MG</t>
  </si>
  <si>
    <t>169298</t>
  </si>
  <si>
    <t>KRYTÍ TRAUMACEL BIODRESS H-GEL</t>
  </si>
  <si>
    <t>30G,STERILNÍ GELOVÉ KRYTÍ ANTIMIKROBIÁLNÍ K HOJENÍ RAN,1KS</t>
  </si>
  <si>
    <t>132712</t>
  </si>
  <si>
    <t>200531</t>
  </si>
  <si>
    <t>POR TBL FLM 30 I</t>
  </si>
  <si>
    <t>Betamethason a antiinfektiva</t>
  </si>
  <si>
    <t>91712</t>
  </si>
  <si>
    <t>GARASONE</t>
  </si>
  <si>
    <t>OPH+AUR GTT SOL 1X5ML</t>
  </si>
  <si>
    <t>176914</t>
  </si>
  <si>
    <t>Cinchokain</t>
  </si>
  <si>
    <t>93124</t>
  </si>
  <si>
    <t>FAKTU</t>
  </si>
  <si>
    <t>RCT UNG 20GM</t>
  </si>
  <si>
    <t>168836</t>
  </si>
  <si>
    <t>DASSELTA 5 MG</t>
  </si>
  <si>
    <t>Digoxin</t>
  </si>
  <si>
    <t>DIGOXIN 0,125 LÉČIVA</t>
  </si>
  <si>
    <t>POR TBL NOB 30X0.125MG</t>
  </si>
  <si>
    <t>Dihydrokodein</t>
  </si>
  <si>
    <t>41824</t>
  </si>
  <si>
    <t>DHC CONTINUS 60 MG</t>
  </si>
  <si>
    <t>POR TBL RET 60X60MG B</t>
  </si>
  <si>
    <t>54539</t>
  </si>
  <si>
    <t>DOLMINA INJ</t>
  </si>
  <si>
    <t>INJ SOL 5X3ML/75MG</t>
  </si>
  <si>
    <t>Etofylin-nikotinát</t>
  </si>
  <si>
    <t>POR TBL NOB 50X100MG</t>
  </si>
  <si>
    <t>95249</t>
  </si>
  <si>
    <t>QUAMATEL 20 MG</t>
  </si>
  <si>
    <t>POR TBL FLM 56X20MG</t>
  </si>
  <si>
    <t>Glimepirid</t>
  </si>
  <si>
    <t>163085</t>
  </si>
  <si>
    <t>AMARYL 3 MG</t>
  </si>
  <si>
    <t>163088</t>
  </si>
  <si>
    <t>POR TBL NOB 90X3MG</t>
  </si>
  <si>
    <t>132756</t>
  </si>
  <si>
    <t>Kyselina tiaprofenová</t>
  </si>
  <si>
    <t>96484</t>
  </si>
  <si>
    <t>SURGAM LÉČIVA</t>
  </si>
  <si>
    <t>POR TBL NOB 20X300MG</t>
  </si>
  <si>
    <t>42953</t>
  </si>
  <si>
    <t>XYZAL</t>
  </si>
  <si>
    <t>189240</t>
  </si>
  <si>
    <t>IMODIUM RAPID 2 MG</t>
  </si>
  <si>
    <t>POR TBL DIS 24X2MG</t>
  </si>
  <si>
    <t>114070</t>
  </si>
  <si>
    <t>Losartan a diuretika</t>
  </si>
  <si>
    <t>15317</t>
  </si>
  <si>
    <t>144458</t>
  </si>
  <si>
    <t>METFORMIN 1000 MG ZENTIVA</t>
  </si>
  <si>
    <t>POR TBL FLM 90X1000 MG</t>
  </si>
  <si>
    <t>Perindopril</t>
  </si>
  <si>
    <t>101211</t>
  </si>
  <si>
    <t>101215</t>
  </si>
  <si>
    <t>POR TBL FLM 120X5MG</t>
  </si>
  <si>
    <t>126035</t>
  </si>
  <si>
    <t>126025</t>
  </si>
  <si>
    <t>POR TBL NOB 60</t>
  </si>
  <si>
    <t>203908</t>
  </si>
  <si>
    <t>POR PLV SOL 50(25X2) H</t>
  </si>
  <si>
    <t>Rivaroxaban</t>
  </si>
  <si>
    <t>168901</t>
  </si>
  <si>
    <t>XARELTO 15 MG</t>
  </si>
  <si>
    <t>POR TBL FLM 100X1X15MG</t>
  </si>
  <si>
    <t>148069</t>
  </si>
  <si>
    <t>POR TBL FLM 84X10MG</t>
  </si>
  <si>
    <t>NOVALGIN INJEKCE</t>
  </si>
  <si>
    <t>INJ SOL 10X2ML/1GM</t>
  </si>
  <si>
    <t>Trimetazidin</t>
  </si>
  <si>
    <t>1285</t>
  </si>
  <si>
    <t>PÁS KÝLNÍ PUPEČNÍ</t>
  </si>
  <si>
    <t>7 VELIKOSTÍ,PRO OBVOD PASU V ROZSAHU 70-140CM</t>
  </si>
  <si>
    <t>Ciklopirox</t>
  </si>
  <si>
    <t>76150</t>
  </si>
  <si>
    <t>BATRAFEN KRÉM</t>
  </si>
  <si>
    <t>DRM CRM 1X20GM/200MG</t>
  </si>
  <si>
    <t>Perindopril a amlodipin</t>
  </si>
  <si>
    <t>Vitamin B1 v kombinaci s vitaminem B6 a/nebo B12</t>
  </si>
  <si>
    <t>11485</t>
  </si>
  <si>
    <t>MILGAMMA N</t>
  </si>
  <si>
    <t>INJ SOL 5X2ML</t>
  </si>
  <si>
    <t>85515</t>
  </si>
  <si>
    <t>S OUŠKY, 50 MM, 5KS, 100210</t>
  </si>
  <si>
    <t>STANDARD 50 MM,30 KS</t>
  </si>
  <si>
    <t>82273</t>
  </si>
  <si>
    <t>VELKÝ,BÉŽOVÝ,DO 70 MM, 30 KS</t>
  </si>
  <si>
    <t>PRŮHLEDNÝ VÝPUST FLOW CONTROL,50MM,ROLL UP,62460U,621281U,621261U,30KS</t>
  </si>
  <si>
    <t>86570</t>
  </si>
  <si>
    <t>SÁČEK 2D VÝPUSTNÝ ALTERNA FREE HIDE-AWAY 13985</t>
  </si>
  <si>
    <t>BÉŽOVÝ,50MM,MAXI,FILTR,30KS</t>
  </si>
  <si>
    <t>170065</t>
  </si>
  <si>
    <t xml:space="preserve">SÁČEK 1D VÝP DANSAC NOVALIFE 1 SOFT CONVEX MAXI S </t>
  </si>
  <si>
    <t>BÉŽOVÝ,15-54MM,FILTR NOVALIFE,10KS</t>
  </si>
  <si>
    <t>170415</t>
  </si>
  <si>
    <t>TR 1020,20-28MM,30KS</t>
  </si>
  <si>
    <t>170818</t>
  </si>
  <si>
    <t>57(22-33)MM,5KS</t>
  </si>
  <si>
    <t>170815</t>
  </si>
  <si>
    <t>SÁČEK 1D VÝPUSTNÝ ESTEEM+ TVAROVATELNÝ INVISICLOSE</t>
  </si>
  <si>
    <t>BÉŽOVÝ,30-40 MM,STANDARD,FILTR,10KS</t>
  </si>
  <si>
    <t>19378</t>
  </si>
  <si>
    <t>RCT SUP 20</t>
  </si>
  <si>
    <t>214597</t>
  </si>
  <si>
    <t>RCT UNG 30GM</t>
  </si>
  <si>
    <t>Cyproheptadin</t>
  </si>
  <si>
    <t>2868</t>
  </si>
  <si>
    <t>PERITOL</t>
  </si>
  <si>
    <t>POR TBL NOB 20X4MG</t>
  </si>
  <si>
    <t>Domperidon</t>
  </si>
  <si>
    <t>47271</t>
  </si>
  <si>
    <t>MOTILIUM</t>
  </si>
  <si>
    <t>47478</t>
  </si>
  <si>
    <t>LORADUR MITE</t>
  </si>
  <si>
    <t>POR TBL NOB 50</t>
  </si>
  <si>
    <t>Jiná antihistaminika pro systémovou aplikaci</t>
  </si>
  <si>
    <t>POR TBL NOB 20X2MG</t>
  </si>
  <si>
    <t>55947</t>
  </si>
  <si>
    <t>OPH AQA 2X50ML SKLO</t>
  </si>
  <si>
    <t>VAG SUP 14</t>
  </si>
  <si>
    <t>47664</t>
  </si>
  <si>
    <t>POR SUS 30X15ML</t>
  </si>
  <si>
    <t>Mefenoxalon</t>
  </si>
  <si>
    <t>DORSIFLEX 200 MG</t>
  </si>
  <si>
    <t>16916</t>
  </si>
  <si>
    <t>MOXOSTAD 0,2 MG</t>
  </si>
  <si>
    <t>POR TBL FLM 100X0.2MG</t>
  </si>
  <si>
    <t>119688</t>
  </si>
  <si>
    <t>POR TBL ENT 100X40MG I</t>
  </si>
  <si>
    <t>187418</t>
  </si>
  <si>
    <t>RCT SUP 6X6.5MG</t>
  </si>
  <si>
    <t>*2033</t>
  </si>
  <si>
    <t>169922</t>
  </si>
  <si>
    <t>45/15-30MM,936415,5KS</t>
  </si>
  <si>
    <t>169937</t>
  </si>
  <si>
    <t>BÉŽOVÝ,45MM,MAXI,931445,30KS</t>
  </si>
  <si>
    <t>169953</t>
  </si>
  <si>
    <t>BÉŽOVÝ,45MM,MAXI,932445,30KS</t>
  </si>
  <si>
    <t>63767</t>
  </si>
  <si>
    <t>PÁS STOMICKÝ OR 14B</t>
  </si>
  <si>
    <t>VELIKOST L,XL,XXL,XXXL</t>
  </si>
  <si>
    <t>170417</t>
  </si>
  <si>
    <t>TR 1035,35-44MM,30KS</t>
  </si>
  <si>
    <t>85487</t>
  </si>
  <si>
    <t>BÉŽOVÝ, 40 MM, MINI, FILTR, 30KS, 101510</t>
  </si>
  <si>
    <t>86760</t>
  </si>
  <si>
    <t>ROZTOK PRONTOSAN 400416</t>
  </si>
  <si>
    <t>STERILNÍ LAHVIČKA,350ML</t>
  </si>
  <si>
    <t>Drotaverin</t>
  </si>
  <si>
    <t>POR TBL ENT 30X220MG</t>
  </si>
  <si>
    <t>Propafenon</t>
  </si>
  <si>
    <t>99309</t>
  </si>
  <si>
    <t>RYTMONORM 150 MG</t>
  </si>
  <si>
    <t>POR TBL FLM 100X150MG</t>
  </si>
  <si>
    <t>186337</t>
  </si>
  <si>
    <t>86656</t>
  </si>
  <si>
    <t>NEUROL 1,0</t>
  </si>
  <si>
    <t>132601</t>
  </si>
  <si>
    <t>132728</t>
  </si>
  <si>
    <t>132639</t>
  </si>
  <si>
    <t>47032</t>
  </si>
  <si>
    <t>ZYRTEC</t>
  </si>
  <si>
    <t>25263</t>
  </si>
  <si>
    <t>POR PLV SOL 10X225MG</t>
  </si>
  <si>
    <t>Escitalopram</t>
  </si>
  <si>
    <t>20132</t>
  </si>
  <si>
    <t>CIPRALEX 10 MG</t>
  </si>
  <si>
    <t>POR TBL FLM 28X10MG I</t>
  </si>
  <si>
    <t>Fentermin</t>
  </si>
  <si>
    <t>97374</t>
  </si>
  <si>
    <t>ADIPEX RETARD</t>
  </si>
  <si>
    <t>POR CPS RML 100X15MG</t>
  </si>
  <si>
    <t>Gentamicin</t>
  </si>
  <si>
    <t>Guajazulen</t>
  </si>
  <si>
    <t>874</t>
  </si>
  <si>
    <t>OPHTHALMO-AZULEN</t>
  </si>
  <si>
    <t>OPH UNG 1X5GM/7.5MG</t>
  </si>
  <si>
    <t>Chlorhexidin</t>
  </si>
  <si>
    <t>44075</t>
  </si>
  <si>
    <t>CORSODYL</t>
  </si>
  <si>
    <t>GNG AQA 1X300ML</t>
  </si>
  <si>
    <t>Chlorid sodný</t>
  </si>
  <si>
    <t>512</t>
  </si>
  <si>
    <t>NATRIUM CHLORATUM BIOTIKA 10%</t>
  </si>
  <si>
    <t>INJ SOL 10X5ML 10%</t>
  </si>
  <si>
    <t>Kyanokobalamin</t>
  </si>
  <si>
    <t>VITAMIN B12 LÉČIVA 1000 MCG</t>
  </si>
  <si>
    <t>INJ SOL 5X1ML/1000RG</t>
  </si>
  <si>
    <t>71960</t>
  </si>
  <si>
    <t>POR TBL NOB 5X10X100MG</t>
  </si>
  <si>
    <t>POR TBL NOB 2X10X100MG</t>
  </si>
  <si>
    <t>32720</t>
  </si>
  <si>
    <t>POR TBL FLM 50X5MG</t>
  </si>
  <si>
    <t>Paracetamol</t>
  </si>
  <si>
    <t>59092</t>
  </si>
  <si>
    <t>POR TBL NOB 20X500MG</t>
  </si>
  <si>
    <t>85156</t>
  </si>
  <si>
    <t>PRENESSA 4 MG</t>
  </si>
  <si>
    <t>1147</t>
  </si>
  <si>
    <t>SILYMARIN AL 50</t>
  </si>
  <si>
    <t>POR TBL OBD 100X50MG</t>
  </si>
  <si>
    <t>12687</t>
  </si>
  <si>
    <t>24740</t>
  </si>
  <si>
    <t>TRAMADOL SANDOZ RETARD 200 MG</t>
  </si>
  <si>
    <t>POR TBL PRO 100X200MG</t>
  </si>
  <si>
    <t>163145</t>
  </si>
  <si>
    <t>163147</t>
  </si>
  <si>
    <t>POR TBL FLM 15X10MG</t>
  </si>
  <si>
    <t>180087</t>
  </si>
  <si>
    <t>SYMBICORT TURBUHALER 200 MIKROGRAMŮ/ 6 MIKROGRAMŮ/ INHALACE</t>
  </si>
  <si>
    <t>INH PLV 1X120DÁV</t>
  </si>
  <si>
    <t>11657</t>
  </si>
  <si>
    <t>ORTÉZA LOKTE S LIMITACÍ PAN 4.02</t>
  </si>
  <si>
    <t>FLEXE A EXTENZE PO 10 ST. VELIKOST S,M,L, UNIV. PRO PRAVOU A LEVOU RUKU</t>
  </si>
  <si>
    <t>140622</t>
  </si>
  <si>
    <t>EPITÉZA MAMÁRNÍ ESSENTIAL LIGHT 2S</t>
  </si>
  <si>
    <t>SILIKONOVÁ ODLEHČENÁ, SYMETRICKÁ, 442</t>
  </si>
  <si>
    <t>47725</t>
  </si>
  <si>
    <t>97375</t>
  </si>
  <si>
    <t>POR CPS RML 30X15MG</t>
  </si>
  <si>
    <t>Gestoden a ethinylestradiol</t>
  </si>
  <si>
    <t>46707</t>
  </si>
  <si>
    <t>LOGEST</t>
  </si>
  <si>
    <t>POR TBL OBD 63</t>
  </si>
  <si>
    <t>132794</t>
  </si>
  <si>
    <t>65484</t>
  </si>
  <si>
    <t>DRM CRM 1X20GM 1%</t>
  </si>
  <si>
    <t>9158</t>
  </si>
  <si>
    <t>POR SOL 1X30ML</t>
  </si>
  <si>
    <t>Různá jiná krční antiseptika</t>
  </si>
  <si>
    <t>3929</t>
  </si>
  <si>
    <t>STOPANGIN</t>
  </si>
  <si>
    <t>ORM GGR+GNG AQA 250ML</t>
  </si>
  <si>
    <t>Benzathin-fenoxymethylpenicilin</t>
  </si>
  <si>
    <t>49549</t>
  </si>
  <si>
    <t>OSPEN 400</t>
  </si>
  <si>
    <t>POR SIR 1X150ML</t>
  </si>
  <si>
    <t>78586</t>
  </si>
  <si>
    <t>PAS KÝLNÍ TŘÍSELNÝ OBOUSTRANNÝ INGUIN II</t>
  </si>
  <si>
    <t>793135401100 SE 2 PELOTAMI,7 VEL.70-140/PO 10CM/TĚLOVÝ</t>
  </si>
  <si>
    <t>Ezetimib</t>
  </si>
  <si>
    <t>8673</t>
  </si>
  <si>
    <t>POR TBL NOB 30X10MG A</t>
  </si>
  <si>
    <t>Fenofibrát</t>
  </si>
  <si>
    <t>59505</t>
  </si>
  <si>
    <t>POR TBL FLM 90X160MG</t>
  </si>
  <si>
    <t>Glukosamin</t>
  </si>
  <si>
    <t>59645</t>
  </si>
  <si>
    <t>DONA</t>
  </si>
  <si>
    <t>32020</t>
  </si>
  <si>
    <t>IBUPROFEN AL 400</t>
  </si>
  <si>
    <t>Kalcium-pantothenát</t>
  </si>
  <si>
    <t>150535</t>
  </si>
  <si>
    <t>CALCIUM PANTOTHENICUM ZENTIVA</t>
  </si>
  <si>
    <t>169251</t>
  </si>
  <si>
    <t>132727</t>
  </si>
  <si>
    <t>155781</t>
  </si>
  <si>
    <t>Nifuroxazid</t>
  </si>
  <si>
    <t>46405</t>
  </si>
  <si>
    <t>ERCEFURYL 200 MG CPS.</t>
  </si>
  <si>
    <t>POR CPS DUR 14X200MG</t>
  </si>
  <si>
    <t>17186</t>
  </si>
  <si>
    <t>POR GRA SUS 15X100MG</t>
  </si>
  <si>
    <t>53480</t>
  </si>
  <si>
    <t>Orlistat</t>
  </si>
  <si>
    <t>27027</t>
  </si>
  <si>
    <t>XENICAL 120 MG</t>
  </si>
  <si>
    <t>POR CPS DUR 84X120MG</t>
  </si>
  <si>
    <t>45440</t>
  </si>
  <si>
    <t>GLORIAMED 242 COTTON - OTEVŘENÁ ŠPIČKA A-G NEKLOUZAVÉ UKONČENÍ</t>
  </si>
  <si>
    <t>192247</t>
  </si>
  <si>
    <t>AMBROBENE 75 MG</t>
  </si>
  <si>
    <t>POR CPS PRO 20X75MG</t>
  </si>
  <si>
    <t>192854</t>
  </si>
  <si>
    <t>89852</t>
  </si>
  <si>
    <t>AUGMENTIN 625 MG</t>
  </si>
  <si>
    <t>POR TBL FLM 21X625MG</t>
  </si>
  <si>
    <t>Dexpanthenol</t>
  </si>
  <si>
    <t>2564</t>
  </si>
  <si>
    <t>BEPANTHEN</t>
  </si>
  <si>
    <t>DRM UNG 1X100GM</t>
  </si>
  <si>
    <t>201992</t>
  </si>
  <si>
    <t>POR CPS DUR 20X300MG</t>
  </si>
  <si>
    <t>84400</t>
  </si>
  <si>
    <t>Guajfenesin</t>
  </si>
  <si>
    <t>94234</t>
  </si>
  <si>
    <t>GUAJACURAN</t>
  </si>
  <si>
    <t>POR TBL OBD 30X200MG</t>
  </si>
  <si>
    <t>132604</t>
  </si>
  <si>
    <t>192090</t>
  </si>
  <si>
    <t>POR TBL RET 100X500MG</t>
  </si>
  <si>
    <t>169724</t>
  </si>
  <si>
    <t>ASACOL 800</t>
  </si>
  <si>
    <t>POR TBL ENT 60X800MG</t>
  </si>
  <si>
    <t>140081</t>
  </si>
  <si>
    <t>SALOFALK 1 G ČÍPKY</t>
  </si>
  <si>
    <t>RCT SUP 20X1GM</t>
  </si>
  <si>
    <t>203804</t>
  </si>
  <si>
    <t>203808</t>
  </si>
  <si>
    <t>POR TBL ENT 90X800MG</t>
  </si>
  <si>
    <t>154166</t>
  </si>
  <si>
    <t>POR TBL FLM 7X400MG</t>
  </si>
  <si>
    <t>19014</t>
  </si>
  <si>
    <t>PÁS STOMICKÝ STOMEX 2700</t>
  </si>
  <si>
    <t>STOMICKÝ PÁS TEXTILNÍ ELASTICKÝ,1KS</t>
  </si>
  <si>
    <t>86576</t>
  </si>
  <si>
    <t>PASTA ADHEZIVNÍ V PROUŽCÍCH BRAVA</t>
  </si>
  <si>
    <t>10KS</t>
  </si>
  <si>
    <t>85602</t>
  </si>
  <si>
    <t>SÁČEK 1D UZAVŘENÝ PELICAN MAXI 839401</t>
  </si>
  <si>
    <t>PRŮHLEDNÝ,K ÚPRAVĚ VELIKOSTI, 30KS</t>
  </si>
  <si>
    <t>3356</t>
  </si>
  <si>
    <t>DESTIČKA STOMICKÁ COLOPLAST 3215</t>
  </si>
  <si>
    <t>15X15CM,5KS</t>
  </si>
  <si>
    <t>85581</t>
  </si>
  <si>
    <t>BÉŽOVÝ, 70MM, MAXI, FILTR, 30 KS, 103670</t>
  </si>
  <si>
    <t>85584</t>
  </si>
  <si>
    <t>PODLOŽKA SENSURA CLICK CONVEX LIGHT</t>
  </si>
  <si>
    <t>MÍRNĚ KONVEXNÍ, S OUŠKY, 70MM, 5KS, 110410</t>
  </si>
  <si>
    <t>130069</t>
  </si>
  <si>
    <t>SÁČEK 2D UZAVŘENÝ STOMOCUR CLIC CD 5757 CW</t>
  </si>
  <si>
    <t>BÉŽOVÝ S OKÉNKEM,FILTR,57MM,30KS</t>
  </si>
  <si>
    <t>82357</t>
  </si>
  <si>
    <t>PÁSEK PŘÍDRŽNÝ TEXTILNÍ</t>
  </si>
  <si>
    <t>100 CM</t>
  </si>
  <si>
    <t>82600</t>
  </si>
  <si>
    <t>PODLOŽKA 2D DANSAC NOVALIFE 2 CONVEX</t>
  </si>
  <si>
    <t>43MM,OTVOR 10-30MM,1943-10,5KS</t>
  </si>
  <si>
    <t>82333</t>
  </si>
  <si>
    <t>SÁČEK 2D AT VÝPUSTNÝ HARMONY DUO</t>
  </si>
  <si>
    <t>VELKÝ S CHLOPNÍ 13-70 MM,30KS</t>
  </si>
  <si>
    <t>82544</t>
  </si>
  <si>
    <t>PODLOŽKA AT HARMONY DUO FLEXIFIT FLEXIBILNÍ</t>
  </si>
  <si>
    <t>13-70 MM,10KS</t>
  </si>
  <si>
    <t>82656</t>
  </si>
  <si>
    <t>86773</t>
  </si>
  <si>
    <t>PODLOŽKA 2D NATURA STOMAHESIVE</t>
  </si>
  <si>
    <t>100MM,5KS</t>
  </si>
  <si>
    <t>18517</t>
  </si>
  <si>
    <t>KRYTÍ INADINE</t>
  </si>
  <si>
    <t>9,5X9,5CM 5KS</t>
  </si>
  <si>
    <t>80175</t>
  </si>
  <si>
    <t>7,5X7,5CM,NETKANÝ TEXTIL,4 VRSTVY,100KS</t>
  </si>
  <si>
    <t>125065</t>
  </si>
  <si>
    <t>POR TBL NOB 90X5MG</t>
  </si>
  <si>
    <t>50316</t>
  </si>
  <si>
    <t>TULIP 20 MG POTAHOVANÉ TABLETY</t>
  </si>
  <si>
    <t>50317</t>
  </si>
  <si>
    <t>Betaxolol</t>
  </si>
  <si>
    <t>163140</t>
  </si>
  <si>
    <t>BETAXA 20</t>
  </si>
  <si>
    <t>163141</t>
  </si>
  <si>
    <t>15658</t>
  </si>
  <si>
    <t>CIPLOX 500</t>
  </si>
  <si>
    <t>178661</t>
  </si>
  <si>
    <t>POR TBL FLM 50X5MG I</t>
  </si>
  <si>
    <t>16031</t>
  </si>
  <si>
    <t>VOLTAREN 50</t>
  </si>
  <si>
    <t>POR TBL ENT 20X50MG</t>
  </si>
  <si>
    <t>125183</t>
  </si>
  <si>
    <t>POR TBL FLM 56X10MG I</t>
  </si>
  <si>
    <t>191866</t>
  </si>
  <si>
    <t>CIPRALEX OROTAB 10 MG</t>
  </si>
  <si>
    <t>POR TBL DIS 60X10MG</t>
  </si>
  <si>
    <t>Leflunomid</t>
  </si>
  <si>
    <t>26258</t>
  </si>
  <si>
    <t>ARAVA 20 MG</t>
  </si>
  <si>
    <t>26260</t>
  </si>
  <si>
    <t>201918</t>
  </si>
  <si>
    <t>ANALERGIN NEO 5 MG</t>
  </si>
  <si>
    <t>POR TBL FLM 20X5MG</t>
  </si>
  <si>
    <t>201941</t>
  </si>
  <si>
    <t>POR TBL FLM 56X5MG</t>
  </si>
  <si>
    <t>201939</t>
  </si>
  <si>
    <t>201924</t>
  </si>
  <si>
    <t>201938</t>
  </si>
  <si>
    <t>69192</t>
  </si>
  <si>
    <t>EUTHYROX 150 MIKROGRAMŮ</t>
  </si>
  <si>
    <t>POR TBL NOB 50X150RG</t>
  </si>
  <si>
    <t>Methylprednisolon</t>
  </si>
  <si>
    <t>40367</t>
  </si>
  <si>
    <t>40369</t>
  </si>
  <si>
    <t>POR TBL NOB 100X4MG</t>
  </si>
  <si>
    <t>31536</t>
  </si>
  <si>
    <t>POR TBL PRO 100X25MG</t>
  </si>
  <si>
    <t>49934</t>
  </si>
  <si>
    <t>POR TBL PRO 30X25MG</t>
  </si>
  <si>
    <t>192521</t>
  </si>
  <si>
    <t>192520</t>
  </si>
  <si>
    <t>NAS SPR SUS 60X50RG</t>
  </si>
  <si>
    <t>Montelukast</t>
  </si>
  <si>
    <t>132867</t>
  </si>
  <si>
    <t>SINGULAIR 10</t>
  </si>
  <si>
    <t>POR TBL FLM 98X10MG</t>
  </si>
  <si>
    <t>POR TBL NOB 20X25MG</t>
  </si>
  <si>
    <t>167666</t>
  </si>
  <si>
    <t>TOLURA 40 MG</t>
  </si>
  <si>
    <t>POR TBL NOB 28X40MG</t>
  </si>
  <si>
    <t>167668</t>
  </si>
  <si>
    <t>POR TBL NOB 56X40MG</t>
  </si>
  <si>
    <t>Telmisartan a amlodipin</t>
  </si>
  <si>
    <t>167853</t>
  </si>
  <si>
    <t>167854</t>
  </si>
  <si>
    <t>POR TBL NOB 56</t>
  </si>
  <si>
    <t>167855</t>
  </si>
  <si>
    <t>POR TBL NOB 90X1</t>
  </si>
  <si>
    <t>21415</t>
  </si>
  <si>
    <t>TRAMUNDIN RETARD 100 MG</t>
  </si>
  <si>
    <t>POR TBL PRO 40X100MG</t>
  </si>
  <si>
    <t>4160</t>
  </si>
  <si>
    <t>TRIAMCINOLON S LÉČIVA</t>
  </si>
  <si>
    <t>Ceftazidim</t>
  </si>
  <si>
    <t>76354</t>
  </si>
  <si>
    <t>FORTUM 2 G</t>
  </si>
  <si>
    <t>INJ+INF PLV SOL 1X2GM</t>
  </si>
  <si>
    <t>15659</t>
  </si>
  <si>
    <t>POR TBL FLM 50X500MG</t>
  </si>
  <si>
    <t>10081</t>
  </si>
  <si>
    <t>26262</t>
  </si>
  <si>
    <t>POR TBL FLM 50X20MG</t>
  </si>
  <si>
    <t>POR TBL OBD 50</t>
  </si>
  <si>
    <t>119515</t>
  </si>
  <si>
    <t>POR TBL FLM 56X100MG</t>
  </si>
  <si>
    <t>167669</t>
  </si>
  <si>
    <t>POR TBL NOB 84X40MG</t>
  </si>
  <si>
    <t>Xylometazolin</t>
  </si>
  <si>
    <t>17172</t>
  </si>
  <si>
    <t>OLYNTH 0,05%</t>
  </si>
  <si>
    <t>NAS SPR SOL 1X10ML</t>
  </si>
  <si>
    <t>132803</t>
  </si>
  <si>
    <t>80177</t>
  </si>
  <si>
    <t>5X5CM NETKANÝ TEXTIL,10X2KS</t>
  </si>
  <si>
    <t>169918</t>
  </si>
  <si>
    <t>KRYTÍ NEADHERENTNÍ MEPITEL FILM</t>
  </si>
  <si>
    <t>10X12CM,SE SILIKONOVOU VRSTVOU SAFETAC,10KS</t>
  </si>
  <si>
    <t>80235</t>
  </si>
  <si>
    <t>KOMPRESY MEDICOMP NESTERILNÍ</t>
  </si>
  <si>
    <t>140725</t>
  </si>
  <si>
    <t>ORTÉZA PALCOVÁ S PRUŽNÝM TAHEM</t>
  </si>
  <si>
    <t>PROVEDENÍ PRO PRAVOU A LEVOU RUKU, VELIKOST 1-3</t>
  </si>
  <si>
    <t>203295</t>
  </si>
  <si>
    <t>POR TBL RET 20X500MG-DOUBLE BL</t>
  </si>
  <si>
    <t>POR TBL NOB 20X15MG B</t>
  </si>
  <si>
    <t>Síran hořečnatý</t>
  </si>
  <si>
    <t>MAGNESIUM SULFURICUM BIOTIKA 10%</t>
  </si>
  <si>
    <t>INJ SOL 5X10ML 10%</t>
  </si>
  <si>
    <t>131655</t>
  </si>
  <si>
    <t>81682</t>
  </si>
  <si>
    <t>9,5X9,5CM,25KS</t>
  </si>
  <si>
    <t>78921</t>
  </si>
  <si>
    <t>PÁS BŘIŠNÍ - TYP 408</t>
  </si>
  <si>
    <t>PÁS BŘIŠNÍ, PRODYŠNÝ MATERIÁL</t>
  </si>
  <si>
    <t>Doxycyklin</t>
  </si>
  <si>
    <t>97654</t>
  </si>
  <si>
    <t>DOXYBENE 100 MG</t>
  </si>
  <si>
    <t>POR CPS MOL 10X100MG</t>
  </si>
  <si>
    <t>206009</t>
  </si>
  <si>
    <t>NAS SPR SUS 1X140DÁV (18 G)</t>
  </si>
  <si>
    <t>80504</t>
  </si>
  <si>
    <t>KRYTÍ ALGINÁTOVÉ MELGISORB</t>
  </si>
  <si>
    <t>140963</t>
  </si>
  <si>
    <t xml:space="preserve">ORTÉZA HLEZENNÍHO KLOUBU LÉČEBNÁ S DLAHAMI-III. A </t>
  </si>
  <si>
    <t>VELIKOST XXS,XS,S,M,L,XL,XXL,XXXL</t>
  </si>
  <si>
    <t>147921</t>
  </si>
  <si>
    <t>POR CPS ETD 90X20MG I</t>
  </si>
  <si>
    <t>40379</t>
  </si>
  <si>
    <t>POR TBL FLM 100</t>
  </si>
  <si>
    <t>Rabeprazol</t>
  </si>
  <si>
    <t>157145</t>
  </si>
  <si>
    <t>ZULBEX 20 MG</t>
  </si>
  <si>
    <t>157143</t>
  </si>
  <si>
    <t>166774</t>
  </si>
  <si>
    <t>POR TBL FLM 40X50MG I</t>
  </si>
  <si>
    <t>203293</t>
  </si>
  <si>
    <t>107807</t>
  </si>
  <si>
    <t>POR SUS 30X5ML</t>
  </si>
  <si>
    <t>14712</t>
  </si>
  <si>
    <t>POR TBL RET 100X80MG FE I</t>
  </si>
  <si>
    <t>Analgetika a anestetika, kombinace</t>
  </si>
  <si>
    <t>107143</t>
  </si>
  <si>
    <t>OTIPAX</t>
  </si>
  <si>
    <t>AUR GTT SOL 16GM</t>
  </si>
  <si>
    <t>58880</t>
  </si>
  <si>
    <t>DOLMINA 100 SR</t>
  </si>
  <si>
    <t>POR TBL PRO 20X100MG</t>
  </si>
  <si>
    <t>55759</t>
  </si>
  <si>
    <t>PAMYCON NA PŘÍPRAVU KAPEK</t>
  </si>
  <si>
    <t>DRM PLV SOL 1</t>
  </si>
  <si>
    <t>Kyselina tranexamová</t>
  </si>
  <si>
    <t>42613</t>
  </si>
  <si>
    <t>76976</t>
  </si>
  <si>
    <t>DRM UNG 1X30GM 0.1%</t>
  </si>
  <si>
    <t>25363</t>
  </si>
  <si>
    <t>POR CPS ETD 90X10MG</t>
  </si>
  <si>
    <t>180644</t>
  </si>
  <si>
    <t>POR TBL ENT 84X40MG II</t>
  </si>
  <si>
    <t>Ranitidin</t>
  </si>
  <si>
    <t>91280</t>
  </si>
  <si>
    <t>RANITAL 150 MG POTAHOVANÉ TABLETY</t>
  </si>
  <si>
    <t>POR TBL FLM 30X150MG</t>
  </si>
  <si>
    <t>17928</t>
  </si>
  <si>
    <t>POR TBL FLM 50</t>
  </si>
  <si>
    <t>179114</t>
  </si>
  <si>
    <t>AMBROBENE 3 MG/ML</t>
  </si>
  <si>
    <t>POR SOL 1X100ML/300MG+ ADAPT</t>
  </si>
  <si>
    <t>Butamirát</t>
  </si>
  <si>
    <t>15529</t>
  </si>
  <si>
    <t>SINECOD</t>
  </si>
  <si>
    <t>POR SIR 1X200ML/300MG</t>
  </si>
  <si>
    <t>147933</t>
  </si>
  <si>
    <t>EMANERA 40 MG</t>
  </si>
  <si>
    <t>POR CPS ETD 90X40MG I</t>
  </si>
  <si>
    <t>147935</t>
  </si>
  <si>
    <t>POR CPS ETD 100X40MG I</t>
  </si>
  <si>
    <t>10246</t>
  </si>
  <si>
    <t>OMEPRAZOL AL 20</t>
  </si>
  <si>
    <t>115396</t>
  </si>
  <si>
    <t>POR SOL 1X100ML</t>
  </si>
  <si>
    <t>Urea</t>
  </si>
  <si>
    <t>16462</t>
  </si>
  <si>
    <t>EXCIPIAL U LIPOLOTIO</t>
  </si>
  <si>
    <t>DRM EML 1X200ML</t>
  </si>
  <si>
    <t>169211</t>
  </si>
  <si>
    <t>AMBROSAN 15 MG/5 ML SIRUP</t>
  </si>
  <si>
    <t>POR SIR 1X100ML/300MG</t>
  </si>
  <si>
    <t>80179</t>
  </si>
  <si>
    <t>10X10CM,NETKANÝ TEXTIL,10X2KS</t>
  </si>
  <si>
    <t>80153</t>
  </si>
  <si>
    <t>KOMPRESY KOMBINOVANÉ SAVÉ ZETUVIT</t>
  </si>
  <si>
    <t>10X10CM 25X1KS</t>
  </si>
  <si>
    <t>OPHTHALMO-HYDROCORTISON LÉČIVA</t>
  </si>
  <si>
    <t>OPH UNG 1X5GM/25MG</t>
  </si>
  <si>
    <t>Hydrogenované námelové alkaloidy</t>
  </si>
  <si>
    <t>SECATOXIN FORTE</t>
  </si>
  <si>
    <t>Kombinace různých antibiotik</t>
  </si>
  <si>
    <t>200213</t>
  </si>
  <si>
    <t>POR TBL NOB 1X20X100MG</t>
  </si>
  <si>
    <t>Různé jiné kombinace železa</t>
  </si>
  <si>
    <t>POR TBL FLM 50X320MG/60MG</t>
  </si>
  <si>
    <t>179325</t>
  </si>
  <si>
    <t>DORETA 75 MG/650 MG</t>
  </si>
  <si>
    <t>Trazodon</t>
  </si>
  <si>
    <t>POR TBL RET 30X75MG</t>
  </si>
  <si>
    <t>Valsartan</t>
  </si>
  <si>
    <t>Venlafaxin</t>
  </si>
  <si>
    <t>80992</t>
  </si>
  <si>
    <t>OBINADLO ELASTICKÉ FIXA CREP</t>
  </si>
  <si>
    <t>10CMX4M,TAŽNOST 160%,1KS</t>
  </si>
  <si>
    <t>11822</t>
  </si>
  <si>
    <t>ORTÉZA PALCE POLEX</t>
  </si>
  <si>
    <t>893136960110-120,210-220 2 VEL.(13-17,17-21CM) OBV.ZÁPĚSTÍ</t>
  </si>
  <si>
    <t>53479</t>
  </si>
  <si>
    <t>119653</t>
  </si>
  <si>
    <t>POR TBL FLM 60X320MG/60MG</t>
  </si>
  <si>
    <t>17924</t>
  </si>
  <si>
    <t>132524</t>
  </si>
  <si>
    <t>32057</t>
  </si>
  <si>
    <t>INJ SOL 2X0.3ML</t>
  </si>
  <si>
    <t>Rilmenidin</t>
  </si>
  <si>
    <t>214904</t>
  </si>
  <si>
    <t>130177</t>
  </si>
  <si>
    <t>APO-VENLAFAXIN PROLONG 150 MG</t>
  </si>
  <si>
    <t>POR CPS PRO 28X150MG</t>
  </si>
  <si>
    <t>Ampicilin a enzymový inhibitor</t>
  </si>
  <si>
    <t>Enoxaparin</t>
  </si>
  <si>
    <t>115404</t>
  </si>
  <si>
    <t>CLEXANE</t>
  </si>
  <si>
    <t>INJ SOL ISP 10X1ML/10KU</t>
  </si>
  <si>
    <t>155780</t>
  </si>
  <si>
    <t>Standardní lůžková péče</t>
  </si>
  <si>
    <t>Všeobecná chirurgická ambulace</t>
  </si>
  <si>
    <t>Gastroenterologie a endoskopie</t>
  </si>
  <si>
    <t>Příjmová ambulance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</si>
  <si>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</si>
  <si>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</si>
  <si>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</si>
  <si>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N02CC01 - Sumatriptan</t>
  </si>
  <si>
    <t>L04AA13 - Leflunomid</t>
  </si>
  <si>
    <t>R03DC03 - Montelukast</t>
  </si>
  <si>
    <t>J01FA10 - Azithromycin</t>
  </si>
  <si>
    <t>A02BC05 - Esomeprazol</t>
  </si>
  <si>
    <t>A07DA - Antipropulziva</t>
  </si>
  <si>
    <t>R03AK06 - Salmeterol a flutikason</t>
  </si>
  <si>
    <t>C02CA04 - Doxazosin</t>
  </si>
  <si>
    <t>A02BC05</t>
  </si>
  <si>
    <t>J01FA10</t>
  </si>
  <si>
    <t>A07DA</t>
  </si>
  <si>
    <t>R03AK06</t>
  </si>
  <si>
    <t>C02CA04</t>
  </si>
  <si>
    <t>N02CC01</t>
  </si>
  <si>
    <t>L04AA13</t>
  </si>
  <si>
    <t>R03DC03</t>
  </si>
  <si>
    <t>Přehled plnění PL - Preskripce léčivých přípravků - orientační přehled</t>
  </si>
  <si>
    <t>50115061     ostatní ZPr - robotické centrum (sk.Z_512)</t>
  </si>
  <si>
    <t>50115066     ostatní ZPr - šicí materiál - robot (sk.Z_531)</t>
  </si>
  <si>
    <t>ZA331</t>
  </si>
  <si>
    <t>Obinadlo fixa crep 10 cm x 4 m 1323100104</t>
  </si>
  <si>
    <t>ZA423</t>
  </si>
  <si>
    <t>Obinadlo elastické idealtex 12 cm x 5 m 9310633</t>
  </si>
  <si>
    <t>ZA429</t>
  </si>
  <si>
    <t>Obinadlo elastické idealtex   8 cm x 5 m 931061</t>
  </si>
  <si>
    <t>ZA444</t>
  </si>
  <si>
    <t>Tampon nesterilní stáčený 20 x 19 cm bez RTG nití bal. á 100 ks 1320300404</t>
  </si>
  <si>
    <t>ZA446</t>
  </si>
  <si>
    <t>Vata buničitá přířezy 20 x 30 cm 1230200129</t>
  </si>
  <si>
    <t>ZA453</t>
  </si>
  <si>
    <t>Kompresa vliwazel 10 x 20 nesterilní 30431</t>
  </si>
  <si>
    <t>ZA459</t>
  </si>
  <si>
    <t>Kompresa AB 10 x 20 cm / 1 ks sterilní NT savá 1230114021</t>
  </si>
  <si>
    <t>Kompresa AB 10 x 20 cm/1 ks sterilní NT savá 1230114021</t>
  </si>
  <si>
    <t>ZA521</t>
  </si>
  <si>
    <t>Kompresa vliwazel 20 x 20 nesterilní 30434</t>
  </si>
  <si>
    <t>ZA544</t>
  </si>
  <si>
    <t>Krytí inadine nepřilnavé 5,0 x 5,0 cm 1/10 SYS01481EE</t>
  </si>
  <si>
    <t>ZA547</t>
  </si>
  <si>
    <t>Krytí inadine nepřilnavé 9,5 x 9,5 cm 1/10 SYS01512EE</t>
  </si>
  <si>
    <t>ZA561</t>
  </si>
  <si>
    <t>Kompresa AB 20 x 40 cm / 1 ks sterilní NT savá 1230114051</t>
  </si>
  <si>
    <t>Kompresa AB 20 x 40 cm/1 ks sterilní NT savá 1230114051</t>
  </si>
  <si>
    <t>ZA563</t>
  </si>
  <si>
    <t>Kompresa AB 20 x 20 cm / 1 ks sterilní NT savá 1230114041</t>
  </si>
  <si>
    <t>ZA569</t>
  </si>
  <si>
    <t>Podkolenky cambren C  K3 velké 997396/2</t>
  </si>
  <si>
    <t>ZA593</t>
  </si>
  <si>
    <t>Tampon stáčený sterilní 20 x 20 cm / 5 ks 28003</t>
  </si>
  <si>
    <t>ZA595</t>
  </si>
  <si>
    <t>Náplast tegaderm 6,0 cm x 7,0 cm bal. á 100 ks s výřezem 1623W</t>
  </si>
  <si>
    <t>ZA601</t>
  </si>
  <si>
    <t>Obinadlo fixa crep 12 cm x 4 m 1323100105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</si>
  <si>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</si>
  <si>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</si>
  <si>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</si>
  <si>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</si>
  <si>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</si>
  <si>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</si>
  <si>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ZC506</t>
  </si>
  <si>
    <t>Kompresa NT 10 x 10 cm / 5 ks sterilní 1325020275</t>
  </si>
  <si>
    <t>Kompresa NT 10 x 10 cm/5 ks sterilní 1325020275</t>
  </si>
  <si>
    <t>ZC702</t>
  </si>
  <si>
    <t>Náplast tegaderm 6,0 cm x 7,0 cm bal. á 100 ks 1624W</t>
  </si>
  <si>
    <t>ZC845</t>
  </si>
  <si>
    <t>Kompresa NT 10 x 20 cm / 5 ks sterilní 26621</t>
  </si>
  <si>
    <t>Kompresa NT 10 x 20 cm/5 ks sterilní 26621</t>
  </si>
  <si>
    <t>ZD104</t>
  </si>
  <si>
    <t>Náplast omniplast 10,0 cm x 10,0 m 9004472 (900535)</t>
  </si>
  <si>
    <t>ZD633</t>
  </si>
  <si>
    <t>Krytí mepilex border sacrum 18 x 18 cm bal. á 5 ks 282000-01</t>
  </si>
  <si>
    <t>ZE090</t>
  </si>
  <si>
    <t>Krytí sterilní VECA-C bal. á 50 ks BED:392020</t>
  </si>
  <si>
    <t>Krytí sterilní VECA-C na perif.kanyly trans.okénko stříbro bal. á 50 ks BED:392020</t>
  </si>
  <si>
    <t>ZE483</t>
  </si>
  <si>
    <t>Náplast easi-v transparentní fixace perif. a centr. ven. k  49-664-M</t>
  </si>
  <si>
    <t>ZF076</t>
  </si>
  <si>
    <t>Tampon sterilní stáčený 19 x 20 cm / 3 ks 0444</t>
  </si>
  <si>
    <t>ZH012</t>
  </si>
  <si>
    <t>Náplast micropore 2,50 cm x 5,00 m 840W</t>
  </si>
  <si>
    <t>ZI558</t>
  </si>
  <si>
    <t>Náplast curapor   7 x   5 cm 22120 ( náhrada za cosmopor )</t>
  </si>
  <si>
    <t>ZI599</t>
  </si>
  <si>
    <t>Náplast curapor 10 x   8 cm 22121 ( náhrada za cosmopor )</t>
  </si>
  <si>
    <t>ZI600</t>
  </si>
  <si>
    <t>Náplast curapor 10 x 15 cm 22122 ( náhrada za cosmopor )</t>
  </si>
  <si>
    <t>ZA649</t>
  </si>
  <si>
    <t>Set gázový 152 sterilní á 100 ks 1230111152</t>
  </si>
  <si>
    <t>ZL663</t>
  </si>
  <si>
    <t>Krytí mastný tyl pharmatull 10 x 10 cm bal. á 10 ks P-Tull1010</t>
  </si>
  <si>
    <t>ZL664</t>
  </si>
  <si>
    <t>Krytí mastný tyl pharmatull 10 x 20 cm bal. á 10 ks P-Tull1020</t>
  </si>
  <si>
    <t>ZB571</t>
  </si>
  <si>
    <t>Krytí melgisorb Ag alginátové 5 x 5 cm bal. á 10 ks 256050-00</t>
  </si>
  <si>
    <t>ZL996</t>
  </si>
  <si>
    <t>Obinadlo hyrofilní sterilní  8 cm x 5 m  004310182</t>
  </si>
  <si>
    <t>ZL662</t>
  </si>
  <si>
    <t>Krytí mastný tyl pharmatull   5 x   5 cm bal. á 10 ks P-Tull5050</t>
  </si>
  <si>
    <t>ZL975</t>
  </si>
  <si>
    <t>Pěna renasys-F malý set (S) 66800794</t>
  </si>
  <si>
    <t>ZL997</t>
  </si>
  <si>
    <t>Obinadlo hyrofilní sterilní 10 cm x 5 m  004310174</t>
  </si>
  <si>
    <t>ZL995</t>
  </si>
  <si>
    <t>Obinadlo hyrofilní sterilní  6 cm x 5 m  004310190</t>
  </si>
  <si>
    <t>ZF042</t>
  </si>
  <si>
    <t>Krytí mastný tyl jelonet 10 x 10 cm á 10 ks 7404</t>
  </si>
  <si>
    <t>ZA065</t>
  </si>
  <si>
    <t>Verba č. 5 - břišní pás 105 - 115 cm 932535</t>
  </si>
  <si>
    <t>ZF749</t>
  </si>
  <si>
    <t>Fixace nosních katetrů nasofix niko S střední bal. á 100 ks 49-625-S</t>
  </si>
  <si>
    <t>ZF450</t>
  </si>
  <si>
    <t>Obinadlo elastické lenkideal krátkotažné 10 cm x 5 m bal. á 10 ks 19583</t>
  </si>
  <si>
    <t>ZL987</t>
  </si>
  <si>
    <t>Soft port 69 cm s koncovkou 15 x 10 cm 66800799</t>
  </si>
  <si>
    <t>ZA066</t>
  </si>
  <si>
    <t>Verba č. 4 - břišní pás 95 - 105 cm 932534</t>
  </si>
  <si>
    <t>ZA580</t>
  </si>
  <si>
    <t>Podkolenky cambren C  K2 střední 9973952</t>
  </si>
  <si>
    <t>ZN091</t>
  </si>
  <si>
    <t>Obvaz elastický síťový CareFix Tube k zajištění a ochraně fixace IV kanyl vel. M bal. á 15 ks 0151 M</t>
  </si>
  <si>
    <t>ZN112</t>
  </si>
  <si>
    <t>Systém endoluminální vakuumterapeutický Eso-sponge 5526540</t>
  </si>
  <si>
    <t>ZN463</t>
  </si>
  <si>
    <t>Náplast textilní na cívce 10 cm  x 5 m 1320900120</t>
  </si>
  <si>
    <t>ZA705</t>
  </si>
  <si>
    <t>Hadička spojovací HS 1,8 x 450UNIV</t>
  </si>
  <si>
    <t>ZA713</t>
  </si>
  <si>
    <t>Měřič žilního tlaku 01 646992</t>
  </si>
  <si>
    <t>ZA727</t>
  </si>
  <si>
    <t>Kontejner 30 ml sterilní 331690251750</t>
  </si>
  <si>
    <t>Kontejner 30 ml sterilní uchovávání pevných i kapalných vzorků FLME25175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</si>
  <si>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</si>
  <si>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</si>
  <si>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</si>
  <si>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</si>
  <si>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</si>
  <si>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</si>
  <si>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</si>
  <si>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</si>
  <si>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</si>
  <si>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</si>
  <si>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</si>
  <si>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</si>
  <si>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ZA883</t>
  </si>
  <si>
    <t>Rourka rektální CH18 délka 40 cm 19-18.100</t>
  </si>
  <si>
    <t>ZA964</t>
  </si>
  <si>
    <t>Stříkačka janett 3-dílná 60 ml sterilní vyplachovací MRG564</t>
  </si>
  <si>
    <t>ZB102</t>
  </si>
  <si>
    <t>Láhev k odsávačce flovac 1l hadice 1,8 m á 45 ks 000-036-020</t>
  </si>
  <si>
    <t>ZB103</t>
  </si>
  <si>
    <t>Láhev k odsávačce flovac 2l hadice 1,8 m 000-036-021</t>
  </si>
  <si>
    <t>ZB249</t>
  </si>
  <si>
    <t>Sáček močový s křížovou výpustí 2000 ml ZAR-TNU201601</t>
  </si>
  <si>
    <t>ZB598</t>
  </si>
  <si>
    <t>Spojka symetrická přímá 7 x 7 mm 60.23.00 (120 430)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</si>
  <si>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</si>
  <si>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</si>
  <si>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</si>
  <si>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</si>
  <si>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</si>
  <si>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</si>
  <si>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</si>
  <si>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</si>
  <si>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ZB771</t>
  </si>
  <si>
    <t>Držák jehly základní 450201</t>
  </si>
  <si>
    <t>ZB772</t>
  </si>
  <si>
    <t>Přechodka adaptér luer 450070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</si>
  <si>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</si>
  <si>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</si>
  <si>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</si>
  <si>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</si>
  <si>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</si>
  <si>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s jehlou 30 G 9151125S</t>
  </si>
  <si>
    <t>ZC059</t>
  </si>
  <si>
    <t>Láhev redon drenofast 400 ml-kompletní bal. á 40 ks 28 400</t>
  </si>
  <si>
    <t>ZC498</t>
  </si>
  <si>
    <t>Držák močových sáčků UH 800800100</t>
  </si>
  <si>
    <t>ZC768</t>
  </si>
  <si>
    <t>Zkumavka 10 ml sterilní bal. á 1250 ks 1009/TE/SG</t>
  </si>
  <si>
    <t>ZC906</t>
  </si>
  <si>
    <t>Škrtidlo se sponou pro dospělé 25 x 500 mm KVS25500</t>
  </si>
  <si>
    <t>ZD616</t>
  </si>
  <si>
    <t>Set sterilní pro močovou katetrizaci+ aqua permanent 4 Mediset bal. á 54 ks 753882</t>
  </si>
  <si>
    <t>ZD808</t>
  </si>
  <si>
    <t>Kanyla vasofix 22G modrá safety 4269098S-01</t>
  </si>
  <si>
    <t>ZD809</t>
  </si>
  <si>
    <t>Kanyla vasofix 20G růžová safety 4269110S-01</t>
  </si>
  <si>
    <t>ZF159</t>
  </si>
  <si>
    <t>Nádoba na kontaminovaný odpad 1 l 15-0002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</si>
  <si>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</si>
  <si>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</si>
  <si>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</si>
  <si>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</si>
  <si>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</si>
  <si>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</si>
  <si>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</si>
  <si>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</si>
  <si>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</si>
  <si>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</si>
  <si>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</si>
  <si>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</si>
  <si>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</si>
  <si>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</si>
  <si>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</si>
  <si>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</si>
  <si>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</si>
  <si>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</si>
  <si>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</si>
  <si>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</si>
  <si>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ZK799</t>
  </si>
  <si>
    <t>Zátka combi červená 4495101</t>
  </si>
  <si>
    <t>ZK884</t>
  </si>
  <si>
    <t>Kohout trojcestný discofix modrý 4095111</t>
  </si>
  <si>
    <t>ZK977</t>
  </si>
  <si>
    <t>Cévka odsávací CH14 s přerušovačem sání P01173a</t>
  </si>
  <si>
    <t>ZA969</t>
  </si>
  <si>
    <t>Flocare set pro gravitační výživu 35146 (569920)</t>
  </si>
  <si>
    <t>ZB320</t>
  </si>
  <si>
    <t>Irigátor z PVC kompl</t>
  </si>
  <si>
    <t>ZB407</t>
  </si>
  <si>
    <t>Sonda gastrojejunální VANKEMMEL bal. á 5 ks LA6218</t>
  </si>
  <si>
    <t>ZB557</t>
  </si>
  <si>
    <t>Přechodka adapter combifix rekord - luer 4090306</t>
  </si>
  <si>
    <t>ZB689</t>
  </si>
  <si>
    <t>Trokar hrudní redax F18 atraumatický bal. á 10 ks 21118</t>
  </si>
  <si>
    <t>ZD151</t>
  </si>
  <si>
    <t>Ambuvak pro dospělé vak 1,5 l 7152000</t>
  </si>
  <si>
    <t>ZJ727</t>
  </si>
  <si>
    <t>Trokar hrudní redax F24 atraumatický bal. á 10 ks 21124</t>
  </si>
  <si>
    <t>ZK353</t>
  </si>
  <si>
    <t>Trokar hrudní redax F20 atraumatický bal. á 10 ks 21120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</si>
  <si>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</si>
  <si>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</si>
  <si>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</si>
  <si>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</si>
  <si>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ZL689</t>
  </si>
  <si>
    <t>Roztok Accu-Check Performa Int´l Controls 1+2 level 04861736</t>
  </si>
  <si>
    <t>ZA364</t>
  </si>
  <si>
    <t>Sáček kolostomický draina S mini 75 mm á 30 ks H08560U</t>
  </si>
  <si>
    <t>ZF973</t>
  </si>
  <si>
    <t>Hadička tlaková spojovací unicath 1,5 x 25 cm LL na obou koncích male-male bal. á 40 ks PN1202</t>
  </si>
  <si>
    <t>ZN155</t>
  </si>
  <si>
    <t>Organizér infuzních setů ORIO modrý bal. á 15 ks 702.03</t>
  </si>
  <si>
    <t>ZA703</t>
  </si>
  <si>
    <t>Filtr sací AS1-úprava bal. á 50 ks P03079</t>
  </si>
  <si>
    <t>ZN296</t>
  </si>
  <si>
    <t>Hadička spojovací Gamaplus 1,8 x 450 UNIV NO DOP 606306-ND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</si>
  <si>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</si>
  <si>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</si>
  <si>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</si>
  <si>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</si>
  <si>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</si>
  <si>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</si>
  <si>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ZD848</t>
  </si>
  <si>
    <t>Katetr CVC 2 lumen certofix duo 730 bal. á 10 ks 4162307E</t>
  </si>
  <si>
    <t>Katetr CVC 2 lumen certofix duo 730 á 10 ks 4162307E</t>
  </si>
  <si>
    <t>ZE027</t>
  </si>
  <si>
    <t>Katetr CVC 1 lumen certofix mono 330 4160282E</t>
  </si>
  <si>
    <t>Katetr CVC 1 lumen certofix mono 330 bal. á 10 ks 4160282E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</si>
  <si>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</si>
  <si>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</si>
  <si>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</si>
  <si>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</si>
  <si>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ZE079</t>
  </si>
  <si>
    <t>Set transfúzní non PVC s odvzdušněním a bakteriálním filtrem ZAR-I-TS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</si>
  <si>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</si>
  <si>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</si>
  <si>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</si>
  <si>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</si>
  <si>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</si>
  <si>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</si>
  <si>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</si>
  <si>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</si>
  <si>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</si>
  <si>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</si>
  <si>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</si>
  <si>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</si>
  <si>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</si>
  <si>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</si>
  <si>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</si>
  <si>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</si>
  <si>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ZM292</t>
  </si>
  <si>
    <t>Rukavice nitril sempercare bez p. M bal. á 200 ks 30803</t>
  </si>
  <si>
    <t>ZM293</t>
  </si>
  <si>
    <t>Rukavice nitril sempercare bez p. L bal. á 200 ks 30804</t>
  </si>
  <si>
    <t>ZN108</t>
  </si>
  <si>
    <t>Rukavice operační gammex ansell PF bez pudru 8,0 A351146</t>
  </si>
  <si>
    <t>DG382</t>
  </si>
  <si>
    <t>Bactec Plus Aerobic</t>
  </si>
  <si>
    <t>DG385</t>
  </si>
  <si>
    <t>Bactec Plus Anaerobic</t>
  </si>
  <si>
    <t>ZL423</t>
  </si>
  <si>
    <t>Hadice odsávací sterilní SERRES s koncovkami CH 25, bal. 50 ks délka 3 m FFM 5813303</t>
  </si>
  <si>
    <t>Hadice odsávací sterilní SERRES s koncovkami CH 26, bal. 20 ks délka 3 m FFM CT4032, CT-4034</t>
  </si>
  <si>
    <t>ZA008</t>
  </si>
  <si>
    <t>Obvaz elastický síťový pruban č. 10 427310</t>
  </si>
  <si>
    <t>ZA315</t>
  </si>
  <si>
    <t>Kompresa NT 5 x 5 cm / 2 ks sterilní 26501</t>
  </si>
  <si>
    <t>ZA329</t>
  </si>
  <si>
    <t>Obinadlo fixa crep   6 cm x 4 m 1323100102</t>
  </si>
  <si>
    <t>ZA330</t>
  </si>
  <si>
    <t>Obinadlo fixa crep   8 cm x 4 m 1323100103</t>
  </si>
  <si>
    <t>ZA436</t>
  </si>
  <si>
    <t>Obvaz elastický síťový pruban č. 12 427312</t>
  </si>
  <si>
    <t>ZA443</t>
  </si>
  <si>
    <t>Šátek trojcípý pletený 125 x 85 x 85 cm 20001</t>
  </si>
  <si>
    <t>ZA463</t>
  </si>
  <si>
    <t>Kompresa NT 10 x 20 cm / 2 ks sterilní 26620</t>
  </si>
  <si>
    <t>Kompresa NT 10 x 20 cm/2 ks sterilní 26620</t>
  </si>
  <si>
    <t>ZA464</t>
  </si>
  <si>
    <t>Kompresa NT 10 x 10 cm / 2 ks sterilní 26520</t>
  </si>
  <si>
    <t>Kompresa NT 10 x 10 cm/2 ks sterilní 26520</t>
  </si>
  <si>
    <t>ZA478</t>
  </si>
  <si>
    <t>Krytí actisorb plus 10,5 x 10,5 cm bal. á 10 ks SYSMAP105_1/5</t>
  </si>
  <si>
    <t>ZA505</t>
  </si>
  <si>
    <t>Krytí mepore film 15 x 20 cm bal. á 10 ks 273000-02</t>
  </si>
  <si>
    <t>ZA530</t>
  </si>
  <si>
    <t>Vložky hygienické samu 7162212</t>
  </si>
  <si>
    <t>ZA539</t>
  </si>
  <si>
    <t>Kompresa NT 10 x 10 cm nesterilní 06103</t>
  </si>
  <si>
    <t>ZA540</t>
  </si>
  <si>
    <t>Náplast omnifix E 15 cm x 10 m 9006513</t>
  </si>
  <si>
    <t>ZA562</t>
  </si>
  <si>
    <t>Náplast cosmopor i. v. 6 x 8 cm 9008054</t>
  </si>
  <si>
    <t>ZA635</t>
  </si>
  <si>
    <t>Set sterilní pro močovou katetrizaci Steriset bal. á 20 ks 41034</t>
  </si>
  <si>
    <t>ZA643</t>
  </si>
  <si>
    <t>Kompresa vliwasoft 10 x 20 nesterilní á 100 ks 12070</t>
  </si>
  <si>
    <t>ZA664</t>
  </si>
  <si>
    <t>Flamigel 250 ml FLAM250</t>
  </si>
  <si>
    <t>ZC352</t>
  </si>
  <si>
    <t>Obinadlo elastické universalní 12 cm x 10 m bal. á 12 ks 1320200207</t>
  </si>
  <si>
    <t>ZC843</t>
  </si>
  <si>
    <t>Krytí gelitacel 5 x 7 cm GC-507 bal. á 15 ks 742532</t>
  </si>
  <si>
    <t>ZC854</t>
  </si>
  <si>
    <t>Kompresa NT 7,5 x 7,5 cm/2 ks sterilní 26510</t>
  </si>
  <si>
    <t>ZC885</t>
  </si>
  <si>
    <t>Náplast omnifix E 10 cm x 10 m 900650</t>
  </si>
  <si>
    <t>ZD111</t>
  </si>
  <si>
    <t>Náplast omnifix E 5 cm x 10 m 9006493</t>
  </si>
  <si>
    <t>ZD934</t>
  </si>
  <si>
    <t>Obinadlo elastické idealflex krátkotažné 12 cm x 5 m bal. á 10 ks 931324</t>
  </si>
  <si>
    <t>ZI601</t>
  </si>
  <si>
    <t>Náplast curapor 10 x 20 cm 22123 ( náhrada za cosmopor )</t>
  </si>
  <si>
    <t>ZI602</t>
  </si>
  <si>
    <t>Náplast curapor 10 x 34 cm 22126 ( náhrada za cosmopor )</t>
  </si>
  <si>
    <t>ZA437</t>
  </si>
  <si>
    <t>Obvaz elastický síťový pruban č. 14 427314</t>
  </si>
  <si>
    <t>ZG221</t>
  </si>
  <si>
    <t>Přířez steril. skládaný - longeta 23 x 23 cm ster/ 5 ks baleno po 300 ks 1230117105</t>
  </si>
  <si>
    <t>ZL977</t>
  </si>
  <si>
    <t>Kanystr renasys GO 750 ml 66800916</t>
  </si>
  <si>
    <t>ZL973</t>
  </si>
  <si>
    <t>Pěna renasys-F střední set (M) 66800795</t>
  </si>
  <si>
    <t>ZA458</t>
  </si>
  <si>
    <t>Kompresa vliwazel 20 x 40/50 ks nesterilní 30436</t>
  </si>
  <si>
    <t>ZH913</t>
  </si>
  <si>
    <t>Krytí askina 15 x 20 cm derm - sterilní folie bal. á 10 ks F72038</t>
  </si>
  <si>
    <t>ZA067</t>
  </si>
  <si>
    <t>Verba č. 3 - břišní pás 85 - 95 cm 932533</t>
  </si>
  <si>
    <t>ZA581</t>
  </si>
  <si>
    <t>Krytí mepore film 10 x 12 cm bal. á 70 ks 271500</t>
  </si>
  <si>
    <t>ZL978</t>
  </si>
  <si>
    <t>Kanystr renasys GO 300 ml 66800914</t>
  </si>
  <si>
    <t>ZN245</t>
  </si>
  <si>
    <t>Obvaz elastický síťový CareFix Tube StomaSafe Classic S bal. á 3 ks 5000 S</t>
  </si>
  <si>
    <t>ZA690</t>
  </si>
  <si>
    <t>Čepelka skalpelová 10 BB510</t>
  </si>
  <si>
    <t>ZA737</t>
  </si>
  <si>
    <t>Filtr mini spike modrý 4550234</t>
  </si>
  <si>
    <t>ZA746</t>
  </si>
  <si>
    <t>Stříkačka injekční 3-dílná 1 ml L Omnifix Solo tuberculin 9161406V</t>
  </si>
  <si>
    <t>Stříkačka injekční 3-dílná 1 ml L tuberculin Omnifix Solo 9161406V</t>
  </si>
  <si>
    <t>ZA749</t>
  </si>
  <si>
    <t>Stříkačka injekční 3-dílná 50 ml LL Omnifix Solo 4617509F</t>
  </si>
  <si>
    <t>ZA791</t>
  </si>
  <si>
    <t>Stříkačka janett 3-dílná 140-160 ml sterilní vyplachovací JNP1543 MED114408</t>
  </si>
  <si>
    <t>ZA897</t>
  </si>
  <si>
    <t>Nůž na stehy krátký sterilní bal. á 100 ks 11.000.00.010</t>
  </si>
  <si>
    <t>Nůž na stehy sterilní  krátký bal. á 100 ks 11.000.00.010</t>
  </si>
  <si>
    <t>ZB066</t>
  </si>
  <si>
    <t>Stříkačka janett 3-dílná 100 ml sterilní vyplachovací adaptér PLS1710</t>
  </si>
  <si>
    <t>ZB586</t>
  </si>
  <si>
    <t>Vzduchovod nosní PVC 7/9 KVS 321028 (579209)</t>
  </si>
  <si>
    <t>ZB763</t>
  </si>
  <si>
    <t>Zkumavka červená 9 ml 455092</t>
  </si>
  <si>
    <t>ZB764</t>
  </si>
  <si>
    <t>Zkumavka zelená 4 ml 454051</t>
  </si>
  <si>
    <t>ZB770</t>
  </si>
  <si>
    <t>Držák jehly excentrický Holdex 450263</t>
  </si>
  <si>
    <t>Zkumavka koagulace 4 ml modrá 454329</t>
  </si>
  <si>
    <t>ZB844</t>
  </si>
  <si>
    <t>Esmarch 60 x 1250 KVS 06125</t>
  </si>
  <si>
    <t>ZB949</t>
  </si>
  <si>
    <t>Pinzeta UH sterilní HAR999565</t>
  </si>
  <si>
    <t>ZC074</t>
  </si>
  <si>
    <t>Nebulizátor Typ 753 pro dospělé 01.000.08.753</t>
  </si>
  <si>
    <t>ZC752</t>
  </si>
  <si>
    <t>Čepelka skalpelová 15 BB515</t>
  </si>
  <si>
    <t>ZC766</t>
  </si>
  <si>
    <t>Nůžky rovné chirurgické hrotnaté 130 mm P00768</t>
  </si>
  <si>
    <t>ZC769</t>
  </si>
  <si>
    <t>Hadička spojovací HS 1,8 x 450LL 606301-ND</t>
  </si>
  <si>
    <t>ZC798</t>
  </si>
  <si>
    <t>Fonendoskop oboustranný 47 mm pro dospělé KVS-30L</t>
  </si>
  <si>
    <t>ZC863</t>
  </si>
  <si>
    <t>Hadička spojovací HS 1,8 x 1800LL 606304-ND</t>
  </si>
  <si>
    <t>ZC900</t>
  </si>
  <si>
    <t>Systém odsávací hi-vac 200 ml-komplet bal. á 60 ks 05.000.22.801</t>
  </si>
  <si>
    <t>ZE159</t>
  </si>
  <si>
    <t>Nádoba na kontaminovaný odpad 2 l 15-0003</t>
  </si>
  <si>
    <t>ZF255</t>
  </si>
  <si>
    <t>Nůžky převazové lister Bandage Scissors AK 672-20</t>
  </si>
  <si>
    <t>ZI180</t>
  </si>
  <si>
    <t>Zkumavka s mediem+ flovakovaný tampon eSwab minitip oranžový 491CE.A</t>
  </si>
  <si>
    <t>ZK978</t>
  </si>
  <si>
    <t>Cévka odsávací CH16 s přerušovačem sání P01175a</t>
  </si>
  <si>
    <t>ZL105</t>
  </si>
  <si>
    <t>Nástavec pro odběr moče ke zkumavce vacuete 450251</t>
  </si>
  <si>
    <t>ZC132</t>
  </si>
  <si>
    <t>Láhev 2,00 l vsazovací uzávěr s víkem 100 000-030-130(111-888-201)</t>
  </si>
  <si>
    <t>ZL464</t>
  </si>
  <si>
    <t>Popisovač sterilní se dvěma hroty Sandel 4-in-1Marker, bal. á 25 ks, S1041F</t>
  </si>
  <si>
    <t>ZK898</t>
  </si>
  <si>
    <t>Pinzeta anatomická úzká 130 mm B397114920018</t>
  </si>
  <si>
    <t>ZB584</t>
  </si>
  <si>
    <t>Vzduchovod nosní PVC 5/7 KVS 321020 (579207)</t>
  </si>
  <si>
    <t>Hadička tlaková spojovací unicath 1,5 x 25 cm LL na obou koncích male-male bal. á 40 ks PN 1202</t>
  </si>
  <si>
    <t>ZK501</t>
  </si>
  <si>
    <t>Manžeta TK k tonometru Omron dospělá šířka 14 cm,obvod paže 22 cm - 32 cm CM 2</t>
  </si>
  <si>
    <t>ZM625</t>
  </si>
  <si>
    <t>Lopatka lékařská sterilizovaná dřevěná ústní bal. á 100 ks 922600</t>
  </si>
  <si>
    <t>ZB369</t>
  </si>
  <si>
    <t>Sáček kolostomický draina S large 300 ml bal. á 20 ks H28556U</t>
  </si>
  <si>
    <t>ZB587</t>
  </si>
  <si>
    <t>Vzduchovod nosní PVC 8,0/10 KVS 579210</t>
  </si>
  <si>
    <t>ZI879</t>
  </si>
  <si>
    <t>Extraktor kožních svorek Leukosan 72615</t>
  </si>
  <si>
    <t>ZE089</t>
  </si>
  <si>
    <t>Kleště na svorky manipler AZ 783102</t>
  </si>
  <si>
    <t>ZN206</t>
  </si>
  <si>
    <t>Lopatka lékařská sterilní dřevěná ústní 150 x 17 mm bal. á 500 ks 4002/SG/CS/L</t>
  </si>
  <si>
    <t>Lopatka ústní dřevěná lékařská sterilní 150 x 17 mm bal. á 500 ks 4002/SG/CS/L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</si>
  <si>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</si>
  <si>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</si>
  <si>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</si>
  <si>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</si>
  <si>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ZB818</t>
  </si>
  <si>
    <t>Katetr CVC 3 lumen certofix protect trio 4163214P-S1+set rouškování pro CVC bal. á 10 ks 47561111</t>
  </si>
  <si>
    <t>ZB781</t>
  </si>
  <si>
    <t>Jehla cytocan žlutá bal. á 25 ks 4439767</t>
  </si>
  <si>
    <t>ZN126</t>
  </si>
  <si>
    <t>Rukavice operační gammex ansell PF bez pudru 7,0 A351144</t>
  </si>
  <si>
    <t>ZN130</t>
  </si>
  <si>
    <t>Rukavice operační gammex ansell PF bez pudru 6,0 A351142</t>
  </si>
  <si>
    <t>DG395</t>
  </si>
  <si>
    <t>Diagnostická souprava AB0 set monoklonální na 30</t>
  </si>
  <si>
    <t>ZB173</t>
  </si>
  <si>
    <t>Maska kyslíková s hadičkou a nosní svorkou dospělá H-103013, OS/100</t>
  </si>
  <si>
    <t>Maska kyslíková s hadičkou a nosní svorkou dospělá H-103013</t>
  </si>
  <si>
    <t>ZA419</t>
  </si>
  <si>
    <t>Náplast octacare cotton tape- betaplast 10 cm x 5 m (510W) 10510</t>
  </si>
  <si>
    <t>ZA421</t>
  </si>
  <si>
    <t>Obinadlo elastické idealtex 10 cm x 5 m 931062</t>
  </si>
  <si>
    <t>ZA537</t>
  </si>
  <si>
    <t>Krytí mepilex heel 13 x 20 cm bal. á 5 ks 288100-01</t>
  </si>
  <si>
    <t>ZE748</t>
  </si>
  <si>
    <t>Krytí melgisorb Ag alginátové absorpční 10 x 10 cm bal. á 10 ks 256100-00</t>
  </si>
  <si>
    <t>ZF352</t>
  </si>
  <si>
    <t>Náplast transpore bílá 2,50 cm x 9,14 m bal. á 12 ks 1534-1</t>
  </si>
  <si>
    <t>ZK404</t>
  </si>
  <si>
    <t>Roztok prontosan 350 ml 400416</t>
  </si>
  <si>
    <t>ZL976</t>
  </si>
  <si>
    <t>Kanystr renasys EZ 800 ml 66800912</t>
  </si>
  <si>
    <t>ZA005</t>
  </si>
  <si>
    <t>Obvaz elastický síťový pruban č. 7 427307</t>
  </si>
  <si>
    <t>ZD634</t>
  </si>
  <si>
    <t>Krytí mepilex border sacrum 23 x 23 cm bal. á 5 ks 282400-01</t>
  </si>
  <si>
    <t>Kompresa vliwazel 20 x 40 / 50 ks nesterilní 30436</t>
  </si>
  <si>
    <t>ZN201</t>
  </si>
  <si>
    <t>Krytí mepilex border heel 18,5 x 24,5 cm bal. á 5 ks 283250</t>
  </si>
  <si>
    <t>ZN246</t>
  </si>
  <si>
    <t>Obvaz elastický síťový CareFix Tube StomaSafe Classic M bal. á 3 ks 5000 M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</si>
  <si>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</si>
  <si>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</si>
  <si>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</si>
  <si>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</si>
  <si>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ZA831</t>
  </si>
  <si>
    <t>Rourka rektální CH20 délka 40 cm 19-20.100</t>
  </si>
  <si>
    <t>ZB372</t>
  </si>
  <si>
    <t>Ambuvak pro dospělé vak 1,0 l 7153000</t>
  </si>
  <si>
    <t>ZB553</t>
  </si>
  <si>
    <t>Láhev redon hi-vac 400 ml-kompletní 05.000.22.803</t>
  </si>
  <si>
    <t>ZB774</t>
  </si>
  <si>
    <t>Zkumavka červená 5 ml gel 456071</t>
  </si>
  <si>
    <t>ZD211</t>
  </si>
  <si>
    <t>Kohout trojcestný modrý á 50 ks, RO 301- pouze pro KNM</t>
  </si>
  <si>
    <t>ZD212</t>
  </si>
  <si>
    <t>Brýle kyslíkové pro dospělé 1161000/L</t>
  </si>
  <si>
    <t>ZF985</t>
  </si>
  <si>
    <t>Katetr močový foley 24CH bal. á 12 ks 1620-02</t>
  </si>
  <si>
    <t>ZI681</t>
  </si>
  <si>
    <t>Kapilára s heparinovou úpravou UH á 100 ks 140ul 102090</t>
  </si>
  <si>
    <t>ZK976</t>
  </si>
  <si>
    <t>Cévka odsávací CH12 s přerušovačem sání P01171a</t>
  </si>
  <si>
    <t>ZA710</t>
  </si>
  <si>
    <t>Katetr močový foley 26CH bal. á 12 ks 1746-02</t>
  </si>
  <si>
    <t>ZA783</t>
  </si>
  <si>
    <t>Drén Easy Flow 40 mm/30 cm, á 10 ks, 97.816.92.224</t>
  </si>
  <si>
    <t>ZK975</t>
  </si>
  <si>
    <t>Cévka odsávací CH10 s přerušovačem sání P01169a</t>
  </si>
  <si>
    <t>ZA937</t>
  </si>
  <si>
    <t>Ambuvak pro dospělé PVC ( set ) P04223</t>
  </si>
  <si>
    <t>ZD012</t>
  </si>
  <si>
    <t>Válec odměrný 100 ml 632432151130</t>
  </si>
  <si>
    <t>ZC680</t>
  </si>
  <si>
    <t>Drén Easy Flow 12 mm/30 cm 97.816.92.143</t>
  </si>
  <si>
    <t>ZN299</t>
  </si>
  <si>
    <t>Hadička spojovací Gamaplus 1,8 x 1800 UNIV NO DOP (606307) 686412</t>
  </si>
  <si>
    <t>ZN411</t>
  </si>
  <si>
    <t>Katetr močový nelaton 18CH Silasil balónkový 28 dní bal. á 10 ks 186005-000180</t>
  </si>
  <si>
    <t>ZN412</t>
  </si>
  <si>
    <t>Katetr močový nelaton 20CH Silasil balónkový 28 dní bal. á 10 ks 186005-000200</t>
  </si>
  <si>
    <t>ZB969</t>
  </si>
  <si>
    <t>Spojka universální CH 06-15 86180572</t>
  </si>
  <si>
    <t>ZM291</t>
  </si>
  <si>
    <t>Rukavice nitril sempercare bez p. S bal. á 200 ks 30802</t>
  </si>
  <si>
    <t>ZD011</t>
  </si>
  <si>
    <t>Maska aerosolová pro dospělé 1103000</t>
  </si>
  <si>
    <t>ZA318</t>
  </si>
  <si>
    <t>Náplast transpore 1,25 cm x 9,14 m 1527-0</t>
  </si>
  <si>
    <t>ZA425</t>
  </si>
  <si>
    <t>Obinadlo hydrofilní 10 cm x   5 m 13007</t>
  </si>
  <si>
    <t>ZA439</t>
  </si>
  <si>
    <t>Obvaz elastický síťový pruban č. 6 427306</t>
  </si>
  <si>
    <t>ZA550</t>
  </si>
  <si>
    <t>Krytí nu-gel 25 g bal. á 6 ks MNG425</t>
  </si>
  <si>
    <t>ZA557</t>
  </si>
  <si>
    <t>Kompresa gáza sterilní 10 x 20 cm / 5 ks 26013</t>
  </si>
  <si>
    <t>Kompresa gáza sterilní 10 x 20 cm/5 ks 26013</t>
  </si>
  <si>
    <t>ZA604</t>
  </si>
  <si>
    <t>Tyčinka vatová sterilní jednotlivě balalená bal. á 1000 ks 5100/SG/CS</t>
  </si>
  <si>
    <t>ZD668</t>
  </si>
  <si>
    <t>Kompresa gáza 10 x 10 cm / 5 ks sterilní 1325019275</t>
  </si>
  <si>
    <t>Kompresa gáza 10 x 10 cm/5 ks sterilní 1325019275</t>
  </si>
  <si>
    <t>ZD740</t>
  </si>
  <si>
    <t>Kompresa gáza sterilkompres 7,5 x 7,5 cm / 5 ks sterilní 1325019265(1230119225)</t>
  </si>
  <si>
    <t>Kompresa gáza sterilkompres 7,5 x 7,5 cm/5 ks sterilní 1325019265(1230119225)</t>
  </si>
  <si>
    <t>ZF351</t>
  </si>
  <si>
    <t>Náplast transpore bílá 1,25 cm x 9,14 m bal. á 24 ks 1534-0</t>
  </si>
  <si>
    <t>ZK405</t>
  </si>
  <si>
    <t>Krytí gelitaspon standard 80 x 50 mm x 10 mm bal. á 10 ks A2107861</t>
  </si>
  <si>
    <t>ZG612</t>
  </si>
  <si>
    <t>Krytí mepilex 10 x 10 cm bal. á 5 ks 294100</t>
  </si>
  <si>
    <t>ZL410</t>
  </si>
  <si>
    <t>Hemagel 100 g A2681147</t>
  </si>
  <si>
    <t>ZA003</t>
  </si>
  <si>
    <t>Obvaz elastický síťový pruban č. 2 4273020</t>
  </si>
  <si>
    <t>ZA146</t>
  </si>
  <si>
    <t>Krytí askina calgitrol pasta 15 g bal. á 5 ks 6241505</t>
  </si>
  <si>
    <t>ZA578</t>
  </si>
  <si>
    <t>Krytí hypergel 5 g bal. á 10 ks 360500-00</t>
  </si>
  <si>
    <t>ZA438</t>
  </si>
  <si>
    <t>Obvaz elastický síťový pruban č. 4 427304</t>
  </si>
  <si>
    <t>ZC727</t>
  </si>
  <si>
    <t>Kompresa gáza sterilkompres 5 x 5 cm / 5 ks sterilní bal. á 125 ks v krabičce 1324919255</t>
  </si>
  <si>
    <t>ZE264</t>
  </si>
  <si>
    <t>Krytí hydrofilm 10 cm x 10 m 685792</t>
  </si>
  <si>
    <t>ZN321</t>
  </si>
  <si>
    <t>Obvaz elastický síťový CareFix Head velikost L bal. á 10 ks 0170 L</t>
  </si>
  <si>
    <t>ZB758</t>
  </si>
  <si>
    <t>Zkumavka 9 ml K3 edta NR 455036</t>
  </si>
  <si>
    <t>ZC751</t>
  </si>
  <si>
    <t>Čepelka skalpelová 11 BB511</t>
  </si>
  <si>
    <t>ZK798</t>
  </si>
  <si>
    <t>Zátka combi modrá 4495152</t>
  </si>
  <si>
    <t>ZC735</t>
  </si>
  <si>
    <t>Vzduchovod ústní guedell 100 mm 24107</t>
  </si>
  <si>
    <t>ZC736</t>
  </si>
  <si>
    <t>Vzduchovod ústní guedell 120 mm 24109</t>
  </si>
  <si>
    <t>ZJ631</t>
  </si>
  <si>
    <t>Fonendoskop černý bexatec high quality D690021</t>
  </si>
  <si>
    <t>ZB472</t>
  </si>
  <si>
    <t>Nůžky rovné chirurgické hrotnatotupé B397113080110</t>
  </si>
  <si>
    <t>ZB686</t>
  </si>
  <si>
    <t>Drén plochý 97.816.92.135</t>
  </si>
  <si>
    <t>ZB637</t>
  </si>
  <si>
    <t>Nůžky zahnuté chirurgické hrotnatotupé B397113080410</t>
  </si>
  <si>
    <t>ZH683</t>
  </si>
  <si>
    <t>Kádinka plastová 1000 ml K001808</t>
  </si>
  <si>
    <t>ZB134</t>
  </si>
  <si>
    <t>Šití dafilon modrý 3/0 (2) bal. á 36 ks C0932213</t>
  </si>
  <si>
    <t>ZB217</t>
  </si>
  <si>
    <t>Šití dafilon modrý 3/0 (2) bal. á 36 ks C0932353</t>
  </si>
  <si>
    <t>ZB220</t>
  </si>
  <si>
    <t>Šití safil fialový 3/0 (2) bal. á 36 ks C1048046</t>
  </si>
  <si>
    <t>ZD246</t>
  </si>
  <si>
    <t>Šití dafilon modrý 2/0 (3) bal. á 36 ks C0932361</t>
  </si>
  <si>
    <t>ZD067</t>
  </si>
  <si>
    <t>Šití safil fialový 2/0 (3) bal. á 36 ks C1048042</t>
  </si>
  <si>
    <t>ZA924</t>
  </si>
  <si>
    <t>Šití merslen 0 bal. á 36 ks EH6885H</t>
  </si>
  <si>
    <t>ZD669</t>
  </si>
  <si>
    <t>Rukavice endoskopické dlouhé nitratex ep M 700123</t>
  </si>
  <si>
    <t>ZL427</t>
  </si>
  <si>
    <t>Rukavice operační ansell sensi - touch vel. 8,0 bal. á 40 párů 8050195(8050155)</t>
  </si>
  <si>
    <t>ZM294</t>
  </si>
  <si>
    <t>Rukavice nitril sempercare bez p. XL bal. á 180 ks 30818</t>
  </si>
  <si>
    <t>ZA324</t>
  </si>
  <si>
    <t>Náplast tegaderm 10,0 cm x 12,0 cm bal. á 50 ks 1626W</t>
  </si>
  <si>
    <t>ZA454</t>
  </si>
  <si>
    <t>Kompresa AB 10 x 10 cm / 1 ks sterilní NT savá 1230114011</t>
  </si>
  <si>
    <t>Kompresa AB 10 x 10 cm/1 ks sterilní NT savá 1230114011</t>
  </si>
  <si>
    <t>ZC846</t>
  </si>
  <si>
    <t>Kompresa AB 15 x 25 cm /1 ks sterilní NT savá 1230114031</t>
  </si>
  <si>
    <t>Kompresa AB 15 x 25 cm/1 ks sterilní NT savá 1230114031</t>
  </si>
  <si>
    <t>Kompresa NT 7,5 x 7,5 cm / 2 ks sterilní 26510</t>
  </si>
  <si>
    <t>Náplast easi-v transparentní fixace perif.a centr.ven.k 49-664-M</t>
  </si>
  <si>
    <t>ZA442</t>
  </si>
  <si>
    <t>Steh náplasťový Steri-strip 6 x 75 mm bal. á 50 ks R1541</t>
  </si>
  <si>
    <t>ZA525</t>
  </si>
  <si>
    <t>Normlgel   5 g 370500</t>
  </si>
  <si>
    <t>ZF454</t>
  </si>
  <si>
    <t>Obinadlo elastické lenkideal krátkotažné 12 cm x 5 m bal. á 10 ks 19584</t>
  </si>
  <si>
    <t>ZN366</t>
  </si>
  <si>
    <t>Náplast poinjekční elastická tkaná jednotl. baleno 19 mm x 72 mm P-CURE1972ELAST</t>
  </si>
  <si>
    <t>ZA688</t>
  </si>
  <si>
    <t>Sáček močový curity s hod. diurézou 400 ml hadička 150 cm 8150</t>
  </si>
  <si>
    <t>ZA691</t>
  </si>
  <si>
    <t>Rampa 3 kohouty discofix 16600C/4085434/</t>
  </si>
  <si>
    <t>ZA860</t>
  </si>
  <si>
    <t>Spojka dvojitá otočná čistá á 20 ks 23412</t>
  </si>
  <si>
    <t>ZA967</t>
  </si>
  <si>
    <t>Flocare set 800 pump pro enter.vaky-569886  A4323102</t>
  </si>
  <si>
    <t>ZB006</t>
  </si>
  <si>
    <t>Teploměr digitální thermoval basic 9250391</t>
  </si>
  <si>
    <t>ZB388</t>
  </si>
  <si>
    <t>Kanyla ET 8,5 s manžetou 9485E</t>
  </si>
  <si>
    <t>ZB424</t>
  </si>
  <si>
    <t>Elektroda EKG H34SG 31.1946.21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</si>
  <si>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</si>
  <si>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</si>
  <si>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</si>
  <si>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</si>
  <si>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</si>
  <si>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</si>
  <si>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ZB755</t>
  </si>
  <si>
    <t>Zkumavka 1,0 ml K3 edta fialová 454034</t>
  </si>
  <si>
    <t>ZB762</t>
  </si>
  <si>
    <t>Zkumavka červená 6 ml 456092</t>
  </si>
  <si>
    <t>ZB773</t>
  </si>
  <si>
    <t>Zkumavka šedá-glykemie 454085</t>
  </si>
  <si>
    <t>ZB780</t>
  </si>
  <si>
    <t>Kontejner 120 ml sterilní 331690250350</t>
  </si>
  <si>
    <t>Kontejner 120 ml sterilní á 50 ks FLME25035</t>
  </si>
  <si>
    <t>ZC648</t>
  </si>
  <si>
    <t>Elektroda EKG s gelem ovál 33 x 51 mm pro dospělé H-108006</t>
  </si>
  <si>
    <t>Elektroda EKG s gelem pr. 55 mm pro dospělé H-108002</t>
  </si>
  <si>
    <t>Elektroda EKG pěnová pr. 55 mm pro dospělé H-108002</t>
  </si>
  <si>
    <t>ZC738</t>
  </si>
  <si>
    <t>Husí krk Expandi-flex 22362</t>
  </si>
  <si>
    <t>ZC981</t>
  </si>
  <si>
    <t>Kanyla TS 8,0 bez manžety 100/811/080</t>
  </si>
  <si>
    <t>Set sterilní pro močovou katetriz.+ aqua permanent 4 Mediset bal. á 54 ks 753882</t>
  </si>
  <si>
    <t>ZD945</t>
  </si>
  <si>
    <t>Filtr bakteriální a virový 1544</t>
  </si>
  <si>
    <t>ZD980</t>
  </si>
  <si>
    <t>Kanyla vasofix 18G zelená safety 4269136S-01</t>
  </si>
  <si>
    <t>ZE468</t>
  </si>
  <si>
    <t>Zkumavka modrá 1 ml 454320</t>
  </si>
  <si>
    <t>ZF233</t>
  </si>
  <si>
    <t>Stříkačka injekční arteriální 3 ml bez jehly line draw L/S bal. á 200 ks 4043E</t>
  </si>
  <si>
    <t>ZF967</t>
  </si>
  <si>
    <t>Láhev 0,3 l k thoraxovému odsávání N079.0011</t>
  </si>
  <si>
    <t>ZH546</t>
  </si>
  <si>
    <t>Flocare infinity pack set mobile 569572 ,2778307</t>
  </si>
  <si>
    <t>ZJ312</t>
  </si>
  <si>
    <t>Sonda žaludeční CH16 1200 mm s RTG linkou bal. á 50 ks 412016</t>
  </si>
  <si>
    <t>ZJ696</t>
  </si>
  <si>
    <t>Sonda žaludeční CH18 1200 mm s RTG linkou bal. á 30 ks 412018</t>
  </si>
  <si>
    <t>ZK179</t>
  </si>
  <si>
    <t>Sonda žaludeční CH12 1200 mm s RTG linkou bal. á 50 ks 412012</t>
  </si>
  <si>
    <t>ZK979</t>
  </si>
  <si>
    <t>Cévka odsávací CH18 s přerušovačem sání P01177a</t>
  </si>
  <si>
    <t>ZB671</t>
  </si>
  <si>
    <t>Láhev zvlhčovače 0,25 l autoklávovatelný P00442</t>
  </si>
  <si>
    <t>ZB850</t>
  </si>
  <si>
    <t>Nos umělý trach-vent bal. á 50 ks 41311U</t>
  </si>
  <si>
    <t>ZJ096</t>
  </si>
  <si>
    <t>Vzduchovod nosní 6,0 mm bal. á 10 ks 321060</t>
  </si>
  <si>
    <t>ZJ098</t>
  </si>
  <si>
    <t>Vzduchovod nosní 7,0 mm bal. á 10 ks 321070</t>
  </si>
  <si>
    <t>ZJ100</t>
  </si>
  <si>
    <t>Vzduchovod nosní 8,0 mm bal. á 10 ks 321080</t>
  </si>
  <si>
    <t>ZE195</t>
  </si>
  <si>
    <t>Manžeta TK k monitoru Mindray a další jednohadičková s vložkou 25 - 35 cm dospělá MEC 1200 NIBPHPA</t>
  </si>
  <si>
    <t>ZC754</t>
  </si>
  <si>
    <t>Čepelka skalpelová 21 BB521</t>
  </si>
  <si>
    <t>ZB824</t>
  </si>
  <si>
    <t>Zvlhčovač TR 200 trvalý + víko šroub. 000-070-000</t>
  </si>
  <si>
    <t>ZJ672</t>
  </si>
  <si>
    <t>Pohár na moč 250 ml UH GAMA204809</t>
  </si>
  <si>
    <t>ZB809</t>
  </si>
  <si>
    <t>Vak dýchací 2000 ml P00143</t>
  </si>
  <si>
    <t>ZF943</t>
  </si>
  <si>
    <t>Vzduchovod nosní 5,0 mm bal. á 10 ks 321050</t>
  </si>
  <si>
    <t>ZF996</t>
  </si>
  <si>
    <t>Manžeta přetlaková 500 ml komplet. P00502</t>
  </si>
  <si>
    <t>ZH543</t>
  </si>
  <si>
    <t>Víčko zvlhčovače 0,25 l autoklávovatelný P00441</t>
  </si>
  <si>
    <t>ZB107</t>
  </si>
  <si>
    <t>System vibrační ACAPELLA 27-7000</t>
  </si>
  <si>
    <t>ZK839</t>
  </si>
  <si>
    <t>System hrudní drenáže Sinapi 1000 ml dlouhá trubice kontrola sání XL1000S</t>
  </si>
  <si>
    <t>ZD730</t>
  </si>
  <si>
    <t>Kanyla ET 7,5 s manžetou 112482-000075</t>
  </si>
  <si>
    <t>ZF968</t>
  </si>
  <si>
    <t>Láhev 0,8 l k thoraxovému odsávání N079.0016</t>
  </si>
  <si>
    <t>ZH220</t>
  </si>
  <si>
    <t>Ventil pro hrudní drenáž Pneumostat 16 100</t>
  </si>
  <si>
    <t>ZF308</t>
  </si>
  <si>
    <t>Čidlo saturační ušní pro dospělé - 300 cm ALSD-PHP-U</t>
  </si>
  <si>
    <t>ZC054</t>
  </si>
  <si>
    <t>Válec odměrný vysoký sklo 100 ml 713880</t>
  </si>
  <si>
    <t>ZC081</t>
  </si>
  <si>
    <t>Močoměr bez teploměru 710363</t>
  </si>
  <si>
    <t>ZC615</t>
  </si>
  <si>
    <t>Katetr CVC 3 lumen certofix trio V720 bal. á 10 ks 4163214P</t>
  </si>
  <si>
    <t>ZD881</t>
  </si>
  <si>
    <t>Katetr CVC 3 lumen certofix trio SB730 bal. á 10 ks 4163303E</t>
  </si>
  <si>
    <t>ZA360</t>
  </si>
  <si>
    <t>Jehla sterican 0,5 x 25 mm oranžová 9186158</t>
  </si>
  <si>
    <t>ZB168</t>
  </si>
  <si>
    <t>Jehla chirurgická 0,9 x 36 B10</t>
  </si>
  <si>
    <t>ZB479</t>
  </si>
  <si>
    <t>Jehla chirurgická B12</t>
  </si>
  <si>
    <t>ZB481</t>
  </si>
  <si>
    <t>Jehla chirurgická B13</t>
  </si>
  <si>
    <t>ZL073</t>
  </si>
  <si>
    <t>Rukavice operační gammex bez pudru PF EnLite vel. 7,5 353385</t>
  </si>
  <si>
    <t>ZL074</t>
  </si>
  <si>
    <t>Rukavice operační gammex bez pudru PF EnLite vel. 8,0 353386</t>
  </si>
  <si>
    <t>ZN041</t>
  </si>
  <si>
    <t>Rukavice operační gammex ansell PF bez pudru 6,5 A351143</t>
  </si>
  <si>
    <t>ZN125</t>
  </si>
  <si>
    <t>Rukavice operační gammex ansell PF bez pudru 7,5 A351145</t>
  </si>
  <si>
    <t>ZN040</t>
  </si>
  <si>
    <t>Rukavice operační gammex ansell PF bez pudru 8,5 A351147</t>
  </si>
  <si>
    <t>ZF969</t>
  </si>
  <si>
    <t>Hadice s jednoduchou konickou spojkou bal. á 10 ks N079.0021</t>
  </si>
  <si>
    <t>ZF189</t>
  </si>
  <si>
    <t>Maska anesteziologická ambu jednorázová dospělá 000-252-055 (252-955)</t>
  </si>
  <si>
    <t>ZD461</t>
  </si>
  <si>
    <t>Maska tracheostomická pro dospělé bal. á 50 ks 032-10-091</t>
  </si>
  <si>
    <t>KC467</t>
  </si>
  <si>
    <t>stapler kruhový 29 CDH29-X</t>
  </si>
  <si>
    <t>KC469</t>
  </si>
  <si>
    <t>stapler lineární 30 TLH30-X</t>
  </si>
  <si>
    <t>KC472</t>
  </si>
  <si>
    <t>stapler lineární 60 TX60G-X</t>
  </si>
  <si>
    <t>KC479</t>
  </si>
  <si>
    <t>zásobník do lineárního katru TRT10-X</t>
  </si>
  <si>
    <t>KC483</t>
  </si>
  <si>
    <t>contour-zahnutý-kus CS40G-X</t>
  </si>
  <si>
    <t>KD033</t>
  </si>
  <si>
    <t>zásobník zelený Contour CR40G-X</t>
  </si>
  <si>
    <t>KC513</t>
  </si>
  <si>
    <t>zásobník ta premium 90-4,8 015485L</t>
  </si>
  <si>
    <t>KD044</t>
  </si>
  <si>
    <t>kleště koagul WAVE18S-X</t>
  </si>
  <si>
    <t>KH023</t>
  </si>
  <si>
    <t>zásobník modrý  75 mm TCR75</t>
  </si>
  <si>
    <t>ZE132</t>
  </si>
  <si>
    <t>Kleště jednorázové úchopové atraumatické D5/310 bal. á 10 ks PO893SU</t>
  </si>
  <si>
    <t>ZL862</t>
  </si>
  <si>
    <t>Rezervoár balonkový sací J-VAC 100ml bal á 10 ks 2160</t>
  </si>
  <si>
    <t>ZL861</t>
  </si>
  <si>
    <t>Drén silikonový BLAKE plochý 7 mm bal á 10 ks 2211</t>
  </si>
  <si>
    <t>KD046</t>
  </si>
  <si>
    <t>sada na hemeroidy PPH03</t>
  </si>
  <si>
    <t>KC512</t>
  </si>
  <si>
    <t>zásobník ta premium 55-4,8 015458L</t>
  </si>
  <si>
    <t>KC482</t>
  </si>
  <si>
    <t>rotikulátor AX55G-X</t>
  </si>
  <si>
    <t>KH022</t>
  </si>
  <si>
    <t>zásobník modrý 100 mm TCR10</t>
  </si>
  <si>
    <t>KD634</t>
  </si>
  <si>
    <t>drát zaváděcí MEM:IQ35F150S/A</t>
  </si>
  <si>
    <t>ZG020</t>
  </si>
  <si>
    <t>Nůžky laparoskopické zahnuté doleva, jednorázové shaft metzenbaum bal. á 10 ks PO888</t>
  </si>
  <si>
    <t>ZE444</t>
  </si>
  <si>
    <t>Svorka přidržovací 1,25 mm 395.125</t>
  </si>
  <si>
    <t>ZM954</t>
  </si>
  <si>
    <t>Nůžky koagulační Metzenbaum Mikro jemný hrot 23cm 685723150</t>
  </si>
  <si>
    <t>KC511</t>
  </si>
  <si>
    <t>zásobník ta premium 30-4,8 015433L</t>
  </si>
  <si>
    <t>ZM955</t>
  </si>
  <si>
    <t>Kabel bipolární 5 m k přístroji Erbe 680100086</t>
  </si>
  <si>
    <t>KC480</t>
  </si>
  <si>
    <t>zásobník do lineárního katru TRT55-X</t>
  </si>
  <si>
    <t>KC470</t>
  </si>
  <si>
    <t>stapler lineární 60 TLH60-X</t>
  </si>
  <si>
    <t>KC481</t>
  </si>
  <si>
    <t>zásobník do lineárního katru TRT75-X</t>
  </si>
  <si>
    <t>KF216</t>
  </si>
  <si>
    <t>skalpel harmonický focus long FCS17-X</t>
  </si>
  <si>
    <t>KD316</t>
  </si>
  <si>
    <t>stapler lineární 90 TLH90-X</t>
  </si>
  <si>
    <t>ZC018</t>
  </si>
  <si>
    <t>Klip hem-o-lok XL bal. á 14 ks WK544250</t>
  </si>
  <si>
    <t>ZL295</t>
  </si>
  <si>
    <t>Trokar s ostřím a fixačním balonkem 11 x 100 mm CFB33</t>
  </si>
  <si>
    <t>ZN550</t>
  </si>
  <si>
    <t>Páska retrakční silikonová modrá (surgical look) 750 mm x 2,5 mm bal. á 24 ks B1095528</t>
  </si>
  <si>
    <t>ZD074</t>
  </si>
  <si>
    <t>Šroub zajišťovací 3,5 mm 213.035</t>
  </si>
  <si>
    <t>ZD372</t>
  </si>
  <si>
    <t>Šroub zajišťovací 3,5 mm 213.032</t>
  </si>
  <si>
    <t>ZF685</t>
  </si>
  <si>
    <t>Šroub sternální unilock 3,0 mm 04.501.110</t>
  </si>
  <si>
    <t>ZF686</t>
  </si>
  <si>
    <t>Šroub sternální unilock 3,0 mm 04.501.112</t>
  </si>
  <si>
    <t>ZH558</t>
  </si>
  <si>
    <t>Šroub sternální unilock 3.0 mm 04.501.114</t>
  </si>
  <si>
    <t>Šroub sternální unilock 3,0 mm 04.501.114</t>
  </si>
  <si>
    <t>ZI132</t>
  </si>
  <si>
    <t>Dlaha sternální uzamykatelná 2.4 mm 460.045</t>
  </si>
  <si>
    <t>ZA019</t>
  </si>
  <si>
    <t>Šroub kortikální 2.0 mm 201.812</t>
  </si>
  <si>
    <t>ZD025</t>
  </si>
  <si>
    <t>Šroub zajišťovací 3,5 mm 213.030</t>
  </si>
  <si>
    <t>ZI644</t>
  </si>
  <si>
    <t>Dlaha sternální uzamykatelná 2.4 mm 460.046</t>
  </si>
  <si>
    <t>ZA039</t>
  </si>
  <si>
    <t>Šroub kortikální 2.0 mm 201.808</t>
  </si>
  <si>
    <t>ZE442</t>
  </si>
  <si>
    <t>Drát K-Wire 1,25 mm L100 á 10 ks 292.600.10</t>
  </si>
  <si>
    <t>ZL690</t>
  </si>
  <si>
    <t>Dlaha hrudní jansen 240 mm 397129990543</t>
  </si>
  <si>
    <t>KB711</t>
  </si>
  <si>
    <t>cévka ureterální 7F AC5207</t>
  </si>
  <si>
    <t>KC475</t>
  </si>
  <si>
    <t>katr lineární 100 mm TCT10-X</t>
  </si>
  <si>
    <t>KC476</t>
  </si>
  <si>
    <t>katr lineární   55 mm TCT55-X</t>
  </si>
  <si>
    <t>KC477</t>
  </si>
  <si>
    <t>katr lineární   75 mm TCT75-X</t>
  </si>
  <si>
    <t>KC486</t>
  </si>
  <si>
    <t>klip titanový střední LT300-X</t>
  </si>
  <si>
    <t>KC524</t>
  </si>
  <si>
    <t>Nástroj na endoskopické šití a uzlení Endo stitch 10 mm 173016</t>
  </si>
  <si>
    <t>KC539</t>
  </si>
  <si>
    <t>surgipro mesh   3 x 5 SPM35W</t>
  </si>
  <si>
    <t>KD034</t>
  </si>
  <si>
    <t>basx kit cholecystekt á 5 ks RLA004A</t>
  </si>
  <si>
    <t>KD058</t>
  </si>
  <si>
    <t>endo mf GIA 30-2,5 030805L</t>
  </si>
  <si>
    <t>KD069</t>
  </si>
  <si>
    <t>surgitie loop ED21L</t>
  </si>
  <si>
    <t>KE304</t>
  </si>
  <si>
    <t>nůžky harmonické otevřené ACE23E-X</t>
  </si>
  <si>
    <t>KE305</t>
  </si>
  <si>
    <t>nůžky harmonické laparoskopické ACE36E-X</t>
  </si>
  <si>
    <t>KG140</t>
  </si>
  <si>
    <t>katr lineární TLC75</t>
  </si>
  <si>
    <t>KC523</t>
  </si>
  <si>
    <t>surgineedle 120 172015</t>
  </si>
  <si>
    <t>KC538</t>
  </si>
  <si>
    <t>thoracoport   5,5 179305</t>
  </si>
  <si>
    <t>KD312</t>
  </si>
  <si>
    <t>katr lineární TLC55-X</t>
  </si>
  <si>
    <t>KD633</t>
  </si>
  <si>
    <t>trokar xcel 11 x 100 mm D11LT-X</t>
  </si>
  <si>
    <t>KD743</t>
  </si>
  <si>
    <t>trokar xcel dil D12LT</t>
  </si>
  <si>
    <t>KE993</t>
  </si>
  <si>
    <t>stapler echelon flex EC60A</t>
  </si>
  <si>
    <t>KH904</t>
  </si>
  <si>
    <t>stapler kožní PMR35-X</t>
  </si>
  <si>
    <t>KI073</t>
  </si>
  <si>
    <t>stapler - endo GIA universal 12mm EGIAUSTND</t>
  </si>
  <si>
    <t>KD042</t>
  </si>
  <si>
    <t>zásobník do Echelonu ECR60G-X</t>
  </si>
  <si>
    <t>KH993</t>
  </si>
  <si>
    <t>stapler lineární 60 mm GIA6048S</t>
  </si>
  <si>
    <t>KG098</t>
  </si>
  <si>
    <t>stapler kruhový EEA 33 EEA33</t>
  </si>
  <si>
    <t>KD041</t>
  </si>
  <si>
    <t>zásobník do Echelonu ECR60D-X</t>
  </si>
  <si>
    <t>KC507</t>
  </si>
  <si>
    <t>háček laparoskop k HS HDH05-X</t>
  </si>
  <si>
    <t>KD717</t>
  </si>
  <si>
    <t>trokar xcel dilating tip D5LT-X</t>
  </si>
  <si>
    <t>KC536</t>
  </si>
  <si>
    <t>endo retract II 10 176647</t>
  </si>
  <si>
    <t>KF912</t>
  </si>
  <si>
    <t>stapler GIA100 - 4,8 SGL GIA10048S</t>
  </si>
  <si>
    <t>KC542</t>
  </si>
  <si>
    <t>surgitie loop EL21L</t>
  </si>
  <si>
    <t>KD311</t>
  </si>
  <si>
    <t>sáček laparoskopický endo cath gold 10 173050G</t>
  </si>
  <si>
    <t>KD952</t>
  </si>
  <si>
    <t>stapler kruhový EEA 28 mm SGL EEA28</t>
  </si>
  <si>
    <t>KC527</t>
  </si>
  <si>
    <t>endo babcock 10 mm x 6 174001</t>
  </si>
  <si>
    <t>KD421</t>
  </si>
  <si>
    <t>zásobník echelon 45 ECR45D-X</t>
  </si>
  <si>
    <t>KC541</t>
  </si>
  <si>
    <t>surgipro mesh 14 x 9 SPM149W</t>
  </si>
  <si>
    <t>KA781</t>
  </si>
  <si>
    <t>stapler kruhový EEA 31 SGL EEA31</t>
  </si>
  <si>
    <t>KC540</t>
  </si>
  <si>
    <t>surgipro mesh   6 x 6 SPM66W</t>
  </si>
  <si>
    <t>KC537</t>
  </si>
  <si>
    <t>thoracoport 10,5 179301</t>
  </si>
  <si>
    <t>KH171</t>
  </si>
  <si>
    <t>klipy titanové 18zásobníků LT400</t>
  </si>
  <si>
    <t>KI239</t>
  </si>
  <si>
    <t>nástroj Ligasure Precise Plus LF1212 17cm</t>
  </si>
  <si>
    <t>KI443</t>
  </si>
  <si>
    <t>nástroj ligasure TM IMPACT, 14mm, d. 18cm LF4318</t>
  </si>
  <si>
    <t>KH750</t>
  </si>
  <si>
    <t>endostapler s cévním nábojem Multifire endo Gia30V 030811</t>
  </si>
  <si>
    <t>KE017</t>
  </si>
  <si>
    <t>zásobník bílý vaskulární  ECR45W</t>
  </si>
  <si>
    <t>KF304</t>
  </si>
  <si>
    <t>stapler echelon flex 45 mm, délka 34 cm EC45A-X</t>
  </si>
  <si>
    <t>KC533</t>
  </si>
  <si>
    <t>endoclip L 10 176625</t>
  </si>
  <si>
    <t>KI641</t>
  </si>
  <si>
    <t>zásobník do stapleru lineárního GIA10048L na silnou tkáňm - nábojnice do stapleru GIA10048S, zelená</t>
  </si>
  <si>
    <t>KC509</t>
  </si>
  <si>
    <t>síťka prolen 30 x 30 cm PML1</t>
  </si>
  <si>
    <t>KH021</t>
  </si>
  <si>
    <t>katr lineární 100 mm TLC10</t>
  </si>
  <si>
    <t>KH232</t>
  </si>
  <si>
    <t>nábojnice do EGIA60AMT</t>
  </si>
  <si>
    <t>KC529</t>
  </si>
  <si>
    <t>Stapler endo clinch II 5 174317</t>
  </si>
  <si>
    <t>KI722</t>
  </si>
  <si>
    <t>nůžky laparoskopické jednorázové k harmonickému skalpelu 36 cm,ADV technologie HAR H36</t>
  </si>
  <si>
    <t>KC535</t>
  </si>
  <si>
    <t>endo dissect 5 176645</t>
  </si>
  <si>
    <t>ZF132</t>
  </si>
  <si>
    <t>Disektor jednorázový maryland D5/310 mm bal. á 10 ks PO891SU</t>
  </si>
  <si>
    <t>KC526</t>
  </si>
  <si>
    <t>endo stitch 0 173026</t>
  </si>
  <si>
    <t>KC525</t>
  </si>
  <si>
    <t>endo stitch 2-0 173021</t>
  </si>
  <si>
    <t>KC531</t>
  </si>
  <si>
    <t>endoclip M/L 10 176615</t>
  </si>
  <si>
    <t>KD951</t>
  </si>
  <si>
    <t>stapler kruhový EEA 25 mm SGL EEA25</t>
  </si>
  <si>
    <t>KG986</t>
  </si>
  <si>
    <t>kleště na otevřenou operativu jednorázové NSEAL X 22L-X</t>
  </si>
  <si>
    <t>KH994</t>
  </si>
  <si>
    <t>nábojnice do lineárního stapleru 60mm GIA6048L</t>
  </si>
  <si>
    <t>KH617</t>
  </si>
  <si>
    <t>nábojnice EGIA 45 Artic med thick sulu EGIA45AMT</t>
  </si>
  <si>
    <t>KI881</t>
  </si>
  <si>
    <t>sáček laparoskopický endo cath II objem 1 500 ml vel. 29,5 cm 173049</t>
  </si>
  <si>
    <t>KF678</t>
  </si>
  <si>
    <t>ligasure impact   5 mm, délka 20 cm LF1520</t>
  </si>
  <si>
    <t>KI724</t>
  </si>
  <si>
    <t>nůžky koagulační FOCUS 9 cm HAR 9F</t>
  </si>
  <si>
    <t>KE019</t>
  </si>
  <si>
    <t>zásobník zelený s. tkáň ECR45G</t>
  </si>
  <si>
    <t>KH170</t>
  </si>
  <si>
    <t>aplikátor klipů L LC4010Z</t>
  </si>
  <si>
    <t>KJ067</t>
  </si>
  <si>
    <t>zásobník do stapleru Endo Gia artikulační, vaskulární 30 mm EGIA30CTAVM</t>
  </si>
  <si>
    <t>KJ068</t>
  </si>
  <si>
    <t>zásobník do stapleru Endo Gia artikulační, vaskulární 45 mm EGIA45CTAVM</t>
  </si>
  <si>
    <t>KC484</t>
  </si>
  <si>
    <t>klip titanový malý LT100-X</t>
  </si>
  <si>
    <t>KD742</t>
  </si>
  <si>
    <t>trokar xcel nruk 11 mm CB11LT</t>
  </si>
  <si>
    <t>KI216</t>
  </si>
  <si>
    <t>držák kloboučku laparoskopického cirkulačního stapleru - 10AG</t>
  </si>
  <si>
    <t>ZB214</t>
  </si>
  <si>
    <t>Šití safil fialový 4/0 (1.5) bal. á 36 ks C1048029</t>
  </si>
  <si>
    <t>ZB184</t>
  </si>
  <si>
    <t>Šití vicryl un 3-0 bal. á 12 ks W9890</t>
  </si>
  <si>
    <t>ZB188</t>
  </si>
  <si>
    <t>Šití vicryl plus vi 3-0 bal. á 36 ks VCP452H</t>
  </si>
  <si>
    <t>KE389</t>
  </si>
  <si>
    <t>síťka ultrap.hern.sys.l. UHSL1</t>
  </si>
  <si>
    <t>ZB021</t>
  </si>
  <si>
    <t>Síťka vicrylová mesh 8,5 x 10,5 cm VM96</t>
  </si>
  <si>
    <t>ZI555</t>
  </si>
  <si>
    <t>Náplast cosmopor antibacterial 10,0 x 8 cm á 25 ks 0082185</t>
  </si>
  <si>
    <t>ZA884</t>
  </si>
  <si>
    <t>Rourka rektální CH22 délka 40 cm 19-22.100</t>
  </si>
  <si>
    <t>ZB760</t>
  </si>
  <si>
    <t>Zkumavka červená 3 ml 454095</t>
  </si>
  <si>
    <t>ZA685</t>
  </si>
  <si>
    <t>Sonda pro tamponádu jícnu č.7 699021PHX</t>
  </si>
  <si>
    <t>ZB684</t>
  </si>
  <si>
    <t>Sonda žaludeční CH42, délka 80 cm 22-42.520</t>
  </si>
  <si>
    <t>ZM182</t>
  </si>
  <si>
    <t>Sonda endorektální manometrická T-DOCARM 9102-4</t>
  </si>
  <si>
    <t>ZC678</t>
  </si>
  <si>
    <t>Anoskop, šikmé zakončení A.4023.1</t>
  </si>
  <si>
    <t>ZL865</t>
  </si>
  <si>
    <t>Kleště jednorázové bioptické kolonoskopické  bal. á 20 ks FB-220U</t>
  </si>
  <si>
    <t>ZL866</t>
  </si>
  <si>
    <t>Kleště jednorázové bioptické kolonoskopické bal. á 20 ks FB-220K</t>
  </si>
  <si>
    <t>ZA206</t>
  </si>
  <si>
    <t>Set perkutální PEG-24-PULL-I-S</t>
  </si>
  <si>
    <t>ZL194</t>
  </si>
  <si>
    <t>Jehla endoskopická injekční  bal. á 5 ks 711811</t>
  </si>
  <si>
    <t>ZD654</t>
  </si>
  <si>
    <t>Rukavice endoskopické dlouhé nitratex ep S 700122</t>
  </si>
  <si>
    <t>DB325</t>
  </si>
  <si>
    <t>ITEST-HELICOBACTER</t>
  </si>
  <si>
    <t>50115050</t>
  </si>
  <si>
    <t>502 SZM obvazový (112 02 040)</t>
  </si>
  <si>
    <t>50115060</t>
  </si>
  <si>
    <t>503 SZM ostatní zdravotnický (112 02 100)</t>
  </si>
  <si>
    <t>50115070</t>
  </si>
  <si>
    <t>513 SZM katetry (112 02 101)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</si>
  <si>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</si>
  <si>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</si>
  <si>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</si>
  <si>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</si>
  <si>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</si>
  <si>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</si>
  <si>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</si>
  <si>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</si>
  <si>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</si>
  <si>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</si>
  <si>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50115064</t>
  </si>
  <si>
    <t>529 SZM šicí materiál (112 02 106)</t>
  </si>
  <si>
    <t>50115040</t>
  </si>
  <si>
    <t>505 SZM laboratorní sklo a materiál (112 02 140)</t>
  </si>
  <si>
    <t>50115004</t>
  </si>
  <si>
    <t>506 SZM umělé tělní náhrady kovové (112 02 030)</t>
  </si>
  <si>
    <t>50115080</t>
  </si>
  <si>
    <t>523 SZM staplery, endosk., optika, extraktory (112 02 102)</t>
  </si>
  <si>
    <t>50115011</t>
  </si>
  <si>
    <t>515 SZM umělé tělní náhrady ostatní (112 02 030)</t>
  </si>
  <si>
    <t>I. CHIR pracoviště DK COS</t>
  </si>
  <si>
    <t>Spotřeba zdravotnického materiálu - orientační přehled</t>
  </si>
  <si>
    <t>ON Data</t>
  </si>
  <si>
    <t>501 - Pracoviště chirurgie</t>
  </si>
  <si>
    <t>502 - Pracoviště dětské chirurgie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</si>
  <si>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</si>
  <si>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</si>
  <si>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</si>
  <si>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Heinz Petr</t>
  </si>
  <si>
    <t>Heller Lubomir</t>
  </si>
  <si>
    <t>Horváthová Kateřina</t>
  </si>
  <si>
    <t>HtoutouSedláková Miroslava</t>
  </si>
  <si>
    <t>Klein Jiří</t>
  </si>
  <si>
    <t>Lehnertová Katarína</t>
  </si>
  <si>
    <t>Marcinková Jana</t>
  </si>
  <si>
    <t>Procházková Katarína</t>
  </si>
  <si>
    <t>Raclavský Vladislav</t>
  </si>
  <si>
    <t>Rýznar Jan</t>
  </si>
  <si>
    <t>Schubertová Markéta</t>
  </si>
  <si>
    <t>Sovová Markéta</t>
  </si>
  <si>
    <t>Šarapatka Jan</t>
  </si>
  <si>
    <t>Študent Vladimír</t>
  </si>
  <si>
    <t>Vlachová Zuzana</t>
  </si>
  <si>
    <t>Zdravotní výkony vykázané na pracovišti v rámci ambulantní péče dle lékařů *</t>
  </si>
  <si>
    <t>501</t>
  </si>
  <si>
    <t>1</t>
  </si>
  <si>
    <t>0000498</t>
  </si>
  <si>
    <t>0000499</t>
  </si>
  <si>
    <t>MAGNESIUM SULFURICUM BIOTIKA 20%</t>
  </si>
  <si>
    <t>0000502</t>
  </si>
  <si>
    <t>MESOCAIN 1%</t>
  </si>
  <si>
    <t>0002439</t>
  </si>
  <si>
    <t>MARCAINE 0,5%</t>
  </si>
  <si>
    <t>0007981</t>
  </si>
  <si>
    <t>0030187</t>
  </si>
  <si>
    <t>0049317</t>
  </si>
  <si>
    <t>0083947</t>
  </si>
  <si>
    <t>0090719</t>
  </si>
  <si>
    <t>TRAMAL INJEKČNÍ ROZTOK 100 MG/2 ML</t>
  </si>
  <si>
    <t>0192143</t>
  </si>
  <si>
    <t>0201135</t>
  </si>
  <si>
    <t>0098901</t>
  </si>
  <si>
    <t>GLUKÓZA 5% VIAFLO</t>
  </si>
  <si>
    <t>0146681</t>
  </si>
  <si>
    <t>0201134</t>
  </si>
  <si>
    <t>TRAMAL INJEKČNÍ ROZTOK 50 MG/1 ML</t>
  </si>
  <si>
    <t>3</t>
  </si>
  <si>
    <t>0059756</t>
  </si>
  <si>
    <t>KATÉTR PH METRICKÝ 2 KANÁLOVÝ - OPAK.POUŽ.</t>
  </si>
  <si>
    <t>0099942</t>
  </si>
  <si>
    <t>ANOSKOP JEDNORÁZOVÝ OPERAČNÍ              A.4023.1</t>
  </si>
  <si>
    <t>0099944</t>
  </si>
  <si>
    <t>ANOSKOP JEDNORÁZOVÝ DIAGNOSTICKÝ, DĚTSKÝ    A.4018</t>
  </si>
  <si>
    <t>0094741</t>
  </si>
  <si>
    <t>KLIČKA POLYPEKTOMICKÁ - JEDNORÁZOVÁ</t>
  </si>
  <si>
    <t>V</t>
  </si>
  <si>
    <t>09220</t>
  </si>
  <si>
    <t>KANYLACE PERIFERNÍ ŽÍLY VČETNĚ INFÚZE</t>
  </si>
  <si>
    <t>09237</t>
  </si>
  <si>
    <t>OŠETŘENÍ A PŘEVAZ RÁNY VČETNĚ OŠETŘENÍ KOŽNÍCH A P</t>
  </si>
  <si>
    <t>09247</t>
  </si>
  <si>
    <t>ŽALUDEČNÍ LAVÁŽ LÉČEBNÁ</t>
  </si>
  <si>
    <t>09511</t>
  </si>
  <si>
    <t>MINIMÁLNÍ KONTAKT LÉKAŘE S PACIENTEM</t>
  </si>
  <si>
    <t>09532</t>
  </si>
  <si>
    <t>PROHLÍDKA OSOBY DISPENZARIZOVANÉ</t>
  </si>
  <si>
    <t>09550</t>
  </si>
  <si>
    <t>SIGNÁLNÍ VÝKON - INFORMACE O VYDÁNÍ ROZHODNUTÍ O D</t>
  </si>
  <si>
    <t>09551</t>
  </si>
  <si>
    <t>SIGNÁLNÍ VÝKON - INFORMACE O VYDÁNÍ ROZHODNUTÍ O 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</si>
  <si>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</si>
  <si>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</si>
  <si>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</si>
  <si>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</si>
  <si>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</si>
  <si>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</si>
  <si>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</si>
  <si>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</si>
  <si>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</si>
  <si>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</si>
  <si>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</si>
  <si>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</si>
  <si>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15920</t>
  </si>
  <si>
    <t>ENDOSKOPICKÉ STAVĚNÍ KRVÁCENÍ</t>
  </si>
  <si>
    <t>15950</t>
  </si>
  <si>
    <t>POLYPEKTOMIE  ENDOSKOPICKÁ</t>
  </si>
  <si>
    <t>15960</t>
  </si>
  <si>
    <t>ENDOSKOPICKÁ GASTROSTOMIE - PŘIČTI K CENĚ ZÁKLADNÍ</t>
  </si>
  <si>
    <t>15980</t>
  </si>
  <si>
    <t>ENDOSKOPICKÁ LIGACE HEMOROIDŮ - PŘIČTI K  ZÁKLADNÍ</t>
  </si>
  <si>
    <t>51022</t>
  </si>
  <si>
    <t>CÍLENÉ VYŠETŘENÍ CHIRURGEM</t>
  </si>
  <si>
    <t>51023</t>
  </si>
  <si>
    <t>KONTROLNÍ VYŠETŘENÍ CHIRURGEM</t>
  </si>
  <si>
    <t>51413</t>
  </si>
  <si>
    <t>ANOREKTÁLNÍ MANOMETRIE</t>
  </si>
  <si>
    <t>51423</t>
  </si>
  <si>
    <t>DIVULZE ANU EV. S VYNĚTÍM CIZÍHO TĚLESA A MANUÁLNÍ</t>
  </si>
  <si>
    <t>51818</t>
  </si>
  <si>
    <t>OŠETŘENÍ A PŘEVAZ RÁNY, KOŽNÍCH A PODKOŽNÍCH AFEKC</t>
  </si>
  <si>
    <t>51877</t>
  </si>
  <si>
    <t>PŘILOŽENÍ LÉČEBNÉ POMŮCKY - ORTÉZY</t>
  </si>
  <si>
    <t>52022</t>
  </si>
  <si>
    <t>CÍLENÉ VYŠETŘENÍ DĚTSKÝM CHIRURGEM</t>
  </si>
  <si>
    <t>52023</t>
  </si>
  <si>
    <t>KONTROLNÍ VYŠETŘENÍ DĚTSKÝM CHIRURGEM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</si>
  <si>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</si>
  <si>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</si>
  <si>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</si>
  <si>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</si>
  <si>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</si>
  <si>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</si>
  <si>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09547</t>
  </si>
  <si>
    <t>REGULAČNÍ POPLATEK -- POJIŠTĚNEC OD ÚHRADY POPLATK</t>
  </si>
  <si>
    <t>09543</t>
  </si>
  <si>
    <t>SIGNÁLNÍ VÝKON KLINICKÉHO VYŠETŘENÍ / DO 31.12.201</t>
  </si>
  <si>
    <t>15404</t>
  </si>
  <si>
    <t>TOTÁLNÍ KOLOSKOPIE</t>
  </si>
  <si>
    <t>15402</t>
  </si>
  <si>
    <t>REKTOSKOPIE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</si>
  <si>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</si>
  <si>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</si>
  <si>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</si>
  <si>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</si>
  <si>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</si>
  <si>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</si>
  <si>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</si>
  <si>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</si>
  <si>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</si>
  <si>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</si>
  <si>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09523</t>
  </si>
  <si>
    <t>EDUKAČNÍ POHOVOR LÉKAŘE S NEMOCNÝM ČI RODINOU</t>
  </si>
  <si>
    <t>09125</t>
  </si>
  <si>
    <t>PULZNÍ OXYMETRIE</t>
  </si>
  <si>
    <t>15403</t>
  </si>
  <si>
    <t>KOLOSKOPIE NEÚPLNÁ  (NEBO SIGMOIDEOSKOPIE)</t>
  </si>
  <si>
    <t>09219</t>
  </si>
  <si>
    <t xml:space="preserve">INTRAVENÓZNÍ INJEKCE U DOSPĚLÉHO ČI DÍTĚTE NAD 10 </t>
  </si>
  <si>
    <t>51825</t>
  </si>
  <si>
    <t>SEKUNDÁRNÍ SUTURA RÁNY</t>
  </si>
  <si>
    <t>78210</t>
  </si>
  <si>
    <t>ANALGOSEDACE INTRAVENÓZNÍ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</si>
  <si>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</si>
  <si>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</si>
  <si>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</si>
  <si>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</si>
  <si>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</si>
  <si>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</si>
  <si>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</si>
  <si>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</si>
  <si>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</si>
  <si>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</si>
  <si>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</si>
  <si>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</si>
  <si>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</si>
  <si>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ABSCES NEBO HEMATOM SUBKUTANNÍ, PILONIDÁLNÍ, INTRA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</si>
  <si>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</si>
  <si>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</si>
  <si>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</si>
  <si>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</si>
  <si>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</si>
  <si>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</si>
  <si>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89511</t>
  </si>
  <si>
    <t>UZ INTRAKAVITÁLNÍ VYŠETŘENÍ</t>
  </si>
  <si>
    <t>51417</t>
  </si>
  <si>
    <t>MALÝ CHIRURGICKÝ VÝKON V OBLASTI ANU NEBO REKTA VČ</t>
  </si>
  <si>
    <t>51817</t>
  </si>
  <si>
    <t>OŠETŘENÍ NEHTU NA RUCE, NOZE (FENESTRACE, PARCIÁLN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</si>
  <si>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</si>
  <si>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</si>
  <si>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</si>
  <si>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</si>
  <si>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</si>
  <si>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</si>
  <si>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</si>
  <si>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</si>
  <si>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0003433</t>
  </si>
  <si>
    <t>0006200</t>
  </si>
  <si>
    <t>0098169</t>
  </si>
  <si>
    <t>0146683</t>
  </si>
  <si>
    <t>0146684</t>
  </si>
  <si>
    <t>10% GLUCOSE IN WATER FOR INJECTION FRESENIUS</t>
  </si>
  <si>
    <t>0051607</t>
  </si>
  <si>
    <t>SADA GASTROSTOMICKÁ - PEG</t>
  </si>
  <si>
    <t>0052160</t>
  </si>
  <si>
    <t>EXTRAKTOR - KOŠÍČEK - 4 DRÁT - OPAK.POUŽ. 026755</t>
  </si>
  <si>
    <t>15110</t>
  </si>
  <si>
    <t>ŽALUDEČNÍ LAVÁŽ DIAGNOSTICKÁ</t>
  </si>
  <si>
    <t>15900</t>
  </si>
  <si>
    <t>ENDOSKOPICKÁ DILATACE STENÓZ TRÁVICÍ TRUBICE</t>
  </si>
  <si>
    <t>09555</t>
  </si>
  <si>
    <t>OŠETŘENÍ DÍTĚTE DO 6 LET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</si>
  <si>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</si>
  <si>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</si>
  <si>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</si>
  <si>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</si>
  <si>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</si>
  <si>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</si>
  <si>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</si>
  <si>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</si>
  <si>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</si>
  <si>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</si>
  <si>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</si>
  <si>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</si>
  <si>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</si>
  <si>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</si>
  <si>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</si>
  <si>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</si>
  <si>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</si>
  <si>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</si>
  <si>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</si>
  <si>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</si>
  <si>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</si>
  <si>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</si>
  <si>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</si>
  <si>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</si>
  <si>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</si>
  <si>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</si>
  <si>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</si>
  <si>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</si>
  <si>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</si>
  <si>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09121</t>
  </si>
  <si>
    <t>PUNKCE PARENCHYMATICKÉHO ORGÁNU NEBO DUTINY</t>
  </si>
  <si>
    <t>07546</t>
  </si>
  <si>
    <t>(DRG) OTEVŘENÝ PŘÍSTUP</t>
  </si>
  <si>
    <t>07512</t>
  </si>
  <si>
    <t>(VZP) TROMBECTOMIE HLUBOKÉHO ŽILNÍHO SYSTÉMU HORNÍ</t>
  </si>
  <si>
    <t>07543</t>
  </si>
  <si>
    <t>(DRG) PRIMOOPERACE</t>
  </si>
  <si>
    <t>09245</t>
  </si>
  <si>
    <t>ZAVEDENÍ GASTRICKÉ SONDY PRO ENTERÁLNÍ VÝŽIVU</t>
  </si>
  <si>
    <t>07552</t>
  </si>
  <si>
    <t>(DRG) OPERAČNÍ VÝKON BEZ MIMOTĚLNÍHO OBĚHU</t>
  </si>
  <si>
    <t>07499</t>
  </si>
  <si>
    <t>(VZP) INTERPOZICE ŽILNÍHO ÚSEKU</t>
  </si>
  <si>
    <t>5F1</t>
  </si>
  <si>
    <t>0003952</t>
  </si>
  <si>
    <t>0004234</t>
  </si>
  <si>
    <t>0006480</t>
  </si>
  <si>
    <t>OCPLEX</t>
  </si>
  <si>
    <t>0008807</t>
  </si>
  <si>
    <t>0008808</t>
  </si>
  <si>
    <t>0011706</t>
  </si>
  <si>
    <t>0011785</t>
  </si>
  <si>
    <t>AMIKIN 1 G</t>
  </si>
  <si>
    <t>0014583</t>
  </si>
  <si>
    <t>0015273</t>
  </si>
  <si>
    <t>SULPERAZON 2 G IM/IV</t>
  </si>
  <si>
    <t>0016600</t>
  </si>
  <si>
    <t>0017041</t>
  </si>
  <si>
    <t>0020605</t>
  </si>
  <si>
    <t>0025746</t>
  </si>
  <si>
    <t>0026127</t>
  </si>
  <si>
    <t>0026902</t>
  </si>
  <si>
    <t>0049193</t>
  </si>
  <si>
    <t>0053922</t>
  </si>
  <si>
    <t>CIPHIN PRO INFUSIONE 200 MG/100 ML</t>
  </si>
  <si>
    <t>0055680</t>
  </si>
  <si>
    <t>0058092</t>
  </si>
  <si>
    <t>0059830</t>
  </si>
  <si>
    <t>CIPRINOL 200 MG/100 ML</t>
  </si>
  <si>
    <t>HAEMOCOMPLETTAN P</t>
  </si>
  <si>
    <t>0065989</t>
  </si>
  <si>
    <t>0066137</t>
  </si>
  <si>
    <t>0068998</t>
  </si>
  <si>
    <t>0072972</t>
  </si>
  <si>
    <t>0075634</t>
  </si>
  <si>
    <t>PROTHROMPLEX TOTAL NF</t>
  </si>
  <si>
    <t>0076353</t>
  </si>
  <si>
    <t>FORTUM 1 G</t>
  </si>
  <si>
    <t>0076354</t>
  </si>
  <si>
    <t>0076360</t>
  </si>
  <si>
    <t>ZINACEF 1,5 G</t>
  </si>
  <si>
    <t>0077018</t>
  </si>
  <si>
    <t>ULTRAVIST 370</t>
  </si>
  <si>
    <t>0083050</t>
  </si>
  <si>
    <t>SEFOTAK 1 G</t>
  </si>
  <si>
    <t>0083417</t>
  </si>
  <si>
    <t>0087239</t>
  </si>
  <si>
    <t>FANHDI 50 I.U./ML</t>
  </si>
  <si>
    <t>0087240</t>
  </si>
  <si>
    <t>FANHDI 100 I.U./ML</t>
  </si>
  <si>
    <t>0089028</t>
  </si>
  <si>
    <t>IMMUNATE STIM PLUS 500</t>
  </si>
  <si>
    <t>0092290</t>
  </si>
  <si>
    <t>0094155</t>
  </si>
  <si>
    <t>0094176</t>
  </si>
  <si>
    <t>0096414</t>
  </si>
  <si>
    <t>0097000</t>
  </si>
  <si>
    <t>0097910</t>
  </si>
  <si>
    <t>HUMAN ALBUMIN GRIFOLS 20%</t>
  </si>
  <si>
    <t>0127511</t>
  </si>
  <si>
    <t>0131654</t>
  </si>
  <si>
    <t>CEFTAZIDIM KABI 1 G</t>
  </si>
  <si>
    <t>0131656</t>
  </si>
  <si>
    <t>0137499</t>
  </si>
  <si>
    <t>0142077</t>
  </si>
  <si>
    <t>0151458</t>
  </si>
  <si>
    <t>0156404</t>
  </si>
  <si>
    <t>IMIPENEM/CILASTATIN HOSPIRA 500 MG/500 MG</t>
  </si>
  <si>
    <t>0162180</t>
  </si>
  <si>
    <t>0162187</t>
  </si>
  <si>
    <t>0162809</t>
  </si>
  <si>
    <t>0164350</t>
  </si>
  <si>
    <t>TAZOCIN 4 G/0,5 G</t>
  </si>
  <si>
    <t>0500720</t>
  </si>
  <si>
    <t>MYCAMINE 100 MG</t>
  </si>
  <si>
    <t>0134595</t>
  </si>
  <si>
    <t>MEDOCLAV 1000 MG/200 MG</t>
  </si>
  <si>
    <t>0182993</t>
  </si>
  <si>
    <t>VANCOMYCIN HIKMA 1000 MG PRÁŠEK PRO KONCENTRÁT PRO</t>
  </si>
  <si>
    <t>0127517</t>
  </si>
  <si>
    <t>CEFTAZIDIM MYLAN 2 G</t>
  </si>
  <si>
    <t>0201954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</si>
  <si>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</si>
  <si>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</si>
  <si>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</si>
  <si>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</si>
  <si>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</si>
  <si>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</si>
  <si>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</si>
  <si>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</si>
  <si>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</si>
  <si>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</si>
  <si>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</si>
  <si>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</si>
  <si>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</si>
  <si>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</si>
  <si>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</si>
  <si>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</si>
  <si>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</si>
  <si>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</si>
  <si>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0001203</t>
  </si>
  <si>
    <t>ŠROUB SAMOŘEZNÝ KORTIKÁLNÍ RUKA OCEL</t>
  </si>
  <si>
    <t>0001282</t>
  </si>
  <si>
    <t>DLAHA ADAPTAČNÍ  MINI FRAGMENT OCEL</t>
  </si>
  <si>
    <t>0001291</t>
  </si>
  <si>
    <t>DLAHA LC-DCP ROVNÁ MINI FRAGMENT OCEL</t>
  </si>
  <si>
    <t>0012886</t>
  </si>
  <si>
    <t>JEHLA ULTRA VERESSIHO                  (PN 150)</t>
  </si>
  <si>
    <t>0012979</t>
  </si>
  <si>
    <t>STAPLER CIRKULÁRNÍ ZAHNUTÝ - CDH</t>
  </si>
  <si>
    <t>0012985</t>
  </si>
  <si>
    <t>STAPLER LINEÁRNÍ TL30.TLH30.TLV30.TX30B.30G.30V</t>
  </si>
  <si>
    <t>0012996</t>
  </si>
  <si>
    <t>ZÁSOBNÍK DO LINEÁRNÍHO STAPLERU S BŘITEM TCR,TVR,T</t>
  </si>
  <si>
    <t>0012999</t>
  </si>
  <si>
    <t>STAPLER LINEÁRNÍ S BŘITEM TCT55 TLC55</t>
  </si>
  <si>
    <t>0013004</t>
  </si>
  <si>
    <t>STAPLER LINEÁRNÍ TX 60B TX60G</t>
  </si>
  <si>
    <t>0013009</t>
  </si>
  <si>
    <t>ZÁSOBNÍK DO LINEÁRNÍHO STAPLERU S BŘITEM TCR75,TRT</t>
  </si>
  <si>
    <t>0013010</t>
  </si>
  <si>
    <t>STAPLER LINEÁRNÍ S BŘITEM TCT75,TLC75,TCD75</t>
  </si>
  <si>
    <t>0018524</t>
  </si>
  <si>
    <t>STAPLER ZAHNUTÝ - ROTIKULÁTOR    AX 55B,AX 55G</t>
  </si>
  <si>
    <t>0018678</t>
  </si>
  <si>
    <t>CEMENT KOSTNÍ PALACOS R - 40 + GENTAMICINUM  2X40G</t>
  </si>
  <si>
    <t>0021836</t>
  </si>
  <si>
    <t>HŘEB TIBIÁLNÍ  TT   8;9 L260-395</t>
  </si>
  <si>
    <t>0027930</t>
  </si>
  <si>
    <t>STENT PERIFERNÍ URETERÁLNÍ WHITE STAR INTRAOPERATI</t>
  </si>
  <si>
    <t>0030512</t>
  </si>
  <si>
    <t>ZÁSOBNÍK PRO LINEÁRNÍ STAPLER TA PREMIUM 30-4.8 DL</t>
  </si>
  <si>
    <t>0030515</t>
  </si>
  <si>
    <t>ZÁSOBNÍK PRO LINEÁRNÍ STAPLER TA PREMIUM 55-4.8 DL</t>
  </si>
  <si>
    <t>0030518</t>
  </si>
  <si>
    <t>ZÁSOBNÍK PRO LINEÁRNÍ STAPLER TA PREMIUM 90-4.8 DL</t>
  </si>
  <si>
    <t>0030617</t>
  </si>
  <si>
    <t>STAPLER KOŽNÍ ROYAL - 35W</t>
  </si>
  <si>
    <t>0030636</t>
  </si>
  <si>
    <t>KLIPOVAČ ENDO CLIP L 10MM</t>
  </si>
  <si>
    <t>0030641</t>
  </si>
  <si>
    <t>ZÁSOBNÍK PRO STAPLER MULTIFIRE ENDO GIA 30-2.5 DLU</t>
  </si>
  <si>
    <t>0030647</t>
  </si>
  <si>
    <t>SÍŤKA SURGIPRO MESH</t>
  </si>
  <si>
    <t>0030648</t>
  </si>
  <si>
    <t>0030652</t>
  </si>
  <si>
    <t>TROKAR THORACOPORT 5.5;10.5;11.5;15 MM</t>
  </si>
  <si>
    <t>0037139</t>
  </si>
  <si>
    <t>PROTÉZA GORE-TEX CÉVNÍ - PRUŽNÁ TENKOSTĚNNÁ</t>
  </si>
  <si>
    <t>0037145</t>
  </si>
  <si>
    <t>0037272</t>
  </si>
  <si>
    <t>PROTÉZA GORE-TEX CÉVNÍ - PRUŽNÁ BIFURKAČNÍ</t>
  </si>
  <si>
    <t>0042251</t>
  </si>
  <si>
    <t>CEMENT KOSTNÍ COPAL G+C - 40 GENTAMICIN A CLINDAMY</t>
  </si>
  <si>
    <t>0043119</t>
  </si>
  <si>
    <t>ŠTĚP ALLOGENNÍ KOSTNÍ ZMRAZENÝ</t>
  </si>
  <si>
    <t>0048989</t>
  </si>
  <si>
    <t>ELEKTRODA KOAGULAČNÍ JEDNORÁZOVÁ GN211</t>
  </si>
  <si>
    <t>0049488</t>
  </si>
  <si>
    <t>STAPLER LINEÁRNÍ -  ECHELON, ETS FLEX 45MM,60MM, D</t>
  </si>
  <si>
    <t>0049489</t>
  </si>
  <si>
    <t>ZÁSOBNÍK DO STAPLERU - ECHELON, ETS FLEX BÍLÝ,MODR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</si>
  <si>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</si>
  <si>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</si>
  <si>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</si>
  <si>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</si>
  <si>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</si>
  <si>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</si>
  <si>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0052021</t>
  </si>
  <si>
    <t>ENDOŠITÍ MIC250H</t>
  </si>
  <si>
    <t>0052025</t>
  </si>
  <si>
    <t>ENDOŠITÍ MIC173H</t>
  </si>
  <si>
    <t>0053464</t>
  </si>
  <si>
    <t>STAPLER LINEÁRNÍ-BEZ ZÁSOBNÍKU - ENDO GIA - UNIVER</t>
  </si>
  <si>
    <t>0053481</t>
  </si>
  <si>
    <t>SÁČEK - ENDO CATCH 10MM</t>
  </si>
  <si>
    <t>0053529</t>
  </si>
  <si>
    <t>0053772</t>
  </si>
  <si>
    <t>STAPLER LINEÁRNÍ S BŘITEM  TCT10,TLC10</t>
  </si>
  <si>
    <t>0053774</t>
  </si>
  <si>
    <t>ZÁSOBNÍK DO LINEÁRNÍHO STAPLERU S BŘITEM  TRT10,TC</t>
  </si>
  <si>
    <t>0054525</t>
  </si>
  <si>
    <t>DRÁT VODÍCÍ</t>
  </si>
  <si>
    <t>0056290</t>
  </si>
  <si>
    <t>KATETR BALONKOVÝ FOGARTY 120404F</t>
  </si>
  <si>
    <t>0056292</t>
  </si>
  <si>
    <t>KATETR BALONKOVÝ FOGARTY 120805F</t>
  </si>
  <si>
    <t>0056293</t>
  </si>
  <si>
    <t>KATETR BALONKOVÝ FOGARTY 120806F</t>
  </si>
  <si>
    <t>0056490</t>
  </si>
  <si>
    <t>STAPLER CIRKULÁRNÍ EEA</t>
  </si>
  <si>
    <t>0058164</t>
  </si>
  <si>
    <t>GRASPER SE ZÁMKEM ATRAUMATICKÝ     5DSG, 10AG</t>
  </si>
  <si>
    <t>0058352</t>
  </si>
  <si>
    <t>CÍLENÝ ODBĚR BIOPSIE DRG 90781</t>
  </si>
  <si>
    <t>0058358</t>
  </si>
  <si>
    <t>JEJUNOSTOMIE  DRG 90787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</si>
  <si>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</si>
  <si>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</si>
  <si>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</si>
  <si>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</si>
  <si>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</si>
  <si>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</si>
  <si>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0058384</t>
  </si>
  <si>
    <t>HERNIOPLASTIKA OBOUSTRANNÁ PRIMÁRNÍ DRG 90838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</si>
  <si>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</si>
  <si>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</si>
  <si>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</si>
  <si>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</si>
  <si>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</si>
  <si>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</si>
  <si>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0058396</t>
  </si>
  <si>
    <t>ADRENALEKTOMIE DRG 90857</t>
  </si>
  <si>
    <t>0058399</t>
  </si>
  <si>
    <t>RESEKCE TLUSTÉHO STŘEVA DRG 90864</t>
  </si>
  <si>
    <t>0058400</t>
  </si>
  <si>
    <t>EZOFAGOKARDIOMYOTOMIE S FUNDOPLIKACÍ DRG 90865</t>
  </si>
  <si>
    <t>0058402</t>
  </si>
  <si>
    <t>ODSTRANĚNÍ TUMORU MEDIASTINA DRG 90867</t>
  </si>
  <si>
    <t>0058405</t>
  </si>
  <si>
    <t>LOBEKTOMIE PLIC DRG 90870</t>
  </si>
  <si>
    <t>0058408</t>
  </si>
  <si>
    <t>RESEKCE ŽALUDKU BI DRG 90875</t>
  </si>
  <si>
    <t>0058412</t>
  </si>
  <si>
    <t>NÍZKÁ PŘEDNÍ RESEKCE REKTA DRG 90880</t>
  </si>
  <si>
    <t>0058423</t>
  </si>
  <si>
    <t>ENUKLEACE JEDNODUCHÉ CYSTY DRG 90805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</si>
  <si>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</si>
  <si>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</si>
  <si>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</si>
  <si>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</si>
  <si>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</si>
  <si>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</si>
  <si>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</si>
  <si>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</si>
  <si>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</si>
  <si>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</si>
  <si>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</si>
  <si>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</si>
  <si>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</si>
  <si>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</si>
  <si>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</si>
  <si>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</si>
  <si>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</si>
  <si>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PROLENOVÁ PML1</t>
  </si>
  <si>
    <t>0081997</t>
  </si>
  <si>
    <t>V.A.C. ATS SBĚRNÁ NÁDOBA S GELEM</t>
  </si>
  <si>
    <t>0081998</t>
  </si>
  <si>
    <t>V.A.C.FREEDOM SBĚRNÁ NÁDOBA S GELEM</t>
  </si>
  <si>
    <t>0081999</t>
  </si>
  <si>
    <t>V.A.C.GRANUFOAM(PU PĚNA) VELIKOST S</t>
  </si>
  <si>
    <t>0082000</t>
  </si>
  <si>
    <t>V.A.C.GRANUFOAM(PU PĚNA) VELIKOST M</t>
  </si>
  <si>
    <t>0082001</t>
  </si>
  <si>
    <t>V.A.C.GRANUFOAM(PU PĚNA) VELIKOST L</t>
  </si>
  <si>
    <t>0082077</t>
  </si>
  <si>
    <t>KRYTÍ COM 30 OBVAZOVÁ TEXTÍLIE KOMBINOVANÁ</t>
  </si>
  <si>
    <t>0082079</t>
  </si>
  <si>
    <t>0082153</t>
  </si>
  <si>
    <t>KRYCÍ FÓLIE</t>
  </si>
  <si>
    <t>0083068</t>
  </si>
  <si>
    <t>DLAHA STERNÁLNÍ TITAN</t>
  </si>
  <si>
    <t>0083070</t>
  </si>
  <si>
    <t>0083071</t>
  </si>
  <si>
    <t>DLAHA STERNÁLNÍ STERILNÍ TITAN</t>
  </si>
  <si>
    <t>0083529</t>
  </si>
  <si>
    <t>SÍŤKA ULTRAPRO KÝLNÍ</t>
  </si>
  <si>
    <t>0092078</t>
  </si>
  <si>
    <t>STAPLER LINEÁRNÍ ZAHNUTÝ S NOŽEM - NÍZKÁ RESEKCE -</t>
  </si>
  <si>
    <t>0092079</t>
  </si>
  <si>
    <t>ZÁSOBNÍK DO LINEÁRNÍHO STAPLERU CR40B,CR40G (PRO P</t>
  </si>
  <si>
    <t>0092436</t>
  </si>
  <si>
    <t>STAPLER LIN. S NOŽEM GIA DST 60-4,8   GIA6048S</t>
  </si>
  <si>
    <t>0092438</t>
  </si>
  <si>
    <t>STAPLER LIN. S NOŽEM GIA DST 80-4,8   GIA8048S</t>
  </si>
  <si>
    <t>0092440</t>
  </si>
  <si>
    <t>STAPLER LIN. S NOŽEM GIA DST 100-4,8  GIA10048S</t>
  </si>
  <si>
    <t>0092441</t>
  </si>
  <si>
    <t>ZÁSOBNÍK GIA DST 60-2,5 SULU          GIA6025L</t>
  </si>
  <si>
    <t>0092446</t>
  </si>
  <si>
    <t>ZÁSOBNÍK GIA DST 80-4,8 SULU          GIA8048L</t>
  </si>
  <si>
    <t>0092448</t>
  </si>
  <si>
    <t>ZÁSOBNÍK GIA DST 100-4,8 SULU         GIA10048L</t>
  </si>
  <si>
    <t>0099752</t>
  </si>
  <si>
    <t>ŠROUB SAMOŘEZNÝ STERNÁLNÍ TITAN</t>
  </si>
  <si>
    <t>0108130</t>
  </si>
  <si>
    <t>DLAHA ROVNÁ STERNÁLNÍ TITAN</t>
  </si>
  <si>
    <t>0108768</t>
  </si>
  <si>
    <t>ŠROUB SAMOVRTNÝ STERNÁLNÍ TITAN</t>
  </si>
  <si>
    <t>0151180</t>
  </si>
  <si>
    <t>KAUTER MONOPOLÁRNÍ - 8MM - ZAHNUTÉ NŮŽKY</t>
  </si>
  <si>
    <t>0151183</t>
  </si>
  <si>
    <t>KAUTER BIPOLÁRNÍ - 8MM - KLEŠTĚ MARYLAND</t>
  </si>
  <si>
    <t>0151193</t>
  </si>
  <si>
    <t>KLEŠTĚ - 8MM</t>
  </si>
  <si>
    <t>0151210</t>
  </si>
  <si>
    <t>PŘÍSLUŠENSTVÍ - KRYTKA NA MONOPOLÁRNÍ NŮŽKY (PRO P</t>
  </si>
  <si>
    <t>0151218</t>
  </si>
  <si>
    <t>PŘÍSLUŠENSTVÍ - ROUŠKY STERILNÍ ROBOTICKÉ - NÁSTRO</t>
  </si>
  <si>
    <t>0151220</t>
  </si>
  <si>
    <t>PŘÍSLUŠENSTVÍ - ROUŠKY STERILNÍ ROBOTICKÉ - KAMERO</t>
  </si>
  <si>
    <t>0151221</t>
  </si>
  <si>
    <t>PŘÍSLUŠENSTVÍ - ROUŠKY STERILNÍ ROBOTICKÉ - KAMERA</t>
  </si>
  <si>
    <t>0151509</t>
  </si>
  <si>
    <t>SADA PRO OPERACI DLE LONGA VČ. STAPLERU</t>
  </si>
  <si>
    <t>0151607</t>
  </si>
  <si>
    <t>TROKAR S NOŽEM - 5;10;12 MM</t>
  </si>
  <si>
    <t>0092444</t>
  </si>
  <si>
    <t>ZÁSOBNÍK GIA DST 60-4,8 SULU          GIA6048L</t>
  </si>
  <si>
    <t>0053532</t>
  </si>
  <si>
    <t>STAPLER PROTACK 5MM DISP.</t>
  </si>
  <si>
    <t>0013054</t>
  </si>
  <si>
    <t>STAPLER KOŽNÍ, 35 NEREZ.OCEL. NÁPLNÍ PMW35,PMR35</t>
  </si>
  <si>
    <t>0068901</t>
  </si>
  <si>
    <t>IMPLANTÁT MAMMÁRNÍ EXPANDER TKÁŇOVÝ</t>
  </si>
  <si>
    <t>0030643</t>
  </si>
  <si>
    <t>STAPLER LINEÁRNÍ S/BEZ NOŽE MF ENDO GIA 30-2.5</t>
  </si>
  <si>
    <t>0058364</t>
  </si>
  <si>
    <t>ESOFAGOKARDIOMYOTOMIE DRG 90797</t>
  </si>
  <si>
    <t>0062220</t>
  </si>
  <si>
    <t>SÍŤKA VICRYLOVÁ VM96</t>
  </si>
  <si>
    <t>0058353</t>
  </si>
  <si>
    <t>LAVÁŽ A ODSÁTÍ DUTINY PERITONEÁLNÍ DRG 90782</t>
  </si>
  <si>
    <t>0058361</t>
  </si>
  <si>
    <t>VÝKON NA LYMFATICKÉM SYSTÉMU DRG 90794</t>
  </si>
  <si>
    <t>0094479</t>
  </si>
  <si>
    <t>SADA PRO OPERACI DLE LONGA VČETNĚ STAPLERU</t>
  </si>
  <si>
    <t>0053476</t>
  </si>
  <si>
    <t>GRASPR ENDO GRASP 5MM</t>
  </si>
  <si>
    <t>0058368</t>
  </si>
  <si>
    <t>LOKÁLNÍ EXCIZE Z JATER DRG 90801</t>
  </si>
  <si>
    <t>0058366</t>
  </si>
  <si>
    <t>DESTRUKCE NÁDORU NEBO METASTÁZ DRG 90799</t>
  </si>
  <si>
    <t>0056491</t>
  </si>
  <si>
    <t>STAPLER CIRKULÁRNÍ EEAXL</t>
  </si>
  <si>
    <t>0082145</t>
  </si>
  <si>
    <t>RENASYS GO SBĚRNÁ NÁDOBA</t>
  </si>
  <si>
    <t>0081995</t>
  </si>
  <si>
    <t>RENASYS SBĚRNÁ NÁDOBA S GELEM A FILTREM VELKÁ</t>
  </si>
  <si>
    <t>0058389</t>
  </si>
  <si>
    <t>ENUKLEACE TUMORU PLIC DRG 90843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</si>
  <si>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</si>
  <si>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</si>
  <si>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</si>
  <si>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</si>
  <si>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</si>
  <si>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</si>
  <si>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0082142</t>
  </si>
  <si>
    <t>RENASYS F PŘEVAZOVÝ SET STŘEDNÍ M</t>
  </si>
  <si>
    <t>0058387</t>
  </si>
  <si>
    <t>LYMFADENEKTOMIE PARAAORTÁLNÍ DRG 90841</t>
  </si>
  <si>
    <t>0053479</t>
  </si>
  <si>
    <t>RETRAKTOR SKLOPNÝ- ENDO RETRACT II 10MM</t>
  </si>
  <si>
    <t>0058375</t>
  </si>
  <si>
    <t>KOLOSTOMIE DRG 90822</t>
  </si>
  <si>
    <t>0058351</t>
  </si>
  <si>
    <t>CÍLENÁ PUNKCE ORGÁNU NEBO LOŽISKA DRG 90780</t>
  </si>
  <si>
    <t>0013013</t>
  </si>
  <si>
    <t>STAPLER LINEÁRNÍ TL90 TLH90</t>
  </si>
  <si>
    <t>0170137</t>
  </si>
  <si>
    <t>0030584</t>
  </si>
  <si>
    <t>KLIPOVAČ PREMIUM SURGICLIP L-13.0, M-9.75</t>
  </si>
  <si>
    <t>0082143</t>
  </si>
  <si>
    <t>RENASYS F PŘEVAZOVÝ SET VELKÝ L</t>
  </si>
  <si>
    <t>0013006</t>
  </si>
  <si>
    <t>ZÁSOBNÍK DO LINEÁRNÍHO  STAPLERU TR60 TRH60</t>
  </si>
  <si>
    <t>0030635</t>
  </si>
  <si>
    <t>KLIPOVAČ ENDO CLIP ML 10MM</t>
  </si>
  <si>
    <t>0053485</t>
  </si>
  <si>
    <t>ENDOŠITÍ - BEZ ZÁSOBNÍKU - ENDO STITCH 10MM</t>
  </si>
  <si>
    <t>0049999</t>
  </si>
  <si>
    <t>EXTRAKTOR SVOREK PROXIMATE</t>
  </si>
  <si>
    <t>0059005</t>
  </si>
  <si>
    <t>ZÁSOBNÍK ENDO GIA ROTICULATOR 30-2,0; 2,5; 3,5; EG</t>
  </si>
  <si>
    <t>0112969</t>
  </si>
  <si>
    <t>0058481</t>
  </si>
  <si>
    <t>KAPSLE HEMOPERFUZNÍ</t>
  </si>
  <si>
    <t>0058372</t>
  </si>
  <si>
    <t>APPENDEKTOMIE PŘI PERITONITIDĚ DRG 90819</t>
  </si>
  <si>
    <t>0058381</t>
  </si>
  <si>
    <t>EVAKUACE HEMATOMU NEBO EMPYEMU DRG 90828</t>
  </si>
  <si>
    <t>0094474</t>
  </si>
  <si>
    <t>KATETR URODYNAMICKÝ TROJKANÁLOVÝ MUŽSKÝ 9FR</t>
  </si>
  <si>
    <t>0012493</t>
  </si>
  <si>
    <t>DLAHA PRO TIBII A HUMERUS T  5 OTV.</t>
  </si>
  <si>
    <t>09227</t>
  </si>
  <si>
    <t>I. V. APLIKACE KRVE NEBO KREVNÍCH DERIVÁTŮ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</si>
  <si>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</si>
  <si>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</si>
  <si>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</si>
  <si>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</si>
  <si>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</si>
  <si>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</si>
  <si>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</si>
  <si>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</si>
  <si>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51233</t>
  </si>
  <si>
    <t>EXCIZE TUMORU MAMMY NEBO ODBĚR TKÁNĚ PRO BIOPSII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</si>
  <si>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</si>
  <si>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</si>
  <si>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</si>
  <si>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</si>
  <si>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</si>
  <si>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</si>
  <si>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</si>
  <si>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</si>
  <si>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</si>
  <si>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</si>
  <si>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</si>
  <si>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</si>
  <si>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</si>
  <si>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</si>
  <si>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</si>
  <si>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</si>
  <si>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</si>
  <si>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</si>
  <si>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</si>
  <si>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</si>
  <si>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</si>
  <si>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</si>
  <si>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51373</t>
  </si>
  <si>
    <t>CHOLECYSTOSTOMIE</t>
  </si>
  <si>
    <t>51377</t>
  </si>
  <si>
    <t xml:space="preserve">BILIODIGESTIVNÍ SPOJKA SE ŽALUDKEM, DUODENEM NEBO </t>
  </si>
  <si>
    <t>51379</t>
  </si>
  <si>
    <t>CHOLEDOCHOTOMIE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</si>
  <si>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</si>
  <si>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</si>
  <si>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</si>
  <si>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</si>
  <si>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</si>
  <si>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</si>
  <si>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</si>
  <si>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</si>
  <si>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</si>
  <si>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</si>
  <si>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</si>
  <si>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</si>
  <si>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</si>
  <si>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</si>
  <si>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</si>
  <si>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</si>
  <si>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</si>
  <si>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</si>
  <si>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</si>
  <si>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</si>
  <si>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</si>
  <si>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</si>
  <si>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</si>
  <si>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</si>
  <si>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</si>
  <si>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</si>
  <si>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</si>
  <si>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</si>
  <si>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</si>
  <si>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</si>
  <si>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</si>
  <si>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</si>
  <si>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</si>
  <si>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</si>
  <si>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</si>
  <si>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</si>
  <si>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</si>
  <si>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</si>
  <si>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</si>
  <si>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</si>
  <si>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</si>
  <si>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</si>
  <si>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</si>
  <si>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</si>
  <si>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</si>
  <si>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57239</t>
  </si>
  <si>
    <t>UZAVŘENÍ BRONCHOPLEURÁLNÍ PÍŠTĚLE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</si>
  <si>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</si>
  <si>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</si>
  <si>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</si>
  <si>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</si>
  <si>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</si>
  <si>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</si>
  <si>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61022</t>
  </si>
  <si>
    <t>CÍLENÉ VYŠETŘENÍ PLASTICKÝM CHIRURGEM</t>
  </si>
  <si>
    <t>63589</t>
  </si>
  <si>
    <t>SALPINGEKTOMIE NEBO ADNEXEKTOMIE A NEBO RESEKCE OV</t>
  </si>
  <si>
    <t>66679</t>
  </si>
  <si>
    <t>EXARTIKULACE (AMPUTACE METATARZÁLNÍ) FALANGEÁLNÍ -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</si>
  <si>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</si>
  <si>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</si>
  <si>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</si>
  <si>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</si>
  <si>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</si>
  <si>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</si>
  <si>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90857</t>
  </si>
  <si>
    <t>(DRG) ADRENALEKTOMIE LAPAROSKOPICKY</t>
  </si>
  <si>
    <t>90797</t>
  </si>
  <si>
    <t>(DRG) ESOFAGOKARDIOMYOTOMIE LAPAROSKOPICKY</t>
  </si>
  <si>
    <t>51997</t>
  </si>
  <si>
    <t>(VZP) roboticka resekce karcinomu rekta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</si>
  <si>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</si>
  <si>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</si>
  <si>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</si>
  <si>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</si>
  <si>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</si>
  <si>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</si>
  <si>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</si>
  <si>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</si>
  <si>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</si>
  <si>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</si>
  <si>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</si>
  <si>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</si>
  <si>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</si>
  <si>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</si>
  <si>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</si>
  <si>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</si>
  <si>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</si>
  <si>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</si>
  <si>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90822</t>
  </si>
  <si>
    <t>(DRG) KOLOSTOMIE LAPAROSKOPICKY</t>
  </si>
  <si>
    <t>90865</t>
  </si>
  <si>
    <t>(DRG) EZOFAGOKARDIOMYOTOMIE S FUNDOPLIKACÍ LAPAROS</t>
  </si>
  <si>
    <t>90841</t>
  </si>
  <si>
    <t>(DRG) LYMFADENEKTOMIE PARAAORTÁLNÍ LAPAROSKOPICKY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</si>
  <si>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</si>
  <si>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</si>
  <si>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</si>
  <si>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</si>
  <si>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</si>
  <si>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</si>
  <si>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90875</t>
  </si>
  <si>
    <t>(DRG) RESEKCE ŽALUDKU BL LAPAROSKOPICKY</t>
  </si>
  <si>
    <t>57229</t>
  </si>
  <si>
    <t>PLEUROSTOMIE</t>
  </si>
  <si>
    <t>61021</t>
  </si>
  <si>
    <t>KOMPLEXNÍ VYŠETŘENÍ PLASTICKÝM CHIRURGEM</t>
  </si>
  <si>
    <t>09225</t>
  </si>
  <si>
    <t>KANYLACE CENTRÁLNÍ ŽÍLY ZA KONTROLY CELKOVÉHO STAV</t>
  </si>
  <si>
    <t>51396</t>
  </si>
  <si>
    <t>PUNKCE DUTINY BŘIŠNÍ S DRENÁŽÍ EV. LAVAŽÍ</t>
  </si>
  <si>
    <t>09544</t>
  </si>
  <si>
    <t>SIGNÁLNÍ VÝKON POBYTU V ZAŘÍZENÍ LŮŽKOVÉ PÉČE / DO</t>
  </si>
  <si>
    <t>51237</t>
  </si>
  <si>
    <t>KLÍNOVITÁ RESEKCE MAMMY S RADIKÁLNÍM ODSTRANĚNÍM A</t>
  </si>
  <si>
    <t>54990</t>
  </si>
  <si>
    <t>ODBĚR ŽILNÍHO ŠTĚPU</t>
  </si>
  <si>
    <t>54930</t>
  </si>
  <si>
    <t xml:space="preserve">VYSOKÁ LIGATURA VENAE SAPHENAE MAGNAE + STRIPPING 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</si>
  <si>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</si>
  <si>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</si>
  <si>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</si>
  <si>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</si>
  <si>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</si>
  <si>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</si>
  <si>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</si>
  <si>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</si>
  <si>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</si>
  <si>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</si>
  <si>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</si>
  <si>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</si>
  <si>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51850</t>
  </si>
  <si>
    <t>PŘEVAZ RÁNY METODOU V. A. C. (VACUUM ASISTED CLOSU</t>
  </si>
  <si>
    <t>51351</t>
  </si>
  <si>
    <t>EXCIZE PAPILY VATERSKÉ S REIMPLANTACÍ VÝVODU SLINI</t>
  </si>
  <si>
    <t>51347</t>
  </si>
  <si>
    <t>RESEKCE PRAVÉHO NEBO LEVÉHO LALOKU JATER NEBO LOBE</t>
  </si>
  <si>
    <t>61125</t>
  </si>
  <si>
    <t>EXCIZE KOŽNÍ LÉZE NAD 10 CM^2, BEZ UZAVŘENÍ VZNIKL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</si>
  <si>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</si>
  <si>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</si>
  <si>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</si>
  <si>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</si>
  <si>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</si>
  <si>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</si>
  <si>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</si>
  <si>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</si>
  <si>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APENDEKTOMIE NEBO OPERAČNÍ DRENÁŽ PERIAPENDIKULÁRN</t>
  </si>
  <si>
    <t>54120</t>
  </si>
  <si>
    <t>ANEURYSMA BŘIŠNÍ AORTY (NÁHRADA BIFURKAČNÍ PROTÉZO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</si>
  <si>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</si>
  <si>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</si>
  <si>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</si>
  <si>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</si>
  <si>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</si>
  <si>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</si>
  <si>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</si>
  <si>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</si>
  <si>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</si>
  <si>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</si>
  <si>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51125</t>
  </si>
  <si>
    <t>TYREOIDEKTOMIE TOTÁLNÍ NEBO OBOUSTRANNÁ SUBTOTÁLNÍ</t>
  </si>
  <si>
    <t>57215</t>
  </si>
  <si>
    <t>RESEKCE HRUDNÍ STĚNY</t>
  </si>
  <si>
    <t>51395</t>
  </si>
  <si>
    <t>PUNKCE PERITONEÁLNÍ DIAGNOSTICKÁ ČI TERAPEUTICKÁ</t>
  </si>
  <si>
    <t>66851</t>
  </si>
  <si>
    <t>AMPUTACE DLOUHÉ KOSTI / EXARTIKULACE VELKÉHO KLOUB</t>
  </si>
  <si>
    <t>51357</t>
  </si>
  <si>
    <t>JEJUNOSTOMIE, ILEOSTOMIE NEBO KOLOSTOMIE, ANTEPOZI</t>
  </si>
  <si>
    <t>51321</t>
  </si>
  <si>
    <t>LEVOSTRANNÁ PANKREATEKTOMIE SE SPLENEKTOMIÍ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</si>
  <si>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</si>
  <si>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</si>
  <si>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</si>
  <si>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</si>
  <si>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</si>
  <si>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</si>
  <si>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</si>
  <si>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</si>
  <si>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</si>
  <si>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</si>
  <si>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</si>
  <si>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</si>
  <si>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</si>
  <si>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</si>
  <si>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57247</t>
  </si>
  <si>
    <t>PNEUMONEKTOMIE, NEBO LOBEKTOMIE, NEBO BILOBEKTOMIE</t>
  </si>
  <si>
    <t>51391</t>
  </si>
  <si>
    <t>LAPAROTOMIE A OŠETŘENÍ VÍCEČETNÉHO VISCERÁLNÍHO PO</t>
  </si>
  <si>
    <t>90838</t>
  </si>
  <si>
    <t>(DRG) HERNIOPLASTIKA OBOUSTRANNÁ PRIMÁRNÍ LAPAROSK</t>
  </si>
  <si>
    <t>51631</t>
  </si>
  <si>
    <t>RFA - RADIOFREKVENČNÍ ABLACE METASTÁZ ČI PRIMÁRNÍC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</si>
  <si>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</si>
  <si>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</si>
  <si>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</si>
  <si>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</si>
  <si>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</si>
  <si>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</si>
  <si>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</si>
  <si>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</si>
  <si>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</si>
  <si>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</si>
  <si>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</si>
  <si>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</si>
  <si>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</si>
  <si>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</si>
  <si>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</si>
  <si>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</si>
  <si>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</si>
  <si>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</si>
  <si>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</si>
  <si>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</si>
  <si>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</si>
  <si>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</si>
  <si>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11501</t>
  </si>
  <si>
    <t>ENTERÁLNÍ VÝŽIVA</t>
  </si>
  <si>
    <t>51381</t>
  </si>
  <si>
    <t>REKONSTRUKČNÍ VÝKON NA ŽLUČOVÝCH CESTÁCH</t>
  </si>
  <si>
    <t>51326</t>
  </si>
  <si>
    <t>DRENÁŽNÍ OPERACE PŘI AKUTNÍ PANKEATITIDĚ, DRENÁŽ A</t>
  </si>
  <si>
    <t>51615</t>
  </si>
  <si>
    <t>PEROPERAČNÍ CHOLANGIOGRAFIE /CYSTOGRAFIE A  POD.</t>
  </si>
  <si>
    <t>51127</t>
  </si>
  <si>
    <t>HEMITYROIDEKTOMIE (TOTÁLNÍ LOBEKTOMIE ŠTÍTNÉ ŽLÁZY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</si>
  <si>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</si>
  <si>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</si>
  <si>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</si>
  <si>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</si>
  <si>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</si>
  <si>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</si>
  <si>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</si>
  <si>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</si>
  <si>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</si>
  <si>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</si>
  <si>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</si>
  <si>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</si>
  <si>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</si>
  <si>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</si>
  <si>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</si>
  <si>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</si>
  <si>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</si>
  <si>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</si>
  <si>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09213</t>
  </si>
  <si>
    <t>NEODKLADNÁ KARDIOPULMONÁLNÍ RESUSCITACE ZÁKLADNÍ Á</t>
  </si>
  <si>
    <t>51211</t>
  </si>
  <si>
    <t>MYOTOMIE JÍCNU, HRUDNÍ PŘÍSTUP</t>
  </si>
  <si>
    <t>57237</t>
  </si>
  <si>
    <t>SUTURA RUPTUTY BRÁNICE TORAKOTOMICKÝM PŘÍSTUPEM</t>
  </si>
  <si>
    <t>76335</t>
  </si>
  <si>
    <t>OPERAČNÍ REVIZE PERIRENÁLNÍCH NEBO PERIURETERÁLNÍC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</si>
  <si>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</si>
  <si>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</si>
  <si>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</si>
  <si>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</si>
  <si>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</si>
  <si>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</si>
  <si>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</si>
  <si>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</si>
  <si>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</si>
  <si>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</si>
  <si>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51117</t>
  </si>
  <si>
    <t>KRČNÍ EZOFAGOSTOMIE</t>
  </si>
  <si>
    <t>51115</t>
  </si>
  <si>
    <t>OPERACE KRČNÍHO DIVERTIKLU JÍCNU</t>
  </si>
  <si>
    <t>90843</t>
  </si>
  <si>
    <t>(DRG) ENUKLEACE TUMORU PLIC THORAKOSKOPICKY</t>
  </si>
  <si>
    <t>54220</t>
  </si>
  <si>
    <t>PORTOSYSTÉMOVÉ SPOJKY</t>
  </si>
  <si>
    <t>51331</t>
  </si>
  <si>
    <t>VNITŘNÍ DRENÁŽ PSEUDOCYSTY DO ŽALUDKU, DUODENA NEB</t>
  </si>
  <si>
    <t>51815</t>
  </si>
  <si>
    <t>EXSTIRPACE JEDNOSTRANNÉHO CYSTICKÉHO HYGROMU</t>
  </si>
  <si>
    <t>90819</t>
  </si>
  <si>
    <t>(DRG) APPENDEKTOMIE PřI PERITONITIDĚ LAPAROSKOPICK</t>
  </si>
  <si>
    <t>90868</t>
  </si>
  <si>
    <t>(DRG) DEKORTIKACE PLÍCE THORAKOSKOPICKY</t>
  </si>
  <si>
    <t>57245</t>
  </si>
  <si>
    <t>PNEUMONEKTOMIE ROZŠÍŘENÁ</t>
  </si>
  <si>
    <t>90828</t>
  </si>
  <si>
    <t>(DRG) EVAKUACE HEMATOMU NEBO EMPYEMU PLIC THORAKOS</t>
  </si>
  <si>
    <t>51219</t>
  </si>
  <si>
    <t xml:space="preserve">EZOFAGEKTOMIE BEZ TORAKOTOMIE S NÁHRADOU STŘEVEM, </t>
  </si>
  <si>
    <t>5F3</t>
  </si>
  <si>
    <t>51863</t>
  </si>
  <si>
    <t>FIXAČNÍ SÁDROVÁ DLAHA CELÉ DOLNÍ KONČETINY</t>
  </si>
  <si>
    <t>66813</t>
  </si>
  <si>
    <t>ODSTRANĚNÍ OSTEOSYNTETICKÉHO MATERIÁLU</t>
  </si>
  <si>
    <t>66819</t>
  </si>
  <si>
    <t>APLIKACE ZEVNÍHO FIXATÉRU</t>
  </si>
  <si>
    <t>66127</t>
  </si>
  <si>
    <t>MANIPULACE V CELKOVÉ NEBO LOKÁLNÍ ANESTÉZII</t>
  </si>
  <si>
    <t>53155</t>
  </si>
  <si>
    <t>OTEVŘENÁ REPOZICE - SYNTÉZA LUXACE KARPU - INTRAAR</t>
  </si>
  <si>
    <t>5F4</t>
  </si>
  <si>
    <t>54190</t>
  </si>
  <si>
    <t>OSTATNÍ REKONSTRUKCE TEPEN A BY-PASSY</t>
  </si>
  <si>
    <t>07563</t>
  </si>
  <si>
    <t>(DRG) URGENTNÍ OPERACE KVCH</t>
  </si>
  <si>
    <t>07519</t>
  </si>
  <si>
    <t>(VZP) JINÉ OPERACE NA ŽILNÍM SYSTÉMU</t>
  </si>
  <si>
    <t>5F5</t>
  </si>
  <si>
    <t>07571</t>
  </si>
  <si>
    <t>(DRG) POOPERAČNÍ REVIZE PRO KRVÁCENÍ, INFEKCI NEBO</t>
  </si>
  <si>
    <t>07277</t>
  </si>
  <si>
    <t>(DRG) APLIKACE NEBO VÝMĚNA DPWT DO MEDIASTINA</t>
  </si>
  <si>
    <t>07562</t>
  </si>
  <si>
    <t>(DRG) PLÁNOVANÁ OPERACE KVCH</t>
  </si>
  <si>
    <t>55250</t>
  </si>
  <si>
    <t>STERNOTOMIE, TORAKOTOMIE</t>
  </si>
  <si>
    <t>07283</t>
  </si>
  <si>
    <t>(DRG) PARCIÁLNÍ NEBO KOMPLETNÍ ODSTRANĚNÍ STERNA A</t>
  </si>
  <si>
    <t>5F6</t>
  </si>
  <si>
    <t>56249</t>
  </si>
  <si>
    <t>ODSTRANĚNÍ EXTRADURÁLNÍHO TUMORU MÍCHY PŘEDNÍM NEB</t>
  </si>
  <si>
    <t>66313</t>
  </si>
  <si>
    <t xml:space="preserve">DELIBERACE - ODSTRANĚNÍ ÚTLAKU - DURÁLNÍHO VAKU A </t>
  </si>
  <si>
    <t>66339</t>
  </si>
  <si>
    <t>OPERAČNÍ PŘÍSTUP NA PÁTEŘ - STANDARDNÍ - ZADNÍ SKE</t>
  </si>
  <si>
    <t>66341</t>
  </si>
  <si>
    <t>OPERAČNÍ PŘÍSTUP K PÁTEŘI - STANDARDNÍ - ZADNÍ TZV</t>
  </si>
  <si>
    <t>5T1</t>
  </si>
  <si>
    <t>0064946</t>
  </si>
  <si>
    <t>DIFLUCAN I.V.</t>
  </si>
  <si>
    <t>0090099</t>
  </si>
  <si>
    <t>FACTOR VII BAXTER 600 IU</t>
  </si>
  <si>
    <t>0096040</t>
  </si>
  <si>
    <t>CIPRINOL 100 MG/10 ML</t>
  </si>
  <si>
    <t>0096413</t>
  </si>
  <si>
    <t>GENTAMICIN LEK 40 MG/2 ML</t>
  </si>
  <si>
    <t>0182991</t>
  </si>
  <si>
    <t xml:space="preserve">VANCOMYCIN HIKMA 500 MG PRÁŠEK PRO KONCENTRÁT PRO </t>
  </si>
  <si>
    <t>0149384</t>
  </si>
  <si>
    <t>0107931</t>
  </si>
  <si>
    <t>Trombocyty z aferézy</t>
  </si>
  <si>
    <t>0058403</t>
  </si>
  <si>
    <t>DEKORTIKACE PLÍCE DRG 90868</t>
  </si>
  <si>
    <t>00655</t>
  </si>
  <si>
    <t>OD TYPU 55 - PRO NEMOCNICE TYPU 3, (KATEGORIE 6) -</t>
  </si>
  <si>
    <t>11505</t>
  </si>
  <si>
    <t>SPECIÁLNÍ PARENTERÁLNÍ VÝŽIVA</t>
  </si>
  <si>
    <t>99981</t>
  </si>
  <si>
    <t xml:space="preserve">(VZP) PACIENT HOSPITALIZOVANÝ V LŮŽKOVÉM ZAŘÍZENÍ </t>
  </si>
  <si>
    <t>00658</t>
  </si>
  <si>
    <t>OD TYPU 58 - PRO NEMOCNICE TYPU 3, (KATEGORIE 6) -</t>
  </si>
  <si>
    <t>00657</t>
  </si>
  <si>
    <t>OD TYPU 57 - PRO NEMOCNICE TYPU 3, (KATEGORIE 6) -</t>
  </si>
  <si>
    <t>6F1</t>
  </si>
  <si>
    <t>0064831</t>
  </si>
  <si>
    <t>AXETINE 1,5 G</t>
  </si>
  <si>
    <t>0066020</t>
  </si>
  <si>
    <t>AUGMENTIN 1,2 G</t>
  </si>
  <si>
    <t>0154815</t>
  </si>
  <si>
    <t>0001154</t>
  </si>
  <si>
    <t>0001308</t>
  </si>
  <si>
    <t>0001719</t>
  </si>
  <si>
    <t>DRÁT CERKLÁŽNÍ OCEL</t>
  </si>
  <si>
    <t>0001739</t>
  </si>
  <si>
    <t>DRÁT KIRSCHNERŮV OCEL</t>
  </si>
  <si>
    <t>0010767</t>
  </si>
  <si>
    <t>0010768</t>
  </si>
  <si>
    <t>0017413</t>
  </si>
  <si>
    <t>ŠROUB SPONGIOZNÍ MALÝ FRAGMENT OCEL</t>
  </si>
  <si>
    <t>0017751</t>
  </si>
  <si>
    <t>0031246</t>
  </si>
  <si>
    <t>NÁHRADA ŠLACHY RUKY - SILIKONOVÁ</t>
  </si>
  <si>
    <t>0052143</t>
  </si>
  <si>
    <t>EXTRAKTOR - AMPLATZ GOOSE NECK GNXXXX - PERIFERNÍ,</t>
  </si>
  <si>
    <t>0059979</t>
  </si>
  <si>
    <t>KLIPY EXTRA TITAN LT300,LT400</t>
  </si>
  <si>
    <t>0065071</t>
  </si>
  <si>
    <t>IMPLANTÁT BRADOVÝ  MEDPOR</t>
  </si>
  <si>
    <t>0068059</t>
  </si>
  <si>
    <t>0068060</t>
  </si>
  <si>
    <t>0073615</t>
  </si>
  <si>
    <t>DLAHA ADAPTAČNÍ  MINI FRAGMENT MINI FRAGMENT TITAN</t>
  </si>
  <si>
    <t>0082002</t>
  </si>
  <si>
    <t>V.A.C.GRANUFOAM(PU PĚNA) VELIKOST XL</t>
  </si>
  <si>
    <t>0082042</t>
  </si>
  <si>
    <t>KRYTÍ MŘÍŽKA SILIKONOVÁ ASKINA SILNET</t>
  </si>
  <si>
    <t>0082043</t>
  </si>
  <si>
    <t>0082509</t>
  </si>
  <si>
    <t>0082514</t>
  </si>
  <si>
    <t>0082517</t>
  </si>
  <si>
    <t>0082519</t>
  </si>
  <si>
    <t>0082521</t>
  </si>
  <si>
    <t>0110664</t>
  </si>
  <si>
    <t>KOLÍK ODLAMOVACÍ K-SNAP</t>
  </si>
  <si>
    <t>0166153</t>
  </si>
  <si>
    <t>IMPLANTÁT MAMMÁRNÍ CUI PLNĚNÝ KOHEZIVNÍM GELEM  KU</t>
  </si>
  <si>
    <t>0166154</t>
  </si>
  <si>
    <t>IMPLANTÁT MAMMÁRNÍ CUI PLNĚNÝ KOHEZIVNÍM GELEM  AN</t>
  </si>
  <si>
    <t>0166174</t>
  </si>
  <si>
    <t>IMPLANTÁT MAMMÁRNÍ MONOBLOC SOFT ONE PLNĚNÝ KOHEZI</t>
  </si>
  <si>
    <t>0166176</t>
  </si>
  <si>
    <t>0166177</t>
  </si>
  <si>
    <t>0059978</t>
  </si>
  <si>
    <t>KLIPY EXTRA TITAN LT100,LT200</t>
  </si>
  <si>
    <t>0001369</t>
  </si>
  <si>
    <t>FIXÁTOR ZEVNÍ, MALÝ, SYNTHES</t>
  </si>
  <si>
    <t>0001387</t>
  </si>
  <si>
    <t>0001380</t>
  </si>
  <si>
    <t>0001341</t>
  </si>
  <si>
    <t>0001324</t>
  </si>
  <si>
    <t>DLAHA MINI FRAGMENT OCEL</t>
  </si>
  <si>
    <t>0001749</t>
  </si>
  <si>
    <t>0013051</t>
  </si>
  <si>
    <t>STAPLER KOŽNÍ, 35 NEREZ.OCEL. NÁPLNÍ   (PRW 35)</t>
  </si>
  <si>
    <t>0082141</t>
  </si>
  <si>
    <t>RENASYS F PŘEVAZOVÝ SET MALÝ S</t>
  </si>
  <si>
    <t>0193875</t>
  </si>
  <si>
    <t>IMPLANTÁT MAMMÁRNÍ POLYTECH PLNĚNÝ SILIKONOVÝM GEL</t>
  </si>
  <si>
    <t>0193873</t>
  </si>
  <si>
    <t>0193874</t>
  </si>
  <si>
    <t>51853</t>
  </si>
  <si>
    <t>CIRKULÁRNÍ SÁDROVÝ OBVAZ - PRSTY, RUKA, PŘEDLOKTÍ</t>
  </si>
  <si>
    <t>56413</t>
  </si>
  <si>
    <t>MIKROCHIRURGICKÁ SUTURA NERVU PŘÍMÁ BEZ AUTOTRANSP</t>
  </si>
  <si>
    <t>56414</t>
  </si>
  <si>
    <t>MIKROCHIRURGICKÁ SUTURA NERVU S AUTOTRANSPLANTÁTEM</t>
  </si>
  <si>
    <t>56419</t>
  </si>
  <si>
    <t>POUŽITÍ OPERAČNÍHO MIKROSKOPU Á 15 MINUT</t>
  </si>
  <si>
    <t>61113</t>
  </si>
  <si>
    <t xml:space="preserve">REVIZE, EXCIZE A SUTURA PORANĚNÍ KŮŽE A PODKOŽÍ A 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</si>
  <si>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</si>
  <si>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</si>
  <si>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</si>
  <si>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</si>
  <si>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</si>
  <si>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</si>
  <si>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</si>
  <si>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</si>
  <si>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</si>
  <si>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</si>
  <si>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</si>
  <si>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</si>
  <si>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</si>
  <si>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</si>
  <si>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</si>
  <si>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</si>
  <si>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</si>
  <si>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</si>
  <si>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</si>
  <si>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</si>
  <si>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</si>
  <si>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</si>
  <si>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</si>
  <si>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</si>
  <si>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</si>
  <si>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</si>
  <si>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61203</t>
  </si>
  <si>
    <t>REPLANTACE RUKY VE DLANI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</si>
  <si>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</si>
  <si>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</si>
  <si>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</si>
  <si>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</si>
  <si>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</si>
  <si>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</si>
  <si>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</si>
  <si>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</si>
  <si>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</si>
  <si>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</si>
  <si>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</si>
  <si>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</si>
  <si>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</si>
  <si>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</si>
  <si>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61239</t>
  </si>
  <si>
    <t>DISTRAKCE FALANGY NEBO METAKARPU</t>
  </si>
  <si>
    <t>61247</t>
  </si>
  <si>
    <t>OPERACE KARPÁLNÍHO TUNELU</t>
  </si>
  <si>
    <t>61249</t>
  </si>
  <si>
    <t>TRANSPOZICE STOPKOVANÉHO NEUROVASKULÁRNÍHO LALŮČKU</t>
  </si>
  <si>
    <t>61253</t>
  </si>
  <si>
    <t xml:space="preserve">PALM. APONEUREKTOMIE U DLAŇOVÉ FORMY DUPUYTRENOVY </t>
  </si>
  <si>
    <t>61413</t>
  </si>
  <si>
    <t>KOREKCE PTÓZY VÍČKA (RIESE-BURIAN, HESS, ... U FAS</t>
  </si>
  <si>
    <t>61423</t>
  </si>
  <si>
    <t>RINOPLASTIKA - SEDLOVITÝ NOS (L-ŠTĚP, VČETNĚ ODBĚR</t>
  </si>
  <si>
    <t>61433</t>
  </si>
  <si>
    <t>DYNAMICKÝ ZÁVĚS PŘI PARÉZE N. VII. POMOCÍ M. MASSE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</si>
  <si>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</si>
  <si>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</si>
  <si>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</si>
  <si>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</si>
  <si>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</si>
  <si>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</si>
  <si>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</si>
  <si>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</si>
  <si>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61463</t>
  </si>
  <si>
    <t>REDUKCE STEHNA NEBO PAŽE EXCIZÍ</t>
  </si>
  <si>
    <t>61473</t>
  </si>
  <si>
    <t>IMPLANTACE TKÁŇOVÉHO EXPANDERU</t>
  </si>
  <si>
    <t>65922</t>
  </si>
  <si>
    <t>ODBĚR KOSTNÍHO ŠTĚPU ZE ŽEBRA</t>
  </si>
  <si>
    <t>66413</t>
  </si>
  <si>
    <t>AMPUTACE PRSTU RUKY NEBO ČLÁNKU PRSTU - ZA KAŽDÝ D</t>
  </si>
  <si>
    <t>66683</t>
  </si>
  <si>
    <t>AMPUTACE JEDNOHO PAPRSKU DOLNÍ KONČETINY</t>
  </si>
  <si>
    <t>66823</t>
  </si>
  <si>
    <t>ODSTRANĚNÍ ZEVNÍHO FIXATÉRU</t>
  </si>
  <si>
    <t>66833</t>
  </si>
  <si>
    <t>ODSTRANĚNÍ CIZÍHO TĚLESA Z RÁNY</t>
  </si>
  <si>
    <t>66869</t>
  </si>
  <si>
    <t xml:space="preserve">EXCIZE A EXSTIRPACE SVALOVÉ - ROZSÁHLÉ - TAKÉ PRO </t>
  </si>
  <si>
    <t>66919</t>
  </si>
  <si>
    <t>SEKVESTROTOMIE</t>
  </si>
  <si>
    <t>66929</t>
  </si>
  <si>
    <t>TENOLÝZA - ROZSÁHLÉ UVOLNĚNÍ JEDNÉ ŠLACHY - MIMO R</t>
  </si>
  <si>
    <t>66939</t>
  </si>
  <si>
    <t>PRODLOUŽENÍ / ZKRÁCENÍ JEDNÉ ŠLACHY - MIMO RUKY</t>
  </si>
  <si>
    <t>71521</t>
  </si>
  <si>
    <t>RESEKCE BOLTCE S POSUNEM KOŽNÍHO LALOKU MÍSTNĚ</t>
  </si>
  <si>
    <t>71823</t>
  </si>
  <si>
    <t>POUŽITÍ MIKROSKOPU PŘI OPERAČNÍM VÝKONU Á 10 MINUT</t>
  </si>
  <si>
    <t>75393</t>
  </si>
  <si>
    <t>KOREKCE PTÓZY OČNÍHO VÍČKA</t>
  </si>
  <si>
    <t>62150</t>
  </si>
  <si>
    <t>POPÁLENINY - OŠETŘENÍ A PŘEVAZ, OSTATNÍ DO 5%</t>
  </si>
  <si>
    <t>61115</t>
  </si>
  <si>
    <t>61175</t>
  </si>
  <si>
    <t>VOLNÝ PŘENOS VASKULARIZOVANÉ KOSTI, PŘENOS PRSTU Z</t>
  </si>
  <si>
    <t>62120</t>
  </si>
  <si>
    <t>POPÁLENINY - OŠETŘENÍ A PŘEVAZ (NOS, TVÁŘ, RET, UC</t>
  </si>
  <si>
    <t>61245</t>
  </si>
  <si>
    <t>FENESTRACE ŠLACHOVÉ POCHVY</t>
  </si>
  <si>
    <t>61445</t>
  </si>
  <si>
    <t>OPERACE GIGANTOMASTIE</t>
  </si>
  <si>
    <t>66437</t>
  </si>
  <si>
    <t>REKONSTRUKCE VAZŮ ZÁPĚSTÍ A RUKY</t>
  </si>
  <si>
    <t>62710</t>
  </si>
  <si>
    <t>SÍŤOVÁNÍ (MESHOVÁNÍ) ŠTĚPU DO ROZSAHU 5 % Z POVRCH</t>
  </si>
  <si>
    <t>51855</t>
  </si>
  <si>
    <t>FIXAČNÍ SÁDROVÁ DLAHA CELÉ HORNÍ KONČETINY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</si>
  <si>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</si>
  <si>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</si>
  <si>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</si>
  <si>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</si>
  <si>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</si>
  <si>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</si>
  <si>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</si>
  <si>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</si>
  <si>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</si>
  <si>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</si>
  <si>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62610</t>
  </si>
  <si>
    <t>ODBĚR DERMOEPIDERMÁLNÍHO ŠTĚPU DO 1 % POVRCHU TĚLA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</si>
  <si>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</si>
  <si>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</si>
  <si>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</si>
  <si>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</si>
  <si>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</si>
  <si>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</si>
  <si>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</si>
  <si>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</si>
  <si>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</si>
  <si>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</si>
  <si>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62320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</si>
  <si>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</si>
  <si>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</si>
  <si>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</si>
  <si>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</si>
  <si>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</si>
  <si>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62640</t>
  </si>
  <si>
    <t>ODBĚR DERMOEPIDERMÁLNÍHO ŠTĚPU: 1 - 5 % Z PLOCHY P</t>
  </si>
  <si>
    <t>66847</t>
  </si>
  <si>
    <t>TRANSPOZICE / TRANSPLANTACE ŠLACHY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</si>
  <si>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</si>
  <si>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</si>
  <si>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</si>
  <si>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</si>
  <si>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</si>
  <si>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</si>
  <si>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</si>
  <si>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</si>
  <si>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</si>
  <si>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</si>
  <si>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</si>
  <si>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</si>
  <si>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</si>
  <si>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</si>
  <si>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61221</t>
  </si>
  <si>
    <t>REKONSTRUKCE EXTENZOROVÉHO APARÁTU PRSTU RUKY</t>
  </si>
  <si>
    <t>61171</t>
  </si>
  <si>
    <t>VOLNÝ PŘENOS KOŽNÍHO A FASCIOKUTÁNNÍHO LALOKU MIKR</t>
  </si>
  <si>
    <t>61131</t>
  </si>
  <si>
    <t>EXCIZE KOŽNÍ LÉZE, SUTURA VÍCE NEŽ 10 CM</t>
  </si>
  <si>
    <t>61211</t>
  </si>
  <si>
    <t>REKONSTRUKCE ŠLACHOVÉHO POUTKA</t>
  </si>
  <si>
    <t>62440</t>
  </si>
  <si>
    <t>ŠTĚP PŘI POPÁLENÍ (A OSTATNÍCH KOŽNÍCH ZTRÁTÁCH) D</t>
  </si>
  <si>
    <t>75399</t>
  </si>
  <si>
    <t>DERMATOPLASTIKA JEDNOHO VÍČKA NEBO BLEPHAROCHALASI</t>
  </si>
  <si>
    <t>61215</t>
  </si>
  <si>
    <t>REKONSTRUKCE ŠLACHY FLEXORU ŠTĚPEM</t>
  </si>
  <si>
    <t>62420</t>
  </si>
  <si>
    <t>75371</t>
  </si>
  <si>
    <t>ENUKLEACE A EVISCERACE BULBU</t>
  </si>
  <si>
    <t>61231</t>
  </si>
  <si>
    <t>IMPLANTACE UMĚLÉHO MP NEBO IP KLOUBU</t>
  </si>
  <si>
    <t>61141</t>
  </si>
  <si>
    <t>ODBĚR NERVOVÉHO ŠTĚPU PRO MIKROCHIRURGICKÉ VÝKONY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</si>
  <si>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</si>
  <si>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</si>
  <si>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</si>
  <si>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</si>
  <si>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</si>
  <si>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</si>
  <si>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66915</t>
  </si>
  <si>
    <t>DEKOMPRESE FASCIÁLNÍHO LOŽE</t>
  </si>
  <si>
    <t>62660</t>
  </si>
  <si>
    <t xml:space="preserve">ODBĚR DERMOEPIDERMÁLNÍHO ŠTĚPU: 5 - 10 % Z PLOCHY </t>
  </si>
  <si>
    <t>61169</t>
  </si>
  <si>
    <t>TRANSPOZICE MUSKULÁRNÍHO LALOKU</t>
  </si>
  <si>
    <t>65611</t>
  </si>
  <si>
    <t>EXCIZE LÉZE V DUTINĚ ÚSTNÍ NAD 4 CM</t>
  </si>
  <si>
    <t>61241</t>
  </si>
  <si>
    <t>IMPLANTACE KOSTNÍHO ŠTĚPU NA RUCE</t>
  </si>
  <si>
    <t>61261</t>
  </si>
  <si>
    <t>SEPARACE JEDNOHO MEZIPRSTÍ U MĚKKÉ SYNDAKTYLIE</t>
  </si>
  <si>
    <t>67227</t>
  </si>
  <si>
    <t>UVOLNĚNÍ SVALU / ŠLACHY</t>
  </si>
  <si>
    <t>66681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</si>
  <si>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</si>
  <si>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</si>
  <si>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</si>
  <si>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</si>
  <si>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</si>
  <si>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MAX. DO 20 %</t>
  </si>
  <si>
    <t>61111</t>
  </si>
  <si>
    <t>PRIMÁRNÍ OŠETŘENÍ TRAUMATICKÉ TETOVÁŽE Á 20 MIN.</t>
  </si>
  <si>
    <t>61391</t>
  </si>
  <si>
    <t>VYTVOŘENÍ NOVÉ PRSNÍ BRADAVKY A PRSNÍHO DVORCE</t>
  </si>
  <si>
    <t>61161</t>
  </si>
  <si>
    <t>ZHOTOVENÍ DVOUSTOPKOVÉHO TUBULOVANÉHO LALOKU</t>
  </si>
  <si>
    <t>61425</t>
  </si>
  <si>
    <t>OPERACE RINOFYMY</t>
  </si>
  <si>
    <t>62330</t>
  </si>
  <si>
    <t>NEKREKTOMIE 5 - 10 % POVRCHU TĚLA - TANGENCIÁLNÍ N</t>
  </si>
  <si>
    <t>61251</t>
  </si>
  <si>
    <t>POLICIZACE PRSTU</t>
  </si>
  <si>
    <t>62421</t>
  </si>
  <si>
    <t>61201</t>
  </si>
  <si>
    <t>REPLANTACE JEDNOHO PRSTU</t>
  </si>
  <si>
    <t>62670</t>
  </si>
  <si>
    <t>ODBĚR DERMOEPIDERMÁLNÍHO ŠTĚPU: 10 - 15 % Z PLOCHY</t>
  </si>
  <si>
    <t>62470</t>
  </si>
  <si>
    <t xml:space="preserve">ŠTĚP PŘI POPÁLENÍ (A OSTATNÍCH KOŽNÍCH ZTRÁTÁCH), </t>
  </si>
  <si>
    <t>62680</t>
  </si>
  <si>
    <t>ODBĚR DERMOEPIDERMÁLNÍHO ŠTĚPU: 15 - 20 %  Z PLOCH</t>
  </si>
  <si>
    <t>61455</t>
  </si>
  <si>
    <t>ODSTRANĚNÍ IMPLANTÁTU PRSU S KAPSULEKTOMIÍ</t>
  </si>
  <si>
    <t>71655</t>
  </si>
  <si>
    <t>OTEVŘENÁ REPOZICE ZLOMENINY NOSNÍCH KŮSTEK</t>
  </si>
  <si>
    <t>75414</t>
  </si>
  <si>
    <t xml:space="preserve">PLASTICKÁ OPERACE KŮŽE VÍČKA OTOČNÝM LALOKEM NEBO </t>
  </si>
  <si>
    <t>6F3</t>
  </si>
  <si>
    <t>63573</t>
  </si>
  <si>
    <t>HYSTEREKTOMIE ABDOMINÁLNÍ NEBO VAGINÁLNÍ S NEBO BE</t>
  </si>
  <si>
    <t>6F6</t>
  </si>
  <si>
    <t>66623</t>
  </si>
  <si>
    <t>PROSTÁ EXTRAKCE ENDOPROTÉZY - CEMENTOVANÉ</t>
  </si>
  <si>
    <t>66877</t>
  </si>
  <si>
    <t>TREPANACE A DRENÁŽ KOSTI</t>
  </si>
  <si>
    <t>708</t>
  </si>
  <si>
    <t>78023</t>
  </si>
  <si>
    <t>KONTROLNÍ VYŠETŘENÍ ANESTEZIOLOGEM</t>
  </si>
  <si>
    <t>78121</t>
  </si>
  <si>
    <t>KAPNOMETRIE PŘI ANESTEZII Á 20 MINUT</t>
  </si>
  <si>
    <t>78140</t>
  </si>
  <si>
    <t>ANESTÉZIE U PACIENTA S ASA 3E A VÍCE Á 20 MINUT, P</t>
  </si>
  <si>
    <t>78820</t>
  </si>
  <si>
    <t>ZAJIŠTĚNÍ DÝCHACÍCH CEST PŘI ANESTEZII</t>
  </si>
  <si>
    <t>78116</t>
  </si>
  <si>
    <t>ANESTÉZIE S ŘÍZENOU VENTILACÍ Á 20 MIN.</t>
  </si>
  <si>
    <t>7F1</t>
  </si>
  <si>
    <t>71311</t>
  </si>
  <si>
    <t>LARYNGOSKOPIE PŘÍMÁ</t>
  </si>
  <si>
    <t>71733</t>
  </si>
  <si>
    <t>LARYNGEKTOMIE TOTÁLNÍ</t>
  </si>
  <si>
    <t>71763</t>
  </si>
  <si>
    <t>TONZILEKTOMIE</t>
  </si>
  <si>
    <t>71729</t>
  </si>
  <si>
    <t>ODSTRANĚNÍ POLYPU NEBO JINÉHO NOVOTVARU Z HRTANU N</t>
  </si>
  <si>
    <t>7F6</t>
  </si>
  <si>
    <t>76369</t>
  </si>
  <si>
    <t>RESEKCE MĚCHÝŘE, EV. DIVERTIKULEKTOMIE</t>
  </si>
  <si>
    <t>76427</t>
  </si>
  <si>
    <t>CIRKUMCIZE, DĚTI OD 3 LET A DOSPĚLÍ</t>
  </si>
  <si>
    <t>76449</t>
  </si>
  <si>
    <t>INCIZE A DRENÁŽ ABSCESU SKROTA, VARLETE A NADVARLE</t>
  </si>
  <si>
    <t>76479</t>
  </si>
  <si>
    <t>NEFREKTOMIE TRANSPERITONEÁLNÍ</t>
  </si>
  <si>
    <t>76483</t>
  </si>
  <si>
    <t>RESEKCE LEDVINY NEBO HEMINEFREKTOMIE JEDNOSTRANNÁ</t>
  </si>
  <si>
    <t>76531</t>
  </si>
  <si>
    <t>CYSTOURETROSKOPIE</t>
  </si>
  <si>
    <t>76215</t>
  </si>
  <si>
    <t>KATETRIZACE URETERU, NEBO EXTRAKCE KONKREMENTU Z M</t>
  </si>
  <si>
    <t>76440</t>
  </si>
  <si>
    <t>ORCHIEKTOMIE RADIKÁLNÍ JEDNOSTRANNÁ</t>
  </si>
  <si>
    <t>76375</t>
  </si>
  <si>
    <t>CYSTEKTOMIE KOMPLETNÍ S URETEROILEÁLNÍM KONDUITEM</t>
  </si>
  <si>
    <t>05</t>
  </si>
  <si>
    <t>06</t>
  </si>
  <si>
    <t>07</t>
  </si>
  <si>
    <t>08</t>
  </si>
  <si>
    <t>09</t>
  </si>
  <si>
    <t>10</t>
  </si>
  <si>
    <t>52311</t>
  </si>
  <si>
    <t xml:space="preserve">OPERACE TŘÍSELNÉ NEBO FEMORÁLNÍ NEBO PUPEČNÍ KÝLY 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</si>
  <si>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</si>
  <si>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</si>
  <si>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</si>
  <si>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</si>
  <si>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</si>
  <si>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</si>
  <si>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</si>
  <si>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</si>
  <si>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</si>
  <si>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</si>
  <si>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</si>
  <si>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</si>
  <si>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0051597</t>
  </si>
  <si>
    <t>SOUPRAVA ZAVÁDĚCÍ DESTINATION - 65CM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</si>
  <si>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</si>
  <si>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</si>
  <si>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</si>
  <si>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</si>
  <si>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</si>
  <si>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</si>
  <si>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</si>
  <si>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</si>
  <si>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</si>
  <si>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</si>
  <si>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</si>
  <si>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</si>
  <si>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</si>
  <si>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</si>
  <si>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</si>
  <si>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</si>
  <si>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</si>
  <si>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</si>
  <si>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</si>
  <si>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</si>
  <si>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</si>
  <si>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</si>
  <si>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</si>
  <si>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</si>
  <si>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</si>
  <si>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</si>
  <si>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</si>
  <si>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</si>
  <si>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01371</t>
  </si>
  <si>
    <t xml:space="preserve">PORUCHY KRANIÁLNÍCH A PERIFERNÍCH NERVŮ BEZ CC                                                      </t>
  </si>
  <si>
    <t>02013</t>
  </si>
  <si>
    <t xml:space="preserve">ENUKLEACE A VÝKONY NA OČNICI S MCC            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</si>
  <si>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</si>
  <si>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</si>
  <si>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</si>
  <si>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</si>
  <si>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</si>
  <si>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</si>
  <si>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</si>
  <si>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</si>
  <si>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</si>
  <si>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</si>
  <si>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03091</t>
  </si>
  <si>
    <t xml:space="preserve">JINÉ VÝKONY PŘI PORUCHÁCH A ONEMOCNĚNÍCH UŠÍ, NOSU, ÚST A HRDLA BEZ CC                              </t>
  </si>
  <si>
    <t>03092</t>
  </si>
  <si>
    <t xml:space="preserve">JINÉ VÝKONY PŘI PORUCHÁCH A ONEMOCNĚNÍCH UŠÍ, NOSU, ÚST A HRDLA S CC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</si>
  <si>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</si>
  <si>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</si>
  <si>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</si>
  <si>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</si>
  <si>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</si>
  <si>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</si>
  <si>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</si>
  <si>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</si>
  <si>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</si>
  <si>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</si>
  <si>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</si>
  <si>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</si>
  <si>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</si>
  <si>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</si>
  <si>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</si>
  <si>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</si>
  <si>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</si>
  <si>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BEZ CC                                   </t>
  </si>
  <si>
    <t>04032</t>
  </si>
  <si>
    <t xml:space="preserve">JINÉ VÝKONY PŘI PORUCHÁCH A ONEMOCNĚNÍCH DÝCHACÍHO SYSTÉMU S CC                                     </t>
  </si>
  <si>
    <t>04033</t>
  </si>
  <si>
    <t xml:space="preserve">JINÉ VÝKONY PŘI PORUCHÁCH A ONEMOCNĚNÍCH DÝCHACÍHO SYSTÉMU S MCC                                    </t>
  </si>
  <si>
    <t>04333</t>
  </si>
  <si>
    <t xml:space="preserve">ZÁVAŽNÉ TRAUMA HRUDNÍKU S MCC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</si>
  <si>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</si>
  <si>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</si>
  <si>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</si>
  <si>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</si>
  <si>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04363</t>
  </si>
  <si>
    <t xml:space="preserve">PROSTÁ PNEUMONIE A DÁVIVÝ KAŠEL S MCC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</si>
  <si>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</si>
  <si>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</si>
  <si>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</si>
  <si>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</si>
  <si>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04413</t>
  </si>
  <si>
    <t xml:space="preserve">PŘÍZNAKY, SYMPTOMY A JINÉ DIAGNÓZY DÝCHACÍHO SYSTÉMU S MCC                                          </t>
  </si>
  <si>
    <t>05013</t>
  </si>
  <si>
    <t xml:space="preserve">SRDEČNÍ DEFIBRILÁTOR A IMPLANTÁT PRO PODPORU FUNKCE SRDCE S MCC                                     </t>
  </si>
  <si>
    <t>05053</t>
  </si>
  <si>
    <t xml:space="preserve">KORONÁRNÍ BYPASS SE SRDEČNÍ KATETRIZACÍ S MCC                                                       </t>
  </si>
  <si>
    <t>05091</t>
  </si>
  <si>
    <t xml:space="preserve">VELKÉ ABDOMINÁLNÍ VASKULÁRNÍ VÝKONY BEZ CC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</si>
  <si>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</si>
  <si>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</si>
  <si>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</si>
  <si>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</si>
  <si>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05172</t>
  </si>
  <si>
    <t xml:space="preserve">AMPUTACE HORNÍ KONČETINY A PRSTU U NOHY PRO PORUCHU OBĚHOVÉHO SYSTÉMU S CC                          </t>
  </si>
  <si>
    <t>05191</t>
  </si>
  <si>
    <t xml:space="preserve">LIGATURA A STRIPPING CÉV BEZ CC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</si>
  <si>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</si>
  <si>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</si>
  <si>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</si>
  <si>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</si>
  <si>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05203</t>
  </si>
  <si>
    <t xml:space="preserve">JINÉ VÝKONY PŘI ONEMOCNĚNÍCH A PORUCHÁCH OBĚHOVÉHO SYSTÉMU S MCC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</si>
  <si>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</si>
  <si>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</si>
  <si>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</si>
  <si>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</si>
  <si>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</si>
  <si>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</si>
  <si>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</si>
  <si>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</si>
  <si>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</si>
  <si>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</si>
  <si>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</si>
  <si>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</si>
  <si>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</si>
  <si>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</si>
  <si>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</si>
  <si>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</si>
  <si>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</si>
  <si>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</si>
  <si>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</si>
  <si>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</si>
  <si>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</si>
  <si>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</si>
  <si>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</si>
  <si>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</si>
  <si>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</si>
  <si>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</si>
  <si>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</si>
  <si>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</si>
  <si>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</si>
  <si>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</si>
  <si>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</si>
  <si>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</si>
  <si>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</si>
  <si>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</si>
  <si>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</si>
  <si>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NEBO EPIGASTRICKÉ KÝLE BEZ CC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</si>
  <si>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</si>
  <si>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</si>
  <si>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</si>
  <si>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</si>
  <si>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</si>
  <si>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</si>
  <si>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</si>
  <si>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EPIGASTRICKÉ KÝLE BEZ CC              </t>
  </si>
  <si>
    <t>06082</t>
  </si>
  <si>
    <t xml:space="preserve">LAPAROTOMICKÉ VÝKONY PŘI TŘÍSELNÉ, STEHENNÍ, UMBILIKÁLNÍ NEBO EPIGASTRICKÉ KÝLE S CC                </t>
  </si>
  <si>
    <t>06083</t>
  </si>
  <si>
    <t xml:space="preserve">LAPAROTOMICKÉ VÝKONY PŘI TŘÍSELNÉ, STEHENNÍ, UMBILIKÁLNÍ NEBO EPIGASTRICKÉ KÝLE S MCC               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</si>
  <si>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</si>
  <si>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</si>
  <si>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</si>
  <si>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</si>
  <si>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</si>
  <si>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</si>
  <si>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</si>
  <si>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</si>
  <si>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</si>
  <si>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</si>
  <si>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</si>
  <si>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</si>
  <si>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</si>
  <si>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</si>
  <si>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</si>
  <si>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</si>
  <si>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</si>
  <si>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</si>
  <si>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</si>
  <si>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</si>
  <si>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</si>
  <si>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</si>
  <si>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</si>
  <si>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</si>
  <si>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</si>
  <si>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</si>
  <si>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</si>
  <si>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</si>
  <si>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</si>
  <si>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</si>
  <si>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</si>
  <si>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</si>
  <si>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</si>
  <si>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</si>
  <si>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</si>
  <si>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</si>
  <si>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</si>
  <si>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</si>
  <si>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</si>
  <si>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</si>
  <si>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06333</t>
  </si>
  <si>
    <t xml:space="preserve">DIVERTIKULITIDA, DIVERTIKULÓZA A ZÁNĚTLIVÉ ONEMOCNĚNÍ STŘEVA S MCC                                  </t>
  </si>
  <si>
    <t>06341</t>
  </si>
  <si>
    <t xml:space="preserve">VASKULÁRNÍ INSUFICIENCE GASTROINTESTINÁLNÍHO SYSTÉMU BEZ CC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</si>
  <si>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</si>
  <si>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</si>
  <si>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</si>
  <si>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</si>
  <si>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</si>
  <si>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</si>
  <si>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</si>
  <si>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</si>
  <si>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</si>
  <si>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</si>
  <si>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</si>
  <si>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</si>
  <si>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</si>
  <si>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</si>
  <si>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</si>
  <si>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</si>
  <si>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</si>
  <si>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</si>
  <si>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</si>
  <si>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</si>
  <si>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</si>
  <si>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</si>
  <si>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</si>
  <si>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</si>
  <si>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</si>
  <si>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</si>
  <si>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</si>
  <si>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</si>
  <si>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</si>
  <si>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</si>
  <si>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</si>
  <si>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</si>
  <si>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</si>
  <si>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</si>
  <si>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</si>
  <si>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</si>
  <si>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</si>
  <si>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</si>
  <si>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</si>
  <si>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</si>
  <si>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</si>
  <si>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</si>
  <si>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</si>
  <si>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</si>
  <si>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</si>
  <si>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</si>
  <si>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</si>
  <si>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</si>
  <si>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</si>
  <si>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</si>
  <si>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</si>
  <si>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</si>
  <si>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</si>
  <si>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</si>
  <si>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</si>
  <si>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</si>
  <si>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</si>
  <si>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</si>
  <si>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</si>
  <si>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</si>
  <si>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</si>
  <si>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</si>
  <si>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</si>
  <si>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BEZ CC                                </t>
  </si>
  <si>
    <t>07333</t>
  </si>
  <si>
    <t xml:space="preserve">PORUCHY JATER,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</si>
  <si>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</si>
  <si>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</si>
  <si>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</si>
  <si>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</si>
  <si>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08063</t>
  </si>
  <si>
    <t xml:space="preserve">VELKÉ VÝKONY REPLANTACE HORNÍCH KONČETIN A JEJICH KLOUBŮ S MCC                                      </t>
  </si>
  <si>
    <t>08072</t>
  </si>
  <si>
    <t xml:space="preserve">AMPUTACE PŘI PORUCHÁCH MUSKULOSKELETÁLNÍHO SYSTÉMU A POJIVOVÉ TKÁNĚ S CC                            </t>
  </si>
  <si>
    <t>08091</t>
  </si>
  <si>
    <t>TRANSPLANTACE KŮŽE NEBO TKÁNĚ PRO PORUCHY MUSKULOSKELETÁLNÍHO SYSTÉMU NEBO POJIVOVÉ TKÁNĚ KROMĚ RUKY</t>
  </si>
  <si>
    <t>08092</t>
  </si>
  <si>
    <t>08093</t>
  </si>
  <si>
    <t>08121</t>
  </si>
  <si>
    <t xml:space="preserve">VYJMUTÍ VNITŘNÍHO FIXAČNÍHO ZAŘÍZENÍ BEZ CC                                                         </t>
  </si>
  <si>
    <t>08131</t>
  </si>
  <si>
    <t xml:space="preserve">MÍSTNÍ RESEKCE NA MUSKULOSKELETÁLNÍM SYSTÉMU BEZ CC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</si>
  <si>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</si>
  <si>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</si>
  <si>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</si>
  <si>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</si>
  <si>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</si>
  <si>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</si>
  <si>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</si>
  <si>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</si>
  <si>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</si>
  <si>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</si>
  <si>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</si>
  <si>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</si>
  <si>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</si>
  <si>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</si>
  <si>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</si>
  <si>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</si>
  <si>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08172</t>
  </si>
  <si>
    <t xml:space="preserve">JINÉ VÝKONY PŘI PORUCHÁCH A ONEMOCNĚNÍCH MUSKULOSKELETÁLNÍHO SYSTÉMU A POJIVOVÉ TKÁNĚ S CC          </t>
  </si>
  <si>
    <t>08201</t>
  </si>
  <si>
    <t xml:space="preserve">REIMPLANTACE ENDOPROTÉZ KLOUBŮ HORNÍCH A DOLNÍCH KONČETIN, TUMOROZNÍ ENDOPROTÉZY BEZ CC             </t>
  </si>
  <si>
    <t>08331</t>
  </si>
  <si>
    <t xml:space="preserve">MALIGNÍ ONEMOCNĚNÍ MUSKULOSKELETÁLNÍHO SYSTÉMU A POJIVOVÉ TKÁNĚ, PATOLOGICKÉ ZLOMENINY BEZ CC       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</si>
  <si>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</si>
  <si>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</si>
  <si>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</si>
  <si>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</si>
  <si>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</si>
  <si>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</si>
  <si>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</si>
  <si>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</si>
  <si>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08411</t>
  </si>
  <si>
    <t xml:space="preserve">JINÉ PORUCHY MUSKULOSKELETÁLNÍHO SYSTÉMU A POJIVOVÉ TKÁNĚ BEZ CC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</si>
  <si>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</si>
  <si>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</si>
  <si>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</si>
  <si>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</si>
  <si>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</si>
  <si>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</si>
  <si>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</si>
  <si>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</si>
  <si>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</si>
  <si>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</si>
  <si>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</si>
  <si>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</si>
  <si>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</si>
  <si>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A PRSU BEZ CC                         </t>
  </si>
  <si>
    <t>09032</t>
  </si>
  <si>
    <t xml:space="preserve">JINÉ VÝKONY PŘI PORUCHÁCH A ONEMOCNĚNÍCH KŮŽE, PODKOŽNÍ TKÁNĚ A PRSU S CC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</si>
  <si>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</si>
  <si>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</si>
  <si>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</si>
  <si>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</si>
  <si>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</si>
  <si>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</si>
  <si>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</si>
  <si>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</si>
  <si>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</si>
  <si>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</si>
  <si>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</si>
  <si>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</si>
  <si>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</si>
  <si>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</si>
  <si>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</si>
  <si>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</si>
  <si>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</si>
  <si>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</si>
  <si>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</si>
  <si>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</si>
  <si>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</si>
  <si>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ENDOKRINNÍCH, NUTRIČNÍCH A METABOLICKÝCH PORUCHÁCH BEZ CC         </t>
  </si>
  <si>
    <t>10022</t>
  </si>
  <si>
    <t xml:space="preserve">KOŽNÍ ŠTĚP A DEBRIDEMENT RÁNY PŘI ENDOKRINNÍCH, NUTRIČNÍCH A METABOLICKÝCH PORUCHÁCH S CC           </t>
  </si>
  <si>
    <t>10023</t>
  </si>
  <si>
    <t xml:space="preserve">KOŽNÍ ŠTĚP A DEBRIDEMENT RÁNY PŘI ENDOKRINNÍCH, NUTRIČNÍCH A METABOLICKÝCH PORUCHÁCH S MCC          </t>
  </si>
  <si>
    <t>10042</t>
  </si>
  <si>
    <t xml:space="preserve">AMPUTACE DOLNÍ KONČETINY PŘI ENDOKRINNÍCH, NUTRIČNÍCH A METABOLICKÝCH PORUCHÁCH S CC                </t>
  </si>
  <si>
    <t>10051</t>
  </si>
  <si>
    <t xml:space="preserve">VÝKONY NA ŠTÍTNÉ A PŘÍŠTITNÉ ŽLÁZE, THYROGLOSSÁLNÍ VÝKONY BEZ CC                                    </t>
  </si>
  <si>
    <t>10061</t>
  </si>
  <si>
    <t xml:space="preserve">JINÉ VÝKONY PŘI ENDOKRINNÍCH, NUTRIČNÍCH A METABOLICKÝCH PORUCHÁCH BEZ CC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</si>
  <si>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</si>
  <si>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</si>
  <si>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</si>
  <si>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</si>
  <si>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</si>
  <si>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</si>
  <si>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</si>
  <si>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</si>
  <si>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11022</t>
  </si>
  <si>
    <t xml:space="preserve">VELKÉ VÝKONY NA MOČOVÉM MĚCHÝŘI S CC                                                                </t>
  </si>
  <si>
    <t>11321</t>
  </si>
  <si>
    <t xml:space="preserve">INFEKCE LEDVIN A MOČOVÝCH CEST BEZ CC                                                               </t>
  </si>
  <si>
    <t>11341</t>
  </si>
  <si>
    <t xml:space="preserve">MOČOVÉ KAMENY BEZ EXTRAKORPORÁLNÍ LITOTRYPSE BEZ CC                                                 </t>
  </si>
  <si>
    <t>13011</t>
  </si>
  <si>
    <t xml:space="preserve">EXENTERACE PÁNVE, RADIKÁLNÍ HYSTEREKTOMIE A RADIKÁLNÍ VULVEKTOMIE BEZ CC                            </t>
  </si>
  <si>
    <t>13013</t>
  </si>
  <si>
    <t xml:space="preserve">EXENTERACE PÁNVE, RADIKÁLNÍ HYSTEREKTOMIE A RADIKÁLNÍ VULVEKTOMIE S MCC                             </t>
  </si>
  <si>
    <t>13021</t>
  </si>
  <si>
    <t xml:space="preserve">VÝKONY NA DĚLOZE A ADNEXECH PRO MALIGNÍ ONEMOCNĚNÍ NA OVARIÍCH A ADNEXECH BEZ CC                    </t>
  </si>
  <si>
    <t>13033</t>
  </si>
  <si>
    <t xml:space="preserve">VÝKONY NA DĚLOZE A ADNEXECH PŘI MALIGNÍM ONEMOCNĚNÍ JINDE NEŽ NA VAJEČNÍKU A ADNEXECH S MCC         </t>
  </si>
  <si>
    <t>13041</t>
  </si>
  <si>
    <t xml:space="preserve">DĚLOŽNÍ A ADNEXÁLNÍ VÝKONY PŘI CA IN SITU A NEZHOUBNÝCH ONEMOCNĚNÍCH BEZ CC                         </t>
  </si>
  <si>
    <t>13101</t>
  </si>
  <si>
    <t xml:space="preserve">JINÉ VÝKONY PŘI PORUCHÁCH A ONEMOCNĚNÍCH ŽENSKÉHO REPRODUKČNÍHO SYSTÉMU BEZ CC                      </t>
  </si>
  <si>
    <t>13103</t>
  </si>
  <si>
    <t xml:space="preserve">JINÉ VÝKONY PŘI PORUCHÁCH A ONEMOCNĚNÍCH ŽENSKÉHO REPRODUKČNÍHO SYSTÉMU S MCC                       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</si>
  <si>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</si>
  <si>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</si>
  <si>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</si>
  <si>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CC                                    </t>
  </si>
  <si>
    <t>13322</t>
  </si>
  <si>
    <t xml:space="preserve">MENSTRUAČNÍ A JINÉ PORUCHY ŽENSKÉHO REPRODUKČNÍHO SYSTÉMU S CC                                      </t>
  </si>
  <si>
    <t>14721</t>
  </si>
  <si>
    <t xml:space="preserve">JINÉ PŘEDPORODNÍ DIAGNÓZY S VÝKONEM BEZ CC                    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</si>
  <si>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</si>
  <si>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</si>
  <si>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</si>
  <si>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</si>
  <si>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16013</t>
  </si>
  <si>
    <t xml:space="preserve">VÝKONY NA SLEZINĚ S MCC 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</si>
  <si>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</si>
  <si>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</si>
  <si>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</si>
  <si>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</si>
  <si>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16313</t>
  </si>
  <si>
    <t xml:space="preserve">PORUCHY SRÁŽLIVOSTI S MCC                                                                           </t>
  </si>
  <si>
    <t>16332</t>
  </si>
  <si>
    <t xml:space="preserve">PORUCHY ČERVENÝCH KRVINEK, KROMĚ SRPKOVITÉ CHUDOKREVNOSTI S CC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</si>
  <si>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</si>
  <si>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</si>
  <si>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</si>
  <si>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</si>
  <si>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</si>
  <si>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</si>
  <si>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</si>
  <si>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</si>
  <si>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</si>
  <si>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</si>
  <si>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</si>
  <si>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</si>
  <si>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</si>
  <si>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</si>
  <si>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</si>
  <si>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</si>
  <si>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</si>
  <si>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</si>
  <si>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</si>
  <si>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</si>
  <si>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</si>
  <si>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</si>
  <si>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</si>
  <si>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</si>
  <si>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18021</t>
  </si>
  <si>
    <t xml:space="preserve">VÝKONY PRO POOPERAČNÍ A POÚRAZOVÉ INFEKCE BEZ CC                                                    </t>
  </si>
  <si>
    <t>18023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</si>
  <si>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</si>
  <si>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</si>
  <si>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</si>
  <si>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</si>
  <si>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</si>
  <si>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19013</t>
  </si>
  <si>
    <t xml:space="preserve">OPERAČNÍ VÝKONY S HLAVNÍ DIAGNÓZOU DUŠEVNÍ NEMOCI S MCC                                             </t>
  </si>
  <si>
    <t>21011</t>
  </si>
  <si>
    <t xml:space="preserve">MIKROVASKULÁRNÍ PŘENOS TKÁNĚ NEBO KOŽNÍ ŠTĚP PŘI ÚRAZECH BEZ CC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</si>
  <si>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</si>
  <si>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</si>
  <si>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</si>
  <si>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MCC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</si>
  <si>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</si>
  <si>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</si>
  <si>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</si>
  <si>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</si>
  <si>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</si>
  <si>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</si>
  <si>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</si>
  <si>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</si>
  <si>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</si>
  <si>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</si>
  <si>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22521</t>
  </si>
  <si>
    <t xml:space="preserve">NEROZSÁHLÉ POPÁLENINY SKRZ CELOU KŮŽI, S KOŽNÍM ŠTĚPEM NEBO INHAL. PORANĚNÍM BEZ CC                 </t>
  </si>
  <si>
    <t>22551</t>
  </si>
  <si>
    <t xml:space="preserve">POPÁLENINY OMEZENÉHO ROZSAHU NEPOSTIHUJÍCÍ VŠECHNY VRSTVY KŮŽE BEZ CC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</si>
  <si>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</si>
  <si>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</si>
  <si>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</si>
  <si>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</si>
  <si>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</si>
  <si>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</si>
  <si>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</si>
  <si>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</si>
  <si>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</si>
  <si>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</si>
  <si>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25021</t>
  </si>
  <si>
    <t xml:space="preserve">JINÉ VÝKONY PŘI MNOHOČETNÉM ZÁVAŽNÉM TRAUMATU BEZ CC                                                </t>
  </si>
  <si>
    <t>25022</t>
  </si>
  <si>
    <t xml:space="preserve">JINÉ VÝKONY PŘI MNOHOČETNÉM ZÁVAŽNÉM TRAUMATU S CC           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</si>
  <si>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</si>
  <si>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</si>
  <si>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</si>
  <si>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>DLOUHODOBÁ MECHANICKÁ VENTILACE PŘI POLYTRAUMATU &gt; 240 HODIN (11-21 DNÍ) S EKONOMICKY NÁROČNÝM VÝKON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</si>
  <si>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</si>
  <si>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</si>
  <si>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</si>
  <si>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</si>
  <si>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</si>
  <si>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</si>
  <si>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</si>
  <si>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</si>
  <si>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</si>
  <si>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</si>
  <si>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</si>
  <si>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</si>
  <si>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</si>
  <si>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</si>
  <si>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</si>
  <si>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</si>
  <si>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</si>
  <si>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</si>
  <si>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</si>
  <si>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</si>
  <si>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</si>
  <si>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</si>
  <si>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</si>
  <si>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89198</t>
  </si>
  <si>
    <t>SKIASKOPIE</t>
  </si>
  <si>
    <t>202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</si>
  <si>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</si>
  <si>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</si>
  <si>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</si>
  <si>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</si>
  <si>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</si>
  <si>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</si>
  <si>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89169</t>
  </si>
  <si>
    <t>CYSTOURETROGRAFIE</t>
  </si>
  <si>
    <t>809</t>
  </si>
  <si>
    <t>89143</t>
  </si>
  <si>
    <t>RTG BŘICHA</t>
  </si>
  <si>
    <t>89163</t>
  </si>
  <si>
    <t>VYLUČOVACÍ UROGRAFIE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</si>
  <si>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</si>
  <si>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</si>
  <si>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</si>
  <si>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</si>
  <si>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</si>
  <si>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87437</t>
  </si>
  <si>
    <t>STANDARDNÍ CYTOLOGICKÉ BARVENÍ,  ZA VÍCE NEŽ 10 PR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</si>
  <si>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</si>
  <si>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</si>
  <si>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</si>
  <si>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</si>
  <si>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</si>
  <si>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</si>
  <si>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</si>
  <si>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</si>
  <si>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</si>
  <si>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</si>
  <si>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</si>
  <si>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</si>
  <si>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</si>
  <si>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</si>
  <si>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0022077</t>
  </si>
  <si>
    <t>IOMERON 400</t>
  </si>
  <si>
    <t>0093625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</si>
  <si>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</si>
  <si>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</si>
  <si>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</si>
  <si>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</si>
  <si>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</si>
  <si>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</si>
  <si>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</si>
  <si>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</si>
  <si>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</si>
  <si>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</si>
  <si>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</si>
  <si>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</si>
  <si>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</si>
  <si>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</si>
  <si>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</si>
  <si>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</si>
  <si>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</si>
  <si>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0110740</t>
  </si>
  <si>
    <t>VÁLCE (DVA) STERILNÍ, JEDNORÁZOVÉ DO INJEKTORU, CE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</si>
  <si>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</si>
  <si>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</si>
  <si>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</si>
  <si>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</si>
  <si>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</si>
  <si>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</si>
  <si>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</si>
  <si>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</si>
  <si>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</si>
  <si>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</si>
  <si>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</si>
  <si>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</si>
  <si>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</si>
  <si>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</si>
  <si>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</si>
  <si>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</si>
  <si>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</si>
  <si>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</si>
  <si>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</si>
  <si>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</si>
  <si>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</si>
  <si>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</si>
  <si>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94119</t>
  </si>
  <si>
    <t>IZOLACE A UCHOVÁNÍ LIDSKÉ DNA (RNA)</t>
  </si>
  <si>
    <t>94199</t>
  </si>
  <si>
    <t>AMPLIFIKACE METODOU PCR</t>
  </si>
  <si>
    <t>94123</t>
  </si>
  <si>
    <t>PCR ANALÝZA LIDSKÉ DNA</t>
  </si>
  <si>
    <t>94127</t>
  </si>
  <si>
    <t>ELEKTROFORÉZA NUKLEOVÝCH KYSELIN V POLYAKRYLAMIDU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</si>
  <si>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</si>
  <si>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</si>
  <si>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</si>
  <si>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</si>
  <si>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</si>
  <si>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</si>
  <si>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</si>
  <si>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</si>
  <si>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</si>
  <si>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</si>
  <si>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</si>
  <si>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</si>
  <si>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</si>
  <si>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</si>
  <si>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</si>
  <si>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</si>
  <si>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</si>
  <si>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</si>
  <si>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</si>
  <si>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</si>
  <si>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</si>
  <si>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</si>
  <si>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</si>
  <si>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</si>
  <si>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</si>
  <si>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</si>
  <si>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</si>
  <si>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</si>
  <si>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</si>
  <si>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</si>
  <si>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</si>
  <si>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</si>
  <si>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</si>
  <si>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</si>
  <si>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</si>
  <si>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</si>
  <si>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</si>
  <si>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</si>
  <si>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</si>
  <si>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</si>
  <si>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</si>
  <si>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</si>
  <si>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</si>
  <si>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</si>
  <si>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</si>
  <si>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</si>
  <si>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</si>
  <si>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</si>
  <si>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</si>
  <si>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</si>
  <si>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</si>
  <si>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96863</t>
  </si>
  <si>
    <t>STANOVENÍ POČTU ERYTROBLASTŮ NA AUTOMATICKÉM ANALY</t>
  </si>
  <si>
    <t>96239</t>
  </si>
  <si>
    <t>DESTIČKOVÝ NEUTRALIZAČNÍ TEST (PNP)</t>
  </si>
  <si>
    <t>96879</t>
  </si>
  <si>
    <t>DRVVT - SCREENING LA</t>
  </si>
  <si>
    <t>96189</t>
  </si>
  <si>
    <t>FAKTOR VII - STANOVENÍ AKTIVITY</t>
  </si>
  <si>
    <t>96875</t>
  </si>
  <si>
    <t>DRVVT - KONFIRMACE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</si>
  <si>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</si>
  <si>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</si>
  <si>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</si>
  <si>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</si>
  <si>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</si>
  <si>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</si>
  <si>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</si>
  <si>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</si>
  <si>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</si>
  <si>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</si>
  <si>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</si>
  <si>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</si>
  <si>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</si>
  <si>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</si>
  <si>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</si>
  <si>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</si>
  <si>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</si>
  <si>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</si>
  <si>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</si>
  <si>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</si>
  <si>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</si>
  <si>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</si>
  <si>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</si>
  <si>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</si>
  <si>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</si>
  <si>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</si>
  <si>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</si>
  <si>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</si>
  <si>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</si>
  <si>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</si>
  <si>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</si>
  <si>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</si>
  <si>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</si>
  <si>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</si>
  <si>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</si>
  <si>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</si>
  <si>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</si>
  <si>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</si>
  <si>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</si>
  <si>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</si>
  <si>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</si>
  <si>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</si>
  <si>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</si>
  <si>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</si>
  <si>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</si>
  <si>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</si>
  <si>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</si>
  <si>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</si>
  <si>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</si>
  <si>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</si>
  <si>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91131</t>
  </si>
  <si>
    <t>STANOVENÍ IgA</t>
  </si>
  <si>
    <t>91137</t>
  </si>
  <si>
    <t>STANOVENÍ TRANSFERINU</t>
  </si>
  <si>
    <t>91141</t>
  </si>
  <si>
    <t>STANOVENÍ CERULOPLASMINU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</si>
  <si>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</si>
  <si>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</si>
  <si>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</si>
  <si>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</si>
  <si>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</si>
  <si>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</si>
  <si>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</si>
  <si>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</si>
  <si>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</si>
  <si>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</si>
  <si>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</si>
  <si>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</si>
  <si>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</si>
  <si>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</si>
  <si>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93227</t>
  </si>
  <si>
    <t>ANTIGEN SQUAMÓZNÍCH NÁDOROVÝCH BUNĚK (SCC)</t>
  </si>
  <si>
    <t>81119</t>
  </si>
  <si>
    <t>AMONIAK STATIM</t>
  </si>
  <si>
    <t>81135</t>
  </si>
  <si>
    <t>SODÍK STATIM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</si>
  <si>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</si>
  <si>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</si>
  <si>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</si>
  <si>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</si>
  <si>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</si>
  <si>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</si>
  <si>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</si>
  <si>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</si>
  <si>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</si>
  <si>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</si>
  <si>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</si>
  <si>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</si>
  <si>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</si>
  <si>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</si>
  <si>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</si>
  <si>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</si>
  <si>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</si>
  <si>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</si>
  <si>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</si>
  <si>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</si>
  <si>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</si>
  <si>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</si>
  <si>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</si>
  <si>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</si>
  <si>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</si>
  <si>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</si>
  <si>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</si>
  <si>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</si>
  <si>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</si>
  <si>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</si>
  <si>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</si>
  <si>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</si>
  <si>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</si>
  <si>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</si>
  <si>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</si>
  <si>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</si>
  <si>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</si>
  <si>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</si>
  <si>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</si>
  <si>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</si>
  <si>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</si>
  <si>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</si>
  <si>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</si>
  <si>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</si>
  <si>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</si>
  <si>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</si>
  <si>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</si>
  <si>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81249</t>
  </si>
  <si>
    <t>CEA (MEIA)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</si>
  <si>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</si>
  <si>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</si>
  <si>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</si>
  <si>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</si>
  <si>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</si>
  <si>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</si>
  <si>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</si>
  <si>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</si>
  <si>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</si>
  <si>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</si>
  <si>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</si>
  <si>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</si>
  <si>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</si>
  <si>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</si>
  <si>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STANOVENÍ B2 - MIKROGLOBULINU ELISA</t>
  </si>
  <si>
    <t>81533</t>
  </si>
  <si>
    <t>LIPÁZA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</si>
  <si>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</si>
  <si>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</si>
  <si>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</si>
  <si>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</si>
  <si>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</si>
  <si>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</si>
  <si>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</si>
  <si>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</si>
  <si>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</si>
  <si>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</si>
  <si>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</si>
  <si>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</si>
  <si>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</si>
  <si>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</si>
  <si>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</si>
  <si>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</si>
  <si>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</si>
  <si>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</si>
  <si>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81423</t>
  </si>
  <si>
    <t>FOSFATÁZA ALKALICKÁ IZOENZYMY</t>
  </si>
  <si>
    <t>81123</t>
  </si>
  <si>
    <t>BILIRUBIN KONJUGOVANÝ STATIM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</si>
  <si>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</si>
  <si>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</si>
  <si>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</si>
  <si>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</si>
  <si>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</si>
  <si>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</si>
  <si>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</si>
  <si>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</si>
  <si>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</si>
  <si>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</si>
  <si>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</si>
  <si>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93223</t>
  </si>
  <si>
    <t>NÁDOROVÉ ANTIGENY CA - TYPU</t>
  </si>
  <si>
    <t>81159</t>
  </si>
  <si>
    <t>CHOLINESTERÁZA STATIM</t>
  </si>
  <si>
    <t>93229</t>
  </si>
  <si>
    <t>TKÁŇOVÝ POLYPEPTIDICKÝ ANTIGEN (TPA)</t>
  </si>
  <si>
    <t>81323</t>
  </si>
  <si>
    <t>ADENOSINDEAMINÁZA</t>
  </si>
  <si>
    <t>93139</t>
  </si>
  <si>
    <t>ADRENOKORTIKOTROPIN (ACTH)</t>
  </si>
  <si>
    <t>91151</t>
  </si>
  <si>
    <t>STANOVENÍ OROSOMUKOIDU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</si>
  <si>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</si>
  <si>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</si>
  <si>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</si>
  <si>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</si>
  <si>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</si>
  <si>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</si>
  <si>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</si>
  <si>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</si>
  <si>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</si>
  <si>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</si>
  <si>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</si>
  <si>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0022032</t>
  </si>
  <si>
    <t>IOMERON 250</t>
  </si>
  <si>
    <t>0022075</t>
  </si>
  <si>
    <t>0042433</t>
  </si>
  <si>
    <t>0042439</t>
  </si>
  <si>
    <t>0045119</t>
  </si>
  <si>
    <t>VISIPAQUE 270 MG I/ML</t>
  </si>
  <si>
    <t>0045123</t>
  </si>
  <si>
    <t>0045124</t>
  </si>
  <si>
    <t>0059496</t>
  </si>
  <si>
    <t>TELEBRIX GASTRO</t>
  </si>
  <si>
    <t>0065978</t>
  </si>
  <si>
    <t>DOTAREM</t>
  </si>
  <si>
    <t>0077016</t>
  </si>
  <si>
    <t>0077019</t>
  </si>
  <si>
    <t>0077024</t>
  </si>
  <si>
    <t>ULTRAVIST 300</t>
  </si>
  <si>
    <t>0095607</t>
  </si>
  <si>
    <t>MICROPAQUE</t>
  </si>
  <si>
    <t>0032932</t>
  </si>
  <si>
    <t>TELEBRIX 30 MEGLUMINE</t>
  </si>
  <si>
    <t>0151208</t>
  </si>
  <si>
    <t>0006707</t>
  </si>
  <si>
    <t>JEHLA BIOPTICKÁ K SYSTÉMU MAMMOTOME</t>
  </si>
  <si>
    <t>0034038</t>
  </si>
  <si>
    <t>JEHLA BIOPTICKÁ ASPIRAČNÍ, CHIBA,ECHOTIP</t>
  </si>
  <si>
    <t>0034146</t>
  </si>
  <si>
    <t>JEHLA ASPIRAČNÍ HOWELL,ECHOTIP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</si>
  <si>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</si>
  <si>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</si>
  <si>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</si>
  <si>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</si>
  <si>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</si>
  <si>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</si>
  <si>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</si>
  <si>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</si>
  <si>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</si>
  <si>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</si>
  <si>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</si>
  <si>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</si>
  <si>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0046507</t>
  </si>
  <si>
    <t>SOUPRAVA K INVAZIVNÍMU MĚŘENÍ 1 TLAKU</t>
  </si>
  <si>
    <t>0048523</t>
  </si>
  <si>
    <t>VODIČ INTERVENČNÍ SELECTIVA DO 145CM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</si>
  <si>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</si>
  <si>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</si>
  <si>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</si>
  <si>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</si>
  <si>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</si>
  <si>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</si>
  <si>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</si>
  <si>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</si>
  <si>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</si>
  <si>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</si>
  <si>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</si>
  <si>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</si>
  <si>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</si>
  <si>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</si>
  <si>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</si>
  <si>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</si>
  <si>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</si>
  <si>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</si>
  <si>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</si>
  <si>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</si>
  <si>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</si>
  <si>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</si>
  <si>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</si>
  <si>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</si>
  <si>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</si>
  <si>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</si>
  <si>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</si>
  <si>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</si>
  <si>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</si>
  <si>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</si>
  <si>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</si>
  <si>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</si>
  <si>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</si>
  <si>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</si>
  <si>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</si>
  <si>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</si>
  <si>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</si>
  <si>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</si>
  <si>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</si>
  <si>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</si>
  <si>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</si>
  <si>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</si>
  <si>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</si>
  <si>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</si>
  <si>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</si>
  <si>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0059579</t>
  </si>
  <si>
    <t>STENT PERIFERNÍ HEPATICKÝ GORE VIATORR TIPS,SAMOEX</t>
  </si>
  <si>
    <t>0059795</t>
  </si>
  <si>
    <t>DRÁT VODÍCÍ ANGIODYN J3 FC-FS 150-0,35</t>
  </si>
  <si>
    <t>0059982</t>
  </si>
  <si>
    <t>DRÁT ZAVÁDĚCÍ MIRAGE 103-0608-200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</si>
  <si>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</si>
  <si>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</si>
  <si>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</si>
  <si>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</si>
  <si>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</si>
  <si>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</si>
  <si>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0092014</t>
  </si>
  <si>
    <t>BUŽIE DILATAČNÍ JÍCNOVÁ</t>
  </si>
  <si>
    <t>0092125</t>
  </si>
  <si>
    <t>MIKROKATETR PROGREAT PC2411-2813, PP27111-27131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</si>
  <si>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</si>
  <si>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</si>
  <si>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</si>
  <si>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</si>
  <si>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</si>
  <si>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</si>
  <si>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</si>
  <si>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</si>
  <si>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0141695</t>
  </si>
  <si>
    <t>STENT JÍCNOVÝ FERX-ELLA-BOUBELLA</t>
  </si>
  <si>
    <t>0141907</t>
  </si>
  <si>
    <t>STENT JÍC.BILIÁRNÍ,KOLOREK.DUODEN.TRACH.BRONCH.SX-</t>
  </si>
  <si>
    <t>0111638</t>
  </si>
  <si>
    <t>STENT PERIFERNÍ VASKULÁRNÍ ISTHMUS LOGIC,BALONEXPA</t>
  </si>
  <si>
    <t>0059796</t>
  </si>
  <si>
    <t>DRÁT VODÍCÍ ANGIODYN J3 SFC-FS 150-0,35</t>
  </si>
  <si>
    <t>0034209</t>
  </si>
  <si>
    <t>JEHLA BIOPTICKÁ ASPIRAČNÍ, S TROCAR MANDRENEM</t>
  </si>
  <si>
    <t>0075340</t>
  </si>
  <si>
    <t>JEHLA BIOPTICKÁ C1610B,C1616B,C1620B</t>
  </si>
  <si>
    <t>0048828</t>
  </si>
  <si>
    <t>STENT JÍCNOVÝ FERX-ELLA-BOUBELLA-E</t>
  </si>
  <si>
    <t>0151349</t>
  </si>
  <si>
    <t>KATETR PODPŮR.PRO MIKROKAT - SYSTÉM MERCI - MULTIF</t>
  </si>
  <si>
    <t>0054475</t>
  </si>
  <si>
    <t>STENT BILIÁRNÍ ZILVER 635,SAMOEXPANDIBILNÍ,NITINOL</t>
  </si>
  <si>
    <t>0052563</t>
  </si>
  <si>
    <t>KATETR SUPRAPUBICKÝ COOK-COPE LOOP U-085412</t>
  </si>
  <si>
    <t>0046109</t>
  </si>
  <si>
    <t>STENT ENDOVASKULÁRNÍ SX-ELLA-EXPANDELLA</t>
  </si>
  <si>
    <t>0056356</t>
  </si>
  <si>
    <t>ZAVADĚČ FLEXOR CHECK-FLO II RADIOOP.ZNAČKA</t>
  </si>
  <si>
    <t>0054353</t>
  </si>
  <si>
    <t>KATETR ANGIOPLASTICKÝ MAXI LD 4162040-4162460(V,VF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</si>
  <si>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</si>
  <si>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</si>
  <si>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</si>
  <si>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</si>
  <si>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</si>
  <si>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</si>
  <si>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</si>
  <si>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</si>
  <si>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</si>
  <si>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</si>
  <si>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</si>
  <si>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</si>
  <si>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</si>
  <si>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</si>
  <si>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</si>
  <si>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</si>
  <si>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</si>
  <si>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</si>
  <si>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</si>
  <si>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</si>
  <si>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</si>
  <si>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</si>
  <si>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</si>
  <si>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</si>
  <si>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</si>
  <si>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</si>
  <si>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89343</t>
  </si>
  <si>
    <t>DIAGNOSTICKÁ MINIINVAZIVNÍ VAKUOVÁ BIOPSIE PRSU ZA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</si>
  <si>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</si>
  <si>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</si>
  <si>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</si>
  <si>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</si>
  <si>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</si>
  <si>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</si>
  <si>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</si>
  <si>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</si>
  <si>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</si>
  <si>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</si>
  <si>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</si>
  <si>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</si>
  <si>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</si>
  <si>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</si>
  <si>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</si>
  <si>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</si>
  <si>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</si>
  <si>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</si>
  <si>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</si>
  <si>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</si>
  <si>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</si>
  <si>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</si>
  <si>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</si>
  <si>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</si>
  <si>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</si>
  <si>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</si>
  <si>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</si>
  <si>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</si>
  <si>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</si>
  <si>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</si>
  <si>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</si>
  <si>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</si>
  <si>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</si>
  <si>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</si>
  <si>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</si>
  <si>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</si>
  <si>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</si>
  <si>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</si>
  <si>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</si>
  <si>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</si>
  <si>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</si>
  <si>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</si>
  <si>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</si>
  <si>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</si>
  <si>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</si>
  <si>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</si>
  <si>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</si>
  <si>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</si>
  <si>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</si>
  <si>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</si>
  <si>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</si>
  <si>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</si>
  <si>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</si>
  <si>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</si>
  <si>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</si>
  <si>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</si>
  <si>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</si>
  <si>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</si>
  <si>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</si>
  <si>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</si>
  <si>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</si>
  <si>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89451</t>
  </si>
  <si>
    <t>SPLENOPORTOGRAFIE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</si>
  <si>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</si>
  <si>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</si>
  <si>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</si>
  <si>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</si>
  <si>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</si>
  <si>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</si>
  <si>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</si>
  <si>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</si>
  <si>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</si>
  <si>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</si>
  <si>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</si>
  <si>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</si>
  <si>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</si>
  <si>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</si>
  <si>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</si>
  <si>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</si>
  <si>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</si>
  <si>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</si>
  <si>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</si>
  <si>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</si>
  <si>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</si>
  <si>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</si>
  <si>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</si>
  <si>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</si>
  <si>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</si>
  <si>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</si>
  <si>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</si>
  <si>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</si>
  <si>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</si>
  <si>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</si>
  <si>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</si>
  <si>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</si>
  <si>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</si>
  <si>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</si>
  <si>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</si>
  <si>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</si>
  <si>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</si>
  <si>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</si>
  <si>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</si>
  <si>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</si>
  <si>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</si>
  <si>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</si>
  <si>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</si>
  <si>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</si>
  <si>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</si>
  <si>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</si>
  <si>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</si>
  <si>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</si>
  <si>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</si>
  <si>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</si>
  <si>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</si>
  <si>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</si>
  <si>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</si>
  <si>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</si>
  <si>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</si>
  <si>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</si>
  <si>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</si>
  <si>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</si>
  <si>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</si>
  <si>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</si>
  <si>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</si>
  <si>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</si>
  <si>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87431</t>
  </si>
  <si>
    <t>PREPARÁTY METODOU CYTOBLOKU - ZA KAŽDÝ PREPARÁT</t>
  </si>
  <si>
    <t>87433</t>
  </si>
  <si>
    <t>STANDARDNÍ CYTOLOGICKÉ BARVENÍ,  ZA 1-3 PREPARÁTY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</si>
  <si>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</si>
  <si>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</si>
  <si>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</si>
  <si>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</si>
  <si>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</si>
  <si>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</si>
  <si>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</si>
  <si>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</si>
  <si>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</si>
  <si>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</si>
  <si>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</si>
  <si>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</si>
  <si>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</si>
  <si>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</si>
  <si>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</si>
  <si>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</si>
  <si>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</si>
  <si>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</si>
  <si>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</si>
  <si>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</si>
  <si>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</si>
  <si>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</si>
  <si>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</si>
  <si>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</si>
  <si>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</si>
  <si>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</si>
  <si>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</si>
  <si>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</si>
  <si>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</si>
  <si>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</si>
  <si>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</si>
  <si>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</si>
  <si>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</si>
  <si>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</si>
  <si>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</si>
  <si>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</si>
  <si>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</si>
  <si>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</si>
  <si>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</si>
  <si>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</si>
  <si>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</si>
  <si>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</si>
  <si>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</si>
  <si>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</si>
  <si>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</si>
  <si>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</si>
  <si>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</si>
  <si>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</si>
  <si>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</si>
  <si>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</si>
  <si>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</si>
  <si>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</si>
  <si>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</si>
  <si>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</si>
  <si>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</si>
  <si>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</si>
  <si>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</si>
  <si>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</si>
  <si>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</si>
  <si>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</si>
  <si>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</si>
  <si>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</si>
  <si>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</si>
  <si>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</si>
  <si>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</si>
  <si>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</si>
  <si>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</si>
  <si>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</si>
  <si>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</si>
  <si>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</si>
  <si>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</si>
  <si>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</si>
  <si>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</si>
  <si>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</si>
  <si>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</si>
  <si>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</si>
  <si>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</si>
  <si>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</si>
  <si>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</si>
  <si>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</si>
  <si>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</si>
  <si>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</si>
  <si>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</si>
  <si>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82083</t>
  </si>
  <si>
    <t>PRŮKAZ BAKTERIÁLNÍHO TOXINU BIOLOGICKÝM POKUSEM NA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</si>
  <si>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</si>
  <si>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</si>
  <si>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</si>
  <si>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</si>
  <si>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</si>
  <si>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</si>
  <si>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</si>
  <si>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</si>
  <si>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</si>
  <si>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</si>
  <si>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</si>
  <si>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</si>
  <si>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</si>
  <si>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</si>
  <si>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</si>
  <si>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</si>
  <si>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</si>
  <si>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</si>
  <si>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</si>
  <si>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</si>
  <si>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</si>
  <si>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</si>
  <si>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</si>
  <si>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</si>
  <si>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</si>
  <si>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</si>
  <si>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</si>
  <si>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</si>
  <si>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</si>
  <si>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</si>
  <si>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</si>
  <si>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</si>
  <si>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</si>
  <si>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</si>
  <si>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</si>
  <si>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</si>
  <si>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</si>
  <si>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</si>
  <si>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</si>
  <si>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</si>
  <si>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</si>
  <si>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</si>
  <si>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</si>
  <si>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91129</t>
  </si>
  <si>
    <t>STANOVENÍ IgG</t>
  </si>
  <si>
    <t>91173</t>
  </si>
  <si>
    <t>STANOVENÍ IgA ELISA</t>
  </si>
  <si>
    <t>91259</t>
  </si>
  <si>
    <t>STANOVENÍ ANTI NUKLEOHISTON Ab ELISA</t>
  </si>
  <si>
    <t>91189</t>
  </si>
  <si>
    <t>STANOVENÍ IgE</t>
  </si>
  <si>
    <t>91133</t>
  </si>
  <si>
    <t>STANOVENÍ IgM</t>
  </si>
  <si>
    <t>94193</t>
  </si>
  <si>
    <t>ELEKTROFORÉZA NUKLEOVÝCH KYSELIN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</si>
  <si>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</si>
  <si>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</si>
  <si>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</si>
  <si>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</si>
  <si>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</si>
  <si>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</si>
  <si>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</si>
  <si>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</si>
  <si>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91199</t>
  </si>
  <si>
    <t>STANOVENÍ IgA PROTI POTRAVINOVÝM ALERGENŮM ELISA</t>
  </si>
  <si>
    <t>91149</t>
  </si>
  <si>
    <t>STANOVENÍ A1 - ANTITRYPSINU</t>
  </si>
  <si>
    <t>91113</t>
  </si>
  <si>
    <t>STANOVENÍ IgG2 RID</t>
  </si>
  <si>
    <t>44</t>
  </si>
  <si>
    <t>94211</t>
  </si>
  <si>
    <t>DLOUHODOBÁ KULTIVACE BUNĚK RŮZNÝCH TKÁNÍ Z PRENATÁ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</si>
  <si>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</si>
  <si>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</si>
  <si>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</si>
  <si>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</si>
  <si>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</si>
  <si>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</si>
  <si>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</si>
  <si>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</si>
  <si>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99797</t>
  </si>
  <si>
    <t>(VZP) MUTACE NRAS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</si>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</sst>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2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2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3" xfId="0" applyNumberFormat="1" applyFont="1" applyFill="1" applyBorder="1" applyAlignment="1">
      <alignment horizontal="center"/>
    </xf>
    <xf numFmtId="173" fontId="35" fillId="0" borderId="154" xfId="0" applyNumberFormat="1" applyFont="1" applyBorder="1" applyAlignment="1">
      <alignment horizontal="right"/>
    </xf>
    <xf numFmtId="175" fontId="35" fillId="0" borderId="154" xfId="0" applyNumberFormat="1" applyFont="1" applyBorder="1" applyAlignment="1">
      <alignment horizontal="right"/>
    </xf>
    <xf numFmtId="173" fontId="35" fillId="0" borderId="155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8" xfId="0" applyNumberFormat="1" applyFont="1" applyBorder="1" applyAlignment="1">
      <alignment horizontal="right"/>
    </xf>
    <xf numFmtId="166" fontId="12" fillId="0" borderId="18" xfId="0" applyNumberFormat="1" applyFont="1" applyBorder="1"/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9" fontId="35" fillId="0" borderId="141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1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1.0888516691445302</c:v>
                </c:pt>
                <c:pt idx="1">
                  <c:v>1.4448786430326233</c:v>
                </c:pt>
                <c:pt idx="2">
                  <c:v>1.4386125437512893</c:v>
                </c:pt>
                <c:pt idx="3">
                  <c:v>1.6024484289376888</c:v>
                </c:pt>
                <c:pt idx="4">
                  <c:v>1.5671584036991351</c:v>
                </c:pt>
                <c:pt idx="5">
                  <c:v>1.6114868222203695</c:v>
                </c:pt>
                <c:pt idx="6">
                  <c:v>1.5640961419630981</c:v>
                </c:pt>
                <c:pt idx="7">
                  <c:v>1.503949720014105</c:v>
                </c:pt>
                <c:pt idx="8">
                  <c:v>1.5201991608399612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87032"/>
        <c:axId val="4393104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1.5001590204020152</c:v>
                </c:pt>
                <c:pt idx="1">
                  <c:v>1.5001590204020152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301400"/>
        <c:axId val="248636424"/>
      </c:scatterChart>
      <c:catAx>
        <c:axId val="438487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393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310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38487032"/>
        <c:crosses val="autoZero"/>
        <c:crossBetween val="between"/>
      </c:valAx>
      <c:valAx>
        <c:axId val="439301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48636424"/>
        <c:crosses val="max"/>
        <c:crossBetween val="midCat"/>
      </c:valAx>
      <c:valAx>
        <c:axId val="24863642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393014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1.0321216004446536</c:v>
                </c:pt>
                <c:pt idx="1">
                  <c:v>1.022671852882751</c:v>
                </c:pt>
                <c:pt idx="2">
                  <c:v>1.0170842953720114</c:v>
                </c:pt>
                <c:pt idx="3">
                  <c:v>0.9998683384309992</c:v>
                </c:pt>
                <c:pt idx="4">
                  <c:v>1.0109266285230956</c:v>
                </c:pt>
                <c:pt idx="5">
                  <c:v>1.0148587732284966</c:v>
                </c:pt>
                <c:pt idx="6">
                  <c:v>1.0156416845949545</c:v>
                </c:pt>
                <c:pt idx="7">
                  <c:v>1.0145761853224953</c:v>
                </c:pt>
                <c:pt idx="8">
                  <c:v>1.000169490839107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91584"/>
        <c:axId val="44027205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610128"/>
        <c:axId val="572194064"/>
      </c:scatterChart>
      <c:catAx>
        <c:axId val="44049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40272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720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40491584"/>
        <c:crosses val="autoZero"/>
        <c:crossBetween val="between"/>
      </c:valAx>
      <c:valAx>
        <c:axId val="4406101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572194064"/>
        <c:crosses val="max"/>
        <c:crossBetween val="midCat"/>
      </c:valAx>
      <c:valAx>
        <c:axId val="5721940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44061012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3503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5669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5670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5687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6713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6717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6735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6904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8097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8583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9407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2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3503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277.59999999999991</v>
      </c>
      <c r="G3" s="47">
        <f>SUBTOTAL(9,G6:G1048576)</f>
        <v>87711.281800793877</v>
      </c>
      <c r="H3" s="48">
        <f>IF(M3=0,0,G3/M3)</f>
        <v>6.1334354194572428E-2</v>
      </c>
      <c r="I3" s="47">
        <f>SUBTOTAL(9,I6:I1048576)</f>
        <v>9144.6999999999989</v>
      </c>
      <c r="J3" s="47">
        <f>SUBTOTAL(9,J6:J1048576)</f>
        <v>1342340.1624933011</v>
      </c>
      <c r="K3" s="48">
        <f>IF(M3=0,0,J3/M3)</f>
        <v>0.93866564580542766</v>
      </c>
      <c r="L3" s="47">
        <f>SUBTOTAL(9,L6:L1048576)</f>
        <v>9422.2999999999993</v>
      </c>
      <c r="M3" s="49">
        <f>SUBTOTAL(9,M6:M1048576)</f>
        <v>1430051.4442940948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600</v>
      </c>
      <c r="B6" s="656" t="s">
        <v>3295</v>
      </c>
      <c r="C6" s="656" t="s">
        <v>1564</v>
      </c>
      <c r="D6" s="656" t="s">
        <v>1506</v>
      </c>
      <c r="E6" s="656" t="s">
        <v>1507</v>
      </c>
      <c r="F6" s="659"/>
      <c r="G6" s="659"/>
      <c r="H6" s="677">
        <v>0</v>
      </c>
      <c r="I6" s="659">
        <v>120</v>
      </c>
      <c r="J6" s="659">
        <v>8144.7823461273983</v>
      </c>
      <c r="K6" s="677">
        <v>1</v>
      </c>
      <c r="L6" s="659">
        <v>120</v>
      </c>
      <c r="M6" s="660">
        <v>8144.7823461273983</v>
      </c>
    </row>
    <row r="7" spans="1:13" ht="14.4" customHeight="1" x14ac:dyDescent="0.3">
      <c r="A7" s="661" t="s">
        <v>600</v>
      </c>
      <c r="B7" s="662" t="s">
        <v>3295</v>
      </c>
      <c r="C7" s="662" t="s">
        <v>1374</v>
      </c>
      <c r="D7" s="662" t="s">
        <v>1375</v>
      </c>
      <c r="E7" s="662" t="s">
        <v>1376</v>
      </c>
      <c r="F7" s="665"/>
      <c r="G7" s="665"/>
      <c r="H7" s="678">
        <v>0</v>
      </c>
      <c r="I7" s="665">
        <v>40</v>
      </c>
      <c r="J7" s="665">
        <v>4338.4157471801227</v>
      </c>
      <c r="K7" s="678">
        <v>1</v>
      </c>
      <c r="L7" s="665">
        <v>40</v>
      </c>
      <c r="M7" s="666">
        <v>4338.4157471801227</v>
      </c>
    </row>
    <row r="8" spans="1:13" ht="14.4" customHeight="1" x14ac:dyDescent="0.3">
      <c r="A8" s="661" t="s">
        <v>600</v>
      </c>
      <c r="B8" s="662" t="s">
        <v>3295</v>
      </c>
      <c r="C8" s="662" t="s">
        <v>1505</v>
      </c>
      <c r="D8" s="662" t="s">
        <v>1506</v>
      </c>
      <c r="E8" s="662" t="s">
        <v>1507</v>
      </c>
      <c r="F8" s="665"/>
      <c r="G8" s="665"/>
      <c r="H8" s="678">
        <v>0</v>
      </c>
      <c r="I8" s="665">
        <v>181</v>
      </c>
      <c r="J8" s="665">
        <v>12279.787321661343</v>
      </c>
      <c r="K8" s="678">
        <v>1</v>
      </c>
      <c r="L8" s="665">
        <v>181</v>
      </c>
      <c r="M8" s="666">
        <v>12279.787321661343</v>
      </c>
    </row>
    <row r="9" spans="1:13" ht="14.4" customHeight="1" x14ac:dyDescent="0.3">
      <c r="A9" s="661" t="s">
        <v>600</v>
      </c>
      <c r="B9" s="662" t="s">
        <v>3296</v>
      </c>
      <c r="C9" s="662" t="s">
        <v>1538</v>
      </c>
      <c r="D9" s="662" t="s">
        <v>1539</v>
      </c>
      <c r="E9" s="662" t="s">
        <v>1540</v>
      </c>
      <c r="F9" s="665"/>
      <c r="G9" s="665"/>
      <c r="H9" s="678">
        <v>0</v>
      </c>
      <c r="I9" s="665">
        <v>14</v>
      </c>
      <c r="J9" s="665">
        <v>1737.0365236302223</v>
      </c>
      <c r="K9" s="678">
        <v>1</v>
      </c>
      <c r="L9" s="665">
        <v>14</v>
      </c>
      <c r="M9" s="666">
        <v>1737.0365236302223</v>
      </c>
    </row>
    <row r="10" spans="1:13" ht="14.4" customHeight="1" x14ac:dyDescent="0.3">
      <c r="A10" s="661" t="s">
        <v>600</v>
      </c>
      <c r="B10" s="662" t="s">
        <v>3297</v>
      </c>
      <c r="C10" s="662" t="s">
        <v>1559</v>
      </c>
      <c r="D10" s="662" t="s">
        <v>1560</v>
      </c>
      <c r="E10" s="662" t="s">
        <v>1561</v>
      </c>
      <c r="F10" s="665"/>
      <c r="G10" s="665"/>
      <c r="H10" s="678">
        <v>0</v>
      </c>
      <c r="I10" s="665">
        <v>1</v>
      </c>
      <c r="J10" s="665">
        <v>57.695000000000007</v>
      </c>
      <c r="K10" s="678">
        <v>1</v>
      </c>
      <c r="L10" s="665">
        <v>1</v>
      </c>
      <c r="M10" s="666">
        <v>57.695000000000007</v>
      </c>
    </row>
    <row r="11" spans="1:13" ht="14.4" customHeight="1" x14ac:dyDescent="0.3">
      <c r="A11" s="661" t="s">
        <v>600</v>
      </c>
      <c r="B11" s="662" t="s">
        <v>3298</v>
      </c>
      <c r="C11" s="662" t="s">
        <v>1404</v>
      </c>
      <c r="D11" s="662" t="s">
        <v>1405</v>
      </c>
      <c r="E11" s="662" t="s">
        <v>1406</v>
      </c>
      <c r="F11" s="665"/>
      <c r="G11" s="665"/>
      <c r="H11" s="678">
        <v>0</v>
      </c>
      <c r="I11" s="665">
        <v>3</v>
      </c>
      <c r="J11" s="665">
        <v>341.56968650623548</v>
      </c>
      <c r="K11" s="678">
        <v>1</v>
      </c>
      <c r="L11" s="665">
        <v>3</v>
      </c>
      <c r="M11" s="666">
        <v>341.56968650623548</v>
      </c>
    </row>
    <row r="12" spans="1:13" ht="14.4" customHeight="1" x14ac:dyDescent="0.3">
      <c r="A12" s="661" t="s">
        <v>600</v>
      </c>
      <c r="B12" s="662" t="s">
        <v>3299</v>
      </c>
      <c r="C12" s="662" t="s">
        <v>1497</v>
      </c>
      <c r="D12" s="662" t="s">
        <v>1498</v>
      </c>
      <c r="E12" s="662" t="s">
        <v>3300</v>
      </c>
      <c r="F12" s="665"/>
      <c r="G12" s="665"/>
      <c r="H12" s="678">
        <v>0</v>
      </c>
      <c r="I12" s="665">
        <v>5</v>
      </c>
      <c r="J12" s="665">
        <v>2328.8683320306673</v>
      </c>
      <c r="K12" s="678">
        <v>1</v>
      </c>
      <c r="L12" s="665">
        <v>5</v>
      </c>
      <c r="M12" s="666">
        <v>2328.8683320306673</v>
      </c>
    </row>
    <row r="13" spans="1:13" ht="14.4" customHeight="1" x14ac:dyDescent="0.3">
      <c r="A13" s="661" t="s">
        <v>600</v>
      </c>
      <c r="B13" s="662" t="s">
        <v>3301</v>
      </c>
      <c r="C13" s="662" t="s">
        <v>1423</v>
      </c>
      <c r="D13" s="662" t="s">
        <v>1424</v>
      </c>
      <c r="E13" s="662" t="s">
        <v>3302</v>
      </c>
      <c r="F13" s="665"/>
      <c r="G13" s="665"/>
      <c r="H13" s="678">
        <v>0</v>
      </c>
      <c r="I13" s="665">
        <v>1</v>
      </c>
      <c r="J13" s="665">
        <v>49.419469112772717</v>
      </c>
      <c r="K13" s="678">
        <v>1</v>
      </c>
      <c r="L13" s="665">
        <v>1</v>
      </c>
      <c r="M13" s="666">
        <v>49.419469112772717</v>
      </c>
    </row>
    <row r="14" spans="1:13" ht="14.4" customHeight="1" x14ac:dyDescent="0.3">
      <c r="A14" s="661" t="s">
        <v>600</v>
      </c>
      <c r="B14" s="662" t="s">
        <v>3303</v>
      </c>
      <c r="C14" s="662" t="s">
        <v>1478</v>
      </c>
      <c r="D14" s="662" t="s">
        <v>1479</v>
      </c>
      <c r="E14" s="662" t="s">
        <v>1480</v>
      </c>
      <c r="F14" s="665"/>
      <c r="G14" s="665"/>
      <c r="H14" s="678">
        <v>0</v>
      </c>
      <c r="I14" s="665">
        <v>1</v>
      </c>
      <c r="J14" s="665">
        <v>22.920049106381924</v>
      </c>
      <c r="K14" s="678">
        <v>1</v>
      </c>
      <c r="L14" s="665">
        <v>1</v>
      </c>
      <c r="M14" s="666">
        <v>22.920049106381924</v>
      </c>
    </row>
    <row r="15" spans="1:13" ht="14.4" customHeight="1" x14ac:dyDescent="0.3">
      <c r="A15" s="661" t="s">
        <v>600</v>
      </c>
      <c r="B15" s="662" t="s">
        <v>3304</v>
      </c>
      <c r="C15" s="662" t="s">
        <v>1513</v>
      </c>
      <c r="D15" s="662" t="s">
        <v>3305</v>
      </c>
      <c r="E15" s="662" t="s">
        <v>3306</v>
      </c>
      <c r="F15" s="665"/>
      <c r="G15" s="665"/>
      <c r="H15" s="678">
        <v>0</v>
      </c>
      <c r="I15" s="665">
        <v>1</v>
      </c>
      <c r="J15" s="665">
        <v>112.04935460731465</v>
      </c>
      <c r="K15" s="678">
        <v>1</v>
      </c>
      <c r="L15" s="665">
        <v>1</v>
      </c>
      <c r="M15" s="666">
        <v>112.04935460731465</v>
      </c>
    </row>
    <row r="16" spans="1:13" ht="14.4" customHeight="1" x14ac:dyDescent="0.3">
      <c r="A16" s="661" t="s">
        <v>600</v>
      </c>
      <c r="B16" s="662" t="s">
        <v>3304</v>
      </c>
      <c r="C16" s="662" t="s">
        <v>1457</v>
      </c>
      <c r="D16" s="662" t="s">
        <v>3307</v>
      </c>
      <c r="E16" s="662" t="s">
        <v>975</v>
      </c>
      <c r="F16" s="665"/>
      <c r="G16" s="665"/>
      <c r="H16" s="678">
        <v>0</v>
      </c>
      <c r="I16" s="665">
        <v>2</v>
      </c>
      <c r="J16" s="665">
        <v>277.25920231652844</v>
      </c>
      <c r="K16" s="678">
        <v>1</v>
      </c>
      <c r="L16" s="665">
        <v>2</v>
      </c>
      <c r="M16" s="666">
        <v>277.25920231652844</v>
      </c>
    </row>
    <row r="17" spans="1:13" ht="14.4" customHeight="1" x14ac:dyDescent="0.3">
      <c r="A17" s="661" t="s">
        <v>600</v>
      </c>
      <c r="B17" s="662" t="s">
        <v>3308</v>
      </c>
      <c r="C17" s="662" t="s">
        <v>1562</v>
      </c>
      <c r="D17" s="662" t="s">
        <v>1420</v>
      </c>
      <c r="E17" s="662" t="s">
        <v>1563</v>
      </c>
      <c r="F17" s="665"/>
      <c r="G17" s="665"/>
      <c r="H17" s="678">
        <v>0</v>
      </c>
      <c r="I17" s="665">
        <v>19</v>
      </c>
      <c r="J17" s="665">
        <v>62699.999305165053</v>
      </c>
      <c r="K17" s="678">
        <v>1</v>
      </c>
      <c r="L17" s="665">
        <v>19</v>
      </c>
      <c r="M17" s="666">
        <v>62699.999305165053</v>
      </c>
    </row>
    <row r="18" spans="1:13" ht="14.4" customHeight="1" x14ac:dyDescent="0.3">
      <c r="A18" s="661" t="s">
        <v>600</v>
      </c>
      <c r="B18" s="662" t="s">
        <v>3308</v>
      </c>
      <c r="C18" s="662" t="s">
        <v>1523</v>
      </c>
      <c r="D18" s="662" t="s">
        <v>1524</v>
      </c>
      <c r="E18" s="662" t="s">
        <v>1525</v>
      </c>
      <c r="F18" s="665"/>
      <c r="G18" s="665"/>
      <c r="H18" s="678">
        <v>0</v>
      </c>
      <c r="I18" s="665">
        <v>1</v>
      </c>
      <c r="J18" s="665">
        <v>408.95</v>
      </c>
      <c r="K18" s="678">
        <v>1</v>
      </c>
      <c r="L18" s="665">
        <v>1</v>
      </c>
      <c r="M18" s="666">
        <v>408.95</v>
      </c>
    </row>
    <row r="19" spans="1:13" ht="14.4" customHeight="1" x14ac:dyDescent="0.3">
      <c r="A19" s="661" t="s">
        <v>600</v>
      </c>
      <c r="B19" s="662" t="s">
        <v>3308</v>
      </c>
      <c r="C19" s="662" t="s">
        <v>1419</v>
      </c>
      <c r="D19" s="662" t="s">
        <v>1420</v>
      </c>
      <c r="E19" s="662" t="s">
        <v>1563</v>
      </c>
      <c r="F19" s="665"/>
      <c r="G19" s="665"/>
      <c r="H19" s="678">
        <v>0</v>
      </c>
      <c r="I19" s="665">
        <v>16</v>
      </c>
      <c r="J19" s="665">
        <v>52949.952901461744</v>
      </c>
      <c r="K19" s="678">
        <v>1</v>
      </c>
      <c r="L19" s="665">
        <v>16</v>
      </c>
      <c r="M19" s="666">
        <v>52949.952901461744</v>
      </c>
    </row>
    <row r="20" spans="1:13" ht="14.4" customHeight="1" x14ac:dyDescent="0.3">
      <c r="A20" s="661" t="s">
        <v>600</v>
      </c>
      <c r="B20" s="662" t="s">
        <v>3308</v>
      </c>
      <c r="C20" s="662" t="s">
        <v>1435</v>
      </c>
      <c r="D20" s="662" t="s">
        <v>1436</v>
      </c>
      <c r="E20" s="662" t="s">
        <v>3309</v>
      </c>
      <c r="F20" s="665"/>
      <c r="G20" s="665"/>
      <c r="H20" s="678">
        <v>0</v>
      </c>
      <c r="I20" s="665">
        <v>1</v>
      </c>
      <c r="J20" s="665">
        <v>2035.4643390173444</v>
      </c>
      <c r="K20" s="678">
        <v>1</v>
      </c>
      <c r="L20" s="665">
        <v>1</v>
      </c>
      <c r="M20" s="666">
        <v>2035.4643390173444</v>
      </c>
    </row>
    <row r="21" spans="1:13" ht="14.4" customHeight="1" x14ac:dyDescent="0.3">
      <c r="A21" s="661" t="s">
        <v>600</v>
      </c>
      <c r="B21" s="662" t="s">
        <v>3310</v>
      </c>
      <c r="C21" s="662" t="s">
        <v>1546</v>
      </c>
      <c r="D21" s="662" t="s">
        <v>1547</v>
      </c>
      <c r="E21" s="662" t="s">
        <v>1548</v>
      </c>
      <c r="F21" s="665"/>
      <c r="G21" s="665"/>
      <c r="H21" s="678">
        <v>0</v>
      </c>
      <c r="I21" s="665">
        <v>1</v>
      </c>
      <c r="J21" s="665">
        <v>70.180000000000007</v>
      </c>
      <c r="K21" s="678">
        <v>1</v>
      </c>
      <c r="L21" s="665">
        <v>1</v>
      </c>
      <c r="M21" s="666">
        <v>70.180000000000007</v>
      </c>
    </row>
    <row r="22" spans="1:13" ht="14.4" customHeight="1" x14ac:dyDescent="0.3">
      <c r="A22" s="661" t="s">
        <v>600</v>
      </c>
      <c r="B22" s="662" t="s">
        <v>3311</v>
      </c>
      <c r="C22" s="662" t="s">
        <v>1489</v>
      </c>
      <c r="D22" s="662" t="s">
        <v>3312</v>
      </c>
      <c r="E22" s="662" t="s">
        <v>3313</v>
      </c>
      <c r="F22" s="665"/>
      <c r="G22" s="665"/>
      <c r="H22" s="678">
        <v>0</v>
      </c>
      <c r="I22" s="665">
        <v>1</v>
      </c>
      <c r="J22" s="665">
        <v>79.209729122326607</v>
      </c>
      <c r="K22" s="678">
        <v>1</v>
      </c>
      <c r="L22" s="665">
        <v>1</v>
      </c>
      <c r="M22" s="666">
        <v>79.209729122326607</v>
      </c>
    </row>
    <row r="23" spans="1:13" ht="14.4" customHeight="1" x14ac:dyDescent="0.3">
      <c r="A23" s="661" t="s">
        <v>600</v>
      </c>
      <c r="B23" s="662" t="s">
        <v>3311</v>
      </c>
      <c r="C23" s="662" t="s">
        <v>1397</v>
      </c>
      <c r="D23" s="662" t="s">
        <v>3314</v>
      </c>
      <c r="E23" s="662" t="s">
        <v>3315</v>
      </c>
      <c r="F23" s="665"/>
      <c r="G23" s="665"/>
      <c r="H23" s="678">
        <v>0</v>
      </c>
      <c r="I23" s="665">
        <v>1</v>
      </c>
      <c r="J23" s="665">
        <v>105.62000000000003</v>
      </c>
      <c r="K23" s="678">
        <v>1</v>
      </c>
      <c r="L23" s="665">
        <v>1</v>
      </c>
      <c r="M23" s="666">
        <v>105.62000000000003</v>
      </c>
    </row>
    <row r="24" spans="1:13" ht="14.4" customHeight="1" x14ac:dyDescent="0.3">
      <c r="A24" s="661" t="s">
        <v>600</v>
      </c>
      <c r="B24" s="662" t="s">
        <v>3316</v>
      </c>
      <c r="C24" s="662" t="s">
        <v>1415</v>
      </c>
      <c r="D24" s="662" t="s">
        <v>1416</v>
      </c>
      <c r="E24" s="662" t="s">
        <v>1417</v>
      </c>
      <c r="F24" s="665"/>
      <c r="G24" s="665"/>
      <c r="H24" s="678">
        <v>0</v>
      </c>
      <c r="I24" s="665">
        <v>2</v>
      </c>
      <c r="J24" s="665">
        <v>159.66</v>
      </c>
      <c r="K24" s="678">
        <v>1</v>
      </c>
      <c r="L24" s="665">
        <v>2</v>
      </c>
      <c r="M24" s="666">
        <v>159.66</v>
      </c>
    </row>
    <row r="25" spans="1:13" ht="14.4" customHeight="1" x14ac:dyDescent="0.3">
      <c r="A25" s="661" t="s">
        <v>600</v>
      </c>
      <c r="B25" s="662" t="s">
        <v>3317</v>
      </c>
      <c r="C25" s="662" t="s">
        <v>1412</v>
      </c>
      <c r="D25" s="662" t="s">
        <v>1413</v>
      </c>
      <c r="E25" s="662" t="s">
        <v>1027</v>
      </c>
      <c r="F25" s="665"/>
      <c r="G25" s="665"/>
      <c r="H25" s="678">
        <v>0</v>
      </c>
      <c r="I25" s="665">
        <v>3</v>
      </c>
      <c r="J25" s="665">
        <v>141.39000000000001</v>
      </c>
      <c r="K25" s="678">
        <v>1</v>
      </c>
      <c r="L25" s="665">
        <v>3</v>
      </c>
      <c r="M25" s="666">
        <v>141.39000000000001</v>
      </c>
    </row>
    <row r="26" spans="1:13" ht="14.4" customHeight="1" x14ac:dyDescent="0.3">
      <c r="A26" s="661" t="s">
        <v>600</v>
      </c>
      <c r="B26" s="662" t="s">
        <v>3318</v>
      </c>
      <c r="C26" s="662" t="s">
        <v>1519</v>
      </c>
      <c r="D26" s="662" t="s">
        <v>1520</v>
      </c>
      <c r="E26" s="662" t="s">
        <v>1521</v>
      </c>
      <c r="F26" s="665"/>
      <c r="G26" s="665"/>
      <c r="H26" s="678">
        <v>0</v>
      </c>
      <c r="I26" s="665">
        <v>4</v>
      </c>
      <c r="J26" s="665">
        <v>166.63000000000002</v>
      </c>
      <c r="K26" s="678">
        <v>1</v>
      </c>
      <c r="L26" s="665">
        <v>4</v>
      </c>
      <c r="M26" s="666">
        <v>166.63000000000002</v>
      </c>
    </row>
    <row r="27" spans="1:13" ht="14.4" customHeight="1" x14ac:dyDescent="0.3">
      <c r="A27" s="661" t="s">
        <v>600</v>
      </c>
      <c r="B27" s="662" t="s">
        <v>3319</v>
      </c>
      <c r="C27" s="662" t="s">
        <v>1465</v>
      </c>
      <c r="D27" s="662" t="s">
        <v>1466</v>
      </c>
      <c r="E27" s="662" t="s">
        <v>1027</v>
      </c>
      <c r="F27" s="665"/>
      <c r="G27" s="665"/>
      <c r="H27" s="678">
        <v>0</v>
      </c>
      <c r="I27" s="665">
        <v>2</v>
      </c>
      <c r="J27" s="665">
        <v>172.85934686642537</v>
      </c>
      <c r="K27" s="678">
        <v>1</v>
      </c>
      <c r="L27" s="665">
        <v>2</v>
      </c>
      <c r="M27" s="666">
        <v>172.85934686642537</v>
      </c>
    </row>
    <row r="28" spans="1:13" ht="14.4" customHeight="1" x14ac:dyDescent="0.3">
      <c r="A28" s="661" t="s">
        <v>600</v>
      </c>
      <c r="B28" s="662" t="s">
        <v>3319</v>
      </c>
      <c r="C28" s="662" t="s">
        <v>1485</v>
      </c>
      <c r="D28" s="662" t="s">
        <v>1486</v>
      </c>
      <c r="E28" s="662" t="s">
        <v>1487</v>
      </c>
      <c r="F28" s="665"/>
      <c r="G28" s="665"/>
      <c r="H28" s="678">
        <v>0</v>
      </c>
      <c r="I28" s="665">
        <v>1</v>
      </c>
      <c r="J28" s="665">
        <v>50.46</v>
      </c>
      <c r="K28" s="678">
        <v>1</v>
      </c>
      <c r="L28" s="665">
        <v>1</v>
      </c>
      <c r="M28" s="666">
        <v>50.46</v>
      </c>
    </row>
    <row r="29" spans="1:13" ht="14.4" customHeight="1" x14ac:dyDescent="0.3">
      <c r="A29" s="661" t="s">
        <v>600</v>
      </c>
      <c r="B29" s="662" t="s">
        <v>3320</v>
      </c>
      <c r="C29" s="662" t="s">
        <v>1393</v>
      </c>
      <c r="D29" s="662" t="s">
        <v>3321</v>
      </c>
      <c r="E29" s="662" t="s">
        <v>1395</v>
      </c>
      <c r="F29" s="665"/>
      <c r="G29" s="665"/>
      <c r="H29" s="678">
        <v>0</v>
      </c>
      <c r="I29" s="665">
        <v>1</v>
      </c>
      <c r="J29" s="665">
        <v>72.36</v>
      </c>
      <c r="K29" s="678">
        <v>1</v>
      </c>
      <c r="L29" s="665">
        <v>1</v>
      </c>
      <c r="M29" s="666">
        <v>72.36</v>
      </c>
    </row>
    <row r="30" spans="1:13" ht="14.4" customHeight="1" x14ac:dyDescent="0.3">
      <c r="A30" s="661" t="s">
        <v>600</v>
      </c>
      <c r="B30" s="662" t="s">
        <v>3320</v>
      </c>
      <c r="C30" s="662" t="s">
        <v>1377</v>
      </c>
      <c r="D30" s="662" t="s">
        <v>1378</v>
      </c>
      <c r="E30" s="662" t="s">
        <v>1379</v>
      </c>
      <c r="F30" s="665"/>
      <c r="G30" s="665"/>
      <c r="H30" s="678">
        <v>0</v>
      </c>
      <c r="I30" s="665">
        <v>1</v>
      </c>
      <c r="J30" s="665">
        <v>7.81</v>
      </c>
      <c r="K30" s="678">
        <v>1</v>
      </c>
      <c r="L30" s="665">
        <v>1</v>
      </c>
      <c r="M30" s="666">
        <v>7.81</v>
      </c>
    </row>
    <row r="31" spans="1:13" ht="14.4" customHeight="1" x14ac:dyDescent="0.3">
      <c r="A31" s="661" t="s">
        <v>600</v>
      </c>
      <c r="B31" s="662" t="s">
        <v>3320</v>
      </c>
      <c r="C31" s="662" t="s">
        <v>1427</v>
      </c>
      <c r="D31" s="662" t="s">
        <v>3322</v>
      </c>
      <c r="E31" s="662" t="s">
        <v>978</v>
      </c>
      <c r="F31" s="665"/>
      <c r="G31" s="665"/>
      <c r="H31" s="678">
        <v>0</v>
      </c>
      <c r="I31" s="665">
        <v>1</v>
      </c>
      <c r="J31" s="665">
        <v>36.259603642994485</v>
      </c>
      <c r="K31" s="678">
        <v>1</v>
      </c>
      <c r="L31" s="665">
        <v>1</v>
      </c>
      <c r="M31" s="666">
        <v>36.259603642994485</v>
      </c>
    </row>
    <row r="32" spans="1:13" ht="14.4" customHeight="1" x14ac:dyDescent="0.3">
      <c r="A32" s="661" t="s">
        <v>600</v>
      </c>
      <c r="B32" s="662" t="s">
        <v>3323</v>
      </c>
      <c r="C32" s="662" t="s">
        <v>1468</v>
      </c>
      <c r="D32" s="662" t="s">
        <v>1469</v>
      </c>
      <c r="E32" s="662" t="s">
        <v>1470</v>
      </c>
      <c r="F32" s="665"/>
      <c r="G32" s="665"/>
      <c r="H32" s="678">
        <v>0</v>
      </c>
      <c r="I32" s="665">
        <v>1</v>
      </c>
      <c r="J32" s="665">
        <v>94.419999999999987</v>
      </c>
      <c r="K32" s="678">
        <v>1</v>
      </c>
      <c r="L32" s="665">
        <v>1</v>
      </c>
      <c r="M32" s="666">
        <v>94.419999999999987</v>
      </c>
    </row>
    <row r="33" spans="1:13" ht="14.4" customHeight="1" x14ac:dyDescent="0.3">
      <c r="A33" s="661" t="s">
        <v>600</v>
      </c>
      <c r="B33" s="662" t="s">
        <v>3323</v>
      </c>
      <c r="C33" s="662" t="s">
        <v>1482</v>
      </c>
      <c r="D33" s="662" t="s">
        <v>1483</v>
      </c>
      <c r="E33" s="662" t="s">
        <v>1391</v>
      </c>
      <c r="F33" s="665"/>
      <c r="G33" s="665"/>
      <c r="H33" s="678">
        <v>0</v>
      </c>
      <c r="I33" s="665">
        <v>1</v>
      </c>
      <c r="J33" s="665">
        <v>189.82</v>
      </c>
      <c r="K33" s="678">
        <v>1</v>
      </c>
      <c r="L33" s="665">
        <v>1</v>
      </c>
      <c r="M33" s="666">
        <v>189.82</v>
      </c>
    </row>
    <row r="34" spans="1:13" ht="14.4" customHeight="1" x14ac:dyDescent="0.3">
      <c r="A34" s="661" t="s">
        <v>600</v>
      </c>
      <c r="B34" s="662" t="s">
        <v>3324</v>
      </c>
      <c r="C34" s="662" t="s">
        <v>1439</v>
      </c>
      <c r="D34" s="662" t="s">
        <v>1440</v>
      </c>
      <c r="E34" s="662" t="s">
        <v>1391</v>
      </c>
      <c r="F34" s="665"/>
      <c r="G34" s="665"/>
      <c r="H34" s="678">
        <v>0</v>
      </c>
      <c r="I34" s="665">
        <v>1</v>
      </c>
      <c r="J34" s="665">
        <v>76.48</v>
      </c>
      <c r="K34" s="678">
        <v>1</v>
      </c>
      <c r="L34" s="665">
        <v>1</v>
      </c>
      <c r="M34" s="666">
        <v>76.48</v>
      </c>
    </row>
    <row r="35" spans="1:13" ht="14.4" customHeight="1" x14ac:dyDescent="0.3">
      <c r="A35" s="661" t="s">
        <v>600</v>
      </c>
      <c r="B35" s="662" t="s">
        <v>3325</v>
      </c>
      <c r="C35" s="662" t="s">
        <v>1475</v>
      </c>
      <c r="D35" s="662" t="s">
        <v>1476</v>
      </c>
      <c r="E35" s="662" t="s">
        <v>1470</v>
      </c>
      <c r="F35" s="665"/>
      <c r="G35" s="665"/>
      <c r="H35" s="678">
        <v>0</v>
      </c>
      <c r="I35" s="665">
        <v>1</v>
      </c>
      <c r="J35" s="665">
        <v>64.009553989089994</v>
      </c>
      <c r="K35" s="678">
        <v>1</v>
      </c>
      <c r="L35" s="665">
        <v>1</v>
      </c>
      <c r="M35" s="666">
        <v>64.009553989089994</v>
      </c>
    </row>
    <row r="36" spans="1:13" ht="14.4" customHeight="1" x14ac:dyDescent="0.3">
      <c r="A36" s="661" t="s">
        <v>600</v>
      </c>
      <c r="B36" s="662" t="s">
        <v>3326</v>
      </c>
      <c r="C36" s="662" t="s">
        <v>1516</v>
      </c>
      <c r="D36" s="662" t="s">
        <v>1517</v>
      </c>
      <c r="E36" s="662" t="s">
        <v>1470</v>
      </c>
      <c r="F36" s="665"/>
      <c r="G36" s="665"/>
      <c r="H36" s="678">
        <v>0</v>
      </c>
      <c r="I36" s="665">
        <v>1</v>
      </c>
      <c r="J36" s="665">
        <v>115.5</v>
      </c>
      <c r="K36" s="678">
        <v>1</v>
      </c>
      <c r="L36" s="665">
        <v>1</v>
      </c>
      <c r="M36" s="666">
        <v>115.5</v>
      </c>
    </row>
    <row r="37" spans="1:13" ht="14.4" customHeight="1" x14ac:dyDescent="0.3">
      <c r="A37" s="661" t="s">
        <v>600</v>
      </c>
      <c r="B37" s="662" t="s">
        <v>3327</v>
      </c>
      <c r="C37" s="662" t="s">
        <v>1461</v>
      </c>
      <c r="D37" s="662" t="s">
        <v>1462</v>
      </c>
      <c r="E37" s="662" t="s">
        <v>3328</v>
      </c>
      <c r="F37" s="665"/>
      <c r="G37" s="665"/>
      <c r="H37" s="678">
        <v>0</v>
      </c>
      <c r="I37" s="665">
        <v>4</v>
      </c>
      <c r="J37" s="665">
        <v>166.95999999999995</v>
      </c>
      <c r="K37" s="678">
        <v>1</v>
      </c>
      <c r="L37" s="665">
        <v>4</v>
      </c>
      <c r="M37" s="666">
        <v>166.95999999999995</v>
      </c>
    </row>
    <row r="38" spans="1:13" ht="14.4" customHeight="1" x14ac:dyDescent="0.3">
      <c r="A38" s="661" t="s">
        <v>600</v>
      </c>
      <c r="B38" s="662" t="s">
        <v>3329</v>
      </c>
      <c r="C38" s="662" t="s">
        <v>1389</v>
      </c>
      <c r="D38" s="662" t="s">
        <v>1390</v>
      </c>
      <c r="E38" s="662" t="s">
        <v>1391</v>
      </c>
      <c r="F38" s="665"/>
      <c r="G38" s="665"/>
      <c r="H38" s="678">
        <v>0</v>
      </c>
      <c r="I38" s="665">
        <v>1</v>
      </c>
      <c r="J38" s="665">
        <v>47.399999999999991</v>
      </c>
      <c r="K38" s="678">
        <v>1</v>
      </c>
      <c r="L38" s="665">
        <v>1</v>
      </c>
      <c r="M38" s="666">
        <v>47.399999999999991</v>
      </c>
    </row>
    <row r="39" spans="1:13" ht="14.4" customHeight="1" x14ac:dyDescent="0.3">
      <c r="A39" s="661" t="s">
        <v>600</v>
      </c>
      <c r="B39" s="662" t="s">
        <v>3330</v>
      </c>
      <c r="C39" s="662" t="s">
        <v>1450</v>
      </c>
      <c r="D39" s="662" t="s">
        <v>1455</v>
      </c>
      <c r="E39" s="662" t="s">
        <v>940</v>
      </c>
      <c r="F39" s="665"/>
      <c r="G39" s="665"/>
      <c r="H39" s="678">
        <v>0</v>
      </c>
      <c r="I39" s="665">
        <v>1</v>
      </c>
      <c r="J39" s="665">
        <v>93.810000000000016</v>
      </c>
      <c r="K39" s="678">
        <v>1</v>
      </c>
      <c r="L39" s="665">
        <v>1</v>
      </c>
      <c r="M39" s="666">
        <v>93.810000000000016</v>
      </c>
    </row>
    <row r="40" spans="1:13" ht="14.4" customHeight="1" x14ac:dyDescent="0.3">
      <c r="A40" s="661" t="s">
        <v>600</v>
      </c>
      <c r="B40" s="662" t="s">
        <v>3330</v>
      </c>
      <c r="C40" s="662" t="s">
        <v>1454</v>
      </c>
      <c r="D40" s="662" t="s">
        <v>1455</v>
      </c>
      <c r="E40" s="662" t="s">
        <v>2963</v>
      </c>
      <c r="F40" s="665"/>
      <c r="G40" s="665"/>
      <c r="H40" s="678">
        <v>0</v>
      </c>
      <c r="I40" s="665">
        <v>1</v>
      </c>
      <c r="J40" s="665">
        <v>316.42</v>
      </c>
      <c r="K40" s="678">
        <v>1</v>
      </c>
      <c r="L40" s="665">
        <v>1</v>
      </c>
      <c r="M40" s="666">
        <v>316.42</v>
      </c>
    </row>
    <row r="41" spans="1:13" ht="14.4" customHeight="1" x14ac:dyDescent="0.3">
      <c r="A41" s="661" t="s">
        <v>600</v>
      </c>
      <c r="B41" s="662" t="s">
        <v>3331</v>
      </c>
      <c r="C41" s="662" t="s">
        <v>1401</v>
      </c>
      <c r="D41" s="662" t="s">
        <v>3332</v>
      </c>
      <c r="E41" s="662" t="s">
        <v>1391</v>
      </c>
      <c r="F41" s="665"/>
      <c r="G41" s="665"/>
      <c r="H41" s="678">
        <v>0</v>
      </c>
      <c r="I41" s="665">
        <v>1</v>
      </c>
      <c r="J41" s="665">
        <v>209.69</v>
      </c>
      <c r="K41" s="678">
        <v>1</v>
      </c>
      <c r="L41" s="665">
        <v>1</v>
      </c>
      <c r="M41" s="666">
        <v>209.69</v>
      </c>
    </row>
    <row r="42" spans="1:13" ht="14.4" customHeight="1" x14ac:dyDescent="0.3">
      <c r="A42" s="661" t="s">
        <v>600</v>
      </c>
      <c r="B42" s="662" t="s">
        <v>3333</v>
      </c>
      <c r="C42" s="662" t="s">
        <v>1385</v>
      </c>
      <c r="D42" s="662" t="s">
        <v>1386</v>
      </c>
      <c r="E42" s="662" t="s">
        <v>3334</v>
      </c>
      <c r="F42" s="665"/>
      <c r="G42" s="665"/>
      <c r="H42" s="678">
        <v>0</v>
      </c>
      <c r="I42" s="665">
        <v>1</v>
      </c>
      <c r="J42" s="665">
        <v>98.6</v>
      </c>
      <c r="K42" s="678">
        <v>1</v>
      </c>
      <c r="L42" s="665">
        <v>1</v>
      </c>
      <c r="M42" s="666">
        <v>98.6</v>
      </c>
    </row>
    <row r="43" spans="1:13" ht="14.4" customHeight="1" x14ac:dyDescent="0.3">
      <c r="A43" s="661" t="s">
        <v>600</v>
      </c>
      <c r="B43" s="662" t="s">
        <v>3335</v>
      </c>
      <c r="C43" s="662" t="s">
        <v>1542</v>
      </c>
      <c r="D43" s="662" t="s">
        <v>3336</v>
      </c>
      <c r="E43" s="662" t="s">
        <v>3337</v>
      </c>
      <c r="F43" s="665"/>
      <c r="G43" s="665"/>
      <c r="H43" s="678">
        <v>0</v>
      </c>
      <c r="I43" s="665">
        <v>6</v>
      </c>
      <c r="J43" s="665">
        <v>8538.75</v>
      </c>
      <c r="K43" s="678">
        <v>1</v>
      </c>
      <c r="L43" s="665">
        <v>6</v>
      </c>
      <c r="M43" s="666">
        <v>8538.75</v>
      </c>
    </row>
    <row r="44" spans="1:13" ht="14.4" customHeight="1" x14ac:dyDescent="0.3">
      <c r="A44" s="661" t="s">
        <v>600</v>
      </c>
      <c r="B44" s="662" t="s">
        <v>3338</v>
      </c>
      <c r="C44" s="662" t="s">
        <v>1381</v>
      </c>
      <c r="D44" s="662" t="s">
        <v>3339</v>
      </c>
      <c r="E44" s="662" t="s">
        <v>3340</v>
      </c>
      <c r="F44" s="665"/>
      <c r="G44" s="665"/>
      <c r="H44" s="678">
        <v>0</v>
      </c>
      <c r="I44" s="665">
        <v>45</v>
      </c>
      <c r="J44" s="665">
        <v>1565.2145078813469</v>
      </c>
      <c r="K44" s="678">
        <v>1</v>
      </c>
      <c r="L44" s="665">
        <v>45</v>
      </c>
      <c r="M44" s="666">
        <v>1565.2145078813469</v>
      </c>
    </row>
    <row r="45" spans="1:13" ht="14.4" customHeight="1" x14ac:dyDescent="0.3">
      <c r="A45" s="661" t="s">
        <v>600</v>
      </c>
      <c r="B45" s="662" t="s">
        <v>3341</v>
      </c>
      <c r="C45" s="662" t="s">
        <v>1553</v>
      </c>
      <c r="D45" s="662" t="s">
        <v>1554</v>
      </c>
      <c r="E45" s="662" t="s">
        <v>1555</v>
      </c>
      <c r="F45" s="665"/>
      <c r="G45" s="665"/>
      <c r="H45" s="678">
        <v>0</v>
      </c>
      <c r="I45" s="665">
        <v>1</v>
      </c>
      <c r="J45" s="665">
        <v>47.720000000000006</v>
      </c>
      <c r="K45" s="678">
        <v>1</v>
      </c>
      <c r="L45" s="665">
        <v>1</v>
      </c>
      <c r="M45" s="666">
        <v>47.720000000000006</v>
      </c>
    </row>
    <row r="46" spans="1:13" ht="14.4" customHeight="1" x14ac:dyDescent="0.3">
      <c r="A46" s="661" t="s">
        <v>600</v>
      </c>
      <c r="B46" s="662" t="s">
        <v>3341</v>
      </c>
      <c r="C46" s="662" t="s">
        <v>1408</v>
      </c>
      <c r="D46" s="662" t="s">
        <v>1409</v>
      </c>
      <c r="E46" s="662" t="s">
        <v>3342</v>
      </c>
      <c r="F46" s="665"/>
      <c r="G46" s="665"/>
      <c r="H46" s="678">
        <v>0</v>
      </c>
      <c r="I46" s="665">
        <v>1</v>
      </c>
      <c r="J46" s="665">
        <v>59.359539965925244</v>
      </c>
      <c r="K46" s="678">
        <v>1</v>
      </c>
      <c r="L46" s="665">
        <v>1</v>
      </c>
      <c r="M46" s="666">
        <v>59.359539965925244</v>
      </c>
    </row>
    <row r="47" spans="1:13" ht="14.4" customHeight="1" x14ac:dyDescent="0.3">
      <c r="A47" s="661" t="s">
        <v>600</v>
      </c>
      <c r="B47" s="662" t="s">
        <v>3341</v>
      </c>
      <c r="C47" s="662" t="s">
        <v>1509</v>
      </c>
      <c r="D47" s="662" t="s">
        <v>3343</v>
      </c>
      <c r="E47" s="662" t="s">
        <v>3344</v>
      </c>
      <c r="F47" s="665"/>
      <c r="G47" s="665"/>
      <c r="H47" s="678">
        <v>0</v>
      </c>
      <c r="I47" s="665">
        <v>1</v>
      </c>
      <c r="J47" s="665">
        <v>64.609606325565011</v>
      </c>
      <c r="K47" s="678">
        <v>1</v>
      </c>
      <c r="L47" s="665">
        <v>1</v>
      </c>
      <c r="M47" s="666">
        <v>64.609606325565011</v>
      </c>
    </row>
    <row r="48" spans="1:13" ht="14.4" customHeight="1" x14ac:dyDescent="0.3">
      <c r="A48" s="661" t="s">
        <v>600</v>
      </c>
      <c r="B48" s="662" t="s">
        <v>3345</v>
      </c>
      <c r="C48" s="662" t="s">
        <v>1657</v>
      </c>
      <c r="D48" s="662" t="s">
        <v>3346</v>
      </c>
      <c r="E48" s="662" t="s">
        <v>3347</v>
      </c>
      <c r="F48" s="665"/>
      <c r="G48" s="665"/>
      <c r="H48" s="678">
        <v>0</v>
      </c>
      <c r="I48" s="665">
        <v>2</v>
      </c>
      <c r="J48" s="665">
        <v>461.34</v>
      </c>
      <c r="K48" s="678">
        <v>1</v>
      </c>
      <c r="L48" s="665">
        <v>2</v>
      </c>
      <c r="M48" s="666">
        <v>461.34</v>
      </c>
    </row>
    <row r="49" spans="1:13" ht="14.4" customHeight="1" x14ac:dyDescent="0.3">
      <c r="A49" s="661" t="s">
        <v>600</v>
      </c>
      <c r="B49" s="662" t="s">
        <v>3348</v>
      </c>
      <c r="C49" s="662" t="s">
        <v>1645</v>
      </c>
      <c r="D49" s="662" t="s">
        <v>1646</v>
      </c>
      <c r="E49" s="662" t="s">
        <v>1647</v>
      </c>
      <c r="F49" s="665"/>
      <c r="G49" s="665"/>
      <c r="H49" s="678">
        <v>0</v>
      </c>
      <c r="I49" s="665">
        <v>44</v>
      </c>
      <c r="J49" s="665">
        <v>958.79</v>
      </c>
      <c r="K49" s="678">
        <v>1</v>
      </c>
      <c r="L49" s="665">
        <v>44</v>
      </c>
      <c r="M49" s="666">
        <v>958.79</v>
      </c>
    </row>
    <row r="50" spans="1:13" ht="14.4" customHeight="1" x14ac:dyDescent="0.3">
      <c r="A50" s="661" t="s">
        <v>600</v>
      </c>
      <c r="B50" s="662" t="s">
        <v>3348</v>
      </c>
      <c r="C50" s="662" t="s">
        <v>1601</v>
      </c>
      <c r="D50" s="662" t="s">
        <v>1602</v>
      </c>
      <c r="E50" s="662" t="s">
        <v>1603</v>
      </c>
      <c r="F50" s="665">
        <v>2.1</v>
      </c>
      <c r="G50" s="665">
        <v>954.34500000000003</v>
      </c>
      <c r="H50" s="678">
        <v>1</v>
      </c>
      <c r="I50" s="665"/>
      <c r="J50" s="665"/>
      <c r="K50" s="678">
        <v>0</v>
      </c>
      <c r="L50" s="665">
        <v>2.1</v>
      </c>
      <c r="M50" s="666">
        <v>954.34500000000003</v>
      </c>
    </row>
    <row r="51" spans="1:13" ht="14.4" customHeight="1" x14ac:dyDescent="0.3">
      <c r="A51" s="661" t="s">
        <v>600</v>
      </c>
      <c r="B51" s="662" t="s">
        <v>3349</v>
      </c>
      <c r="C51" s="662" t="s">
        <v>1556</v>
      </c>
      <c r="D51" s="662" t="s">
        <v>1557</v>
      </c>
      <c r="E51" s="662" t="s">
        <v>3350</v>
      </c>
      <c r="F51" s="665"/>
      <c r="G51" s="665"/>
      <c r="H51" s="678">
        <v>0</v>
      </c>
      <c r="I51" s="665">
        <v>5</v>
      </c>
      <c r="J51" s="665">
        <v>844.53910595990897</v>
      </c>
      <c r="K51" s="678">
        <v>1</v>
      </c>
      <c r="L51" s="665">
        <v>5</v>
      </c>
      <c r="M51" s="666">
        <v>844.53910595990897</v>
      </c>
    </row>
    <row r="52" spans="1:13" ht="14.4" customHeight="1" x14ac:dyDescent="0.3">
      <c r="A52" s="661" t="s">
        <v>600</v>
      </c>
      <c r="B52" s="662" t="s">
        <v>3349</v>
      </c>
      <c r="C52" s="662" t="s">
        <v>1641</v>
      </c>
      <c r="D52" s="662" t="s">
        <v>1557</v>
      </c>
      <c r="E52" s="662" t="s">
        <v>3351</v>
      </c>
      <c r="F52" s="665"/>
      <c r="G52" s="665"/>
      <c r="H52" s="678">
        <v>0</v>
      </c>
      <c r="I52" s="665">
        <v>9</v>
      </c>
      <c r="J52" s="665">
        <v>1001.0977456396354</v>
      </c>
      <c r="K52" s="678">
        <v>1</v>
      </c>
      <c r="L52" s="665">
        <v>9</v>
      </c>
      <c r="M52" s="666">
        <v>1001.0977456396354</v>
      </c>
    </row>
    <row r="53" spans="1:13" ht="14.4" customHeight="1" x14ac:dyDescent="0.3">
      <c r="A53" s="661" t="s">
        <v>600</v>
      </c>
      <c r="B53" s="662" t="s">
        <v>3349</v>
      </c>
      <c r="C53" s="662" t="s">
        <v>1661</v>
      </c>
      <c r="D53" s="662" t="s">
        <v>3352</v>
      </c>
      <c r="E53" s="662" t="s">
        <v>3353</v>
      </c>
      <c r="F53" s="665"/>
      <c r="G53" s="665"/>
      <c r="H53" s="678">
        <v>0</v>
      </c>
      <c r="I53" s="665">
        <v>279.60000000000002</v>
      </c>
      <c r="J53" s="665">
        <v>21419.599902562521</v>
      </c>
      <c r="K53" s="678">
        <v>1</v>
      </c>
      <c r="L53" s="665">
        <v>279.60000000000002</v>
      </c>
      <c r="M53" s="666">
        <v>21419.599902562521</v>
      </c>
    </row>
    <row r="54" spans="1:13" ht="14.4" customHeight="1" x14ac:dyDescent="0.3">
      <c r="A54" s="661" t="s">
        <v>600</v>
      </c>
      <c r="B54" s="662" t="s">
        <v>3354</v>
      </c>
      <c r="C54" s="662" t="s">
        <v>1701</v>
      </c>
      <c r="D54" s="662" t="s">
        <v>1702</v>
      </c>
      <c r="E54" s="662" t="s">
        <v>1703</v>
      </c>
      <c r="F54" s="665"/>
      <c r="G54" s="665"/>
      <c r="H54" s="678">
        <v>0</v>
      </c>
      <c r="I54" s="665">
        <v>30.1</v>
      </c>
      <c r="J54" s="665">
        <v>13906.2</v>
      </c>
      <c r="K54" s="678">
        <v>1</v>
      </c>
      <c r="L54" s="665">
        <v>30.1</v>
      </c>
      <c r="M54" s="666">
        <v>13906.2</v>
      </c>
    </row>
    <row r="55" spans="1:13" ht="14.4" customHeight="1" x14ac:dyDescent="0.3">
      <c r="A55" s="661" t="s">
        <v>600</v>
      </c>
      <c r="B55" s="662" t="s">
        <v>3355</v>
      </c>
      <c r="C55" s="662" t="s">
        <v>1598</v>
      </c>
      <c r="D55" s="662" t="s">
        <v>1599</v>
      </c>
      <c r="E55" s="662" t="s">
        <v>1600</v>
      </c>
      <c r="F55" s="665">
        <v>38.199999999999974</v>
      </c>
      <c r="G55" s="665">
        <v>7545.8054817428538</v>
      </c>
      <c r="H55" s="678">
        <v>1</v>
      </c>
      <c r="I55" s="665"/>
      <c r="J55" s="665"/>
      <c r="K55" s="678">
        <v>0</v>
      </c>
      <c r="L55" s="665">
        <v>38.199999999999974</v>
      </c>
      <c r="M55" s="666">
        <v>7545.8054817428538</v>
      </c>
    </row>
    <row r="56" spans="1:13" ht="14.4" customHeight="1" x14ac:dyDescent="0.3">
      <c r="A56" s="661" t="s">
        <v>600</v>
      </c>
      <c r="B56" s="662" t="s">
        <v>3355</v>
      </c>
      <c r="C56" s="662" t="s">
        <v>1653</v>
      </c>
      <c r="D56" s="662" t="s">
        <v>1654</v>
      </c>
      <c r="E56" s="662" t="s">
        <v>2794</v>
      </c>
      <c r="F56" s="665"/>
      <c r="G56" s="665"/>
      <c r="H56" s="678">
        <v>0</v>
      </c>
      <c r="I56" s="665">
        <v>44.899999999999991</v>
      </c>
      <c r="J56" s="665">
        <v>6386.6217304850761</v>
      </c>
      <c r="K56" s="678">
        <v>1</v>
      </c>
      <c r="L56" s="665">
        <v>44.899999999999991</v>
      </c>
      <c r="M56" s="666">
        <v>6386.6217304850761</v>
      </c>
    </row>
    <row r="57" spans="1:13" ht="14.4" customHeight="1" x14ac:dyDescent="0.3">
      <c r="A57" s="661" t="s">
        <v>600</v>
      </c>
      <c r="B57" s="662" t="s">
        <v>3356</v>
      </c>
      <c r="C57" s="662" t="s">
        <v>1710</v>
      </c>
      <c r="D57" s="662" t="s">
        <v>1711</v>
      </c>
      <c r="E57" s="662" t="s">
        <v>1603</v>
      </c>
      <c r="F57" s="665">
        <v>2.4</v>
      </c>
      <c r="G57" s="665">
        <v>939.7889345625631</v>
      </c>
      <c r="H57" s="678">
        <v>0.74204275214387083</v>
      </c>
      <c r="I57" s="665">
        <v>1.5</v>
      </c>
      <c r="J57" s="665">
        <v>326.70000000000005</v>
      </c>
      <c r="K57" s="678">
        <v>0.25795724785612917</v>
      </c>
      <c r="L57" s="665">
        <v>3.9</v>
      </c>
      <c r="M57" s="666">
        <v>1266.4889345625631</v>
      </c>
    </row>
    <row r="58" spans="1:13" ht="14.4" customHeight="1" x14ac:dyDescent="0.3">
      <c r="A58" s="661" t="s">
        <v>600</v>
      </c>
      <c r="B58" s="662" t="s">
        <v>3357</v>
      </c>
      <c r="C58" s="662" t="s">
        <v>1704</v>
      </c>
      <c r="D58" s="662" t="s">
        <v>1705</v>
      </c>
      <c r="E58" s="662" t="s">
        <v>1706</v>
      </c>
      <c r="F58" s="665"/>
      <c r="G58" s="665"/>
      <c r="H58" s="678">
        <v>0</v>
      </c>
      <c r="I58" s="665">
        <v>45</v>
      </c>
      <c r="J58" s="665">
        <v>1347.3089201957864</v>
      </c>
      <c r="K58" s="678">
        <v>1</v>
      </c>
      <c r="L58" s="665">
        <v>45</v>
      </c>
      <c r="M58" s="666">
        <v>1347.3089201957864</v>
      </c>
    </row>
    <row r="59" spans="1:13" ht="14.4" customHeight="1" x14ac:dyDescent="0.3">
      <c r="A59" s="661" t="s">
        <v>600</v>
      </c>
      <c r="B59" s="662" t="s">
        <v>3358</v>
      </c>
      <c r="C59" s="662" t="s">
        <v>1676</v>
      </c>
      <c r="D59" s="662" t="s">
        <v>3359</v>
      </c>
      <c r="E59" s="662" t="s">
        <v>1678</v>
      </c>
      <c r="F59" s="665"/>
      <c r="G59" s="665"/>
      <c r="H59" s="678">
        <v>0</v>
      </c>
      <c r="I59" s="665">
        <v>6.2000000000000011</v>
      </c>
      <c r="J59" s="665">
        <v>3205.4000000000005</v>
      </c>
      <c r="K59" s="678">
        <v>1</v>
      </c>
      <c r="L59" s="665">
        <v>6.2000000000000011</v>
      </c>
      <c r="M59" s="666">
        <v>3205.4000000000005</v>
      </c>
    </row>
    <row r="60" spans="1:13" ht="14.4" customHeight="1" x14ac:dyDescent="0.3">
      <c r="A60" s="661" t="s">
        <v>600</v>
      </c>
      <c r="B60" s="662" t="s">
        <v>3360</v>
      </c>
      <c r="C60" s="662" t="s">
        <v>1669</v>
      </c>
      <c r="D60" s="662" t="s">
        <v>1670</v>
      </c>
      <c r="E60" s="662" t="s">
        <v>1706</v>
      </c>
      <c r="F60" s="665"/>
      <c r="G60" s="665"/>
      <c r="H60" s="678">
        <v>0</v>
      </c>
      <c r="I60" s="665">
        <v>48</v>
      </c>
      <c r="J60" s="665">
        <v>3021.12</v>
      </c>
      <c r="K60" s="678">
        <v>1</v>
      </c>
      <c r="L60" s="665">
        <v>48</v>
      </c>
      <c r="M60" s="666">
        <v>3021.12</v>
      </c>
    </row>
    <row r="61" spans="1:13" ht="14.4" customHeight="1" x14ac:dyDescent="0.3">
      <c r="A61" s="661" t="s">
        <v>600</v>
      </c>
      <c r="B61" s="662" t="s">
        <v>3361</v>
      </c>
      <c r="C61" s="662" t="s">
        <v>1635</v>
      </c>
      <c r="D61" s="662" t="s">
        <v>1636</v>
      </c>
      <c r="E61" s="662" t="s">
        <v>1600</v>
      </c>
      <c r="F61" s="665">
        <v>2.1</v>
      </c>
      <c r="G61" s="665">
        <v>356.55900000000003</v>
      </c>
      <c r="H61" s="678">
        <v>1</v>
      </c>
      <c r="I61" s="665"/>
      <c r="J61" s="665"/>
      <c r="K61" s="678">
        <v>0</v>
      </c>
      <c r="L61" s="665">
        <v>2.1</v>
      </c>
      <c r="M61" s="666">
        <v>356.55900000000003</v>
      </c>
    </row>
    <row r="62" spans="1:13" ht="14.4" customHeight="1" x14ac:dyDescent="0.3">
      <c r="A62" s="661" t="s">
        <v>600</v>
      </c>
      <c r="B62" s="662" t="s">
        <v>3361</v>
      </c>
      <c r="C62" s="662" t="s">
        <v>1630</v>
      </c>
      <c r="D62" s="662" t="s">
        <v>1631</v>
      </c>
      <c r="E62" s="662" t="s">
        <v>1600</v>
      </c>
      <c r="F62" s="665"/>
      <c r="G62" s="665"/>
      <c r="H62" s="678">
        <v>0</v>
      </c>
      <c r="I62" s="665">
        <v>2.4</v>
      </c>
      <c r="J62" s="665">
        <v>2251.1280000000002</v>
      </c>
      <c r="K62" s="678">
        <v>1</v>
      </c>
      <c r="L62" s="665">
        <v>2.4</v>
      </c>
      <c r="M62" s="666">
        <v>2251.1280000000002</v>
      </c>
    </row>
    <row r="63" spans="1:13" ht="14.4" customHeight="1" x14ac:dyDescent="0.3">
      <c r="A63" s="661" t="s">
        <v>600</v>
      </c>
      <c r="B63" s="662" t="s">
        <v>3362</v>
      </c>
      <c r="C63" s="662" t="s">
        <v>1707</v>
      </c>
      <c r="D63" s="662" t="s">
        <v>1708</v>
      </c>
      <c r="E63" s="662" t="s">
        <v>1709</v>
      </c>
      <c r="F63" s="665"/>
      <c r="G63" s="665"/>
      <c r="H63" s="678">
        <v>0</v>
      </c>
      <c r="I63" s="665">
        <v>31</v>
      </c>
      <c r="J63" s="665">
        <v>4412.2164648938342</v>
      </c>
      <c r="K63" s="678">
        <v>1</v>
      </c>
      <c r="L63" s="665">
        <v>31</v>
      </c>
      <c r="M63" s="666">
        <v>4412.2164648938342</v>
      </c>
    </row>
    <row r="64" spans="1:13" ht="14.4" customHeight="1" x14ac:dyDescent="0.3">
      <c r="A64" s="661" t="s">
        <v>600</v>
      </c>
      <c r="B64" s="662" t="s">
        <v>3363</v>
      </c>
      <c r="C64" s="662" t="s">
        <v>1715</v>
      </c>
      <c r="D64" s="662" t="s">
        <v>3364</v>
      </c>
      <c r="E64" s="662" t="s">
        <v>3365</v>
      </c>
      <c r="F64" s="665"/>
      <c r="G64" s="665"/>
      <c r="H64" s="678">
        <v>0</v>
      </c>
      <c r="I64" s="665">
        <v>2.1</v>
      </c>
      <c r="J64" s="665">
        <v>325.70999999999998</v>
      </c>
      <c r="K64" s="678">
        <v>1</v>
      </c>
      <c r="L64" s="665">
        <v>2.1</v>
      </c>
      <c r="M64" s="666">
        <v>325.70999999999998</v>
      </c>
    </row>
    <row r="65" spans="1:13" ht="14.4" customHeight="1" x14ac:dyDescent="0.3">
      <c r="A65" s="661" t="s">
        <v>600</v>
      </c>
      <c r="B65" s="662" t="s">
        <v>3363</v>
      </c>
      <c r="C65" s="662" t="s">
        <v>1593</v>
      </c>
      <c r="D65" s="662" t="s">
        <v>3366</v>
      </c>
      <c r="E65" s="662" t="s">
        <v>3367</v>
      </c>
      <c r="F65" s="665"/>
      <c r="G65" s="665"/>
      <c r="H65" s="678">
        <v>0</v>
      </c>
      <c r="I65" s="665">
        <v>24</v>
      </c>
      <c r="J65" s="665">
        <v>1756.7386186586859</v>
      </c>
      <c r="K65" s="678">
        <v>1</v>
      </c>
      <c r="L65" s="665">
        <v>24</v>
      </c>
      <c r="M65" s="666">
        <v>1756.7386186586859</v>
      </c>
    </row>
    <row r="66" spans="1:13" ht="14.4" customHeight="1" x14ac:dyDescent="0.3">
      <c r="A66" s="661" t="s">
        <v>600</v>
      </c>
      <c r="B66" s="662" t="s">
        <v>3363</v>
      </c>
      <c r="C66" s="662" t="s">
        <v>1581</v>
      </c>
      <c r="D66" s="662" t="s">
        <v>3366</v>
      </c>
      <c r="E66" s="662" t="s">
        <v>3368</v>
      </c>
      <c r="F66" s="665">
        <v>21</v>
      </c>
      <c r="G66" s="665">
        <v>1779.5400000000002</v>
      </c>
      <c r="H66" s="678">
        <v>0.45559839628872956</v>
      </c>
      <c r="I66" s="665">
        <v>24</v>
      </c>
      <c r="J66" s="665">
        <v>2126.3999999999996</v>
      </c>
      <c r="K66" s="678">
        <v>0.54440160371127044</v>
      </c>
      <c r="L66" s="665">
        <v>45</v>
      </c>
      <c r="M66" s="666">
        <v>3905.9399999999996</v>
      </c>
    </row>
    <row r="67" spans="1:13" ht="14.4" customHeight="1" x14ac:dyDescent="0.3">
      <c r="A67" s="661" t="s">
        <v>600</v>
      </c>
      <c r="B67" s="662" t="s">
        <v>3369</v>
      </c>
      <c r="C67" s="662" t="s">
        <v>1589</v>
      </c>
      <c r="D67" s="662" t="s">
        <v>3370</v>
      </c>
      <c r="E67" s="662" t="s">
        <v>1591</v>
      </c>
      <c r="F67" s="665">
        <v>5.8000000000000007</v>
      </c>
      <c r="G67" s="665">
        <v>3798.0659970862243</v>
      </c>
      <c r="H67" s="678">
        <v>1</v>
      </c>
      <c r="I67" s="665"/>
      <c r="J67" s="665"/>
      <c r="K67" s="678">
        <v>0</v>
      </c>
      <c r="L67" s="665">
        <v>5.8000000000000007</v>
      </c>
      <c r="M67" s="666">
        <v>3798.0659970862243</v>
      </c>
    </row>
    <row r="68" spans="1:13" ht="14.4" customHeight="1" x14ac:dyDescent="0.3">
      <c r="A68" s="661" t="s">
        <v>600</v>
      </c>
      <c r="B68" s="662" t="s">
        <v>3369</v>
      </c>
      <c r="C68" s="662" t="s">
        <v>1637</v>
      </c>
      <c r="D68" s="662" t="s">
        <v>1638</v>
      </c>
      <c r="E68" s="662" t="s">
        <v>3371</v>
      </c>
      <c r="F68" s="665"/>
      <c r="G68" s="665"/>
      <c r="H68" s="678">
        <v>0</v>
      </c>
      <c r="I68" s="665">
        <v>1</v>
      </c>
      <c r="J68" s="665">
        <v>68.2</v>
      </c>
      <c r="K68" s="678">
        <v>1</v>
      </c>
      <c r="L68" s="665">
        <v>1</v>
      </c>
      <c r="M68" s="666">
        <v>68.2</v>
      </c>
    </row>
    <row r="69" spans="1:13" ht="14.4" customHeight="1" x14ac:dyDescent="0.3">
      <c r="A69" s="661" t="s">
        <v>600</v>
      </c>
      <c r="B69" s="662" t="s">
        <v>3372</v>
      </c>
      <c r="C69" s="662" t="s">
        <v>1690</v>
      </c>
      <c r="D69" s="662" t="s">
        <v>3373</v>
      </c>
      <c r="E69" s="662" t="s">
        <v>3374</v>
      </c>
      <c r="F69" s="665"/>
      <c r="G69" s="665"/>
      <c r="H69" s="678">
        <v>0</v>
      </c>
      <c r="I69" s="665">
        <v>76</v>
      </c>
      <c r="J69" s="665">
        <v>5871.7999999999993</v>
      </c>
      <c r="K69" s="678">
        <v>1</v>
      </c>
      <c r="L69" s="665">
        <v>76</v>
      </c>
      <c r="M69" s="666">
        <v>5871.7999999999993</v>
      </c>
    </row>
    <row r="70" spans="1:13" ht="14.4" customHeight="1" x14ac:dyDescent="0.3">
      <c r="A70" s="661" t="s">
        <v>600</v>
      </c>
      <c r="B70" s="662" t="s">
        <v>3375</v>
      </c>
      <c r="C70" s="662" t="s">
        <v>1673</v>
      </c>
      <c r="D70" s="662" t="s">
        <v>1674</v>
      </c>
      <c r="E70" s="662" t="s">
        <v>2497</v>
      </c>
      <c r="F70" s="665"/>
      <c r="G70" s="665"/>
      <c r="H70" s="678">
        <v>0</v>
      </c>
      <c r="I70" s="665">
        <v>24</v>
      </c>
      <c r="J70" s="665">
        <v>990.47622230151353</v>
      </c>
      <c r="K70" s="678">
        <v>1</v>
      </c>
      <c r="L70" s="665">
        <v>24</v>
      </c>
      <c r="M70" s="666">
        <v>990.47622230151353</v>
      </c>
    </row>
    <row r="71" spans="1:13" ht="14.4" customHeight="1" x14ac:dyDescent="0.3">
      <c r="A71" s="661" t="s">
        <v>600</v>
      </c>
      <c r="B71" s="662" t="s">
        <v>3376</v>
      </c>
      <c r="C71" s="662" t="s">
        <v>1632</v>
      </c>
      <c r="D71" s="662" t="s">
        <v>1633</v>
      </c>
      <c r="E71" s="662" t="s">
        <v>1634</v>
      </c>
      <c r="F71" s="665">
        <v>0.4</v>
      </c>
      <c r="G71" s="665">
        <v>114.4</v>
      </c>
      <c r="H71" s="678">
        <v>1</v>
      </c>
      <c r="I71" s="665"/>
      <c r="J71" s="665"/>
      <c r="K71" s="678">
        <v>0</v>
      </c>
      <c r="L71" s="665">
        <v>0.4</v>
      </c>
      <c r="M71" s="666">
        <v>114.4</v>
      </c>
    </row>
    <row r="72" spans="1:13" ht="14.4" customHeight="1" x14ac:dyDescent="0.3">
      <c r="A72" s="661" t="s">
        <v>600</v>
      </c>
      <c r="B72" s="662" t="s">
        <v>3377</v>
      </c>
      <c r="C72" s="662" t="s">
        <v>1665</v>
      </c>
      <c r="D72" s="662" t="s">
        <v>3378</v>
      </c>
      <c r="E72" s="662" t="s">
        <v>3379</v>
      </c>
      <c r="F72" s="665"/>
      <c r="G72" s="665"/>
      <c r="H72" s="678">
        <v>0</v>
      </c>
      <c r="I72" s="665">
        <v>0.70000000000000007</v>
      </c>
      <c r="J72" s="665">
        <v>447.21100000000007</v>
      </c>
      <c r="K72" s="678">
        <v>1</v>
      </c>
      <c r="L72" s="665">
        <v>0.70000000000000007</v>
      </c>
      <c r="M72" s="666">
        <v>447.21100000000007</v>
      </c>
    </row>
    <row r="73" spans="1:13" ht="14.4" customHeight="1" x14ac:dyDescent="0.3">
      <c r="A73" s="661" t="s">
        <v>600</v>
      </c>
      <c r="B73" s="662" t="s">
        <v>3380</v>
      </c>
      <c r="C73" s="662" t="s">
        <v>1694</v>
      </c>
      <c r="D73" s="662" t="s">
        <v>1695</v>
      </c>
      <c r="E73" s="662" t="s">
        <v>1696</v>
      </c>
      <c r="F73" s="665"/>
      <c r="G73" s="665"/>
      <c r="H73" s="678">
        <v>0</v>
      </c>
      <c r="I73" s="665">
        <v>2</v>
      </c>
      <c r="J73" s="665">
        <v>740.96</v>
      </c>
      <c r="K73" s="678">
        <v>1</v>
      </c>
      <c r="L73" s="665">
        <v>2</v>
      </c>
      <c r="M73" s="666">
        <v>740.96</v>
      </c>
    </row>
    <row r="74" spans="1:13" ht="14.4" customHeight="1" x14ac:dyDescent="0.3">
      <c r="A74" s="661" t="s">
        <v>600</v>
      </c>
      <c r="B74" s="662" t="s">
        <v>3380</v>
      </c>
      <c r="C74" s="662" t="s">
        <v>1684</v>
      </c>
      <c r="D74" s="662" t="s">
        <v>3381</v>
      </c>
      <c r="E74" s="662" t="s">
        <v>3382</v>
      </c>
      <c r="F74" s="665"/>
      <c r="G74" s="665"/>
      <c r="H74" s="678">
        <v>0</v>
      </c>
      <c r="I74" s="665">
        <v>7</v>
      </c>
      <c r="J74" s="665">
        <v>4710.793829633265</v>
      </c>
      <c r="K74" s="678">
        <v>1</v>
      </c>
      <c r="L74" s="665">
        <v>7</v>
      </c>
      <c r="M74" s="666">
        <v>4710.793829633265</v>
      </c>
    </row>
    <row r="75" spans="1:13" ht="14.4" customHeight="1" x14ac:dyDescent="0.3">
      <c r="A75" s="661" t="s">
        <v>600</v>
      </c>
      <c r="B75" s="662" t="s">
        <v>3383</v>
      </c>
      <c r="C75" s="662" t="s">
        <v>1712</v>
      </c>
      <c r="D75" s="662" t="s">
        <v>1713</v>
      </c>
      <c r="E75" s="662" t="s">
        <v>1688</v>
      </c>
      <c r="F75" s="665"/>
      <c r="G75" s="665"/>
      <c r="H75" s="678">
        <v>0</v>
      </c>
      <c r="I75" s="665">
        <v>78</v>
      </c>
      <c r="J75" s="665">
        <v>4304.7523896856037</v>
      </c>
      <c r="K75" s="678">
        <v>1</v>
      </c>
      <c r="L75" s="665">
        <v>78</v>
      </c>
      <c r="M75" s="666">
        <v>4304.7523896856037</v>
      </c>
    </row>
    <row r="76" spans="1:13" ht="14.4" customHeight="1" x14ac:dyDescent="0.3">
      <c r="A76" s="661" t="s">
        <v>600</v>
      </c>
      <c r="B76" s="662" t="s">
        <v>3384</v>
      </c>
      <c r="C76" s="662" t="s">
        <v>1649</v>
      </c>
      <c r="D76" s="662" t="s">
        <v>3385</v>
      </c>
      <c r="E76" s="662" t="s">
        <v>3386</v>
      </c>
      <c r="F76" s="665"/>
      <c r="G76" s="665"/>
      <c r="H76" s="678">
        <v>0</v>
      </c>
      <c r="I76" s="665">
        <v>11.2</v>
      </c>
      <c r="J76" s="665">
        <v>6707.0079999999998</v>
      </c>
      <c r="K76" s="678">
        <v>1</v>
      </c>
      <c r="L76" s="665">
        <v>11.2</v>
      </c>
      <c r="M76" s="666">
        <v>6707.0079999999998</v>
      </c>
    </row>
    <row r="77" spans="1:13" ht="14.4" customHeight="1" x14ac:dyDescent="0.3">
      <c r="A77" s="661" t="s">
        <v>600</v>
      </c>
      <c r="B77" s="662" t="s">
        <v>3387</v>
      </c>
      <c r="C77" s="662" t="s">
        <v>1585</v>
      </c>
      <c r="D77" s="662" t="s">
        <v>3388</v>
      </c>
      <c r="E77" s="662" t="s">
        <v>3389</v>
      </c>
      <c r="F77" s="665">
        <v>2.1</v>
      </c>
      <c r="G77" s="665">
        <v>861.19110000000001</v>
      </c>
      <c r="H77" s="678">
        <v>1</v>
      </c>
      <c r="I77" s="665"/>
      <c r="J77" s="665"/>
      <c r="K77" s="678">
        <v>0</v>
      </c>
      <c r="L77" s="665">
        <v>2.1</v>
      </c>
      <c r="M77" s="666">
        <v>861.19110000000001</v>
      </c>
    </row>
    <row r="78" spans="1:13" ht="14.4" customHeight="1" x14ac:dyDescent="0.3">
      <c r="A78" s="661" t="s">
        <v>600</v>
      </c>
      <c r="B78" s="662" t="s">
        <v>3387</v>
      </c>
      <c r="C78" s="662" t="s">
        <v>1680</v>
      </c>
      <c r="D78" s="662" t="s">
        <v>3390</v>
      </c>
      <c r="E78" s="662" t="s">
        <v>3391</v>
      </c>
      <c r="F78" s="665"/>
      <c r="G78" s="665"/>
      <c r="H78" s="678">
        <v>0</v>
      </c>
      <c r="I78" s="665">
        <v>124</v>
      </c>
      <c r="J78" s="665">
        <v>3582.2600439853481</v>
      </c>
      <c r="K78" s="678">
        <v>1</v>
      </c>
      <c r="L78" s="665">
        <v>124</v>
      </c>
      <c r="M78" s="666">
        <v>3582.2600439853481</v>
      </c>
    </row>
    <row r="79" spans="1:13" ht="14.4" customHeight="1" x14ac:dyDescent="0.3">
      <c r="A79" s="661" t="s">
        <v>600</v>
      </c>
      <c r="B79" s="662" t="s">
        <v>3392</v>
      </c>
      <c r="C79" s="662" t="s">
        <v>1729</v>
      </c>
      <c r="D79" s="662" t="s">
        <v>1730</v>
      </c>
      <c r="E79" s="662" t="s">
        <v>1731</v>
      </c>
      <c r="F79" s="665">
        <v>0.5</v>
      </c>
      <c r="G79" s="665">
        <v>79.75</v>
      </c>
      <c r="H79" s="678">
        <v>6.7567567567567571E-2</v>
      </c>
      <c r="I79" s="665">
        <v>6.9</v>
      </c>
      <c r="J79" s="665">
        <v>1100.55</v>
      </c>
      <c r="K79" s="678">
        <v>0.93243243243243246</v>
      </c>
      <c r="L79" s="665">
        <v>7.4</v>
      </c>
      <c r="M79" s="666">
        <v>1180.3</v>
      </c>
    </row>
    <row r="80" spans="1:13" ht="14.4" customHeight="1" x14ac:dyDescent="0.3">
      <c r="A80" s="661" t="s">
        <v>600</v>
      </c>
      <c r="B80" s="662" t="s">
        <v>3392</v>
      </c>
      <c r="C80" s="662" t="s">
        <v>1732</v>
      </c>
      <c r="D80" s="662" t="s">
        <v>1730</v>
      </c>
      <c r="E80" s="662" t="s">
        <v>1733</v>
      </c>
      <c r="F80" s="665"/>
      <c r="G80" s="665"/>
      <c r="H80" s="678">
        <v>0</v>
      </c>
      <c r="I80" s="665">
        <v>5.8</v>
      </c>
      <c r="J80" s="665">
        <v>1786.3999999999996</v>
      </c>
      <c r="K80" s="678">
        <v>1</v>
      </c>
      <c r="L80" s="665">
        <v>5.8</v>
      </c>
      <c r="M80" s="666">
        <v>1786.3999999999996</v>
      </c>
    </row>
    <row r="81" spans="1:13" ht="14.4" customHeight="1" x14ac:dyDescent="0.3">
      <c r="A81" s="661" t="s">
        <v>600</v>
      </c>
      <c r="B81" s="662" t="s">
        <v>3392</v>
      </c>
      <c r="C81" s="662" t="s">
        <v>1719</v>
      </c>
      <c r="D81" s="662" t="s">
        <v>3393</v>
      </c>
      <c r="E81" s="662" t="s">
        <v>2497</v>
      </c>
      <c r="F81" s="665">
        <v>21</v>
      </c>
      <c r="G81" s="665">
        <v>634.44000000000005</v>
      </c>
      <c r="H81" s="678">
        <v>0.19262217816249891</v>
      </c>
      <c r="I81" s="665">
        <v>88</v>
      </c>
      <c r="J81" s="665">
        <v>2659.2617224713194</v>
      </c>
      <c r="K81" s="678">
        <v>0.80737782183750106</v>
      </c>
      <c r="L81" s="665">
        <v>109</v>
      </c>
      <c r="M81" s="666">
        <v>3293.7017224713195</v>
      </c>
    </row>
    <row r="82" spans="1:13" ht="14.4" customHeight="1" x14ac:dyDescent="0.3">
      <c r="A82" s="661" t="s">
        <v>600</v>
      </c>
      <c r="B82" s="662" t="s">
        <v>3394</v>
      </c>
      <c r="C82" s="662" t="s">
        <v>1726</v>
      </c>
      <c r="D82" s="662" t="s">
        <v>1727</v>
      </c>
      <c r="E82" s="662" t="s">
        <v>3395</v>
      </c>
      <c r="F82" s="665"/>
      <c r="G82" s="665"/>
      <c r="H82" s="678">
        <v>0</v>
      </c>
      <c r="I82" s="665">
        <v>4</v>
      </c>
      <c r="J82" s="665">
        <v>11468.241999999998</v>
      </c>
      <c r="K82" s="678">
        <v>1</v>
      </c>
      <c r="L82" s="665">
        <v>4</v>
      </c>
      <c r="M82" s="666">
        <v>11468.241999999998</v>
      </c>
    </row>
    <row r="83" spans="1:13" ht="14.4" customHeight="1" x14ac:dyDescent="0.3">
      <c r="A83" s="661" t="s">
        <v>600</v>
      </c>
      <c r="B83" s="662" t="s">
        <v>3396</v>
      </c>
      <c r="C83" s="662" t="s">
        <v>1501</v>
      </c>
      <c r="D83" s="662" t="s">
        <v>1502</v>
      </c>
      <c r="E83" s="662" t="s">
        <v>1503</v>
      </c>
      <c r="F83" s="665"/>
      <c r="G83" s="665"/>
      <c r="H83" s="678">
        <v>0</v>
      </c>
      <c r="I83" s="665">
        <v>4</v>
      </c>
      <c r="J83" s="665">
        <v>2386.430264390227</v>
      </c>
      <c r="K83" s="678">
        <v>1</v>
      </c>
      <c r="L83" s="665">
        <v>4</v>
      </c>
      <c r="M83" s="666">
        <v>2386.430264390227</v>
      </c>
    </row>
    <row r="84" spans="1:13" ht="14.4" customHeight="1" x14ac:dyDescent="0.3">
      <c r="A84" s="661" t="s">
        <v>600</v>
      </c>
      <c r="B84" s="662" t="s">
        <v>3397</v>
      </c>
      <c r="C84" s="662" t="s">
        <v>1535</v>
      </c>
      <c r="D84" s="662" t="s">
        <v>3398</v>
      </c>
      <c r="E84" s="662" t="s">
        <v>3399</v>
      </c>
      <c r="F84" s="665"/>
      <c r="G84" s="665"/>
      <c r="H84" s="678">
        <v>0</v>
      </c>
      <c r="I84" s="665">
        <v>2</v>
      </c>
      <c r="J84" s="665">
        <v>161.20999999999998</v>
      </c>
      <c r="K84" s="678">
        <v>1</v>
      </c>
      <c r="L84" s="665">
        <v>2</v>
      </c>
      <c r="M84" s="666">
        <v>161.20999999999998</v>
      </c>
    </row>
    <row r="85" spans="1:13" ht="14.4" customHeight="1" x14ac:dyDescent="0.3">
      <c r="A85" s="661" t="s">
        <v>600</v>
      </c>
      <c r="B85" s="662" t="s">
        <v>3397</v>
      </c>
      <c r="C85" s="662" t="s">
        <v>1446</v>
      </c>
      <c r="D85" s="662" t="s">
        <v>3400</v>
      </c>
      <c r="E85" s="662" t="s">
        <v>3401</v>
      </c>
      <c r="F85" s="665"/>
      <c r="G85" s="665"/>
      <c r="H85" s="678">
        <v>0</v>
      </c>
      <c r="I85" s="665">
        <v>2</v>
      </c>
      <c r="J85" s="665">
        <v>645.6</v>
      </c>
      <c r="K85" s="678">
        <v>1</v>
      </c>
      <c r="L85" s="665">
        <v>2</v>
      </c>
      <c r="M85" s="666">
        <v>645.6</v>
      </c>
    </row>
    <row r="86" spans="1:13" ht="14.4" customHeight="1" x14ac:dyDescent="0.3">
      <c r="A86" s="661" t="s">
        <v>600</v>
      </c>
      <c r="B86" s="662" t="s">
        <v>3402</v>
      </c>
      <c r="C86" s="662" t="s">
        <v>1029</v>
      </c>
      <c r="D86" s="662" t="s">
        <v>1030</v>
      </c>
      <c r="E86" s="662" t="s">
        <v>3403</v>
      </c>
      <c r="F86" s="665"/>
      <c r="G86" s="665"/>
      <c r="H86" s="678">
        <v>0</v>
      </c>
      <c r="I86" s="665">
        <v>1</v>
      </c>
      <c r="J86" s="665">
        <v>239.23899999999998</v>
      </c>
      <c r="K86" s="678">
        <v>1</v>
      </c>
      <c r="L86" s="665">
        <v>1</v>
      </c>
      <c r="M86" s="666">
        <v>239.23899999999998</v>
      </c>
    </row>
    <row r="87" spans="1:13" ht="14.4" customHeight="1" x14ac:dyDescent="0.3">
      <c r="A87" s="661" t="s">
        <v>600</v>
      </c>
      <c r="B87" s="662" t="s">
        <v>3404</v>
      </c>
      <c r="C87" s="662" t="s">
        <v>1550</v>
      </c>
      <c r="D87" s="662" t="s">
        <v>1551</v>
      </c>
      <c r="E87" s="662" t="s">
        <v>1552</v>
      </c>
      <c r="F87" s="665"/>
      <c r="G87" s="665"/>
      <c r="H87" s="678">
        <v>0</v>
      </c>
      <c r="I87" s="665">
        <v>1</v>
      </c>
      <c r="J87" s="665">
        <v>390.30999999999989</v>
      </c>
      <c r="K87" s="678">
        <v>1</v>
      </c>
      <c r="L87" s="665">
        <v>1</v>
      </c>
      <c r="M87" s="666">
        <v>390.30999999999989</v>
      </c>
    </row>
    <row r="88" spans="1:13" ht="14.4" customHeight="1" x14ac:dyDescent="0.3">
      <c r="A88" s="661" t="s">
        <v>600</v>
      </c>
      <c r="B88" s="662" t="s">
        <v>3405</v>
      </c>
      <c r="C88" s="662" t="s">
        <v>1527</v>
      </c>
      <c r="D88" s="662" t="s">
        <v>3406</v>
      </c>
      <c r="E88" s="662" t="s">
        <v>3407</v>
      </c>
      <c r="F88" s="665"/>
      <c r="G88" s="665"/>
      <c r="H88" s="678">
        <v>0</v>
      </c>
      <c r="I88" s="665">
        <v>4</v>
      </c>
      <c r="J88" s="665">
        <v>247.11936776970276</v>
      </c>
      <c r="K88" s="678">
        <v>1</v>
      </c>
      <c r="L88" s="665">
        <v>4</v>
      </c>
      <c r="M88" s="666">
        <v>247.11936776970276</v>
      </c>
    </row>
    <row r="89" spans="1:13" ht="14.4" customHeight="1" x14ac:dyDescent="0.3">
      <c r="A89" s="661" t="s">
        <v>600</v>
      </c>
      <c r="B89" s="662" t="s">
        <v>3408</v>
      </c>
      <c r="C89" s="662" t="s">
        <v>1493</v>
      </c>
      <c r="D89" s="662" t="s">
        <v>1494</v>
      </c>
      <c r="E89" s="662" t="s">
        <v>1880</v>
      </c>
      <c r="F89" s="665"/>
      <c r="G89" s="665"/>
      <c r="H89" s="678">
        <v>0</v>
      </c>
      <c r="I89" s="665">
        <v>1</v>
      </c>
      <c r="J89" s="665">
        <v>49.459999999999987</v>
      </c>
      <c r="K89" s="678">
        <v>1</v>
      </c>
      <c r="L89" s="665">
        <v>1</v>
      </c>
      <c r="M89" s="666">
        <v>49.459999999999987</v>
      </c>
    </row>
    <row r="90" spans="1:13" ht="14.4" customHeight="1" x14ac:dyDescent="0.3">
      <c r="A90" s="661" t="s">
        <v>600</v>
      </c>
      <c r="B90" s="662" t="s">
        <v>3408</v>
      </c>
      <c r="C90" s="662" t="s">
        <v>1531</v>
      </c>
      <c r="D90" s="662" t="s">
        <v>1532</v>
      </c>
      <c r="E90" s="662" t="s">
        <v>940</v>
      </c>
      <c r="F90" s="665"/>
      <c r="G90" s="665"/>
      <c r="H90" s="678">
        <v>0</v>
      </c>
      <c r="I90" s="665">
        <v>5</v>
      </c>
      <c r="J90" s="665">
        <v>493.30656910693966</v>
      </c>
      <c r="K90" s="678">
        <v>1</v>
      </c>
      <c r="L90" s="665">
        <v>5</v>
      </c>
      <c r="M90" s="666">
        <v>493.30656910693966</v>
      </c>
    </row>
    <row r="91" spans="1:13" ht="14.4" customHeight="1" x14ac:dyDescent="0.3">
      <c r="A91" s="661" t="s">
        <v>600</v>
      </c>
      <c r="B91" s="662" t="s">
        <v>3409</v>
      </c>
      <c r="C91" s="662" t="s">
        <v>1431</v>
      </c>
      <c r="D91" s="662" t="s">
        <v>1432</v>
      </c>
      <c r="E91" s="662" t="s">
        <v>890</v>
      </c>
      <c r="F91" s="665"/>
      <c r="G91" s="665"/>
      <c r="H91" s="678">
        <v>0</v>
      </c>
      <c r="I91" s="665">
        <v>2</v>
      </c>
      <c r="J91" s="665">
        <v>161.04876184333864</v>
      </c>
      <c r="K91" s="678">
        <v>1</v>
      </c>
      <c r="L91" s="665">
        <v>2</v>
      </c>
      <c r="M91" s="666">
        <v>161.04876184333864</v>
      </c>
    </row>
    <row r="92" spans="1:13" ht="14.4" customHeight="1" x14ac:dyDescent="0.3">
      <c r="A92" s="661" t="s">
        <v>600</v>
      </c>
      <c r="B92" s="662" t="s">
        <v>3410</v>
      </c>
      <c r="C92" s="662" t="s">
        <v>1442</v>
      </c>
      <c r="D92" s="662" t="s">
        <v>1443</v>
      </c>
      <c r="E92" s="662" t="s">
        <v>1880</v>
      </c>
      <c r="F92" s="665"/>
      <c r="G92" s="665"/>
      <c r="H92" s="678">
        <v>0</v>
      </c>
      <c r="I92" s="665">
        <v>2</v>
      </c>
      <c r="J92" s="665">
        <v>150.62657985291722</v>
      </c>
      <c r="K92" s="678">
        <v>1</v>
      </c>
      <c r="L92" s="665">
        <v>2</v>
      </c>
      <c r="M92" s="666">
        <v>150.62657985291722</v>
      </c>
    </row>
    <row r="93" spans="1:13" ht="14.4" customHeight="1" x14ac:dyDescent="0.3">
      <c r="A93" s="661" t="s">
        <v>600</v>
      </c>
      <c r="B93" s="662" t="s">
        <v>3411</v>
      </c>
      <c r="C93" s="662" t="s">
        <v>1472</v>
      </c>
      <c r="D93" s="662" t="s">
        <v>1473</v>
      </c>
      <c r="E93" s="662" t="s">
        <v>1027</v>
      </c>
      <c r="F93" s="665"/>
      <c r="G93" s="665"/>
      <c r="H93" s="678">
        <v>0</v>
      </c>
      <c r="I93" s="665">
        <v>3</v>
      </c>
      <c r="J93" s="665">
        <v>188.30001168114484</v>
      </c>
      <c r="K93" s="678">
        <v>1</v>
      </c>
      <c r="L93" s="665">
        <v>3</v>
      </c>
      <c r="M93" s="666">
        <v>188.30001168114484</v>
      </c>
    </row>
    <row r="94" spans="1:13" ht="14.4" customHeight="1" x14ac:dyDescent="0.3">
      <c r="A94" s="661" t="s">
        <v>600</v>
      </c>
      <c r="B94" s="662" t="s">
        <v>3412</v>
      </c>
      <c r="C94" s="662" t="s">
        <v>1574</v>
      </c>
      <c r="D94" s="662" t="s">
        <v>3413</v>
      </c>
      <c r="E94" s="662" t="s">
        <v>1568</v>
      </c>
      <c r="F94" s="665"/>
      <c r="G94" s="665"/>
      <c r="H94" s="678">
        <v>0</v>
      </c>
      <c r="I94" s="665">
        <v>40</v>
      </c>
      <c r="J94" s="665">
        <v>8676.3810130516467</v>
      </c>
      <c r="K94" s="678">
        <v>1</v>
      </c>
      <c r="L94" s="665">
        <v>40</v>
      </c>
      <c r="M94" s="666">
        <v>8676.3810130516467</v>
      </c>
    </row>
    <row r="95" spans="1:13" ht="14.4" customHeight="1" x14ac:dyDescent="0.3">
      <c r="A95" s="661" t="s">
        <v>600</v>
      </c>
      <c r="B95" s="662" t="s">
        <v>3412</v>
      </c>
      <c r="C95" s="662" t="s">
        <v>1577</v>
      </c>
      <c r="D95" s="662" t="s">
        <v>1567</v>
      </c>
      <c r="E95" s="662" t="s">
        <v>1578</v>
      </c>
      <c r="F95" s="665"/>
      <c r="G95" s="665"/>
      <c r="H95" s="678">
        <v>0</v>
      </c>
      <c r="I95" s="665">
        <v>224</v>
      </c>
      <c r="J95" s="665">
        <v>41171.747396739411</v>
      </c>
      <c r="K95" s="678">
        <v>1</v>
      </c>
      <c r="L95" s="665">
        <v>224</v>
      </c>
      <c r="M95" s="666">
        <v>41171.747396739411</v>
      </c>
    </row>
    <row r="96" spans="1:13" ht="14.4" customHeight="1" x14ac:dyDescent="0.3">
      <c r="A96" s="661" t="s">
        <v>600</v>
      </c>
      <c r="B96" s="662" t="s">
        <v>3412</v>
      </c>
      <c r="C96" s="662" t="s">
        <v>1566</v>
      </c>
      <c r="D96" s="662" t="s">
        <v>1567</v>
      </c>
      <c r="E96" s="662" t="s">
        <v>1568</v>
      </c>
      <c r="F96" s="665"/>
      <c r="G96" s="665"/>
      <c r="H96" s="678">
        <v>0</v>
      </c>
      <c r="I96" s="665">
        <v>40</v>
      </c>
      <c r="J96" s="665">
        <v>2886.3984695203012</v>
      </c>
      <c r="K96" s="678">
        <v>1</v>
      </c>
      <c r="L96" s="665">
        <v>40</v>
      </c>
      <c r="M96" s="666">
        <v>2886.3984695203012</v>
      </c>
    </row>
    <row r="97" spans="1:13" ht="14.4" customHeight="1" x14ac:dyDescent="0.3">
      <c r="A97" s="661" t="s">
        <v>600</v>
      </c>
      <c r="B97" s="662" t="s">
        <v>3412</v>
      </c>
      <c r="C97" s="662" t="s">
        <v>1570</v>
      </c>
      <c r="D97" s="662" t="s">
        <v>1571</v>
      </c>
      <c r="E97" s="662" t="s">
        <v>1578</v>
      </c>
      <c r="F97" s="665"/>
      <c r="G97" s="665"/>
      <c r="H97" s="678">
        <v>0</v>
      </c>
      <c r="I97" s="665">
        <v>88</v>
      </c>
      <c r="J97" s="665">
        <v>18252.952315901297</v>
      </c>
      <c r="K97" s="678">
        <v>1</v>
      </c>
      <c r="L97" s="665">
        <v>88</v>
      </c>
      <c r="M97" s="666">
        <v>18252.952315901297</v>
      </c>
    </row>
    <row r="98" spans="1:13" ht="14.4" customHeight="1" x14ac:dyDescent="0.3">
      <c r="A98" s="661" t="s">
        <v>605</v>
      </c>
      <c r="B98" s="662" t="s">
        <v>3414</v>
      </c>
      <c r="C98" s="662" t="s">
        <v>2323</v>
      </c>
      <c r="D98" s="662" t="s">
        <v>3415</v>
      </c>
      <c r="E98" s="662" t="s">
        <v>3416</v>
      </c>
      <c r="F98" s="665"/>
      <c r="G98" s="665"/>
      <c r="H98" s="678">
        <v>0</v>
      </c>
      <c r="I98" s="665">
        <v>40</v>
      </c>
      <c r="J98" s="665">
        <v>2758.9776644538561</v>
      </c>
      <c r="K98" s="678">
        <v>1</v>
      </c>
      <c r="L98" s="665">
        <v>40</v>
      </c>
      <c r="M98" s="666">
        <v>2758.9776644538561</v>
      </c>
    </row>
    <row r="99" spans="1:13" ht="14.4" customHeight="1" x14ac:dyDescent="0.3">
      <c r="A99" s="661" t="s">
        <v>605</v>
      </c>
      <c r="B99" s="662" t="s">
        <v>3295</v>
      </c>
      <c r="C99" s="662" t="s">
        <v>1564</v>
      </c>
      <c r="D99" s="662" t="s">
        <v>1506</v>
      </c>
      <c r="E99" s="662" t="s">
        <v>1507</v>
      </c>
      <c r="F99" s="665"/>
      <c r="G99" s="665"/>
      <c r="H99" s="678">
        <v>0</v>
      </c>
      <c r="I99" s="665">
        <v>180</v>
      </c>
      <c r="J99" s="665">
        <v>12213.276871153907</v>
      </c>
      <c r="K99" s="678">
        <v>1</v>
      </c>
      <c r="L99" s="665">
        <v>180</v>
      </c>
      <c r="M99" s="666">
        <v>12213.276871153907</v>
      </c>
    </row>
    <row r="100" spans="1:13" ht="14.4" customHeight="1" x14ac:dyDescent="0.3">
      <c r="A100" s="661" t="s">
        <v>605</v>
      </c>
      <c r="B100" s="662" t="s">
        <v>3295</v>
      </c>
      <c r="C100" s="662" t="s">
        <v>1374</v>
      </c>
      <c r="D100" s="662" t="s">
        <v>1375</v>
      </c>
      <c r="E100" s="662" t="s">
        <v>1376</v>
      </c>
      <c r="F100" s="665"/>
      <c r="G100" s="665"/>
      <c r="H100" s="678">
        <v>0</v>
      </c>
      <c r="I100" s="665">
        <v>1</v>
      </c>
      <c r="J100" s="665">
        <v>122.44000000000001</v>
      </c>
      <c r="K100" s="678">
        <v>1</v>
      </c>
      <c r="L100" s="665">
        <v>1</v>
      </c>
      <c r="M100" s="666">
        <v>122.44000000000001</v>
      </c>
    </row>
    <row r="101" spans="1:13" ht="14.4" customHeight="1" x14ac:dyDescent="0.3">
      <c r="A101" s="661" t="s">
        <v>605</v>
      </c>
      <c r="B101" s="662" t="s">
        <v>3295</v>
      </c>
      <c r="C101" s="662" t="s">
        <v>1505</v>
      </c>
      <c r="D101" s="662" t="s">
        <v>1506</v>
      </c>
      <c r="E101" s="662" t="s">
        <v>1507</v>
      </c>
      <c r="F101" s="665"/>
      <c r="G101" s="665"/>
      <c r="H101" s="678">
        <v>0</v>
      </c>
      <c r="I101" s="665">
        <v>250</v>
      </c>
      <c r="J101" s="665">
        <v>16964.604126819679</v>
      </c>
      <c r="K101" s="678">
        <v>1</v>
      </c>
      <c r="L101" s="665">
        <v>250</v>
      </c>
      <c r="M101" s="666">
        <v>16964.604126819679</v>
      </c>
    </row>
    <row r="102" spans="1:13" ht="14.4" customHeight="1" x14ac:dyDescent="0.3">
      <c r="A102" s="661" t="s">
        <v>605</v>
      </c>
      <c r="B102" s="662" t="s">
        <v>3417</v>
      </c>
      <c r="C102" s="662" t="s">
        <v>2286</v>
      </c>
      <c r="D102" s="662" t="s">
        <v>3418</v>
      </c>
      <c r="E102" s="662" t="s">
        <v>3419</v>
      </c>
      <c r="F102" s="665"/>
      <c r="G102" s="665"/>
      <c r="H102" s="678">
        <v>0</v>
      </c>
      <c r="I102" s="665">
        <v>1</v>
      </c>
      <c r="J102" s="665">
        <v>87.59999999999998</v>
      </c>
      <c r="K102" s="678">
        <v>1</v>
      </c>
      <c r="L102" s="665">
        <v>1</v>
      </c>
      <c r="M102" s="666">
        <v>87.59999999999998</v>
      </c>
    </row>
    <row r="103" spans="1:13" ht="14.4" customHeight="1" x14ac:dyDescent="0.3">
      <c r="A103" s="661" t="s">
        <v>605</v>
      </c>
      <c r="B103" s="662" t="s">
        <v>3296</v>
      </c>
      <c r="C103" s="662" t="s">
        <v>2312</v>
      </c>
      <c r="D103" s="662" t="s">
        <v>1539</v>
      </c>
      <c r="E103" s="662" t="s">
        <v>2313</v>
      </c>
      <c r="F103" s="665"/>
      <c r="G103" s="665"/>
      <c r="H103" s="678">
        <v>0</v>
      </c>
      <c r="I103" s="665">
        <v>4</v>
      </c>
      <c r="J103" s="665">
        <v>254.11676269461213</v>
      </c>
      <c r="K103" s="678">
        <v>1</v>
      </c>
      <c r="L103" s="665">
        <v>4</v>
      </c>
      <c r="M103" s="666">
        <v>254.11676269461213</v>
      </c>
    </row>
    <row r="104" spans="1:13" ht="14.4" customHeight="1" x14ac:dyDescent="0.3">
      <c r="A104" s="661" t="s">
        <v>605</v>
      </c>
      <c r="B104" s="662" t="s">
        <v>3296</v>
      </c>
      <c r="C104" s="662" t="s">
        <v>1538</v>
      </c>
      <c r="D104" s="662" t="s">
        <v>1539</v>
      </c>
      <c r="E104" s="662" t="s">
        <v>1540</v>
      </c>
      <c r="F104" s="665"/>
      <c r="G104" s="665"/>
      <c r="H104" s="678">
        <v>0</v>
      </c>
      <c r="I104" s="665">
        <v>2</v>
      </c>
      <c r="J104" s="665">
        <v>247.76</v>
      </c>
      <c r="K104" s="678">
        <v>1</v>
      </c>
      <c r="L104" s="665">
        <v>2</v>
      </c>
      <c r="M104" s="666">
        <v>247.76</v>
      </c>
    </row>
    <row r="105" spans="1:13" ht="14.4" customHeight="1" x14ac:dyDescent="0.3">
      <c r="A105" s="661" t="s">
        <v>605</v>
      </c>
      <c r="B105" s="662" t="s">
        <v>3297</v>
      </c>
      <c r="C105" s="662" t="s">
        <v>2067</v>
      </c>
      <c r="D105" s="662" t="s">
        <v>1774</v>
      </c>
      <c r="E105" s="662" t="s">
        <v>2068</v>
      </c>
      <c r="F105" s="665"/>
      <c r="G105" s="665"/>
      <c r="H105" s="678">
        <v>0</v>
      </c>
      <c r="I105" s="665">
        <v>2</v>
      </c>
      <c r="J105" s="665">
        <v>357.88</v>
      </c>
      <c r="K105" s="678">
        <v>1</v>
      </c>
      <c r="L105" s="665">
        <v>2</v>
      </c>
      <c r="M105" s="666">
        <v>357.88</v>
      </c>
    </row>
    <row r="106" spans="1:13" ht="14.4" customHeight="1" x14ac:dyDescent="0.3">
      <c r="A106" s="661" t="s">
        <v>605</v>
      </c>
      <c r="B106" s="662" t="s">
        <v>3297</v>
      </c>
      <c r="C106" s="662" t="s">
        <v>1773</v>
      </c>
      <c r="D106" s="662" t="s">
        <v>1774</v>
      </c>
      <c r="E106" s="662" t="s">
        <v>1775</v>
      </c>
      <c r="F106" s="665"/>
      <c r="G106" s="665"/>
      <c r="H106" s="678">
        <v>0</v>
      </c>
      <c r="I106" s="665">
        <v>7</v>
      </c>
      <c r="J106" s="665">
        <v>2547.8600000000006</v>
      </c>
      <c r="K106" s="678">
        <v>1</v>
      </c>
      <c r="L106" s="665">
        <v>7</v>
      </c>
      <c r="M106" s="666">
        <v>2547.8600000000006</v>
      </c>
    </row>
    <row r="107" spans="1:13" ht="14.4" customHeight="1" x14ac:dyDescent="0.3">
      <c r="A107" s="661" t="s">
        <v>605</v>
      </c>
      <c r="B107" s="662" t="s">
        <v>3297</v>
      </c>
      <c r="C107" s="662" t="s">
        <v>1559</v>
      </c>
      <c r="D107" s="662" t="s">
        <v>1560</v>
      </c>
      <c r="E107" s="662" t="s">
        <v>1561</v>
      </c>
      <c r="F107" s="665">
        <v>3</v>
      </c>
      <c r="G107" s="665">
        <v>1162.77</v>
      </c>
      <c r="H107" s="678">
        <v>0.87043129680990827</v>
      </c>
      <c r="I107" s="665">
        <v>3</v>
      </c>
      <c r="J107" s="665">
        <v>173.08500000000004</v>
      </c>
      <c r="K107" s="678">
        <v>0.12956870319009176</v>
      </c>
      <c r="L107" s="665">
        <v>6</v>
      </c>
      <c r="M107" s="666">
        <v>1335.855</v>
      </c>
    </row>
    <row r="108" spans="1:13" ht="14.4" customHeight="1" x14ac:dyDescent="0.3">
      <c r="A108" s="661" t="s">
        <v>605</v>
      </c>
      <c r="B108" s="662" t="s">
        <v>3298</v>
      </c>
      <c r="C108" s="662" t="s">
        <v>2348</v>
      </c>
      <c r="D108" s="662" t="s">
        <v>1405</v>
      </c>
      <c r="E108" s="662" t="s">
        <v>2349</v>
      </c>
      <c r="F108" s="665"/>
      <c r="G108" s="665"/>
      <c r="H108" s="678">
        <v>0</v>
      </c>
      <c r="I108" s="665">
        <v>26</v>
      </c>
      <c r="J108" s="665">
        <v>1870.5992941634886</v>
      </c>
      <c r="K108" s="678">
        <v>1</v>
      </c>
      <c r="L108" s="665">
        <v>26</v>
      </c>
      <c r="M108" s="666">
        <v>1870.5992941634886</v>
      </c>
    </row>
    <row r="109" spans="1:13" ht="14.4" customHeight="1" x14ac:dyDescent="0.3">
      <c r="A109" s="661" t="s">
        <v>605</v>
      </c>
      <c r="B109" s="662" t="s">
        <v>3299</v>
      </c>
      <c r="C109" s="662" t="s">
        <v>1497</v>
      </c>
      <c r="D109" s="662" t="s">
        <v>1498</v>
      </c>
      <c r="E109" s="662" t="s">
        <v>3300</v>
      </c>
      <c r="F109" s="665"/>
      <c r="G109" s="665"/>
      <c r="H109" s="678">
        <v>0</v>
      </c>
      <c r="I109" s="665">
        <v>5</v>
      </c>
      <c r="J109" s="665">
        <v>2329.7830000000004</v>
      </c>
      <c r="K109" s="678">
        <v>1</v>
      </c>
      <c r="L109" s="665">
        <v>5</v>
      </c>
      <c r="M109" s="666">
        <v>2329.7830000000004</v>
      </c>
    </row>
    <row r="110" spans="1:13" ht="14.4" customHeight="1" x14ac:dyDescent="0.3">
      <c r="A110" s="661" t="s">
        <v>605</v>
      </c>
      <c r="B110" s="662" t="s">
        <v>3303</v>
      </c>
      <c r="C110" s="662" t="s">
        <v>1478</v>
      </c>
      <c r="D110" s="662" t="s">
        <v>1479</v>
      </c>
      <c r="E110" s="662" t="s">
        <v>1480</v>
      </c>
      <c r="F110" s="665"/>
      <c r="G110" s="665"/>
      <c r="H110" s="678">
        <v>0</v>
      </c>
      <c r="I110" s="665">
        <v>1</v>
      </c>
      <c r="J110" s="665">
        <v>22.920049106381924</v>
      </c>
      <c r="K110" s="678">
        <v>1</v>
      </c>
      <c r="L110" s="665">
        <v>1</v>
      </c>
      <c r="M110" s="666">
        <v>22.920049106381924</v>
      </c>
    </row>
    <row r="111" spans="1:13" ht="14.4" customHeight="1" x14ac:dyDescent="0.3">
      <c r="A111" s="661" t="s">
        <v>605</v>
      </c>
      <c r="B111" s="662" t="s">
        <v>3304</v>
      </c>
      <c r="C111" s="662" t="s">
        <v>2317</v>
      </c>
      <c r="D111" s="662" t="s">
        <v>2318</v>
      </c>
      <c r="E111" s="662" t="s">
        <v>3420</v>
      </c>
      <c r="F111" s="665"/>
      <c r="G111" s="665"/>
      <c r="H111" s="678">
        <v>0</v>
      </c>
      <c r="I111" s="665">
        <v>1</v>
      </c>
      <c r="J111" s="665">
        <v>138.77000000000004</v>
      </c>
      <c r="K111" s="678">
        <v>1</v>
      </c>
      <c r="L111" s="665">
        <v>1</v>
      </c>
      <c r="M111" s="666">
        <v>138.77000000000004</v>
      </c>
    </row>
    <row r="112" spans="1:13" ht="14.4" customHeight="1" x14ac:dyDescent="0.3">
      <c r="A112" s="661" t="s">
        <v>605</v>
      </c>
      <c r="B112" s="662" t="s">
        <v>3304</v>
      </c>
      <c r="C112" s="662" t="s">
        <v>1513</v>
      </c>
      <c r="D112" s="662" t="s">
        <v>3305</v>
      </c>
      <c r="E112" s="662" t="s">
        <v>3306</v>
      </c>
      <c r="F112" s="665"/>
      <c r="G112" s="665"/>
      <c r="H112" s="678">
        <v>0</v>
      </c>
      <c r="I112" s="665">
        <v>1</v>
      </c>
      <c r="J112" s="665">
        <v>112.26834694434672</v>
      </c>
      <c r="K112" s="678">
        <v>1</v>
      </c>
      <c r="L112" s="665">
        <v>1</v>
      </c>
      <c r="M112" s="666">
        <v>112.26834694434672</v>
      </c>
    </row>
    <row r="113" spans="1:13" ht="14.4" customHeight="1" x14ac:dyDescent="0.3">
      <c r="A113" s="661" t="s">
        <v>605</v>
      </c>
      <c r="B113" s="662" t="s">
        <v>3304</v>
      </c>
      <c r="C113" s="662" t="s">
        <v>1457</v>
      </c>
      <c r="D113" s="662" t="s">
        <v>3307</v>
      </c>
      <c r="E113" s="662" t="s">
        <v>975</v>
      </c>
      <c r="F113" s="665"/>
      <c r="G113" s="665"/>
      <c r="H113" s="678">
        <v>0</v>
      </c>
      <c r="I113" s="665">
        <v>1</v>
      </c>
      <c r="J113" s="665">
        <v>138.77000000000001</v>
      </c>
      <c r="K113" s="678">
        <v>1</v>
      </c>
      <c r="L113" s="665">
        <v>1</v>
      </c>
      <c r="M113" s="666">
        <v>138.77000000000001</v>
      </c>
    </row>
    <row r="114" spans="1:13" ht="14.4" customHeight="1" x14ac:dyDescent="0.3">
      <c r="A114" s="661" t="s">
        <v>605</v>
      </c>
      <c r="B114" s="662" t="s">
        <v>3308</v>
      </c>
      <c r="C114" s="662" t="s">
        <v>1562</v>
      </c>
      <c r="D114" s="662" t="s">
        <v>1420</v>
      </c>
      <c r="E114" s="662" t="s">
        <v>1563</v>
      </c>
      <c r="F114" s="665"/>
      <c r="G114" s="665"/>
      <c r="H114" s="678">
        <v>0</v>
      </c>
      <c r="I114" s="665">
        <v>20</v>
      </c>
      <c r="J114" s="665">
        <v>65999.998873477001</v>
      </c>
      <c r="K114" s="678">
        <v>1</v>
      </c>
      <c r="L114" s="665">
        <v>20</v>
      </c>
      <c r="M114" s="666">
        <v>65999.998873477001</v>
      </c>
    </row>
    <row r="115" spans="1:13" ht="14.4" customHeight="1" x14ac:dyDescent="0.3">
      <c r="A115" s="661" t="s">
        <v>605</v>
      </c>
      <c r="B115" s="662" t="s">
        <v>3308</v>
      </c>
      <c r="C115" s="662" t="s">
        <v>2398</v>
      </c>
      <c r="D115" s="662" t="s">
        <v>1436</v>
      </c>
      <c r="E115" s="662" t="s">
        <v>2399</v>
      </c>
      <c r="F115" s="665">
        <v>1</v>
      </c>
      <c r="G115" s="665">
        <v>1106.26</v>
      </c>
      <c r="H115" s="678">
        <v>1</v>
      </c>
      <c r="I115" s="665"/>
      <c r="J115" s="665"/>
      <c r="K115" s="678">
        <v>0</v>
      </c>
      <c r="L115" s="665">
        <v>1</v>
      </c>
      <c r="M115" s="666">
        <v>1106.26</v>
      </c>
    </row>
    <row r="116" spans="1:13" ht="14.4" customHeight="1" x14ac:dyDescent="0.3">
      <c r="A116" s="661" t="s">
        <v>605</v>
      </c>
      <c r="B116" s="662" t="s">
        <v>3308</v>
      </c>
      <c r="C116" s="662" t="s">
        <v>2401</v>
      </c>
      <c r="D116" s="662" t="s">
        <v>1524</v>
      </c>
      <c r="E116" s="662" t="s">
        <v>2399</v>
      </c>
      <c r="F116" s="665">
        <v>2</v>
      </c>
      <c r="G116" s="665">
        <v>1261.32</v>
      </c>
      <c r="H116" s="678">
        <v>1</v>
      </c>
      <c r="I116" s="665"/>
      <c r="J116" s="665"/>
      <c r="K116" s="678">
        <v>0</v>
      </c>
      <c r="L116" s="665">
        <v>2</v>
      </c>
      <c r="M116" s="666">
        <v>1261.32</v>
      </c>
    </row>
    <row r="117" spans="1:13" ht="14.4" customHeight="1" x14ac:dyDescent="0.3">
      <c r="A117" s="661" t="s">
        <v>605</v>
      </c>
      <c r="B117" s="662" t="s">
        <v>3308</v>
      </c>
      <c r="C117" s="662" t="s">
        <v>2400</v>
      </c>
      <c r="D117" s="662" t="s">
        <v>1524</v>
      </c>
      <c r="E117" s="662" t="s">
        <v>1525</v>
      </c>
      <c r="F117" s="665"/>
      <c r="G117" s="665"/>
      <c r="H117" s="678">
        <v>0</v>
      </c>
      <c r="I117" s="665">
        <v>9</v>
      </c>
      <c r="J117" s="665">
        <v>3680.548522957456</v>
      </c>
      <c r="K117" s="678">
        <v>1</v>
      </c>
      <c r="L117" s="665">
        <v>9</v>
      </c>
      <c r="M117" s="666">
        <v>3680.548522957456</v>
      </c>
    </row>
    <row r="118" spans="1:13" ht="14.4" customHeight="1" x14ac:dyDescent="0.3">
      <c r="A118" s="661" t="s">
        <v>605</v>
      </c>
      <c r="B118" s="662" t="s">
        <v>3308</v>
      </c>
      <c r="C118" s="662" t="s">
        <v>1419</v>
      </c>
      <c r="D118" s="662" t="s">
        <v>1420</v>
      </c>
      <c r="E118" s="662" t="s">
        <v>1563</v>
      </c>
      <c r="F118" s="665"/>
      <c r="G118" s="665"/>
      <c r="H118" s="678">
        <v>0</v>
      </c>
      <c r="I118" s="665">
        <v>16</v>
      </c>
      <c r="J118" s="665">
        <v>53099.924182846124</v>
      </c>
      <c r="K118" s="678">
        <v>1</v>
      </c>
      <c r="L118" s="665">
        <v>16</v>
      </c>
      <c r="M118" s="666">
        <v>53099.924182846124</v>
      </c>
    </row>
    <row r="119" spans="1:13" ht="14.4" customHeight="1" x14ac:dyDescent="0.3">
      <c r="A119" s="661" t="s">
        <v>605</v>
      </c>
      <c r="B119" s="662" t="s">
        <v>3421</v>
      </c>
      <c r="C119" s="662" t="s">
        <v>2297</v>
      </c>
      <c r="D119" s="662" t="s">
        <v>2298</v>
      </c>
      <c r="E119" s="662" t="s">
        <v>3422</v>
      </c>
      <c r="F119" s="665"/>
      <c r="G119" s="665"/>
      <c r="H119" s="678">
        <v>0</v>
      </c>
      <c r="I119" s="665">
        <v>1</v>
      </c>
      <c r="J119" s="665">
        <v>120.01978163425227</v>
      </c>
      <c r="K119" s="678">
        <v>1</v>
      </c>
      <c r="L119" s="665">
        <v>1</v>
      </c>
      <c r="M119" s="666">
        <v>120.01978163425227</v>
      </c>
    </row>
    <row r="120" spans="1:13" ht="14.4" customHeight="1" x14ac:dyDescent="0.3">
      <c r="A120" s="661" t="s">
        <v>605</v>
      </c>
      <c r="B120" s="662" t="s">
        <v>3311</v>
      </c>
      <c r="C120" s="662" t="s">
        <v>1489</v>
      </c>
      <c r="D120" s="662" t="s">
        <v>3312</v>
      </c>
      <c r="E120" s="662" t="s">
        <v>3313</v>
      </c>
      <c r="F120" s="665"/>
      <c r="G120" s="665"/>
      <c r="H120" s="678">
        <v>0</v>
      </c>
      <c r="I120" s="665">
        <v>1</v>
      </c>
      <c r="J120" s="665">
        <v>79.059999999999988</v>
      </c>
      <c r="K120" s="678">
        <v>1</v>
      </c>
      <c r="L120" s="665">
        <v>1</v>
      </c>
      <c r="M120" s="666">
        <v>79.059999999999988</v>
      </c>
    </row>
    <row r="121" spans="1:13" ht="14.4" customHeight="1" x14ac:dyDescent="0.3">
      <c r="A121" s="661" t="s">
        <v>605</v>
      </c>
      <c r="B121" s="662" t="s">
        <v>3311</v>
      </c>
      <c r="C121" s="662" t="s">
        <v>1397</v>
      </c>
      <c r="D121" s="662" t="s">
        <v>3314</v>
      </c>
      <c r="E121" s="662" t="s">
        <v>3315</v>
      </c>
      <c r="F121" s="665"/>
      <c r="G121" s="665"/>
      <c r="H121" s="678">
        <v>0</v>
      </c>
      <c r="I121" s="665">
        <v>1</v>
      </c>
      <c r="J121" s="665">
        <v>105.61918145554287</v>
      </c>
      <c r="K121" s="678">
        <v>1</v>
      </c>
      <c r="L121" s="665">
        <v>1</v>
      </c>
      <c r="M121" s="666">
        <v>105.61918145554287</v>
      </c>
    </row>
    <row r="122" spans="1:13" ht="14.4" customHeight="1" x14ac:dyDescent="0.3">
      <c r="A122" s="661" t="s">
        <v>605</v>
      </c>
      <c r="B122" s="662" t="s">
        <v>3316</v>
      </c>
      <c r="C122" s="662" t="s">
        <v>1415</v>
      </c>
      <c r="D122" s="662" t="s">
        <v>1416</v>
      </c>
      <c r="E122" s="662" t="s">
        <v>1417</v>
      </c>
      <c r="F122" s="665"/>
      <c r="G122" s="665"/>
      <c r="H122" s="678">
        <v>0</v>
      </c>
      <c r="I122" s="665">
        <v>5</v>
      </c>
      <c r="J122" s="665">
        <v>381.79964043813897</v>
      </c>
      <c r="K122" s="678">
        <v>1</v>
      </c>
      <c r="L122" s="665">
        <v>5</v>
      </c>
      <c r="M122" s="666">
        <v>381.79964043813897</v>
      </c>
    </row>
    <row r="123" spans="1:13" ht="14.4" customHeight="1" x14ac:dyDescent="0.3">
      <c r="A123" s="661" t="s">
        <v>605</v>
      </c>
      <c r="B123" s="662" t="s">
        <v>3317</v>
      </c>
      <c r="C123" s="662" t="s">
        <v>1412</v>
      </c>
      <c r="D123" s="662" t="s">
        <v>1413</v>
      </c>
      <c r="E123" s="662" t="s">
        <v>1027</v>
      </c>
      <c r="F123" s="665"/>
      <c r="G123" s="665"/>
      <c r="H123" s="678">
        <v>0</v>
      </c>
      <c r="I123" s="665">
        <v>5</v>
      </c>
      <c r="J123" s="665">
        <v>223.45757597291018</v>
      </c>
      <c r="K123" s="678">
        <v>1</v>
      </c>
      <c r="L123" s="665">
        <v>5</v>
      </c>
      <c r="M123" s="666">
        <v>223.45757597291018</v>
      </c>
    </row>
    <row r="124" spans="1:13" ht="14.4" customHeight="1" x14ac:dyDescent="0.3">
      <c r="A124" s="661" t="s">
        <v>605</v>
      </c>
      <c r="B124" s="662" t="s">
        <v>3317</v>
      </c>
      <c r="C124" s="662" t="s">
        <v>2294</v>
      </c>
      <c r="D124" s="662" t="s">
        <v>2295</v>
      </c>
      <c r="E124" s="662" t="s">
        <v>1880</v>
      </c>
      <c r="F124" s="665"/>
      <c r="G124" s="665"/>
      <c r="H124" s="678">
        <v>0</v>
      </c>
      <c r="I124" s="665">
        <v>1</v>
      </c>
      <c r="J124" s="665">
        <v>52.749999999999993</v>
      </c>
      <c r="K124" s="678">
        <v>1</v>
      </c>
      <c r="L124" s="665">
        <v>1</v>
      </c>
      <c r="M124" s="666">
        <v>52.749999999999993</v>
      </c>
    </row>
    <row r="125" spans="1:13" ht="14.4" customHeight="1" x14ac:dyDescent="0.3">
      <c r="A125" s="661" t="s">
        <v>605</v>
      </c>
      <c r="B125" s="662" t="s">
        <v>3423</v>
      </c>
      <c r="C125" s="662" t="s">
        <v>2341</v>
      </c>
      <c r="D125" s="662" t="s">
        <v>2342</v>
      </c>
      <c r="E125" s="662" t="s">
        <v>2343</v>
      </c>
      <c r="F125" s="665"/>
      <c r="G125" s="665"/>
      <c r="H125" s="678">
        <v>0</v>
      </c>
      <c r="I125" s="665">
        <v>1</v>
      </c>
      <c r="J125" s="665">
        <v>46.220000000000006</v>
      </c>
      <c r="K125" s="678">
        <v>1</v>
      </c>
      <c r="L125" s="665">
        <v>1</v>
      </c>
      <c r="M125" s="666">
        <v>46.220000000000006</v>
      </c>
    </row>
    <row r="126" spans="1:13" ht="14.4" customHeight="1" x14ac:dyDescent="0.3">
      <c r="A126" s="661" t="s">
        <v>605</v>
      </c>
      <c r="B126" s="662" t="s">
        <v>3318</v>
      </c>
      <c r="C126" s="662" t="s">
        <v>2383</v>
      </c>
      <c r="D126" s="662" t="s">
        <v>2384</v>
      </c>
      <c r="E126" s="662" t="s">
        <v>1395</v>
      </c>
      <c r="F126" s="665"/>
      <c r="G126" s="665"/>
      <c r="H126" s="678">
        <v>0</v>
      </c>
      <c r="I126" s="665">
        <v>1</v>
      </c>
      <c r="J126" s="665">
        <v>41.129999999999995</v>
      </c>
      <c r="K126" s="678">
        <v>1</v>
      </c>
      <c r="L126" s="665">
        <v>1</v>
      </c>
      <c r="M126" s="666">
        <v>41.129999999999995</v>
      </c>
    </row>
    <row r="127" spans="1:13" ht="14.4" customHeight="1" x14ac:dyDescent="0.3">
      <c r="A127" s="661" t="s">
        <v>605</v>
      </c>
      <c r="B127" s="662" t="s">
        <v>3424</v>
      </c>
      <c r="C127" s="662" t="s">
        <v>1790</v>
      </c>
      <c r="D127" s="662" t="s">
        <v>1791</v>
      </c>
      <c r="E127" s="662" t="s">
        <v>1792</v>
      </c>
      <c r="F127" s="665">
        <v>2</v>
      </c>
      <c r="G127" s="665">
        <v>228.41994606468461</v>
      </c>
      <c r="H127" s="678">
        <v>1</v>
      </c>
      <c r="I127" s="665"/>
      <c r="J127" s="665"/>
      <c r="K127" s="678">
        <v>0</v>
      </c>
      <c r="L127" s="665">
        <v>2</v>
      </c>
      <c r="M127" s="666">
        <v>228.41994606468461</v>
      </c>
    </row>
    <row r="128" spans="1:13" ht="14.4" customHeight="1" x14ac:dyDescent="0.3">
      <c r="A128" s="661" t="s">
        <v>605</v>
      </c>
      <c r="B128" s="662" t="s">
        <v>3424</v>
      </c>
      <c r="C128" s="662" t="s">
        <v>2386</v>
      </c>
      <c r="D128" s="662" t="s">
        <v>2387</v>
      </c>
      <c r="E128" s="662" t="s">
        <v>3425</v>
      </c>
      <c r="F128" s="665"/>
      <c r="G128" s="665"/>
      <c r="H128" s="678">
        <v>0</v>
      </c>
      <c r="I128" s="665">
        <v>1</v>
      </c>
      <c r="J128" s="665">
        <v>148.96000000000004</v>
      </c>
      <c r="K128" s="678">
        <v>1</v>
      </c>
      <c r="L128" s="665">
        <v>1</v>
      </c>
      <c r="M128" s="666">
        <v>148.96000000000004</v>
      </c>
    </row>
    <row r="129" spans="1:13" ht="14.4" customHeight="1" x14ac:dyDescent="0.3">
      <c r="A129" s="661" t="s">
        <v>605</v>
      </c>
      <c r="B129" s="662" t="s">
        <v>3319</v>
      </c>
      <c r="C129" s="662" t="s">
        <v>1465</v>
      </c>
      <c r="D129" s="662" t="s">
        <v>1466</v>
      </c>
      <c r="E129" s="662" t="s">
        <v>1027</v>
      </c>
      <c r="F129" s="665"/>
      <c r="G129" s="665"/>
      <c r="H129" s="678">
        <v>0</v>
      </c>
      <c r="I129" s="665">
        <v>7</v>
      </c>
      <c r="J129" s="665">
        <v>603.81999999999994</v>
      </c>
      <c r="K129" s="678">
        <v>1</v>
      </c>
      <c r="L129" s="665">
        <v>7</v>
      </c>
      <c r="M129" s="666">
        <v>603.81999999999994</v>
      </c>
    </row>
    <row r="130" spans="1:13" ht="14.4" customHeight="1" x14ac:dyDescent="0.3">
      <c r="A130" s="661" t="s">
        <v>605</v>
      </c>
      <c r="B130" s="662" t="s">
        <v>3320</v>
      </c>
      <c r="C130" s="662" t="s">
        <v>2276</v>
      </c>
      <c r="D130" s="662" t="s">
        <v>2277</v>
      </c>
      <c r="E130" s="662" t="s">
        <v>2278</v>
      </c>
      <c r="F130" s="665"/>
      <c r="G130" s="665"/>
      <c r="H130" s="678">
        <v>0</v>
      </c>
      <c r="I130" s="665">
        <v>4</v>
      </c>
      <c r="J130" s="665">
        <v>48.259909617061766</v>
      </c>
      <c r="K130" s="678">
        <v>1</v>
      </c>
      <c r="L130" s="665">
        <v>4</v>
      </c>
      <c r="M130" s="666">
        <v>48.259909617061766</v>
      </c>
    </row>
    <row r="131" spans="1:13" ht="14.4" customHeight="1" x14ac:dyDescent="0.3">
      <c r="A131" s="661" t="s">
        <v>605</v>
      </c>
      <c r="B131" s="662" t="s">
        <v>3323</v>
      </c>
      <c r="C131" s="662" t="s">
        <v>2328</v>
      </c>
      <c r="D131" s="662" t="s">
        <v>3426</v>
      </c>
      <c r="E131" s="662" t="s">
        <v>1391</v>
      </c>
      <c r="F131" s="665"/>
      <c r="G131" s="665"/>
      <c r="H131" s="678">
        <v>0</v>
      </c>
      <c r="I131" s="665">
        <v>1</v>
      </c>
      <c r="J131" s="665">
        <v>118.12</v>
      </c>
      <c r="K131" s="678">
        <v>1</v>
      </c>
      <c r="L131" s="665">
        <v>1</v>
      </c>
      <c r="M131" s="666">
        <v>118.12</v>
      </c>
    </row>
    <row r="132" spans="1:13" ht="14.4" customHeight="1" x14ac:dyDescent="0.3">
      <c r="A132" s="661" t="s">
        <v>605</v>
      </c>
      <c r="B132" s="662" t="s">
        <v>3323</v>
      </c>
      <c r="C132" s="662" t="s">
        <v>1468</v>
      </c>
      <c r="D132" s="662" t="s">
        <v>1469</v>
      </c>
      <c r="E132" s="662" t="s">
        <v>1470</v>
      </c>
      <c r="F132" s="665"/>
      <c r="G132" s="665"/>
      <c r="H132" s="678">
        <v>0</v>
      </c>
      <c r="I132" s="665">
        <v>2</v>
      </c>
      <c r="J132" s="665">
        <v>189.02000000000004</v>
      </c>
      <c r="K132" s="678">
        <v>1</v>
      </c>
      <c r="L132" s="665">
        <v>2</v>
      </c>
      <c r="M132" s="666">
        <v>189.02000000000004</v>
      </c>
    </row>
    <row r="133" spans="1:13" ht="14.4" customHeight="1" x14ac:dyDescent="0.3">
      <c r="A133" s="661" t="s">
        <v>605</v>
      </c>
      <c r="B133" s="662" t="s">
        <v>3323</v>
      </c>
      <c r="C133" s="662" t="s">
        <v>2380</v>
      </c>
      <c r="D133" s="662" t="s">
        <v>1483</v>
      </c>
      <c r="E133" s="662" t="s">
        <v>2381</v>
      </c>
      <c r="F133" s="665"/>
      <c r="G133" s="665"/>
      <c r="H133" s="678">
        <v>0</v>
      </c>
      <c r="I133" s="665">
        <v>1</v>
      </c>
      <c r="J133" s="665">
        <v>578.23</v>
      </c>
      <c r="K133" s="678">
        <v>1</v>
      </c>
      <c r="L133" s="665">
        <v>1</v>
      </c>
      <c r="M133" s="666">
        <v>578.23</v>
      </c>
    </row>
    <row r="134" spans="1:13" ht="14.4" customHeight="1" x14ac:dyDescent="0.3">
      <c r="A134" s="661" t="s">
        <v>605</v>
      </c>
      <c r="B134" s="662" t="s">
        <v>3324</v>
      </c>
      <c r="C134" s="662" t="s">
        <v>1796</v>
      </c>
      <c r="D134" s="662" t="s">
        <v>3427</v>
      </c>
      <c r="E134" s="662" t="s">
        <v>1391</v>
      </c>
      <c r="F134" s="665">
        <v>1</v>
      </c>
      <c r="G134" s="665">
        <v>65.650659902899292</v>
      </c>
      <c r="H134" s="678">
        <v>1</v>
      </c>
      <c r="I134" s="665"/>
      <c r="J134" s="665"/>
      <c r="K134" s="678">
        <v>0</v>
      </c>
      <c r="L134" s="665">
        <v>1</v>
      </c>
      <c r="M134" s="666">
        <v>65.650659902899292</v>
      </c>
    </row>
    <row r="135" spans="1:13" ht="14.4" customHeight="1" x14ac:dyDescent="0.3">
      <c r="A135" s="661" t="s">
        <v>605</v>
      </c>
      <c r="B135" s="662" t="s">
        <v>3324</v>
      </c>
      <c r="C135" s="662" t="s">
        <v>1439</v>
      </c>
      <c r="D135" s="662" t="s">
        <v>1440</v>
      </c>
      <c r="E135" s="662" t="s">
        <v>1391</v>
      </c>
      <c r="F135" s="665"/>
      <c r="G135" s="665"/>
      <c r="H135" s="678">
        <v>0</v>
      </c>
      <c r="I135" s="665">
        <v>1</v>
      </c>
      <c r="J135" s="665">
        <v>110.35999999999997</v>
      </c>
      <c r="K135" s="678">
        <v>1</v>
      </c>
      <c r="L135" s="665">
        <v>1</v>
      </c>
      <c r="M135" s="666">
        <v>110.35999999999997</v>
      </c>
    </row>
    <row r="136" spans="1:13" ht="14.4" customHeight="1" x14ac:dyDescent="0.3">
      <c r="A136" s="661" t="s">
        <v>605</v>
      </c>
      <c r="B136" s="662" t="s">
        <v>3326</v>
      </c>
      <c r="C136" s="662" t="s">
        <v>1516</v>
      </c>
      <c r="D136" s="662" t="s">
        <v>1517</v>
      </c>
      <c r="E136" s="662" t="s">
        <v>1470</v>
      </c>
      <c r="F136" s="665"/>
      <c r="G136" s="665"/>
      <c r="H136" s="678">
        <v>0</v>
      </c>
      <c r="I136" s="665">
        <v>1</v>
      </c>
      <c r="J136" s="665">
        <v>115.5</v>
      </c>
      <c r="K136" s="678">
        <v>1</v>
      </c>
      <c r="L136" s="665">
        <v>1</v>
      </c>
      <c r="M136" s="666">
        <v>115.5</v>
      </c>
    </row>
    <row r="137" spans="1:13" ht="14.4" customHeight="1" x14ac:dyDescent="0.3">
      <c r="A137" s="661" t="s">
        <v>605</v>
      </c>
      <c r="B137" s="662" t="s">
        <v>3326</v>
      </c>
      <c r="C137" s="662" t="s">
        <v>2338</v>
      </c>
      <c r="D137" s="662" t="s">
        <v>1517</v>
      </c>
      <c r="E137" s="662" t="s">
        <v>2339</v>
      </c>
      <c r="F137" s="665"/>
      <c r="G137" s="665"/>
      <c r="H137" s="678">
        <v>0</v>
      </c>
      <c r="I137" s="665">
        <v>1</v>
      </c>
      <c r="J137" s="665">
        <v>387.13</v>
      </c>
      <c r="K137" s="678">
        <v>1</v>
      </c>
      <c r="L137" s="665">
        <v>1</v>
      </c>
      <c r="M137" s="666">
        <v>387.13</v>
      </c>
    </row>
    <row r="138" spans="1:13" ht="14.4" customHeight="1" x14ac:dyDescent="0.3">
      <c r="A138" s="661" t="s">
        <v>605</v>
      </c>
      <c r="B138" s="662" t="s">
        <v>3326</v>
      </c>
      <c r="C138" s="662" t="s">
        <v>2390</v>
      </c>
      <c r="D138" s="662" t="s">
        <v>2391</v>
      </c>
      <c r="E138" s="662" t="s">
        <v>2339</v>
      </c>
      <c r="F138" s="665"/>
      <c r="G138" s="665"/>
      <c r="H138" s="678">
        <v>0</v>
      </c>
      <c r="I138" s="665">
        <v>1</v>
      </c>
      <c r="J138" s="665">
        <v>432.19999999999987</v>
      </c>
      <c r="K138" s="678">
        <v>1</v>
      </c>
      <c r="L138" s="665">
        <v>1</v>
      </c>
      <c r="M138" s="666">
        <v>432.19999999999987</v>
      </c>
    </row>
    <row r="139" spans="1:13" ht="14.4" customHeight="1" x14ac:dyDescent="0.3">
      <c r="A139" s="661" t="s">
        <v>605</v>
      </c>
      <c r="B139" s="662" t="s">
        <v>3326</v>
      </c>
      <c r="C139" s="662" t="s">
        <v>2363</v>
      </c>
      <c r="D139" s="662" t="s">
        <v>2364</v>
      </c>
      <c r="E139" s="662" t="s">
        <v>1470</v>
      </c>
      <c r="F139" s="665"/>
      <c r="G139" s="665"/>
      <c r="H139" s="678">
        <v>0</v>
      </c>
      <c r="I139" s="665">
        <v>1</v>
      </c>
      <c r="J139" s="665">
        <v>254.25</v>
      </c>
      <c r="K139" s="678">
        <v>1</v>
      </c>
      <c r="L139" s="665">
        <v>1</v>
      </c>
      <c r="M139" s="666">
        <v>254.25</v>
      </c>
    </row>
    <row r="140" spans="1:13" ht="14.4" customHeight="1" x14ac:dyDescent="0.3">
      <c r="A140" s="661" t="s">
        <v>605</v>
      </c>
      <c r="B140" s="662" t="s">
        <v>3327</v>
      </c>
      <c r="C140" s="662" t="s">
        <v>1461</v>
      </c>
      <c r="D140" s="662" t="s">
        <v>1462</v>
      </c>
      <c r="E140" s="662" t="s">
        <v>3328</v>
      </c>
      <c r="F140" s="665"/>
      <c r="G140" s="665"/>
      <c r="H140" s="678">
        <v>0</v>
      </c>
      <c r="I140" s="665">
        <v>1</v>
      </c>
      <c r="J140" s="665">
        <v>41.290000000000006</v>
      </c>
      <c r="K140" s="678">
        <v>1</v>
      </c>
      <c r="L140" s="665">
        <v>1</v>
      </c>
      <c r="M140" s="666">
        <v>41.290000000000006</v>
      </c>
    </row>
    <row r="141" spans="1:13" ht="14.4" customHeight="1" x14ac:dyDescent="0.3">
      <c r="A141" s="661" t="s">
        <v>605</v>
      </c>
      <c r="B141" s="662" t="s">
        <v>3327</v>
      </c>
      <c r="C141" s="662" t="s">
        <v>2360</v>
      </c>
      <c r="D141" s="662" t="s">
        <v>2361</v>
      </c>
      <c r="E141" s="662" t="s">
        <v>1789</v>
      </c>
      <c r="F141" s="665"/>
      <c r="G141" s="665"/>
      <c r="H141" s="678">
        <v>0</v>
      </c>
      <c r="I141" s="665">
        <v>1</v>
      </c>
      <c r="J141" s="665">
        <v>82.420000000000059</v>
      </c>
      <c r="K141" s="678">
        <v>1</v>
      </c>
      <c r="L141" s="665">
        <v>1</v>
      </c>
      <c r="M141" s="666">
        <v>82.420000000000059</v>
      </c>
    </row>
    <row r="142" spans="1:13" ht="14.4" customHeight="1" x14ac:dyDescent="0.3">
      <c r="A142" s="661" t="s">
        <v>605</v>
      </c>
      <c r="B142" s="662" t="s">
        <v>3428</v>
      </c>
      <c r="C142" s="662" t="s">
        <v>2350</v>
      </c>
      <c r="D142" s="662" t="s">
        <v>2351</v>
      </c>
      <c r="E142" s="662" t="s">
        <v>2352</v>
      </c>
      <c r="F142" s="665"/>
      <c r="G142" s="665"/>
      <c r="H142" s="678">
        <v>0</v>
      </c>
      <c r="I142" s="665">
        <v>2</v>
      </c>
      <c r="J142" s="665">
        <v>165.1999999999999</v>
      </c>
      <c r="K142" s="678">
        <v>1</v>
      </c>
      <c r="L142" s="665">
        <v>2</v>
      </c>
      <c r="M142" s="666">
        <v>165.1999999999999</v>
      </c>
    </row>
    <row r="143" spans="1:13" ht="14.4" customHeight="1" x14ac:dyDescent="0.3">
      <c r="A143" s="661" t="s">
        <v>605</v>
      </c>
      <c r="B143" s="662" t="s">
        <v>3329</v>
      </c>
      <c r="C143" s="662" t="s">
        <v>1389</v>
      </c>
      <c r="D143" s="662" t="s">
        <v>1390</v>
      </c>
      <c r="E143" s="662" t="s">
        <v>1391</v>
      </c>
      <c r="F143" s="665"/>
      <c r="G143" s="665"/>
      <c r="H143" s="678">
        <v>0</v>
      </c>
      <c r="I143" s="665">
        <v>1</v>
      </c>
      <c r="J143" s="665">
        <v>58.150000000000027</v>
      </c>
      <c r="K143" s="678">
        <v>1</v>
      </c>
      <c r="L143" s="665">
        <v>1</v>
      </c>
      <c r="M143" s="666">
        <v>58.150000000000027</v>
      </c>
    </row>
    <row r="144" spans="1:13" ht="14.4" customHeight="1" x14ac:dyDescent="0.3">
      <c r="A144" s="661" t="s">
        <v>605</v>
      </c>
      <c r="B144" s="662" t="s">
        <v>3429</v>
      </c>
      <c r="C144" s="662" t="s">
        <v>2345</v>
      </c>
      <c r="D144" s="662" t="s">
        <v>2346</v>
      </c>
      <c r="E144" s="662" t="s">
        <v>940</v>
      </c>
      <c r="F144" s="665"/>
      <c r="G144" s="665"/>
      <c r="H144" s="678">
        <v>0</v>
      </c>
      <c r="I144" s="665">
        <v>3</v>
      </c>
      <c r="J144" s="665">
        <v>179.30999729276931</v>
      </c>
      <c r="K144" s="678">
        <v>1</v>
      </c>
      <c r="L144" s="665">
        <v>3</v>
      </c>
      <c r="M144" s="666">
        <v>179.30999729276931</v>
      </c>
    </row>
    <row r="145" spans="1:13" ht="14.4" customHeight="1" x14ac:dyDescent="0.3">
      <c r="A145" s="661" t="s">
        <v>605</v>
      </c>
      <c r="B145" s="662" t="s">
        <v>3330</v>
      </c>
      <c r="C145" s="662" t="s">
        <v>2396</v>
      </c>
      <c r="D145" s="662" t="s">
        <v>2397</v>
      </c>
      <c r="E145" s="662" t="s">
        <v>940</v>
      </c>
      <c r="F145" s="665"/>
      <c r="G145" s="665"/>
      <c r="H145" s="678">
        <v>0</v>
      </c>
      <c r="I145" s="665">
        <v>1</v>
      </c>
      <c r="J145" s="665">
        <v>88.43</v>
      </c>
      <c r="K145" s="678">
        <v>1</v>
      </c>
      <c r="L145" s="665">
        <v>1</v>
      </c>
      <c r="M145" s="666">
        <v>88.43</v>
      </c>
    </row>
    <row r="146" spans="1:13" ht="14.4" customHeight="1" x14ac:dyDescent="0.3">
      <c r="A146" s="661" t="s">
        <v>605</v>
      </c>
      <c r="B146" s="662" t="s">
        <v>3330</v>
      </c>
      <c r="C146" s="662" t="s">
        <v>2320</v>
      </c>
      <c r="D146" s="662" t="s">
        <v>3430</v>
      </c>
      <c r="E146" s="662" t="s">
        <v>1880</v>
      </c>
      <c r="F146" s="665"/>
      <c r="G146" s="665"/>
      <c r="H146" s="678">
        <v>0</v>
      </c>
      <c r="I146" s="665">
        <v>3</v>
      </c>
      <c r="J146" s="665">
        <v>135.33945936801945</v>
      </c>
      <c r="K146" s="678">
        <v>1</v>
      </c>
      <c r="L146" s="665">
        <v>3</v>
      </c>
      <c r="M146" s="666">
        <v>135.33945936801945</v>
      </c>
    </row>
    <row r="147" spans="1:13" ht="14.4" customHeight="1" x14ac:dyDescent="0.3">
      <c r="A147" s="661" t="s">
        <v>605</v>
      </c>
      <c r="B147" s="662" t="s">
        <v>3330</v>
      </c>
      <c r="C147" s="662" t="s">
        <v>1450</v>
      </c>
      <c r="D147" s="662" t="s">
        <v>1455</v>
      </c>
      <c r="E147" s="662" t="s">
        <v>940</v>
      </c>
      <c r="F147" s="665"/>
      <c r="G147" s="665"/>
      <c r="H147" s="678">
        <v>0</v>
      </c>
      <c r="I147" s="665">
        <v>1</v>
      </c>
      <c r="J147" s="665">
        <v>88.429314676326982</v>
      </c>
      <c r="K147" s="678">
        <v>1</v>
      </c>
      <c r="L147" s="665">
        <v>1</v>
      </c>
      <c r="M147" s="666">
        <v>88.429314676326982</v>
      </c>
    </row>
    <row r="148" spans="1:13" ht="14.4" customHeight="1" x14ac:dyDescent="0.3">
      <c r="A148" s="661" t="s">
        <v>605</v>
      </c>
      <c r="B148" s="662" t="s">
        <v>3431</v>
      </c>
      <c r="C148" s="662" t="s">
        <v>2366</v>
      </c>
      <c r="D148" s="662" t="s">
        <v>2367</v>
      </c>
      <c r="E148" s="662" t="s">
        <v>1880</v>
      </c>
      <c r="F148" s="665"/>
      <c r="G148" s="665"/>
      <c r="H148" s="678">
        <v>0</v>
      </c>
      <c r="I148" s="665">
        <v>2</v>
      </c>
      <c r="J148" s="665">
        <v>170.48953123059698</v>
      </c>
      <c r="K148" s="678">
        <v>1</v>
      </c>
      <c r="L148" s="665">
        <v>2</v>
      </c>
      <c r="M148" s="666">
        <v>170.48953123059698</v>
      </c>
    </row>
    <row r="149" spans="1:13" ht="14.4" customHeight="1" x14ac:dyDescent="0.3">
      <c r="A149" s="661" t="s">
        <v>605</v>
      </c>
      <c r="B149" s="662" t="s">
        <v>3431</v>
      </c>
      <c r="C149" s="662" t="s">
        <v>2331</v>
      </c>
      <c r="D149" s="662" t="s">
        <v>2332</v>
      </c>
      <c r="E149" s="662" t="s">
        <v>940</v>
      </c>
      <c r="F149" s="665"/>
      <c r="G149" s="665"/>
      <c r="H149" s="678">
        <v>0</v>
      </c>
      <c r="I149" s="665">
        <v>1</v>
      </c>
      <c r="J149" s="665">
        <v>126.5</v>
      </c>
      <c r="K149" s="678">
        <v>1</v>
      </c>
      <c r="L149" s="665">
        <v>1</v>
      </c>
      <c r="M149" s="666">
        <v>126.5</v>
      </c>
    </row>
    <row r="150" spans="1:13" ht="14.4" customHeight="1" x14ac:dyDescent="0.3">
      <c r="A150" s="661" t="s">
        <v>605</v>
      </c>
      <c r="B150" s="662" t="s">
        <v>3431</v>
      </c>
      <c r="C150" s="662" t="s">
        <v>2372</v>
      </c>
      <c r="D150" s="662" t="s">
        <v>2373</v>
      </c>
      <c r="E150" s="662" t="s">
        <v>2374</v>
      </c>
      <c r="F150" s="665"/>
      <c r="G150" s="665"/>
      <c r="H150" s="678">
        <v>0</v>
      </c>
      <c r="I150" s="665">
        <v>1</v>
      </c>
      <c r="J150" s="665">
        <v>195.37999395227601</v>
      </c>
      <c r="K150" s="678">
        <v>1</v>
      </c>
      <c r="L150" s="665">
        <v>1</v>
      </c>
      <c r="M150" s="666">
        <v>195.37999395227601</v>
      </c>
    </row>
    <row r="151" spans="1:13" ht="14.4" customHeight="1" x14ac:dyDescent="0.3">
      <c r="A151" s="661" t="s">
        <v>605</v>
      </c>
      <c r="B151" s="662" t="s">
        <v>3432</v>
      </c>
      <c r="C151" s="662" t="s">
        <v>2301</v>
      </c>
      <c r="D151" s="662" t="s">
        <v>2302</v>
      </c>
      <c r="E151" s="662" t="s">
        <v>3433</v>
      </c>
      <c r="F151" s="665"/>
      <c r="G151" s="665"/>
      <c r="H151" s="678">
        <v>0</v>
      </c>
      <c r="I151" s="665">
        <v>1</v>
      </c>
      <c r="J151" s="665">
        <v>168.87000000000003</v>
      </c>
      <c r="K151" s="678">
        <v>1</v>
      </c>
      <c r="L151" s="665">
        <v>1</v>
      </c>
      <c r="M151" s="666">
        <v>168.87000000000003</v>
      </c>
    </row>
    <row r="152" spans="1:13" ht="14.4" customHeight="1" x14ac:dyDescent="0.3">
      <c r="A152" s="661" t="s">
        <v>605</v>
      </c>
      <c r="B152" s="662" t="s">
        <v>3432</v>
      </c>
      <c r="C152" s="662" t="s">
        <v>2305</v>
      </c>
      <c r="D152" s="662" t="s">
        <v>3434</v>
      </c>
      <c r="E152" s="662" t="s">
        <v>3435</v>
      </c>
      <c r="F152" s="665"/>
      <c r="G152" s="665"/>
      <c r="H152" s="678">
        <v>0</v>
      </c>
      <c r="I152" s="665">
        <v>1</v>
      </c>
      <c r="J152" s="665">
        <v>175.84999999999997</v>
      </c>
      <c r="K152" s="678">
        <v>1</v>
      </c>
      <c r="L152" s="665">
        <v>1</v>
      </c>
      <c r="M152" s="666">
        <v>175.84999999999997</v>
      </c>
    </row>
    <row r="153" spans="1:13" ht="14.4" customHeight="1" x14ac:dyDescent="0.3">
      <c r="A153" s="661" t="s">
        <v>605</v>
      </c>
      <c r="B153" s="662" t="s">
        <v>3333</v>
      </c>
      <c r="C153" s="662" t="s">
        <v>1385</v>
      </c>
      <c r="D153" s="662" t="s">
        <v>1386</v>
      </c>
      <c r="E153" s="662" t="s">
        <v>3334</v>
      </c>
      <c r="F153" s="665"/>
      <c r="G153" s="665"/>
      <c r="H153" s="678">
        <v>0</v>
      </c>
      <c r="I153" s="665">
        <v>2</v>
      </c>
      <c r="J153" s="665">
        <v>197.20000000000005</v>
      </c>
      <c r="K153" s="678">
        <v>1</v>
      </c>
      <c r="L153" s="665">
        <v>2</v>
      </c>
      <c r="M153" s="666">
        <v>197.20000000000005</v>
      </c>
    </row>
    <row r="154" spans="1:13" ht="14.4" customHeight="1" x14ac:dyDescent="0.3">
      <c r="A154" s="661" t="s">
        <v>605</v>
      </c>
      <c r="B154" s="662" t="s">
        <v>3335</v>
      </c>
      <c r="C154" s="662" t="s">
        <v>1542</v>
      </c>
      <c r="D154" s="662" t="s">
        <v>3336</v>
      </c>
      <c r="E154" s="662" t="s">
        <v>3337</v>
      </c>
      <c r="F154" s="665"/>
      <c r="G154" s="665"/>
      <c r="H154" s="678">
        <v>0</v>
      </c>
      <c r="I154" s="665">
        <v>14</v>
      </c>
      <c r="J154" s="665">
        <v>19382.010000000002</v>
      </c>
      <c r="K154" s="678">
        <v>1</v>
      </c>
      <c r="L154" s="665">
        <v>14</v>
      </c>
      <c r="M154" s="666">
        <v>19382.010000000002</v>
      </c>
    </row>
    <row r="155" spans="1:13" ht="14.4" customHeight="1" x14ac:dyDescent="0.3">
      <c r="A155" s="661" t="s">
        <v>605</v>
      </c>
      <c r="B155" s="662" t="s">
        <v>3338</v>
      </c>
      <c r="C155" s="662" t="s">
        <v>1381</v>
      </c>
      <c r="D155" s="662" t="s">
        <v>3339</v>
      </c>
      <c r="E155" s="662" t="s">
        <v>3340</v>
      </c>
      <c r="F155" s="665"/>
      <c r="G155" s="665"/>
      <c r="H155" s="678">
        <v>0</v>
      </c>
      <c r="I155" s="665">
        <v>20</v>
      </c>
      <c r="J155" s="665">
        <v>695.7</v>
      </c>
      <c r="K155" s="678">
        <v>1</v>
      </c>
      <c r="L155" s="665">
        <v>20</v>
      </c>
      <c r="M155" s="666">
        <v>695.7</v>
      </c>
    </row>
    <row r="156" spans="1:13" ht="14.4" customHeight="1" x14ac:dyDescent="0.3">
      <c r="A156" s="661" t="s">
        <v>605</v>
      </c>
      <c r="B156" s="662" t="s">
        <v>3341</v>
      </c>
      <c r="C156" s="662" t="s">
        <v>2392</v>
      </c>
      <c r="D156" s="662" t="s">
        <v>2393</v>
      </c>
      <c r="E156" s="662" t="s">
        <v>2394</v>
      </c>
      <c r="F156" s="665"/>
      <c r="G156" s="665"/>
      <c r="H156" s="678">
        <v>0</v>
      </c>
      <c r="I156" s="665">
        <v>1</v>
      </c>
      <c r="J156" s="665">
        <v>78.98976772785349</v>
      </c>
      <c r="K156" s="678">
        <v>1</v>
      </c>
      <c r="L156" s="665">
        <v>1</v>
      </c>
      <c r="M156" s="666">
        <v>78.98976772785349</v>
      </c>
    </row>
    <row r="157" spans="1:13" ht="14.4" customHeight="1" x14ac:dyDescent="0.3">
      <c r="A157" s="661" t="s">
        <v>605</v>
      </c>
      <c r="B157" s="662" t="s">
        <v>3341</v>
      </c>
      <c r="C157" s="662" t="s">
        <v>2376</v>
      </c>
      <c r="D157" s="662" t="s">
        <v>2377</v>
      </c>
      <c r="E157" s="662" t="s">
        <v>2378</v>
      </c>
      <c r="F157" s="665"/>
      <c r="G157" s="665"/>
      <c r="H157" s="678">
        <v>0</v>
      </c>
      <c r="I157" s="665">
        <v>2</v>
      </c>
      <c r="J157" s="665">
        <v>191.07999999999998</v>
      </c>
      <c r="K157" s="678">
        <v>1</v>
      </c>
      <c r="L157" s="665">
        <v>2</v>
      </c>
      <c r="M157" s="666">
        <v>191.07999999999998</v>
      </c>
    </row>
    <row r="158" spans="1:13" ht="14.4" customHeight="1" x14ac:dyDescent="0.3">
      <c r="A158" s="661" t="s">
        <v>605</v>
      </c>
      <c r="B158" s="662" t="s">
        <v>3341</v>
      </c>
      <c r="C158" s="662" t="s">
        <v>1553</v>
      </c>
      <c r="D158" s="662" t="s">
        <v>1554</v>
      </c>
      <c r="E158" s="662" t="s">
        <v>1555</v>
      </c>
      <c r="F158" s="665"/>
      <c r="G158" s="665"/>
      <c r="H158" s="678">
        <v>0</v>
      </c>
      <c r="I158" s="665">
        <v>1</v>
      </c>
      <c r="J158" s="665">
        <v>47.719999999999992</v>
      </c>
      <c r="K158" s="678">
        <v>1</v>
      </c>
      <c r="L158" s="665">
        <v>1</v>
      </c>
      <c r="M158" s="666">
        <v>47.719999999999992</v>
      </c>
    </row>
    <row r="159" spans="1:13" ht="14.4" customHeight="1" x14ac:dyDescent="0.3">
      <c r="A159" s="661" t="s">
        <v>605</v>
      </c>
      <c r="B159" s="662" t="s">
        <v>3341</v>
      </c>
      <c r="C159" s="662" t="s">
        <v>1408</v>
      </c>
      <c r="D159" s="662" t="s">
        <v>1409</v>
      </c>
      <c r="E159" s="662" t="s">
        <v>3342</v>
      </c>
      <c r="F159" s="665"/>
      <c r="G159" s="665"/>
      <c r="H159" s="678">
        <v>0</v>
      </c>
      <c r="I159" s="665">
        <v>3</v>
      </c>
      <c r="J159" s="665">
        <v>177.96796360412094</v>
      </c>
      <c r="K159" s="678">
        <v>1</v>
      </c>
      <c r="L159" s="665">
        <v>3</v>
      </c>
      <c r="M159" s="666">
        <v>177.96796360412094</v>
      </c>
    </row>
    <row r="160" spans="1:13" ht="14.4" customHeight="1" x14ac:dyDescent="0.3">
      <c r="A160" s="661" t="s">
        <v>605</v>
      </c>
      <c r="B160" s="662" t="s">
        <v>3341</v>
      </c>
      <c r="C160" s="662" t="s">
        <v>1509</v>
      </c>
      <c r="D160" s="662" t="s">
        <v>3343</v>
      </c>
      <c r="E160" s="662" t="s">
        <v>3344</v>
      </c>
      <c r="F160" s="665"/>
      <c r="G160" s="665"/>
      <c r="H160" s="678">
        <v>0</v>
      </c>
      <c r="I160" s="665">
        <v>1</v>
      </c>
      <c r="J160" s="665">
        <v>64.609499278949301</v>
      </c>
      <c r="K160" s="678">
        <v>1</v>
      </c>
      <c r="L160" s="665">
        <v>1</v>
      </c>
      <c r="M160" s="666">
        <v>64.609499278949301</v>
      </c>
    </row>
    <row r="161" spans="1:13" ht="14.4" customHeight="1" x14ac:dyDescent="0.3">
      <c r="A161" s="661" t="s">
        <v>605</v>
      </c>
      <c r="B161" s="662" t="s">
        <v>3348</v>
      </c>
      <c r="C161" s="662" t="s">
        <v>1793</v>
      </c>
      <c r="D161" s="662" t="s">
        <v>3436</v>
      </c>
      <c r="E161" s="662" t="s">
        <v>3437</v>
      </c>
      <c r="F161" s="665">
        <v>0.3</v>
      </c>
      <c r="G161" s="665">
        <v>136.077</v>
      </c>
      <c r="H161" s="678">
        <v>1</v>
      </c>
      <c r="I161" s="665"/>
      <c r="J161" s="665"/>
      <c r="K161" s="678">
        <v>0</v>
      </c>
      <c r="L161" s="665">
        <v>0.3</v>
      </c>
      <c r="M161" s="666">
        <v>136.077</v>
      </c>
    </row>
    <row r="162" spans="1:13" ht="14.4" customHeight="1" x14ac:dyDescent="0.3">
      <c r="A162" s="661" t="s">
        <v>605</v>
      </c>
      <c r="B162" s="662" t="s">
        <v>3348</v>
      </c>
      <c r="C162" s="662" t="s">
        <v>1645</v>
      </c>
      <c r="D162" s="662" t="s">
        <v>1646</v>
      </c>
      <c r="E162" s="662" t="s">
        <v>1647</v>
      </c>
      <c r="F162" s="665"/>
      <c r="G162" s="665"/>
      <c r="H162" s="678">
        <v>0</v>
      </c>
      <c r="I162" s="665">
        <v>324</v>
      </c>
      <c r="J162" s="665">
        <v>6939.1620000000021</v>
      </c>
      <c r="K162" s="678">
        <v>1</v>
      </c>
      <c r="L162" s="665">
        <v>324</v>
      </c>
      <c r="M162" s="666">
        <v>6939.1620000000021</v>
      </c>
    </row>
    <row r="163" spans="1:13" ht="14.4" customHeight="1" x14ac:dyDescent="0.3">
      <c r="A163" s="661" t="s">
        <v>605</v>
      </c>
      <c r="B163" s="662" t="s">
        <v>3348</v>
      </c>
      <c r="C163" s="662" t="s">
        <v>1601</v>
      </c>
      <c r="D163" s="662" t="s">
        <v>1602</v>
      </c>
      <c r="E163" s="662" t="s">
        <v>1603</v>
      </c>
      <c r="F163" s="665">
        <v>8.5</v>
      </c>
      <c r="G163" s="665">
        <v>3862.8249999999998</v>
      </c>
      <c r="H163" s="678">
        <v>1</v>
      </c>
      <c r="I163" s="665"/>
      <c r="J163" s="665"/>
      <c r="K163" s="678">
        <v>0</v>
      </c>
      <c r="L163" s="665">
        <v>8.5</v>
      </c>
      <c r="M163" s="666">
        <v>3862.8249999999998</v>
      </c>
    </row>
    <row r="164" spans="1:13" ht="14.4" customHeight="1" x14ac:dyDescent="0.3">
      <c r="A164" s="661" t="s">
        <v>605</v>
      </c>
      <c r="B164" s="662" t="s">
        <v>3349</v>
      </c>
      <c r="C164" s="662" t="s">
        <v>1641</v>
      </c>
      <c r="D164" s="662" t="s">
        <v>1557</v>
      </c>
      <c r="E164" s="662" t="s">
        <v>3351</v>
      </c>
      <c r="F164" s="665"/>
      <c r="G164" s="665"/>
      <c r="H164" s="678">
        <v>0</v>
      </c>
      <c r="I164" s="665">
        <v>30</v>
      </c>
      <c r="J164" s="665">
        <v>3464.5186814051003</v>
      </c>
      <c r="K164" s="678">
        <v>1</v>
      </c>
      <c r="L164" s="665">
        <v>30</v>
      </c>
      <c r="M164" s="666">
        <v>3464.5186814051003</v>
      </c>
    </row>
    <row r="165" spans="1:13" ht="14.4" customHeight="1" x14ac:dyDescent="0.3">
      <c r="A165" s="661" t="s">
        <v>605</v>
      </c>
      <c r="B165" s="662" t="s">
        <v>3349</v>
      </c>
      <c r="C165" s="662" t="s">
        <v>1661</v>
      </c>
      <c r="D165" s="662" t="s">
        <v>3352</v>
      </c>
      <c r="E165" s="662" t="s">
        <v>3353</v>
      </c>
      <c r="F165" s="665"/>
      <c r="G165" s="665"/>
      <c r="H165" s="678">
        <v>0</v>
      </c>
      <c r="I165" s="665">
        <v>340</v>
      </c>
      <c r="J165" s="665">
        <v>26022.902988009926</v>
      </c>
      <c r="K165" s="678">
        <v>1</v>
      </c>
      <c r="L165" s="665">
        <v>340</v>
      </c>
      <c r="M165" s="666">
        <v>26022.902988009926</v>
      </c>
    </row>
    <row r="166" spans="1:13" ht="14.4" customHeight="1" x14ac:dyDescent="0.3">
      <c r="A166" s="661" t="s">
        <v>605</v>
      </c>
      <c r="B166" s="662" t="s">
        <v>3349</v>
      </c>
      <c r="C166" s="662" t="s">
        <v>2478</v>
      </c>
      <c r="D166" s="662" t="s">
        <v>3438</v>
      </c>
      <c r="E166" s="662" t="s">
        <v>3350</v>
      </c>
      <c r="F166" s="665"/>
      <c r="G166" s="665"/>
      <c r="H166" s="678">
        <v>0</v>
      </c>
      <c r="I166" s="665">
        <v>4</v>
      </c>
      <c r="J166" s="665">
        <v>445.15891176648597</v>
      </c>
      <c r="K166" s="678">
        <v>1</v>
      </c>
      <c r="L166" s="665">
        <v>4</v>
      </c>
      <c r="M166" s="666">
        <v>445.15891176648597</v>
      </c>
    </row>
    <row r="167" spans="1:13" ht="14.4" customHeight="1" x14ac:dyDescent="0.3">
      <c r="A167" s="661" t="s">
        <v>605</v>
      </c>
      <c r="B167" s="662" t="s">
        <v>3354</v>
      </c>
      <c r="C167" s="662" t="s">
        <v>1701</v>
      </c>
      <c r="D167" s="662" t="s">
        <v>1702</v>
      </c>
      <c r="E167" s="662" t="s">
        <v>1703</v>
      </c>
      <c r="F167" s="665"/>
      <c r="G167" s="665"/>
      <c r="H167" s="678">
        <v>0</v>
      </c>
      <c r="I167" s="665">
        <v>41.5</v>
      </c>
      <c r="J167" s="665">
        <v>20968.2</v>
      </c>
      <c r="K167" s="678">
        <v>1</v>
      </c>
      <c r="L167" s="665">
        <v>41.5</v>
      </c>
      <c r="M167" s="666">
        <v>20968.2</v>
      </c>
    </row>
    <row r="168" spans="1:13" ht="14.4" customHeight="1" x14ac:dyDescent="0.3">
      <c r="A168" s="661" t="s">
        <v>605</v>
      </c>
      <c r="B168" s="662" t="s">
        <v>3354</v>
      </c>
      <c r="C168" s="662" t="s">
        <v>1595</v>
      </c>
      <c r="D168" s="662" t="s">
        <v>1596</v>
      </c>
      <c r="E168" s="662" t="s">
        <v>1597</v>
      </c>
      <c r="F168" s="665">
        <v>3.5999999999999996</v>
      </c>
      <c r="G168" s="665">
        <v>6440.9039999999995</v>
      </c>
      <c r="H168" s="678">
        <v>1</v>
      </c>
      <c r="I168" s="665"/>
      <c r="J168" s="665"/>
      <c r="K168" s="678">
        <v>0</v>
      </c>
      <c r="L168" s="665">
        <v>3.5999999999999996</v>
      </c>
      <c r="M168" s="666">
        <v>6440.9039999999995</v>
      </c>
    </row>
    <row r="169" spans="1:13" ht="14.4" customHeight="1" x14ac:dyDescent="0.3">
      <c r="A169" s="661" t="s">
        <v>605</v>
      </c>
      <c r="B169" s="662" t="s">
        <v>3355</v>
      </c>
      <c r="C169" s="662" t="s">
        <v>1598</v>
      </c>
      <c r="D169" s="662" t="s">
        <v>1599</v>
      </c>
      <c r="E169" s="662" t="s">
        <v>1600</v>
      </c>
      <c r="F169" s="665">
        <v>34.699999999999996</v>
      </c>
      <c r="G169" s="665">
        <v>6992.7874599131246</v>
      </c>
      <c r="H169" s="678">
        <v>1</v>
      </c>
      <c r="I169" s="665"/>
      <c r="J169" s="665"/>
      <c r="K169" s="678">
        <v>0</v>
      </c>
      <c r="L169" s="665">
        <v>34.699999999999996</v>
      </c>
      <c r="M169" s="666">
        <v>6992.7874599131246</v>
      </c>
    </row>
    <row r="170" spans="1:13" ht="14.4" customHeight="1" x14ac:dyDescent="0.3">
      <c r="A170" s="661" t="s">
        <v>605</v>
      </c>
      <c r="B170" s="662" t="s">
        <v>3355</v>
      </c>
      <c r="C170" s="662" t="s">
        <v>1653</v>
      </c>
      <c r="D170" s="662" t="s">
        <v>1654</v>
      </c>
      <c r="E170" s="662" t="s">
        <v>2794</v>
      </c>
      <c r="F170" s="665"/>
      <c r="G170" s="665"/>
      <c r="H170" s="678">
        <v>0</v>
      </c>
      <c r="I170" s="665">
        <v>52.800000000000004</v>
      </c>
      <c r="J170" s="665">
        <v>7581.5216136668278</v>
      </c>
      <c r="K170" s="678">
        <v>1</v>
      </c>
      <c r="L170" s="665">
        <v>52.800000000000004</v>
      </c>
      <c r="M170" s="666">
        <v>7581.5216136668278</v>
      </c>
    </row>
    <row r="171" spans="1:13" ht="14.4" customHeight="1" x14ac:dyDescent="0.3">
      <c r="A171" s="661" t="s">
        <v>605</v>
      </c>
      <c r="B171" s="662" t="s">
        <v>3356</v>
      </c>
      <c r="C171" s="662" t="s">
        <v>1710</v>
      </c>
      <c r="D171" s="662" t="s">
        <v>1711</v>
      </c>
      <c r="E171" s="662" t="s">
        <v>1603</v>
      </c>
      <c r="F171" s="665">
        <v>1.5</v>
      </c>
      <c r="G171" s="665">
        <v>587.3659925284428</v>
      </c>
      <c r="H171" s="678">
        <v>0.39102312019763619</v>
      </c>
      <c r="I171" s="665">
        <v>4.2</v>
      </c>
      <c r="J171" s="665">
        <v>914.76</v>
      </c>
      <c r="K171" s="678">
        <v>0.60897687980236381</v>
      </c>
      <c r="L171" s="665">
        <v>5.7</v>
      </c>
      <c r="M171" s="666">
        <v>1502.1259925284428</v>
      </c>
    </row>
    <row r="172" spans="1:13" ht="14.4" customHeight="1" x14ac:dyDescent="0.3">
      <c r="A172" s="661" t="s">
        <v>605</v>
      </c>
      <c r="B172" s="662" t="s">
        <v>3356</v>
      </c>
      <c r="C172" s="662" t="s">
        <v>2446</v>
      </c>
      <c r="D172" s="662" t="s">
        <v>2447</v>
      </c>
      <c r="E172" s="662" t="s">
        <v>3439</v>
      </c>
      <c r="F172" s="665"/>
      <c r="G172" s="665"/>
      <c r="H172" s="678">
        <v>0</v>
      </c>
      <c r="I172" s="665">
        <v>4</v>
      </c>
      <c r="J172" s="665">
        <v>512.27960042015707</v>
      </c>
      <c r="K172" s="678">
        <v>1</v>
      </c>
      <c r="L172" s="665">
        <v>4</v>
      </c>
      <c r="M172" s="666">
        <v>512.27960042015707</v>
      </c>
    </row>
    <row r="173" spans="1:13" ht="14.4" customHeight="1" x14ac:dyDescent="0.3">
      <c r="A173" s="661" t="s">
        <v>605</v>
      </c>
      <c r="B173" s="662" t="s">
        <v>3357</v>
      </c>
      <c r="C173" s="662" t="s">
        <v>1704</v>
      </c>
      <c r="D173" s="662" t="s">
        <v>1705</v>
      </c>
      <c r="E173" s="662" t="s">
        <v>1706</v>
      </c>
      <c r="F173" s="665"/>
      <c r="G173" s="665"/>
      <c r="H173" s="678">
        <v>0</v>
      </c>
      <c r="I173" s="665">
        <v>70</v>
      </c>
      <c r="J173" s="665">
        <v>2095.8000000000002</v>
      </c>
      <c r="K173" s="678">
        <v>1</v>
      </c>
      <c r="L173" s="665">
        <v>70</v>
      </c>
      <c r="M173" s="666">
        <v>2095.8000000000002</v>
      </c>
    </row>
    <row r="174" spans="1:13" ht="14.4" customHeight="1" x14ac:dyDescent="0.3">
      <c r="A174" s="661" t="s">
        <v>605</v>
      </c>
      <c r="B174" s="662" t="s">
        <v>3358</v>
      </c>
      <c r="C174" s="662" t="s">
        <v>1676</v>
      </c>
      <c r="D174" s="662" t="s">
        <v>3359</v>
      </c>
      <c r="E174" s="662" t="s">
        <v>1678</v>
      </c>
      <c r="F174" s="665"/>
      <c r="G174" s="665"/>
      <c r="H174" s="678">
        <v>0</v>
      </c>
      <c r="I174" s="665">
        <v>1</v>
      </c>
      <c r="J174" s="665">
        <v>517</v>
      </c>
      <c r="K174" s="678">
        <v>1</v>
      </c>
      <c r="L174" s="665">
        <v>1</v>
      </c>
      <c r="M174" s="666">
        <v>517</v>
      </c>
    </row>
    <row r="175" spans="1:13" ht="14.4" customHeight="1" x14ac:dyDescent="0.3">
      <c r="A175" s="661" t="s">
        <v>605</v>
      </c>
      <c r="B175" s="662" t="s">
        <v>3360</v>
      </c>
      <c r="C175" s="662" t="s">
        <v>1669</v>
      </c>
      <c r="D175" s="662" t="s">
        <v>1670</v>
      </c>
      <c r="E175" s="662" t="s">
        <v>1706</v>
      </c>
      <c r="F175" s="665"/>
      <c r="G175" s="665"/>
      <c r="H175" s="678">
        <v>0</v>
      </c>
      <c r="I175" s="665">
        <v>26</v>
      </c>
      <c r="J175" s="665">
        <v>4005.2969000093271</v>
      </c>
      <c r="K175" s="678">
        <v>1</v>
      </c>
      <c r="L175" s="665">
        <v>26</v>
      </c>
      <c r="M175" s="666">
        <v>4005.2969000093271</v>
      </c>
    </row>
    <row r="176" spans="1:13" ht="14.4" customHeight="1" x14ac:dyDescent="0.3">
      <c r="A176" s="661" t="s">
        <v>605</v>
      </c>
      <c r="B176" s="662" t="s">
        <v>3361</v>
      </c>
      <c r="C176" s="662" t="s">
        <v>1630</v>
      </c>
      <c r="D176" s="662" t="s">
        <v>1631</v>
      </c>
      <c r="E176" s="662" t="s">
        <v>1600</v>
      </c>
      <c r="F176" s="665"/>
      <c r="G176" s="665"/>
      <c r="H176" s="678">
        <v>0</v>
      </c>
      <c r="I176" s="665">
        <v>1</v>
      </c>
      <c r="J176" s="665">
        <v>937.97</v>
      </c>
      <c r="K176" s="678">
        <v>1</v>
      </c>
      <c r="L176" s="665">
        <v>1</v>
      </c>
      <c r="M176" s="666">
        <v>937.97</v>
      </c>
    </row>
    <row r="177" spans="1:13" ht="14.4" customHeight="1" x14ac:dyDescent="0.3">
      <c r="A177" s="661" t="s">
        <v>605</v>
      </c>
      <c r="B177" s="662" t="s">
        <v>3440</v>
      </c>
      <c r="C177" s="662" t="s">
        <v>1698</v>
      </c>
      <c r="D177" s="662" t="s">
        <v>1699</v>
      </c>
      <c r="E177" s="662" t="s">
        <v>3441</v>
      </c>
      <c r="F177" s="665"/>
      <c r="G177" s="665"/>
      <c r="H177" s="678">
        <v>0</v>
      </c>
      <c r="I177" s="665">
        <v>8</v>
      </c>
      <c r="J177" s="665">
        <v>6176.5990577086241</v>
      </c>
      <c r="K177" s="678">
        <v>1</v>
      </c>
      <c r="L177" s="665">
        <v>8</v>
      </c>
      <c r="M177" s="666">
        <v>6176.5990577086241</v>
      </c>
    </row>
    <row r="178" spans="1:13" ht="14.4" customHeight="1" x14ac:dyDescent="0.3">
      <c r="A178" s="661" t="s">
        <v>605</v>
      </c>
      <c r="B178" s="662" t="s">
        <v>3362</v>
      </c>
      <c r="C178" s="662" t="s">
        <v>1707</v>
      </c>
      <c r="D178" s="662" t="s">
        <v>1708</v>
      </c>
      <c r="E178" s="662" t="s">
        <v>1709</v>
      </c>
      <c r="F178" s="665"/>
      <c r="G178" s="665"/>
      <c r="H178" s="678">
        <v>0</v>
      </c>
      <c r="I178" s="665">
        <v>10</v>
      </c>
      <c r="J178" s="665">
        <v>1423.2999999999997</v>
      </c>
      <c r="K178" s="678">
        <v>1</v>
      </c>
      <c r="L178" s="665">
        <v>10</v>
      </c>
      <c r="M178" s="666">
        <v>1423.2999999999997</v>
      </c>
    </row>
    <row r="179" spans="1:13" ht="14.4" customHeight="1" x14ac:dyDescent="0.3">
      <c r="A179" s="661" t="s">
        <v>605</v>
      </c>
      <c r="B179" s="662" t="s">
        <v>3363</v>
      </c>
      <c r="C179" s="662" t="s">
        <v>1715</v>
      </c>
      <c r="D179" s="662" t="s">
        <v>3364</v>
      </c>
      <c r="E179" s="662" t="s">
        <v>3365</v>
      </c>
      <c r="F179" s="665">
        <v>1</v>
      </c>
      <c r="G179" s="665">
        <v>629.65839031005805</v>
      </c>
      <c r="H179" s="678">
        <v>0.55161173399146568</v>
      </c>
      <c r="I179" s="665">
        <v>3.3</v>
      </c>
      <c r="J179" s="665">
        <v>511.82999999999993</v>
      </c>
      <c r="K179" s="678">
        <v>0.44838826600853426</v>
      </c>
      <c r="L179" s="665">
        <v>4.3</v>
      </c>
      <c r="M179" s="666">
        <v>1141.4883903100581</v>
      </c>
    </row>
    <row r="180" spans="1:13" ht="14.4" customHeight="1" x14ac:dyDescent="0.3">
      <c r="A180" s="661" t="s">
        <v>605</v>
      </c>
      <c r="B180" s="662" t="s">
        <v>3363</v>
      </c>
      <c r="C180" s="662" t="s">
        <v>2482</v>
      </c>
      <c r="D180" s="662" t="s">
        <v>3364</v>
      </c>
      <c r="E180" s="662" t="s">
        <v>3442</v>
      </c>
      <c r="F180" s="665"/>
      <c r="G180" s="665"/>
      <c r="H180" s="678">
        <v>0</v>
      </c>
      <c r="I180" s="665">
        <v>12.999999999999996</v>
      </c>
      <c r="J180" s="665">
        <v>3431.9999999999995</v>
      </c>
      <c r="K180" s="678">
        <v>1</v>
      </c>
      <c r="L180" s="665">
        <v>12.999999999999996</v>
      </c>
      <c r="M180" s="666">
        <v>3431.9999999999995</v>
      </c>
    </row>
    <row r="181" spans="1:13" ht="14.4" customHeight="1" x14ac:dyDescent="0.3">
      <c r="A181" s="661" t="s">
        <v>605</v>
      </c>
      <c r="B181" s="662" t="s">
        <v>3369</v>
      </c>
      <c r="C181" s="662" t="s">
        <v>1589</v>
      </c>
      <c r="D181" s="662" t="s">
        <v>3370</v>
      </c>
      <c r="E181" s="662" t="s">
        <v>1591</v>
      </c>
      <c r="F181" s="665">
        <v>5.9999999999999956</v>
      </c>
      <c r="G181" s="665">
        <v>3915.9900472785071</v>
      </c>
      <c r="H181" s="678">
        <v>1</v>
      </c>
      <c r="I181" s="665"/>
      <c r="J181" s="665"/>
      <c r="K181" s="678">
        <v>0</v>
      </c>
      <c r="L181" s="665">
        <v>5.9999999999999956</v>
      </c>
      <c r="M181" s="666">
        <v>3915.9900472785071</v>
      </c>
    </row>
    <row r="182" spans="1:13" ht="14.4" customHeight="1" x14ac:dyDescent="0.3">
      <c r="A182" s="661" t="s">
        <v>605</v>
      </c>
      <c r="B182" s="662" t="s">
        <v>3372</v>
      </c>
      <c r="C182" s="662" t="s">
        <v>1690</v>
      </c>
      <c r="D182" s="662" t="s">
        <v>3373</v>
      </c>
      <c r="E182" s="662" t="s">
        <v>3374</v>
      </c>
      <c r="F182" s="665"/>
      <c r="G182" s="665"/>
      <c r="H182" s="678">
        <v>0</v>
      </c>
      <c r="I182" s="665">
        <v>90</v>
      </c>
      <c r="J182" s="665">
        <v>6953.460500542933</v>
      </c>
      <c r="K182" s="678">
        <v>1</v>
      </c>
      <c r="L182" s="665">
        <v>90</v>
      </c>
      <c r="M182" s="666">
        <v>6953.460500542933</v>
      </c>
    </row>
    <row r="183" spans="1:13" ht="14.4" customHeight="1" x14ac:dyDescent="0.3">
      <c r="A183" s="661" t="s">
        <v>605</v>
      </c>
      <c r="B183" s="662" t="s">
        <v>3375</v>
      </c>
      <c r="C183" s="662" t="s">
        <v>1673</v>
      </c>
      <c r="D183" s="662" t="s">
        <v>1674</v>
      </c>
      <c r="E183" s="662" t="s">
        <v>2497</v>
      </c>
      <c r="F183" s="665"/>
      <c r="G183" s="665"/>
      <c r="H183" s="678">
        <v>0</v>
      </c>
      <c r="I183" s="665">
        <v>20</v>
      </c>
      <c r="J183" s="665">
        <v>825.4</v>
      </c>
      <c r="K183" s="678">
        <v>1</v>
      </c>
      <c r="L183" s="665">
        <v>20</v>
      </c>
      <c r="M183" s="666">
        <v>825.4</v>
      </c>
    </row>
    <row r="184" spans="1:13" ht="14.4" customHeight="1" x14ac:dyDescent="0.3">
      <c r="A184" s="661" t="s">
        <v>605</v>
      </c>
      <c r="B184" s="662" t="s">
        <v>3376</v>
      </c>
      <c r="C184" s="662" t="s">
        <v>1632</v>
      </c>
      <c r="D184" s="662" t="s">
        <v>1633</v>
      </c>
      <c r="E184" s="662" t="s">
        <v>1634</v>
      </c>
      <c r="F184" s="665">
        <v>1</v>
      </c>
      <c r="G184" s="665">
        <v>495</v>
      </c>
      <c r="H184" s="678">
        <v>1</v>
      </c>
      <c r="I184" s="665"/>
      <c r="J184" s="665"/>
      <c r="K184" s="678">
        <v>0</v>
      </c>
      <c r="L184" s="665">
        <v>1</v>
      </c>
      <c r="M184" s="666">
        <v>495</v>
      </c>
    </row>
    <row r="185" spans="1:13" ht="14.4" customHeight="1" x14ac:dyDescent="0.3">
      <c r="A185" s="661" t="s">
        <v>605</v>
      </c>
      <c r="B185" s="662" t="s">
        <v>3376</v>
      </c>
      <c r="C185" s="662" t="s">
        <v>2428</v>
      </c>
      <c r="D185" s="662" t="s">
        <v>2429</v>
      </c>
      <c r="E185" s="662" t="s">
        <v>3443</v>
      </c>
      <c r="F185" s="665">
        <v>1</v>
      </c>
      <c r="G185" s="665">
        <v>61.36</v>
      </c>
      <c r="H185" s="678">
        <v>1</v>
      </c>
      <c r="I185" s="665"/>
      <c r="J185" s="665"/>
      <c r="K185" s="678">
        <v>0</v>
      </c>
      <c r="L185" s="665">
        <v>1</v>
      </c>
      <c r="M185" s="666">
        <v>61.36</v>
      </c>
    </row>
    <row r="186" spans="1:13" ht="14.4" customHeight="1" x14ac:dyDescent="0.3">
      <c r="A186" s="661" t="s">
        <v>605</v>
      </c>
      <c r="B186" s="662" t="s">
        <v>3377</v>
      </c>
      <c r="C186" s="662" t="s">
        <v>1665</v>
      </c>
      <c r="D186" s="662" t="s">
        <v>3378</v>
      </c>
      <c r="E186" s="662" t="s">
        <v>3379</v>
      </c>
      <c r="F186" s="665"/>
      <c r="G186" s="665"/>
      <c r="H186" s="678">
        <v>0</v>
      </c>
      <c r="I186" s="665">
        <v>2.1999999999999993</v>
      </c>
      <c r="J186" s="665">
        <v>1403.3950275685147</v>
      </c>
      <c r="K186" s="678">
        <v>1</v>
      </c>
      <c r="L186" s="665">
        <v>2.1999999999999993</v>
      </c>
      <c r="M186" s="666">
        <v>1403.3950275685147</v>
      </c>
    </row>
    <row r="187" spans="1:13" ht="14.4" customHeight="1" x14ac:dyDescent="0.3">
      <c r="A187" s="661" t="s">
        <v>605</v>
      </c>
      <c r="B187" s="662" t="s">
        <v>3387</v>
      </c>
      <c r="C187" s="662" t="s">
        <v>1585</v>
      </c>
      <c r="D187" s="662" t="s">
        <v>3388</v>
      </c>
      <c r="E187" s="662" t="s">
        <v>3389</v>
      </c>
      <c r="F187" s="665">
        <v>4</v>
      </c>
      <c r="G187" s="665">
        <v>1640.3633333333332</v>
      </c>
      <c r="H187" s="678">
        <v>1</v>
      </c>
      <c r="I187" s="665"/>
      <c r="J187" s="665"/>
      <c r="K187" s="678">
        <v>0</v>
      </c>
      <c r="L187" s="665">
        <v>4</v>
      </c>
      <c r="M187" s="666">
        <v>1640.3633333333332</v>
      </c>
    </row>
    <row r="188" spans="1:13" ht="14.4" customHeight="1" x14ac:dyDescent="0.3">
      <c r="A188" s="661" t="s">
        <v>605</v>
      </c>
      <c r="B188" s="662" t="s">
        <v>3387</v>
      </c>
      <c r="C188" s="662" t="s">
        <v>1680</v>
      </c>
      <c r="D188" s="662" t="s">
        <v>3390</v>
      </c>
      <c r="E188" s="662" t="s">
        <v>3391</v>
      </c>
      <c r="F188" s="665"/>
      <c r="G188" s="665"/>
      <c r="H188" s="678">
        <v>0</v>
      </c>
      <c r="I188" s="665">
        <v>270</v>
      </c>
      <c r="J188" s="665">
        <v>7800.0621291282878</v>
      </c>
      <c r="K188" s="678">
        <v>1</v>
      </c>
      <c r="L188" s="665">
        <v>270</v>
      </c>
      <c r="M188" s="666">
        <v>7800.0621291282878</v>
      </c>
    </row>
    <row r="189" spans="1:13" ht="14.4" customHeight="1" x14ac:dyDescent="0.3">
      <c r="A189" s="661" t="s">
        <v>605</v>
      </c>
      <c r="B189" s="662" t="s">
        <v>3392</v>
      </c>
      <c r="C189" s="662" t="s">
        <v>1729</v>
      </c>
      <c r="D189" s="662" t="s">
        <v>1730</v>
      </c>
      <c r="E189" s="662" t="s">
        <v>1731</v>
      </c>
      <c r="F189" s="665"/>
      <c r="G189" s="665"/>
      <c r="H189" s="678">
        <v>0</v>
      </c>
      <c r="I189" s="665">
        <v>13.4</v>
      </c>
      <c r="J189" s="665">
        <v>2137.2999999999997</v>
      </c>
      <c r="K189" s="678">
        <v>1</v>
      </c>
      <c r="L189" s="665">
        <v>13.4</v>
      </c>
      <c r="M189" s="666">
        <v>2137.2999999999997</v>
      </c>
    </row>
    <row r="190" spans="1:13" ht="14.4" customHeight="1" x14ac:dyDescent="0.3">
      <c r="A190" s="661" t="s">
        <v>605</v>
      </c>
      <c r="B190" s="662" t="s">
        <v>3392</v>
      </c>
      <c r="C190" s="662" t="s">
        <v>1732</v>
      </c>
      <c r="D190" s="662" t="s">
        <v>1730</v>
      </c>
      <c r="E190" s="662" t="s">
        <v>1733</v>
      </c>
      <c r="F190" s="665"/>
      <c r="G190" s="665"/>
      <c r="H190" s="678">
        <v>0</v>
      </c>
      <c r="I190" s="665">
        <v>1</v>
      </c>
      <c r="J190" s="665">
        <v>308</v>
      </c>
      <c r="K190" s="678">
        <v>1</v>
      </c>
      <c r="L190" s="665">
        <v>1</v>
      </c>
      <c r="M190" s="666">
        <v>308</v>
      </c>
    </row>
    <row r="191" spans="1:13" ht="14.4" customHeight="1" x14ac:dyDescent="0.3">
      <c r="A191" s="661" t="s">
        <v>605</v>
      </c>
      <c r="B191" s="662" t="s">
        <v>3392</v>
      </c>
      <c r="C191" s="662" t="s">
        <v>1719</v>
      </c>
      <c r="D191" s="662" t="s">
        <v>3393</v>
      </c>
      <c r="E191" s="662" t="s">
        <v>2497</v>
      </c>
      <c r="F191" s="665"/>
      <c r="G191" s="665"/>
      <c r="H191" s="678">
        <v>0</v>
      </c>
      <c r="I191" s="665">
        <v>17</v>
      </c>
      <c r="J191" s="665">
        <v>513.73264243812912</v>
      </c>
      <c r="K191" s="678">
        <v>1</v>
      </c>
      <c r="L191" s="665">
        <v>17</v>
      </c>
      <c r="M191" s="666">
        <v>513.73264243812912</v>
      </c>
    </row>
    <row r="192" spans="1:13" ht="14.4" customHeight="1" x14ac:dyDescent="0.3">
      <c r="A192" s="661" t="s">
        <v>605</v>
      </c>
      <c r="B192" s="662" t="s">
        <v>3444</v>
      </c>
      <c r="C192" s="662" t="s">
        <v>2283</v>
      </c>
      <c r="D192" s="662" t="s">
        <v>2205</v>
      </c>
      <c r="E192" s="662" t="s">
        <v>3021</v>
      </c>
      <c r="F192" s="665"/>
      <c r="G192" s="665"/>
      <c r="H192" s="678">
        <v>0</v>
      </c>
      <c r="I192" s="665">
        <v>3</v>
      </c>
      <c r="J192" s="665">
        <v>315.38917948070582</v>
      </c>
      <c r="K192" s="678">
        <v>1</v>
      </c>
      <c r="L192" s="665">
        <v>3</v>
      </c>
      <c r="M192" s="666">
        <v>315.38917948070582</v>
      </c>
    </row>
    <row r="193" spans="1:13" ht="14.4" customHeight="1" x14ac:dyDescent="0.3">
      <c r="A193" s="661" t="s">
        <v>605</v>
      </c>
      <c r="B193" s="662" t="s">
        <v>3445</v>
      </c>
      <c r="C193" s="662" t="s">
        <v>2290</v>
      </c>
      <c r="D193" s="662" t="s">
        <v>2291</v>
      </c>
      <c r="E193" s="662" t="s">
        <v>2292</v>
      </c>
      <c r="F193" s="665"/>
      <c r="G193" s="665"/>
      <c r="H193" s="678">
        <v>0</v>
      </c>
      <c r="I193" s="665">
        <v>1</v>
      </c>
      <c r="J193" s="665">
        <v>38.599310563761911</v>
      </c>
      <c r="K193" s="678">
        <v>1</v>
      </c>
      <c r="L193" s="665">
        <v>1</v>
      </c>
      <c r="M193" s="666">
        <v>38.599310563761911</v>
      </c>
    </row>
    <row r="194" spans="1:13" ht="14.4" customHeight="1" x14ac:dyDescent="0.3">
      <c r="A194" s="661" t="s">
        <v>605</v>
      </c>
      <c r="B194" s="662" t="s">
        <v>3445</v>
      </c>
      <c r="C194" s="662" t="s">
        <v>2309</v>
      </c>
      <c r="D194" s="662" t="s">
        <v>2310</v>
      </c>
      <c r="E194" s="662" t="s">
        <v>3446</v>
      </c>
      <c r="F194" s="665"/>
      <c r="G194" s="665"/>
      <c r="H194" s="678">
        <v>0</v>
      </c>
      <c r="I194" s="665">
        <v>6</v>
      </c>
      <c r="J194" s="665">
        <v>552.68853391623759</v>
      </c>
      <c r="K194" s="678">
        <v>1</v>
      </c>
      <c r="L194" s="665">
        <v>6</v>
      </c>
      <c r="M194" s="666">
        <v>552.68853391623759</v>
      </c>
    </row>
    <row r="195" spans="1:13" ht="14.4" customHeight="1" x14ac:dyDescent="0.3">
      <c r="A195" s="661" t="s">
        <v>605</v>
      </c>
      <c r="B195" s="662" t="s">
        <v>3397</v>
      </c>
      <c r="C195" s="662" t="s">
        <v>1535</v>
      </c>
      <c r="D195" s="662" t="s">
        <v>3398</v>
      </c>
      <c r="E195" s="662" t="s">
        <v>3399</v>
      </c>
      <c r="F195" s="665"/>
      <c r="G195" s="665"/>
      <c r="H195" s="678">
        <v>0</v>
      </c>
      <c r="I195" s="665">
        <v>1</v>
      </c>
      <c r="J195" s="665">
        <v>80.52</v>
      </c>
      <c r="K195" s="678">
        <v>1</v>
      </c>
      <c r="L195" s="665">
        <v>1</v>
      </c>
      <c r="M195" s="666">
        <v>80.52</v>
      </c>
    </row>
    <row r="196" spans="1:13" ht="14.4" customHeight="1" x14ac:dyDescent="0.3">
      <c r="A196" s="661" t="s">
        <v>605</v>
      </c>
      <c r="B196" s="662" t="s">
        <v>3397</v>
      </c>
      <c r="C196" s="662" t="s">
        <v>1446</v>
      </c>
      <c r="D196" s="662" t="s">
        <v>3400</v>
      </c>
      <c r="E196" s="662" t="s">
        <v>3401</v>
      </c>
      <c r="F196" s="665"/>
      <c r="G196" s="665"/>
      <c r="H196" s="678">
        <v>0</v>
      </c>
      <c r="I196" s="665">
        <v>3</v>
      </c>
      <c r="J196" s="665">
        <v>968.70459410242131</v>
      </c>
      <c r="K196" s="678">
        <v>1</v>
      </c>
      <c r="L196" s="665">
        <v>3</v>
      </c>
      <c r="M196" s="666">
        <v>968.70459410242131</v>
      </c>
    </row>
    <row r="197" spans="1:13" ht="14.4" customHeight="1" x14ac:dyDescent="0.3">
      <c r="A197" s="661" t="s">
        <v>605</v>
      </c>
      <c r="B197" s="662" t="s">
        <v>3447</v>
      </c>
      <c r="C197" s="662" t="s">
        <v>1784</v>
      </c>
      <c r="D197" s="662" t="s">
        <v>1785</v>
      </c>
      <c r="E197" s="662" t="s">
        <v>1786</v>
      </c>
      <c r="F197" s="665">
        <v>2</v>
      </c>
      <c r="G197" s="665">
        <v>95.219144836128635</v>
      </c>
      <c r="H197" s="678">
        <v>1</v>
      </c>
      <c r="I197" s="665"/>
      <c r="J197" s="665"/>
      <c r="K197" s="678">
        <v>0</v>
      </c>
      <c r="L197" s="665">
        <v>2</v>
      </c>
      <c r="M197" s="666">
        <v>95.219144836128635</v>
      </c>
    </row>
    <row r="198" spans="1:13" ht="14.4" customHeight="1" x14ac:dyDescent="0.3">
      <c r="A198" s="661" t="s">
        <v>605</v>
      </c>
      <c r="B198" s="662" t="s">
        <v>3447</v>
      </c>
      <c r="C198" s="662" t="s">
        <v>1787</v>
      </c>
      <c r="D198" s="662" t="s">
        <v>1788</v>
      </c>
      <c r="E198" s="662" t="s">
        <v>1789</v>
      </c>
      <c r="F198" s="665">
        <v>1</v>
      </c>
      <c r="G198" s="665">
        <v>110.64962669683992</v>
      </c>
      <c r="H198" s="678">
        <v>1</v>
      </c>
      <c r="I198" s="665"/>
      <c r="J198" s="665"/>
      <c r="K198" s="678">
        <v>0</v>
      </c>
      <c r="L198" s="665">
        <v>1</v>
      </c>
      <c r="M198" s="666">
        <v>110.64962669683992</v>
      </c>
    </row>
    <row r="199" spans="1:13" ht="14.4" customHeight="1" x14ac:dyDescent="0.3">
      <c r="A199" s="661" t="s">
        <v>605</v>
      </c>
      <c r="B199" s="662" t="s">
        <v>3405</v>
      </c>
      <c r="C199" s="662" t="s">
        <v>2315</v>
      </c>
      <c r="D199" s="662" t="s">
        <v>3448</v>
      </c>
      <c r="E199" s="662" t="s">
        <v>3449</v>
      </c>
      <c r="F199" s="665"/>
      <c r="G199" s="665"/>
      <c r="H199" s="678">
        <v>0</v>
      </c>
      <c r="I199" s="665">
        <v>3</v>
      </c>
      <c r="J199" s="665">
        <v>141.06946813112515</v>
      </c>
      <c r="K199" s="678">
        <v>1</v>
      </c>
      <c r="L199" s="665">
        <v>3</v>
      </c>
      <c r="M199" s="666">
        <v>141.06946813112515</v>
      </c>
    </row>
    <row r="200" spans="1:13" ht="14.4" customHeight="1" x14ac:dyDescent="0.3">
      <c r="A200" s="661" t="s">
        <v>605</v>
      </c>
      <c r="B200" s="662" t="s">
        <v>3405</v>
      </c>
      <c r="C200" s="662" t="s">
        <v>1527</v>
      </c>
      <c r="D200" s="662" t="s">
        <v>3406</v>
      </c>
      <c r="E200" s="662" t="s">
        <v>3407</v>
      </c>
      <c r="F200" s="665"/>
      <c r="G200" s="665"/>
      <c r="H200" s="678">
        <v>0</v>
      </c>
      <c r="I200" s="665">
        <v>1</v>
      </c>
      <c r="J200" s="665">
        <v>61.779882678685944</v>
      </c>
      <c r="K200" s="678">
        <v>1</v>
      </c>
      <c r="L200" s="665">
        <v>1</v>
      </c>
      <c r="M200" s="666">
        <v>61.779882678685944</v>
      </c>
    </row>
    <row r="201" spans="1:13" ht="14.4" customHeight="1" x14ac:dyDescent="0.3">
      <c r="A201" s="661" t="s">
        <v>605</v>
      </c>
      <c r="B201" s="662" t="s">
        <v>3405</v>
      </c>
      <c r="C201" s="662" t="s">
        <v>2326</v>
      </c>
      <c r="D201" s="662" t="s">
        <v>3450</v>
      </c>
      <c r="E201" s="662" t="s">
        <v>2225</v>
      </c>
      <c r="F201" s="665"/>
      <c r="G201" s="665"/>
      <c r="H201" s="678">
        <v>0</v>
      </c>
      <c r="I201" s="665">
        <v>1</v>
      </c>
      <c r="J201" s="665">
        <v>101.11000000000003</v>
      </c>
      <c r="K201" s="678">
        <v>1</v>
      </c>
      <c r="L201" s="665">
        <v>1</v>
      </c>
      <c r="M201" s="666">
        <v>101.11000000000003</v>
      </c>
    </row>
    <row r="202" spans="1:13" ht="14.4" customHeight="1" x14ac:dyDescent="0.3">
      <c r="A202" s="661" t="s">
        <v>605</v>
      </c>
      <c r="B202" s="662" t="s">
        <v>3408</v>
      </c>
      <c r="C202" s="662" t="s">
        <v>1493</v>
      </c>
      <c r="D202" s="662" t="s">
        <v>1494</v>
      </c>
      <c r="E202" s="662" t="s">
        <v>1880</v>
      </c>
      <c r="F202" s="665"/>
      <c r="G202" s="665"/>
      <c r="H202" s="678">
        <v>0</v>
      </c>
      <c r="I202" s="665">
        <v>4</v>
      </c>
      <c r="J202" s="665">
        <v>198.04000000000002</v>
      </c>
      <c r="K202" s="678">
        <v>1</v>
      </c>
      <c r="L202" s="665">
        <v>4</v>
      </c>
      <c r="M202" s="666">
        <v>198.04000000000002</v>
      </c>
    </row>
    <row r="203" spans="1:13" ht="14.4" customHeight="1" x14ac:dyDescent="0.3">
      <c r="A203" s="661" t="s">
        <v>605</v>
      </c>
      <c r="B203" s="662" t="s">
        <v>3408</v>
      </c>
      <c r="C203" s="662" t="s">
        <v>1531</v>
      </c>
      <c r="D203" s="662" t="s">
        <v>1532</v>
      </c>
      <c r="E203" s="662" t="s">
        <v>940</v>
      </c>
      <c r="F203" s="665"/>
      <c r="G203" s="665"/>
      <c r="H203" s="678">
        <v>0</v>
      </c>
      <c r="I203" s="665">
        <v>1</v>
      </c>
      <c r="J203" s="665">
        <v>99.140000000000015</v>
      </c>
      <c r="K203" s="678">
        <v>1</v>
      </c>
      <c r="L203" s="665">
        <v>1</v>
      </c>
      <c r="M203" s="666">
        <v>99.140000000000015</v>
      </c>
    </row>
    <row r="204" spans="1:13" ht="14.4" customHeight="1" x14ac:dyDescent="0.3">
      <c r="A204" s="661" t="s">
        <v>605</v>
      </c>
      <c r="B204" s="662" t="s">
        <v>3451</v>
      </c>
      <c r="C204" s="662" t="s">
        <v>2334</v>
      </c>
      <c r="D204" s="662" t="s">
        <v>2335</v>
      </c>
      <c r="E204" s="662" t="s">
        <v>2336</v>
      </c>
      <c r="F204" s="665"/>
      <c r="G204" s="665"/>
      <c r="H204" s="678">
        <v>0</v>
      </c>
      <c r="I204" s="665">
        <v>1</v>
      </c>
      <c r="J204" s="665">
        <v>99.14</v>
      </c>
      <c r="K204" s="678">
        <v>1</v>
      </c>
      <c r="L204" s="665">
        <v>1</v>
      </c>
      <c r="M204" s="666">
        <v>99.14</v>
      </c>
    </row>
    <row r="205" spans="1:13" ht="14.4" customHeight="1" x14ac:dyDescent="0.3">
      <c r="A205" s="661" t="s">
        <v>605</v>
      </c>
      <c r="B205" s="662" t="s">
        <v>3451</v>
      </c>
      <c r="C205" s="662" t="s">
        <v>1781</v>
      </c>
      <c r="D205" s="662" t="s">
        <v>1782</v>
      </c>
      <c r="E205" s="662" t="s">
        <v>1783</v>
      </c>
      <c r="F205" s="665">
        <v>1</v>
      </c>
      <c r="G205" s="665">
        <v>92.530000000000044</v>
      </c>
      <c r="H205" s="678">
        <v>1</v>
      </c>
      <c r="I205" s="665"/>
      <c r="J205" s="665"/>
      <c r="K205" s="678">
        <v>0</v>
      </c>
      <c r="L205" s="665">
        <v>1</v>
      </c>
      <c r="M205" s="666">
        <v>92.530000000000044</v>
      </c>
    </row>
    <row r="206" spans="1:13" ht="14.4" customHeight="1" x14ac:dyDescent="0.3">
      <c r="A206" s="661" t="s">
        <v>605</v>
      </c>
      <c r="B206" s="662" t="s">
        <v>3452</v>
      </c>
      <c r="C206" s="662" t="s">
        <v>2369</v>
      </c>
      <c r="D206" s="662" t="s">
        <v>2370</v>
      </c>
      <c r="E206" s="662" t="s">
        <v>1880</v>
      </c>
      <c r="F206" s="665"/>
      <c r="G206" s="665"/>
      <c r="H206" s="678">
        <v>0</v>
      </c>
      <c r="I206" s="665">
        <v>2</v>
      </c>
      <c r="J206" s="665">
        <v>198.09000000000003</v>
      </c>
      <c r="K206" s="678">
        <v>1</v>
      </c>
      <c r="L206" s="665">
        <v>2</v>
      </c>
      <c r="M206" s="666">
        <v>198.09000000000003</v>
      </c>
    </row>
    <row r="207" spans="1:13" ht="14.4" customHeight="1" x14ac:dyDescent="0.3">
      <c r="A207" s="661" t="s">
        <v>605</v>
      </c>
      <c r="B207" s="662" t="s">
        <v>3453</v>
      </c>
      <c r="C207" s="662" t="s">
        <v>1777</v>
      </c>
      <c r="D207" s="662" t="s">
        <v>1778</v>
      </c>
      <c r="E207" s="662" t="s">
        <v>1779</v>
      </c>
      <c r="F207" s="665">
        <v>3</v>
      </c>
      <c r="G207" s="665">
        <v>300.54000000000002</v>
      </c>
      <c r="H207" s="678">
        <v>1</v>
      </c>
      <c r="I207" s="665"/>
      <c r="J207" s="665"/>
      <c r="K207" s="678">
        <v>0</v>
      </c>
      <c r="L207" s="665">
        <v>3</v>
      </c>
      <c r="M207" s="666">
        <v>300.54000000000002</v>
      </c>
    </row>
    <row r="208" spans="1:13" ht="14.4" customHeight="1" x14ac:dyDescent="0.3">
      <c r="A208" s="661" t="s">
        <v>605</v>
      </c>
      <c r="B208" s="662" t="s">
        <v>3454</v>
      </c>
      <c r="C208" s="662" t="s">
        <v>2280</v>
      </c>
      <c r="D208" s="662" t="s">
        <v>2281</v>
      </c>
      <c r="E208" s="662" t="s">
        <v>3455</v>
      </c>
      <c r="F208" s="665"/>
      <c r="G208" s="665"/>
      <c r="H208" s="678">
        <v>0</v>
      </c>
      <c r="I208" s="665">
        <v>1</v>
      </c>
      <c r="J208" s="665">
        <v>101.88986392845739</v>
      </c>
      <c r="K208" s="678">
        <v>1</v>
      </c>
      <c r="L208" s="665">
        <v>1</v>
      </c>
      <c r="M208" s="666">
        <v>101.88986392845739</v>
      </c>
    </row>
    <row r="209" spans="1:13" ht="14.4" customHeight="1" x14ac:dyDescent="0.3">
      <c r="A209" s="661" t="s">
        <v>605</v>
      </c>
      <c r="B209" s="662" t="s">
        <v>3456</v>
      </c>
      <c r="C209" s="662" t="s">
        <v>1103</v>
      </c>
      <c r="D209" s="662" t="s">
        <v>2357</v>
      </c>
      <c r="E209" s="662" t="s">
        <v>2358</v>
      </c>
      <c r="F209" s="665"/>
      <c r="G209" s="665"/>
      <c r="H209" s="678">
        <v>0</v>
      </c>
      <c r="I209" s="665">
        <v>2</v>
      </c>
      <c r="J209" s="665">
        <v>155.61882166132801</v>
      </c>
      <c r="K209" s="678">
        <v>1</v>
      </c>
      <c r="L209" s="665">
        <v>2</v>
      </c>
      <c r="M209" s="666">
        <v>155.61882166132801</v>
      </c>
    </row>
    <row r="210" spans="1:13" ht="14.4" customHeight="1" x14ac:dyDescent="0.3">
      <c r="A210" s="661" t="s">
        <v>605</v>
      </c>
      <c r="B210" s="662" t="s">
        <v>3457</v>
      </c>
      <c r="C210" s="662" t="s">
        <v>2353</v>
      </c>
      <c r="D210" s="662" t="s">
        <v>2354</v>
      </c>
      <c r="E210" s="662" t="s">
        <v>2355</v>
      </c>
      <c r="F210" s="665"/>
      <c r="G210" s="665"/>
      <c r="H210" s="678">
        <v>0</v>
      </c>
      <c r="I210" s="665">
        <v>1</v>
      </c>
      <c r="J210" s="665">
        <v>666.63000000000034</v>
      </c>
      <c r="K210" s="678">
        <v>1</v>
      </c>
      <c r="L210" s="665">
        <v>1</v>
      </c>
      <c r="M210" s="666">
        <v>666.63000000000034</v>
      </c>
    </row>
    <row r="211" spans="1:13" ht="14.4" customHeight="1" x14ac:dyDescent="0.3">
      <c r="A211" s="661" t="s">
        <v>605</v>
      </c>
      <c r="B211" s="662" t="s">
        <v>3410</v>
      </c>
      <c r="C211" s="662" t="s">
        <v>1442</v>
      </c>
      <c r="D211" s="662" t="s">
        <v>1443</v>
      </c>
      <c r="E211" s="662" t="s">
        <v>1880</v>
      </c>
      <c r="F211" s="665"/>
      <c r="G211" s="665"/>
      <c r="H211" s="678">
        <v>0</v>
      </c>
      <c r="I211" s="665">
        <v>10</v>
      </c>
      <c r="J211" s="665">
        <v>737.93611633690921</v>
      </c>
      <c r="K211" s="678">
        <v>1</v>
      </c>
      <c r="L211" s="665">
        <v>10</v>
      </c>
      <c r="M211" s="666">
        <v>737.93611633690921</v>
      </c>
    </row>
    <row r="212" spans="1:13" ht="14.4" customHeight="1" x14ac:dyDescent="0.3">
      <c r="A212" s="661" t="s">
        <v>605</v>
      </c>
      <c r="B212" s="662" t="s">
        <v>3411</v>
      </c>
      <c r="C212" s="662" t="s">
        <v>1472</v>
      </c>
      <c r="D212" s="662" t="s">
        <v>1473</v>
      </c>
      <c r="E212" s="662" t="s">
        <v>1027</v>
      </c>
      <c r="F212" s="665"/>
      <c r="G212" s="665"/>
      <c r="H212" s="678">
        <v>0</v>
      </c>
      <c r="I212" s="665">
        <v>1</v>
      </c>
      <c r="J212" s="665">
        <v>85.37</v>
      </c>
      <c r="K212" s="678">
        <v>1</v>
      </c>
      <c r="L212" s="665">
        <v>1</v>
      </c>
      <c r="M212" s="666">
        <v>85.37</v>
      </c>
    </row>
    <row r="213" spans="1:13" ht="14.4" customHeight="1" x14ac:dyDescent="0.3">
      <c r="A213" s="661" t="s">
        <v>605</v>
      </c>
      <c r="B213" s="662" t="s">
        <v>3412</v>
      </c>
      <c r="C213" s="662" t="s">
        <v>1574</v>
      </c>
      <c r="D213" s="662" t="s">
        <v>3413</v>
      </c>
      <c r="E213" s="662" t="s">
        <v>1568</v>
      </c>
      <c r="F213" s="665"/>
      <c r="G213" s="665"/>
      <c r="H213" s="678">
        <v>0</v>
      </c>
      <c r="I213" s="665">
        <v>74</v>
      </c>
      <c r="J213" s="665">
        <v>16051.335191380431</v>
      </c>
      <c r="K213" s="678">
        <v>1</v>
      </c>
      <c r="L213" s="665">
        <v>74</v>
      </c>
      <c r="M213" s="666">
        <v>16051.335191380431</v>
      </c>
    </row>
    <row r="214" spans="1:13" ht="14.4" customHeight="1" x14ac:dyDescent="0.3">
      <c r="A214" s="661" t="s">
        <v>605</v>
      </c>
      <c r="B214" s="662" t="s">
        <v>3412</v>
      </c>
      <c r="C214" s="662" t="s">
        <v>2421</v>
      </c>
      <c r="D214" s="662" t="s">
        <v>2422</v>
      </c>
      <c r="E214" s="662" t="s">
        <v>2423</v>
      </c>
      <c r="F214" s="665"/>
      <c r="G214" s="665"/>
      <c r="H214" s="678">
        <v>0</v>
      </c>
      <c r="I214" s="665">
        <v>2</v>
      </c>
      <c r="J214" s="665">
        <v>397.78065652939591</v>
      </c>
      <c r="K214" s="678">
        <v>1</v>
      </c>
      <c r="L214" s="665">
        <v>2</v>
      </c>
      <c r="M214" s="666">
        <v>397.78065652939591</v>
      </c>
    </row>
    <row r="215" spans="1:13" ht="14.4" customHeight="1" x14ac:dyDescent="0.3">
      <c r="A215" s="661" t="s">
        <v>605</v>
      </c>
      <c r="B215" s="662" t="s">
        <v>3412</v>
      </c>
      <c r="C215" s="662" t="s">
        <v>2405</v>
      </c>
      <c r="D215" s="662" t="s">
        <v>3458</v>
      </c>
      <c r="E215" s="662" t="s">
        <v>2407</v>
      </c>
      <c r="F215" s="665"/>
      <c r="G215" s="665"/>
      <c r="H215" s="678">
        <v>0</v>
      </c>
      <c r="I215" s="665">
        <v>12</v>
      </c>
      <c r="J215" s="665">
        <v>573.71930135410378</v>
      </c>
      <c r="K215" s="678">
        <v>1</v>
      </c>
      <c r="L215" s="665">
        <v>12</v>
      </c>
      <c r="M215" s="666">
        <v>573.71930135410378</v>
      </c>
    </row>
    <row r="216" spans="1:13" ht="14.4" customHeight="1" x14ac:dyDescent="0.3">
      <c r="A216" s="661" t="s">
        <v>605</v>
      </c>
      <c r="B216" s="662" t="s">
        <v>3412</v>
      </c>
      <c r="C216" s="662" t="s">
        <v>2409</v>
      </c>
      <c r="D216" s="662" t="s">
        <v>3459</v>
      </c>
      <c r="E216" s="662" t="s">
        <v>2407</v>
      </c>
      <c r="F216" s="665"/>
      <c r="G216" s="665"/>
      <c r="H216" s="678">
        <v>0</v>
      </c>
      <c r="I216" s="665">
        <v>12</v>
      </c>
      <c r="J216" s="665">
        <v>573.71903435775198</v>
      </c>
      <c r="K216" s="678">
        <v>1</v>
      </c>
      <c r="L216" s="665">
        <v>12</v>
      </c>
      <c r="M216" s="666">
        <v>573.71903435775198</v>
      </c>
    </row>
    <row r="217" spans="1:13" ht="14.4" customHeight="1" x14ac:dyDescent="0.3">
      <c r="A217" s="661" t="s">
        <v>605</v>
      </c>
      <c r="B217" s="662" t="s">
        <v>3412</v>
      </c>
      <c r="C217" s="662" t="s">
        <v>2412</v>
      </c>
      <c r="D217" s="662" t="s">
        <v>3460</v>
      </c>
      <c r="E217" s="662" t="s">
        <v>2407</v>
      </c>
      <c r="F217" s="665"/>
      <c r="G217" s="665"/>
      <c r="H217" s="678">
        <v>0</v>
      </c>
      <c r="I217" s="665">
        <v>4</v>
      </c>
      <c r="J217" s="665">
        <v>192.40004212165155</v>
      </c>
      <c r="K217" s="678">
        <v>1</v>
      </c>
      <c r="L217" s="665">
        <v>4</v>
      </c>
      <c r="M217" s="666">
        <v>192.40004212165155</v>
      </c>
    </row>
    <row r="218" spans="1:13" ht="14.4" customHeight="1" x14ac:dyDescent="0.3">
      <c r="A218" s="661" t="s">
        <v>605</v>
      </c>
      <c r="B218" s="662" t="s">
        <v>3412</v>
      </c>
      <c r="C218" s="662" t="s">
        <v>2415</v>
      </c>
      <c r="D218" s="662" t="s">
        <v>3461</v>
      </c>
      <c r="E218" s="662" t="s">
        <v>2407</v>
      </c>
      <c r="F218" s="665"/>
      <c r="G218" s="665"/>
      <c r="H218" s="678">
        <v>0</v>
      </c>
      <c r="I218" s="665">
        <v>3</v>
      </c>
      <c r="J218" s="665">
        <v>144.29966253556182</v>
      </c>
      <c r="K218" s="678">
        <v>1</v>
      </c>
      <c r="L218" s="665">
        <v>3</v>
      </c>
      <c r="M218" s="666">
        <v>144.29966253556182</v>
      </c>
    </row>
    <row r="219" spans="1:13" ht="14.4" customHeight="1" x14ac:dyDescent="0.3">
      <c r="A219" s="661" t="s">
        <v>605</v>
      </c>
      <c r="B219" s="662" t="s">
        <v>3412</v>
      </c>
      <c r="C219" s="662" t="s">
        <v>2418</v>
      </c>
      <c r="D219" s="662" t="s">
        <v>3462</v>
      </c>
      <c r="E219" s="662" t="s">
        <v>2407</v>
      </c>
      <c r="F219" s="665"/>
      <c r="G219" s="665"/>
      <c r="H219" s="678">
        <v>0</v>
      </c>
      <c r="I219" s="665">
        <v>3</v>
      </c>
      <c r="J219" s="665">
        <v>144.29976941847875</v>
      </c>
      <c r="K219" s="678">
        <v>1</v>
      </c>
      <c r="L219" s="665">
        <v>3</v>
      </c>
      <c r="M219" s="666">
        <v>144.29976941847875</v>
      </c>
    </row>
    <row r="220" spans="1:13" ht="14.4" customHeight="1" x14ac:dyDescent="0.3">
      <c r="A220" s="661" t="s">
        <v>605</v>
      </c>
      <c r="B220" s="662" t="s">
        <v>3412</v>
      </c>
      <c r="C220" s="662" t="s">
        <v>1577</v>
      </c>
      <c r="D220" s="662" t="s">
        <v>1567</v>
      </c>
      <c r="E220" s="662" t="s">
        <v>1578</v>
      </c>
      <c r="F220" s="665"/>
      <c r="G220" s="665"/>
      <c r="H220" s="678">
        <v>0</v>
      </c>
      <c r="I220" s="665">
        <v>56</v>
      </c>
      <c r="J220" s="665">
        <v>10296.077656526159</v>
      </c>
      <c r="K220" s="678">
        <v>1</v>
      </c>
      <c r="L220" s="665">
        <v>56</v>
      </c>
      <c r="M220" s="666">
        <v>10296.077656526159</v>
      </c>
    </row>
    <row r="221" spans="1:13" ht="14.4" customHeight="1" x14ac:dyDescent="0.3">
      <c r="A221" s="661" t="s">
        <v>605</v>
      </c>
      <c r="B221" s="662" t="s">
        <v>3412</v>
      </c>
      <c r="C221" s="662" t="s">
        <v>2424</v>
      </c>
      <c r="D221" s="662" t="s">
        <v>2425</v>
      </c>
      <c r="E221" s="662" t="s">
        <v>2426</v>
      </c>
      <c r="F221" s="665"/>
      <c r="G221" s="665"/>
      <c r="H221" s="678">
        <v>0</v>
      </c>
      <c r="I221" s="665">
        <v>1</v>
      </c>
      <c r="J221" s="665">
        <v>191.22006911203215</v>
      </c>
      <c r="K221" s="678">
        <v>1</v>
      </c>
      <c r="L221" s="665">
        <v>1</v>
      </c>
      <c r="M221" s="666">
        <v>191.22006911203215</v>
      </c>
    </row>
    <row r="222" spans="1:13" ht="14.4" customHeight="1" x14ac:dyDescent="0.3">
      <c r="A222" s="661" t="s">
        <v>608</v>
      </c>
      <c r="B222" s="662" t="s">
        <v>3414</v>
      </c>
      <c r="C222" s="662" t="s">
        <v>2323</v>
      </c>
      <c r="D222" s="662" t="s">
        <v>3415</v>
      </c>
      <c r="E222" s="662" t="s">
        <v>3416</v>
      </c>
      <c r="F222" s="665"/>
      <c r="G222" s="665"/>
      <c r="H222" s="678">
        <v>0</v>
      </c>
      <c r="I222" s="665">
        <v>61</v>
      </c>
      <c r="J222" s="665">
        <v>4175.2826420967094</v>
      </c>
      <c r="K222" s="678">
        <v>1</v>
      </c>
      <c r="L222" s="665">
        <v>61</v>
      </c>
      <c r="M222" s="666">
        <v>4175.2826420967094</v>
      </c>
    </row>
    <row r="223" spans="1:13" ht="14.4" customHeight="1" x14ac:dyDescent="0.3">
      <c r="A223" s="661" t="s">
        <v>608</v>
      </c>
      <c r="B223" s="662" t="s">
        <v>3295</v>
      </c>
      <c r="C223" s="662" t="s">
        <v>1564</v>
      </c>
      <c r="D223" s="662" t="s">
        <v>1506</v>
      </c>
      <c r="E223" s="662" t="s">
        <v>1507</v>
      </c>
      <c r="F223" s="665"/>
      <c r="G223" s="665"/>
      <c r="H223" s="678">
        <v>0</v>
      </c>
      <c r="I223" s="665">
        <v>200</v>
      </c>
      <c r="J223" s="665">
        <v>13569.815924238686</v>
      </c>
      <c r="K223" s="678">
        <v>1</v>
      </c>
      <c r="L223" s="665">
        <v>200</v>
      </c>
      <c r="M223" s="666">
        <v>13569.815924238686</v>
      </c>
    </row>
    <row r="224" spans="1:13" ht="14.4" customHeight="1" x14ac:dyDescent="0.3">
      <c r="A224" s="661" t="s">
        <v>608</v>
      </c>
      <c r="B224" s="662" t="s">
        <v>3295</v>
      </c>
      <c r="C224" s="662" t="s">
        <v>2737</v>
      </c>
      <c r="D224" s="662" t="s">
        <v>2738</v>
      </c>
      <c r="E224" s="662" t="s">
        <v>3463</v>
      </c>
      <c r="F224" s="665"/>
      <c r="G224" s="665"/>
      <c r="H224" s="678">
        <v>0</v>
      </c>
      <c r="I224" s="665">
        <v>1</v>
      </c>
      <c r="J224" s="665">
        <v>43.30035281007099</v>
      </c>
      <c r="K224" s="678">
        <v>1</v>
      </c>
      <c r="L224" s="665">
        <v>1</v>
      </c>
      <c r="M224" s="666">
        <v>43.30035281007099</v>
      </c>
    </row>
    <row r="225" spans="1:13" ht="14.4" customHeight="1" x14ac:dyDescent="0.3">
      <c r="A225" s="661" t="s">
        <v>608</v>
      </c>
      <c r="B225" s="662" t="s">
        <v>3295</v>
      </c>
      <c r="C225" s="662" t="s">
        <v>1505</v>
      </c>
      <c r="D225" s="662" t="s">
        <v>1506</v>
      </c>
      <c r="E225" s="662" t="s">
        <v>1507</v>
      </c>
      <c r="F225" s="665"/>
      <c r="G225" s="665"/>
      <c r="H225" s="678">
        <v>0</v>
      </c>
      <c r="I225" s="665">
        <v>200</v>
      </c>
      <c r="J225" s="665">
        <v>13572.443840971886</v>
      </c>
      <c r="K225" s="678">
        <v>1</v>
      </c>
      <c r="L225" s="665">
        <v>200</v>
      </c>
      <c r="M225" s="666">
        <v>13572.443840971886</v>
      </c>
    </row>
    <row r="226" spans="1:13" ht="14.4" customHeight="1" x14ac:dyDescent="0.3">
      <c r="A226" s="661" t="s">
        <v>608</v>
      </c>
      <c r="B226" s="662" t="s">
        <v>3417</v>
      </c>
      <c r="C226" s="662" t="s">
        <v>2741</v>
      </c>
      <c r="D226" s="662" t="s">
        <v>3418</v>
      </c>
      <c r="E226" s="662" t="s">
        <v>3464</v>
      </c>
      <c r="F226" s="665"/>
      <c r="G226" s="665"/>
      <c r="H226" s="678">
        <v>0</v>
      </c>
      <c r="I226" s="665">
        <v>2</v>
      </c>
      <c r="J226" s="665">
        <v>137.35999999999999</v>
      </c>
      <c r="K226" s="678">
        <v>1</v>
      </c>
      <c r="L226" s="665">
        <v>2</v>
      </c>
      <c r="M226" s="666">
        <v>137.35999999999999</v>
      </c>
    </row>
    <row r="227" spans="1:13" ht="14.4" customHeight="1" x14ac:dyDescent="0.3">
      <c r="A227" s="661" t="s">
        <v>608</v>
      </c>
      <c r="B227" s="662" t="s">
        <v>3296</v>
      </c>
      <c r="C227" s="662" t="s">
        <v>2312</v>
      </c>
      <c r="D227" s="662" t="s">
        <v>1539</v>
      </c>
      <c r="E227" s="662" t="s">
        <v>2313</v>
      </c>
      <c r="F227" s="665"/>
      <c r="G227" s="665"/>
      <c r="H227" s="678">
        <v>0</v>
      </c>
      <c r="I227" s="665">
        <v>2</v>
      </c>
      <c r="J227" s="665">
        <v>128.74999999999994</v>
      </c>
      <c r="K227" s="678">
        <v>1</v>
      </c>
      <c r="L227" s="665">
        <v>2</v>
      </c>
      <c r="M227" s="666">
        <v>128.74999999999994</v>
      </c>
    </row>
    <row r="228" spans="1:13" ht="14.4" customHeight="1" x14ac:dyDescent="0.3">
      <c r="A228" s="661" t="s">
        <v>608</v>
      </c>
      <c r="B228" s="662" t="s">
        <v>3297</v>
      </c>
      <c r="C228" s="662" t="s">
        <v>1773</v>
      </c>
      <c r="D228" s="662" t="s">
        <v>1774</v>
      </c>
      <c r="E228" s="662" t="s">
        <v>1775</v>
      </c>
      <c r="F228" s="665"/>
      <c r="G228" s="665"/>
      <c r="H228" s="678">
        <v>0</v>
      </c>
      <c r="I228" s="665">
        <v>2</v>
      </c>
      <c r="J228" s="665">
        <v>727.96000000000015</v>
      </c>
      <c r="K228" s="678">
        <v>1</v>
      </c>
      <c r="L228" s="665">
        <v>2</v>
      </c>
      <c r="M228" s="666">
        <v>727.96000000000015</v>
      </c>
    </row>
    <row r="229" spans="1:13" ht="14.4" customHeight="1" x14ac:dyDescent="0.3">
      <c r="A229" s="661" t="s">
        <v>608</v>
      </c>
      <c r="B229" s="662" t="s">
        <v>3297</v>
      </c>
      <c r="C229" s="662" t="s">
        <v>1559</v>
      </c>
      <c r="D229" s="662" t="s">
        <v>1560</v>
      </c>
      <c r="E229" s="662" t="s">
        <v>1561</v>
      </c>
      <c r="F229" s="665"/>
      <c r="G229" s="665"/>
      <c r="H229" s="678">
        <v>0</v>
      </c>
      <c r="I229" s="665">
        <v>1</v>
      </c>
      <c r="J229" s="665">
        <v>57.695000000000007</v>
      </c>
      <c r="K229" s="678">
        <v>1</v>
      </c>
      <c r="L229" s="665">
        <v>1</v>
      </c>
      <c r="M229" s="666">
        <v>57.695000000000007</v>
      </c>
    </row>
    <row r="230" spans="1:13" ht="14.4" customHeight="1" x14ac:dyDescent="0.3">
      <c r="A230" s="661" t="s">
        <v>608</v>
      </c>
      <c r="B230" s="662" t="s">
        <v>3298</v>
      </c>
      <c r="C230" s="662" t="s">
        <v>1404</v>
      </c>
      <c r="D230" s="662" t="s">
        <v>1405</v>
      </c>
      <c r="E230" s="662" t="s">
        <v>1406</v>
      </c>
      <c r="F230" s="665"/>
      <c r="G230" s="665"/>
      <c r="H230" s="678">
        <v>0</v>
      </c>
      <c r="I230" s="665">
        <v>14</v>
      </c>
      <c r="J230" s="665">
        <v>1571.5326807640672</v>
      </c>
      <c r="K230" s="678">
        <v>1</v>
      </c>
      <c r="L230" s="665">
        <v>14</v>
      </c>
      <c r="M230" s="666">
        <v>1571.5326807640672</v>
      </c>
    </row>
    <row r="231" spans="1:13" ht="14.4" customHeight="1" x14ac:dyDescent="0.3">
      <c r="A231" s="661" t="s">
        <v>608</v>
      </c>
      <c r="B231" s="662" t="s">
        <v>3299</v>
      </c>
      <c r="C231" s="662" t="s">
        <v>1497</v>
      </c>
      <c r="D231" s="662" t="s">
        <v>1498</v>
      </c>
      <c r="E231" s="662" t="s">
        <v>3300</v>
      </c>
      <c r="F231" s="665"/>
      <c r="G231" s="665"/>
      <c r="H231" s="678">
        <v>0</v>
      </c>
      <c r="I231" s="665">
        <v>9</v>
      </c>
      <c r="J231" s="665">
        <v>4193.2430000000004</v>
      </c>
      <c r="K231" s="678">
        <v>1</v>
      </c>
      <c r="L231" s="665">
        <v>9</v>
      </c>
      <c r="M231" s="666">
        <v>4193.2430000000004</v>
      </c>
    </row>
    <row r="232" spans="1:13" ht="14.4" customHeight="1" x14ac:dyDescent="0.3">
      <c r="A232" s="661" t="s">
        <v>608</v>
      </c>
      <c r="B232" s="662" t="s">
        <v>3465</v>
      </c>
      <c r="C232" s="662" t="s">
        <v>2761</v>
      </c>
      <c r="D232" s="662" t="s">
        <v>3466</v>
      </c>
      <c r="E232" s="662" t="s">
        <v>3467</v>
      </c>
      <c r="F232" s="665"/>
      <c r="G232" s="665"/>
      <c r="H232" s="678">
        <v>0</v>
      </c>
      <c r="I232" s="665">
        <v>1</v>
      </c>
      <c r="J232" s="665">
        <v>1495.6713013010403</v>
      </c>
      <c r="K232" s="678">
        <v>1</v>
      </c>
      <c r="L232" s="665">
        <v>1</v>
      </c>
      <c r="M232" s="666">
        <v>1495.6713013010403</v>
      </c>
    </row>
    <row r="233" spans="1:13" ht="14.4" customHeight="1" x14ac:dyDescent="0.3">
      <c r="A233" s="661" t="s">
        <v>608</v>
      </c>
      <c r="B233" s="662" t="s">
        <v>3301</v>
      </c>
      <c r="C233" s="662" t="s">
        <v>1423</v>
      </c>
      <c r="D233" s="662" t="s">
        <v>1424</v>
      </c>
      <c r="E233" s="662" t="s">
        <v>3302</v>
      </c>
      <c r="F233" s="665"/>
      <c r="G233" s="665"/>
      <c r="H233" s="678">
        <v>0</v>
      </c>
      <c r="I233" s="665">
        <v>1</v>
      </c>
      <c r="J233" s="665">
        <v>49.31962729899454</v>
      </c>
      <c r="K233" s="678">
        <v>1</v>
      </c>
      <c r="L233" s="665">
        <v>1</v>
      </c>
      <c r="M233" s="666">
        <v>49.31962729899454</v>
      </c>
    </row>
    <row r="234" spans="1:13" ht="14.4" customHeight="1" x14ac:dyDescent="0.3">
      <c r="A234" s="661" t="s">
        <v>608</v>
      </c>
      <c r="B234" s="662" t="s">
        <v>3308</v>
      </c>
      <c r="C234" s="662" t="s">
        <v>1562</v>
      </c>
      <c r="D234" s="662" t="s">
        <v>1420</v>
      </c>
      <c r="E234" s="662" t="s">
        <v>1563</v>
      </c>
      <c r="F234" s="665"/>
      <c r="G234" s="665"/>
      <c r="H234" s="678">
        <v>0</v>
      </c>
      <c r="I234" s="665">
        <v>16</v>
      </c>
      <c r="J234" s="665">
        <v>52799.989198774223</v>
      </c>
      <c r="K234" s="678">
        <v>1</v>
      </c>
      <c r="L234" s="665">
        <v>16</v>
      </c>
      <c r="M234" s="666">
        <v>52799.989198774223</v>
      </c>
    </row>
    <row r="235" spans="1:13" ht="14.4" customHeight="1" x14ac:dyDescent="0.3">
      <c r="A235" s="661" t="s">
        <v>608</v>
      </c>
      <c r="B235" s="662" t="s">
        <v>3308</v>
      </c>
      <c r="C235" s="662" t="s">
        <v>1419</v>
      </c>
      <c r="D235" s="662" t="s">
        <v>1420</v>
      </c>
      <c r="E235" s="662" t="s">
        <v>1563</v>
      </c>
      <c r="F235" s="665"/>
      <c r="G235" s="665"/>
      <c r="H235" s="678">
        <v>0</v>
      </c>
      <c r="I235" s="665">
        <v>20</v>
      </c>
      <c r="J235" s="665">
        <v>66149.959493637522</v>
      </c>
      <c r="K235" s="678">
        <v>1</v>
      </c>
      <c r="L235" s="665">
        <v>20</v>
      </c>
      <c r="M235" s="666">
        <v>66149.959493637522</v>
      </c>
    </row>
    <row r="236" spans="1:13" ht="14.4" customHeight="1" x14ac:dyDescent="0.3">
      <c r="A236" s="661" t="s">
        <v>608</v>
      </c>
      <c r="B236" s="662" t="s">
        <v>3310</v>
      </c>
      <c r="C236" s="662" t="s">
        <v>1546</v>
      </c>
      <c r="D236" s="662" t="s">
        <v>1547</v>
      </c>
      <c r="E236" s="662" t="s">
        <v>1548</v>
      </c>
      <c r="F236" s="665"/>
      <c r="G236" s="665"/>
      <c r="H236" s="678">
        <v>0</v>
      </c>
      <c r="I236" s="665">
        <v>1</v>
      </c>
      <c r="J236" s="665">
        <v>70.039999999999992</v>
      </c>
      <c r="K236" s="678">
        <v>1</v>
      </c>
      <c r="L236" s="665">
        <v>1</v>
      </c>
      <c r="M236" s="666">
        <v>70.039999999999992</v>
      </c>
    </row>
    <row r="237" spans="1:13" ht="14.4" customHeight="1" x14ac:dyDescent="0.3">
      <c r="A237" s="661" t="s">
        <v>608</v>
      </c>
      <c r="B237" s="662" t="s">
        <v>3468</v>
      </c>
      <c r="C237" s="662" t="s">
        <v>2725</v>
      </c>
      <c r="D237" s="662" t="s">
        <v>2726</v>
      </c>
      <c r="E237" s="662" t="s">
        <v>3469</v>
      </c>
      <c r="F237" s="665"/>
      <c r="G237" s="665"/>
      <c r="H237" s="678">
        <v>0</v>
      </c>
      <c r="I237" s="665">
        <v>1</v>
      </c>
      <c r="J237" s="665">
        <v>45.190000000000026</v>
      </c>
      <c r="K237" s="678">
        <v>1</v>
      </c>
      <c r="L237" s="665">
        <v>1</v>
      </c>
      <c r="M237" s="666">
        <v>45.190000000000026</v>
      </c>
    </row>
    <row r="238" spans="1:13" ht="14.4" customHeight="1" x14ac:dyDescent="0.3">
      <c r="A238" s="661" t="s">
        <v>608</v>
      </c>
      <c r="B238" s="662" t="s">
        <v>3311</v>
      </c>
      <c r="C238" s="662" t="s">
        <v>1397</v>
      </c>
      <c r="D238" s="662" t="s">
        <v>3314</v>
      </c>
      <c r="E238" s="662" t="s">
        <v>3315</v>
      </c>
      <c r="F238" s="665"/>
      <c r="G238" s="665"/>
      <c r="H238" s="678">
        <v>0</v>
      </c>
      <c r="I238" s="665">
        <v>2</v>
      </c>
      <c r="J238" s="665">
        <v>209.28000000000003</v>
      </c>
      <c r="K238" s="678">
        <v>1</v>
      </c>
      <c r="L238" s="665">
        <v>2</v>
      </c>
      <c r="M238" s="666">
        <v>209.28000000000003</v>
      </c>
    </row>
    <row r="239" spans="1:13" ht="14.4" customHeight="1" x14ac:dyDescent="0.3">
      <c r="A239" s="661" t="s">
        <v>608</v>
      </c>
      <c r="B239" s="662" t="s">
        <v>3316</v>
      </c>
      <c r="C239" s="662" t="s">
        <v>1415</v>
      </c>
      <c r="D239" s="662" t="s">
        <v>1416</v>
      </c>
      <c r="E239" s="662" t="s">
        <v>1417</v>
      </c>
      <c r="F239" s="665"/>
      <c r="G239" s="665"/>
      <c r="H239" s="678">
        <v>0</v>
      </c>
      <c r="I239" s="665">
        <v>2</v>
      </c>
      <c r="J239" s="665">
        <v>152.71999999999997</v>
      </c>
      <c r="K239" s="678">
        <v>1</v>
      </c>
      <c r="L239" s="665">
        <v>2</v>
      </c>
      <c r="M239" s="666">
        <v>152.71999999999997</v>
      </c>
    </row>
    <row r="240" spans="1:13" ht="14.4" customHeight="1" x14ac:dyDescent="0.3">
      <c r="A240" s="661" t="s">
        <v>608</v>
      </c>
      <c r="B240" s="662" t="s">
        <v>3317</v>
      </c>
      <c r="C240" s="662" t="s">
        <v>1412</v>
      </c>
      <c r="D240" s="662" t="s">
        <v>1413</v>
      </c>
      <c r="E240" s="662" t="s">
        <v>1027</v>
      </c>
      <c r="F240" s="665"/>
      <c r="G240" s="665"/>
      <c r="H240" s="678">
        <v>0</v>
      </c>
      <c r="I240" s="665">
        <v>1</v>
      </c>
      <c r="J240" s="665">
        <v>48.91</v>
      </c>
      <c r="K240" s="678">
        <v>1</v>
      </c>
      <c r="L240" s="665">
        <v>1</v>
      </c>
      <c r="M240" s="666">
        <v>48.91</v>
      </c>
    </row>
    <row r="241" spans="1:13" ht="14.4" customHeight="1" x14ac:dyDescent="0.3">
      <c r="A241" s="661" t="s">
        <v>608</v>
      </c>
      <c r="B241" s="662" t="s">
        <v>3317</v>
      </c>
      <c r="C241" s="662" t="s">
        <v>2294</v>
      </c>
      <c r="D241" s="662" t="s">
        <v>2295</v>
      </c>
      <c r="E241" s="662" t="s">
        <v>1880</v>
      </c>
      <c r="F241" s="665"/>
      <c r="G241" s="665"/>
      <c r="H241" s="678">
        <v>0</v>
      </c>
      <c r="I241" s="665">
        <v>2</v>
      </c>
      <c r="J241" s="665">
        <v>105.49999999999999</v>
      </c>
      <c r="K241" s="678">
        <v>1</v>
      </c>
      <c r="L241" s="665">
        <v>2</v>
      </c>
      <c r="M241" s="666">
        <v>105.49999999999999</v>
      </c>
    </row>
    <row r="242" spans="1:13" ht="14.4" customHeight="1" x14ac:dyDescent="0.3">
      <c r="A242" s="661" t="s">
        <v>608</v>
      </c>
      <c r="B242" s="662" t="s">
        <v>3423</v>
      </c>
      <c r="C242" s="662" t="s">
        <v>2746</v>
      </c>
      <c r="D242" s="662" t="s">
        <v>2747</v>
      </c>
      <c r="E242" s="662" t="s">
        <v>2748</v>
      </c>
      <c r="F242" s="665"/>
      <c r="G242" s="665"/>
      <c r="H242" s="678">
        <v>0</v>
      </c>
      <c r="I242" s="665">
        <v>2</v>
      </c>
      <c r="J242" s="665">
        <v>49.94</v>
      </c>
      <c r="K242" s="678">
        <v>1</v>
      </c>
      <c r="L242" s="665">
        <v>2</v>
      </c>
      <c r="M242" s="666">
        <v>49.94</v>
      </c>
    </row>
    <row r="243" spans="1:13" ht="14.4" customHeight="1" x14ac:dyDescent="0.3">
      <c r="A243" s="661" t="s">
        <v>608</v>
      </c>
      <c r="B243" s="662" t="s">
        <v>3423</v>
      </c>
      <c r="C243" s="662" t="s">
        <v>2341</v>
      </c>
      <c r="D243" s="662" t="s">
        <v>2342</v>
      </c>
      <c r="E243" s="662" t="s">
        <v>2343</v>
      </c>
      <c r="F243" s="665"/>
      <c r="G243" s="665"/>
      <c r="H243" s="678">
        <v>0</v>
      </c>
      <c r="I243" s="665">
        <v>1</v>
      </c>
      <c r="J243" s="665">
        <v>44.119919727572153</v>
      </c>
      <c r="K243" s="678">
        <v>1</v>
      </c>
      <c r="L243" s="665">
        <v>1</v>
      </c>
      <c r="M243" s="666">
        <v>44.119919727572153</v>
      </c>
    </row>
    <row r="244" spans="1:13" ht="14.4" customHeight="1" x14ac:dyDescent="0.3">
      <c r="A244" s="661" t="s">
        <v>608</v>
      </c>
      <c r="B244" s="662" t="s">
        <v>3424</v>
      </c>
      <c r="C244" s="662" t="s">
        <v>2517</v>
      </c>
      <c r="D244" s="662" t="s">
        <v>2518</v>
      </c>
      <c r="E244" s="662" t="s">
        <v>2519</v>
      </c>
      <c r="F244" s="665">
        <v>1</v>
      </c>
      <c r="G244" s="665">
        <v>61.129999999999981</v>
      </c>
      <c r="H244" s="678">
        <v>1</v>
      </c>
      <c r="I244" s="665"/>
      <c r="J244" s="665"/>
      <c r="K244" s="678">
        <v>0</v>
      </c>
      <c r="L244" s="665">
        <v>1</v>
      </c>
      <c r="M244" s="666">
        <v>61.129999999999981</v>
      </c>
    </row>
    <row r="245" spans="1:13" ht="14.4" customHeight="1" x14ac:dyDescent="0.3">
      <c r="A245" s="661" t="s">
        <v>608</v>
      </c>
      <c r="B245" s="662" t="s">
        <v>3424</v>
      </c>
      <c r="C245" s="662" t="s">
        <v>1790</v>
      </c>
      <c r="D245" s="662" t="s">
        <v>1791</v>
      </c>
      <c r="E245" s="662" t="s">
        <v>1792</v>
      </c>
      <c r="F245" s="665">
        <v>1</v>
      </c>
      <c r="G245" s="665">
        <v>114.31999999999996</v>
      </c>
      <c r="H245" s="678">
        <v>1</v>
      </c>
      <c r="I245" s="665"/>
      <c r="J245" s="665"/>
      <c r="K245" s="678">
        <v>0</v>
      </c>
      <c r="L245" s="665">
        <v>1</v>
      </c>
      <c r="M245" s="666">
        <v>114.31999999999996</v>
      </c>
    </row>
    <row r="246" spans="1:13" ht="14.4" customHeight="1" x14ac:dyDescent="0.3">
      <c r="A246" s="661" t="s">
        <v>608</v>
      </c>
      <c r="B246" s="662" t="s">
        <v>3470</v>
      </c>
      <c r="C246" s="662" t="s">
        <v>2755</v>
      </c>
      <c r="D246" s="662" t="s">
        <v>3471</v>
      </c>
      <c r="E246" s="662" t="s">
        <v>1974</v>
      </c>
      <c r="F246" s="665"/>
      <c r="G246" s="665"/>
      <c r="H246" s="678">
        <v>0</v>
      </c>
      <c r="I246" s="665">
        <v>1</v>
      </c>
      <c r="J246" s="665">
        <v>21.690000000000005</v>
      </c>
      <c r="K246" s="678">
        <v>1</v>
      </c>
      <c r="L246" s="665">
        <v>1</v>
      </c>
      <c r="M246" s="666">
        <v>21.690000000000005</v>
      </c>
    </row>
    <row r="247" spans="1:13" ht="14.4" customHeight="1" x14ac:dyDescent="0.3">
      <c r="A247" s="661" t="s">
        <v>608</v>
      </c>
      <c r="B247" s="662" t="s">
        <v>3319</v>
      </c>
      <c r="C247" s="662" t="s">
        <v>1465</v>
      </c>
      <c r="D247" s="662" t="s">
        <v>1466</v>
      </c>
      <c r="E247" s="662" t="s">
        <v>1027</v>
      </c>
      <c r="F247" s="665"/>
      <c r="G247" s="665"/>
      <c r="H247" s="678">
        <v>0</v>
      </c>
      <c r="I247" s="665">
        <v>3</v>
      </c>
      <c r="J247" s="665">
        <v>259.60976962595817</v>
      </c>
      <c r="K247" s="678">
        <v>1</v>
      </c>
      <c r="L247" s="665">
        <v>3</v>
      </c>
      <c r="M247" s="666">
        <v>259.60976962595817</v>
      </c>
    </row>
    <row r="248" spans="1:13" ht="14.4" customHeight="1" x14ac:dyDescent="0.3">
      <c r="A248" s="661" t="s">
        <v>608</v>
      </c>
      <c r="B248" s="662" t="s">
        <v>3320</v>
      </c>
      <c r="C248" s="662" t="s">
        <v>1427</v>
      </c>
      <c r="D248" s="662" t="s">
        <v>3322</v>
      </c>
      <c r="E248" s="662" t="s">
        <v>978</v>
      </c>
      <c r="F248" s="665"/>
      <c r="G248" s="665"/>
      <c r="H248" s="678">
        <v>0</v>
      </c>
      <c r="I248" s="665">
        <v>1</v>
      </c>
      <c r="J248" s="665">
        <v>36.259547605428288</v>
      </c>
      <c r="K248" s="678">
        <v>1</v>
      </c>
      <c r="L248" s="665">
        <v>1</v>
      </c>
      <c r="M248" s="666">
        <v>36.259547605428288</v>
      </c>
    </row>
    <row r="249" spans="1:13" ht="14.4" customHeight="1" x14ac:dyDescent="0.3">
      <c r="A249" s="661" t="s">
        <v>608</v>
      </c>
      <c r="B249" s="662" t="s">
        <v>3323</v>
      </c>
      <c r="C249" s="662" t="s">
        <v>2328</v>
      </c>
      <c r="D249" s="662" t="s">
        <v>3426</v>
      </c>
      <c r="E249" s="662" t="s">
        <v>1391</v>
      </c>
      <c r="F249" s="665"/>
      <c r="G249" s="665"/>
      <c r="H249" s="678">
        <v>0</v>
      </c>
      <c r="I249" s="665">
        <v>10</v>
      </c>
      <c r="J249" s="665">
        <v>1179.0091833296385</v>
      </c>
      <c r="K249" s="678">
        <v>1</v>
      </c>
      <c r="L249" s="665">
        <v>10</v>
      </c>
      <c r="M249" s="666">
        <v>1179.0091833296385</v>
      </c>
    </row>
    <row r="250" spans="1:13" ht="14.4" customHeight="1" x14ac:dyDescent="0.3">
      <c r="A250" s="661" t="s">
        <v>608</v>
      </c>
      <c r="B250" s="662" t="s">
        <v>3472</v>
      </c>
      <c r="C250" s="662" t="s">
        <v>2783</v>
      </c>
      <c r="D250" s="662" t="s">
        <v>2784</v>
      </c>
      <c r="E250" s="662" t="s">
        <v>1470</v>
      </c>
      <c r="F250" s="665"/>
      <c r="G250" s="665"/>
      <c r="H250" s="678">
        <v>0</v>
      </c>
      <c r="I250" s="665">
        <v>1</v>
      </c>
      <c r="J250" s="665">
        <v>73.06</v>
      </c>
      <c r="K250" s="678">
        <v>1</v>
      </c>
      <c r="L250" s="665">
        <v>1</v>
      </c>
      <c r="M250" s="666">
        <v>73.06</v>
      </c>
    </row>
    <row r="251" spans="1:13" ht="14.4" customHeight="1" x14ac:dyDescent="0.3">
      <c r="A251" s="661" t="s">
        <v>608</v>
      </c>
      <c r="B251" s="662" t="s">
        <v>3326</v>
      </c>
      <c r="C251" s="662" t="s">
        <v>2770</v>
      </c>
      <c r="D251" s="662" t="s">
        <v>2364</v>
      </c>
      <c r="E251" s="662" t="s">
        <v>2339</v>
      </c>
      <c r="F251" s="665"/>
      <c r="G251" s="665"/>
      <c r="H251" s="678">
        <v>0</v>
      </c>
      <c r="I251" s="665">
        <v>1</v>
      </c>
      <c r="J251" s="665">
        <v>480.12</v>
      </c>
      <c r="K251" s="678">
        <v>1</v>
      </c>
      <c r="L251" s="665">
        <v>1</v>
      </c>
      <c r="M251" s="666">
        <v>480.12</v>
      </c>
    </row>
    <row r="252" spans="1:13" ht="14.4" customHeight="1" x14ac:dyDescent="0.3">
      <c r="A252" s="661" t="s">
        <v>608</v>
      </c>
      <c r="B252" s="662" t="s">
        <v>3326</v>
      </c>
      <c r="C252" s="662" t="s">
        <v>2743</v>
      </c>
      <c r="D252" s="662" t="s">
        <v>2744</v>
      </c>
      <c r="E252" s="662" t="s">
        <v>1470</v>
      </c>
      <c r="F252" s="665"/>
      <c r="G252" s="665"/>
      <c r="H252" s="678">
        <v>0</v>
      </c>
      <c r="I252" s="665">
        <v>3</v>
      </c>
      <c r="J252" s="665">
        <v>237.83999999999997</v>
      </c>
      <c r="K252" s="678">
        <v>1</v>
      </c>
      <c r="L252" s="665">
        <v>3</v>
      </c>
      <c r="M252" s="666">
        <v>237.83999999999997</v>
      </c>
    </row>
    <row r="253" spans="1:13" ht="14.4" customHeight="1" x14ac:dyDescent="0.3">
      <c r="A253" s="661" t="s">
        <v>608</v>
      </c>
      <c r="B253" s="662" t="s">
        <v>3326</v>
      </c>
      <c r="C253" s="662" t="s">
        <v>2764</v>
      </c>
      <c r="D253" s="662" t="s">
        <v>2765</v>
      </c>
      <c r="E253" s="662" t="s">
        <v>1470</v>
      </c>
      <c r="F253" s="665"/>
      <c r="G253" s="665"/>
      <c r="H253" s="678">
        <v>0</v>
      </c>
      <c r="I253" s="665">
        <v>1</v>
      </c>
      <c r="J253" s="665">
        <v>136.64999999999995</v>
      </c>
      <c r="K253" s="678">
        <v>1</v>
      </c>
      <c r="L253" s="665">
        <v>1</v>
      </c>
      <c r="M253" s="666">
        <v>136.64999999999995</v>
      </c>
    </row>
    <row r="254" spans="1:13" ht="14.4" customHeight="1" x14ac:dyDescent="0.3">
      <c r="A254" s="661" t="s">
        <v>608</v>
      </c>
      <c r="B254" s="662" t="s">
        <v>3327</v>
      </c>
      <c r="C254" s="662" t="s">
        <v>1461</v>
      </c>
      <c r="D254" s="662" t="s">
        <v>1462</v>
      </c>
      <c r="E254" s="662" t="s">
        <v>3328</v>
      </c>
      <c r="F254" s="665"/>
      <c r="G254" s="665"/>
      <c r="H254" s="678">
        <v>0</v>
      </c>
      <c r="I254" s="665">
        <v>2</v>
      </c>
      <c r="J254" s="665">
        <v>82.509556448125949</v>
      </c>
      <c r="K254" s="678">
        <v>1</v>
      </c>
      <c r="L254" s="665">
        <v>2</v>
      </c>
      <c r="M254" s="666">
        <v>82.509556448125949</v>
      </c>
    </row>
    <row r="255" spans="1:13" ht="14.4" customHeight="1" x14ac:dyDescent="0.3">
      <c r="A255" s="661" t="s">
        <v>608</v>
      </c>
      <c r="B255" s="662" t="s">
        <v>3428</v>
      </c>
      <c r="C255" s="662" t="s">
        <v>2350</v>
      </c>
      <c r="D255" s="662" t="s">
        <v>2351</v>
      </c>
      <c r="E255" s="662" t="s">
        <v>2352</v>
      </c>
      <c r="F255" s="665"/>
      <c r="G255" s="665"/>
      <c r="H255" s="678">
        <v>0</v>
      </c>
      <c r="I255" s="665">
        <v>1</v>
      </c>
      <c r="J255" s="665">
        <v>82.6</v>
      </c>
      <c r="K255" s="678">
        <v>1</v>
      </c>
      <c r="L255" s="665">
        <v>1</v>
      </c>
      <c r="M255" s="666">
        <v>82.6</v>
      </c>
    </row>
    <row r="256" spans="1:13" ht="14.4" customHeight="1" x14ac:dyDescent="0.3">
      <c r="A256" s="661" t="s">
        <v>608</v>
      </c>
      <c r="B256" s="662" t="s">
        <v>3329</v>
      </c>
      <c r="C256" s="662" t="s">
        <v>1389</v>
      </c>
      <c r="D256" s="662" t="s">
        <v>1390</v>
      </c>
      <c r="E256" s="662" t="s">
        <v>1391</v>
      </c>
      <c r="F256" s="665"/>
      <c r="G256" s="665"/>
      <c r="H256" s="678">
        <v>0</v>
      </c>
      <c r="I256" s="665">
        <v>1</v>
      </c>
      <c r="J256" s="665">
        <v>58.150000000000027</v>
      </c>
      <c r="K256" s="678">
        <v>1</v>
      </c>
      <c r="L256" s="665">
        <v>1</v>
      </c>
      <c r="M256" s="666">
        <v>58.150000000000027</v>
      </c>
    </row>
    <row r="257" spans="1:13" ht="14.4" customHeight="1" x14ac:dyDescent="0.3">
      <c r="A257" s="661" t="s">
        <v>608</v>
      </c>
      <c r="B257" s="662" t="s">
        <v>3429</v>
      </c>
      <c r="C257" s="662" t="s">
        <v>2752</v>
      </c>
      <c r="D257" s="662" t="s">
        <v>2753</v>
      </c>
      <c r="E257" s="662" t="s">
        <v>2374</v>
      </c>
      <c r="F257" s="665"/>
      <c r="G257" s="665"/>
      <c r="H257" s="678">
        <v>0</v>
      </c>
      <c r="I257" s="665">
        <v>1</v>
      </c>
      <c r="J257" s="665">
        <v>108.11968266545549</v>
      </c>
      <c r="K257" s="678">
        <v>1</v>
      </c>
      <c r="L257" s="665">
        <v>1</v>
      </c>
      <c r="M257" s="666">
        <v>108.11968266545549</v>
      </c>
    </row>
    <row r="258" spans="1:13" ht="14.4" customHeight="1" x14ac:dyDescent="0.3">
      <c r="A258" s="661" t="s">
        <v>608</v>
      </c>
      <c r="B258" s="662" t="s">
        <v>3330</v>
      </c>
      <c r="C258" s="662" t="s">
        <v>2396</v>
      </c>
      <c r="D258" s="662" t="s">
        <v>2397</v>
      </c>
      <c r="E258" s="662" t="s">
        <v>940</v>
      </c>
      <c r="F258" s="665"/>
      <c r="G258" s="665"/>
      <c r="H258" s="678">
        <v>0</v>
      </c>
      <c r="I258" s="665">
        <v>2</v>
      </c>
      <c r="J258" s="665">
        <v>170.66672158930817</v>
      </c>
      <c r="K258" s="678">
        <v>1</v>
      </c>
      <c r="L258" s="665">
        <v>2</v>
      </c>
      <c r="M258" s="666">
        <v>170.66672158930817</v>
      </c>
    </row>
    <row r="259" spans="1:13" ht="14.4" customHeight="1" x14ac:dyDescent="0.3">
      <c r="A259" s="661" t="s">
        <v>608</v>
      </c>
      <c r="B259" s="662" t="s">
        <v>3330</v>
      </c>
      <c r="C259" s="662" t="s">
        <v>1450</v>
      </c>
      <c r="D259" s="662" t="s">
        <v>1455</v>
      </c>
      <c r="E259" s="662" t="s">
        <v>940</v>
      </c>
      <c r="F259" s="665"/>
      <c r="G259" s="665"/>
      <c r="H259" s="678">
        <v>0</v>
      </c>
      <c r="I259" s="665">
        <v>2</v>
      </c>
      <c r="J259" s="665">
        <v>182.23769763161121</v>
      </c>
      <c r="K259" s="678">
        <v>1</v>
      </c>
      <c r="L259" s="665">
        <v>2</v>
      </c>
      <c r="M259" s="666">
        <v>182.23769763161121</v>
      </c>
    </row>
    <row r="260" spans="1:13" ht="14.4" customHeight="1" x14ac:dyDescent="0.3">
      <c r="A260" s="661" t="s">
        <v>608</v>
      </c>
      <c r="B260" s="662" t="s">
        <v>3431</v>
      </c>
      <c r="C260" s="662" t="s">
        <v>2372</v>
      </c>
      <c r="D260" s="662" t="s">
        <v>2373</v>
      </c>
      <c r="E260" s="662" t="s">
        <v>2374</v>
      </c>
      <c r="F260" s="665"/>
      <c r="G260" s="665"/>
      <c r="H260" s="678">
        <v>0</v>
      </c>
      <c r="I260" s="665">
        <v>8</v>
      </c>
      <c r="J260" s="665">
        <v>1638.0900281584218</v>
      </c>
      <c r="K260" s="678">
        <v>1</v>
      </c>
      <c r="L260" s="665">
        <v>8</v>
      </c>
      <c r="M260" s="666">
        <v>1638.0900281584218</v>
      </c>
    </row>
    <row r="261" spans="1:13" ht="14.4" customHeight="1" x14ac:dyDescent="0.3">
      <c r="A261" s="661" t="s">
        <v>608</v>
      </c>
      <c r="B261" s="662" t="s">
        <v>3331</v>
      </c>
      <c r="C261" s="662" t="s">
        <v>1401</v>
      </c>
      <c r="D261" s="662" t="s">
        <v>3332</v>
      </c>
      <c r="E261" s="662" t="s">
        <v>1391</v>
      </c>
      <c r="F261" s="665"/>
      <c r="G261" s="665"/>
      <c r="H261" s="678">
        <v>0</v>
      </c>
      <c r="I261" s="665">
        <v>1</v>
      </c>
      <c r="J261" s="665">
        <v>200.18000000000012</v>
      </c>
      <c r="K261" s="678">
        <v>1</v>
      </c>
      <c r="L261" s="665">
        <v>1</v>
      </c>
      <c r="M261" s="666">
        <v>200.18000000000012</v>
      </c>
    </row>
    <row r="262" spans="1:13" ht="14.4" customHeight="1" x14ac:dyDescent="0.3">
      <c r="A262" s="661" t="s">
        <v>608</v>
      </c>
      <c r="B262" s="662" t="s">
        <v>3333</v>
      </c>
      <c r="C262" s="662" t="s">
        <v>1385</v>
      </c>
      <c r="D262" s="662" t="s">
        <v>1386</v>
      </c>
      <c r="E262" s="662" t="s">
        <v>3334</v>
      </c>
      <c r="F262" s="665"/>
      <c r="G262" s="665"/>
      <c r="H262" s="678">
        <v>0</v>
      </c>
      <c r="I262" s="665">
        <v>2</v>
      </c>
      <c r="J262" s="665">
        <v>197.57895228006163</v>
      </c>
      <c r="K262" s="678">
        <v>1</v>
      </c>
      <c r="L262" s="665">
        <v>2</v>
      </c>
      <c r="M262" s="666">
        <v>197.57895228006163</v>
      </c>
    </row>
    <row r="263" spans="1:13" ht="14.4" customHeight="1" x14ac:dyDescent="0.3">
      <c r="A263" s="661" t="s">
        <v>608</v>
      </c>
      <c r="B263" s="662" t="s">
        <v>3335</v>
      </c>
      <c r="C263" s="662" t="s">
        <v>1542</v>
      </c>
      <c r="D263" s="662" t="s">
        <v>3336</v>
      </c>
      <c r="E263" s="662" t="s">
        <v>3337</v>
      </c>
      <c r="F263" s="665"/>
      <c r="G263" s="665"/>
      <c r="H263" s="678">
        <v>0</v>
      </c>
      <c r="I263" s="665">
        <v>1</v>
      </c>
      <c r="J263" s="665">
        <v>1375</v>
      </c>
      <c r="K263" s="678">
        <v>1</v>
      </c>
      <c r="L263" s="665">
        <v>1</v>
      </c>
      <c r="M263" s="666">
        <v>1375</v>
      </c>
    </row>
    <row r="264" spans="1:13" ht="14.4" customHeight="1" x14ac:dyDescent="0.3">
      <c r="A264" s="661" t="s">
        <v>608</v>
      </c>
      <c r="B264" s="662" t="s">
        <v>3338</v>
      </c>
      <c r="C264" s="662" t="s">
        <v>2733</v>
      </c>
      <c r="D264" s="662" t="s">
        <v>2734</v>
      </c>
      <c r="E264" s="662" t="s">
        <v>1487</v>
      </c>
      <c r="F264" s="665"/>
      <c r="G264" s="665"/>
      <c r="H264" s="678">
        <v>0</v>
      </c>
      <c r="I264" s="665">
        <v>1</v>
      </c>
      <c r="J264" s="665">
        <v>46.9</v>
      </c>
      <c r="K264" s="678">
        <v>1</v>
      </c>
      <c r="L264" s="665">
        <v>1</v>
      </c>
      <c r="M264" s="666">
        <v>46.9</v>
      </c>
    </row>
    <row r="265" spans="1:13" ht="14.4" customHeight="1" x14ac:dyDescent="0.3">
      <c r="A265" s="661" t="s">
        <v>608</v>
      </c>
      <c r="B265" s="662" t="s">
        <v>3338</v>
      </c>
      <c r="C265" s="662" t="s">
        <v>1381</v>
      </c>
      <c r="D265" s="662" t="s">
        <v>3339</v>
      </c>
      <c r="E265" s="662" t="s">
        <v>3340</v>
      </c>
      <c r="F265" s="665"/>
      <c r="G265" s="665"/>
      <c r="H265" s="678">
        <v>0</v>
      </c>
      <c r="I265" s="665">
        <v>14</v>
      </c>
      <c r="J265" s="665">
        <v>486.49869444003468</v>
      </c>
      <c r="K265" s="678">
        <v>1</v>
      </c>
      <c r="L265" s="665">
        <v>14</v>
      </c>
      <c r="M265" s="666">
        <v>486.49869444003468</v>
      </c>
    </row>
    <row r="266" spans="1:13" ht="14.4" customHeight="1" x14ac:dyDescent="0.3">
      <c r="A266" s="661" t="s">
        <v>608</v>
      </c>
      <c r="B266" s="662" t="s">
        <v>3341</v>
      </c>
      <c r="C266" s="662" t="s">
        <v>1509</v>
      </c>
      <c r="D266" s="662" t="s">
        <v>3343</v>
      </c>
      <c r="E266" s="662" t="s">
        <v>3344</v>
      </c>
      <c r="F266" s="665"/>
      <c r="G266" s="665"/>
      <c r="H266" s="678">
        <v>0</v>
      </c>
      <c r="I266" s="665">
        <v>1</v>
      </c>
      <c r="J266" s="665">
        <v>64.480000000000047</v>
      </c>
      <c r="K266" s="678">
        <v>1</v>
      </c>
      <c r="L266" s="665">
        <v>1</v>
      </c>
      <c r="M266" s="666">
        <v>64.480000000000047</v>
      </c>
    </row>
    <row r="267" spans="1:13" ht="14.4" customHeight="1" x14ac:dyDescent="0.3">
      <c r="A267" s="661" t="s">
        <v>608</v>
      </c>
      <c r="B267" s="662" t="s">
        <v>3348</v>
      </c>
      <c r="C267" s="662" t="s">
        <v>1793</v>
      </c>
      <c r="D267" s="662" t="s">
        <v>3436</v>
      </c>
      <c r="E267" s="662" t="s">
        <v>3437</v>
      </c>
      <c r="F267" s="665">
        <v>1.7</v>
      </c>
      <c r="G267" s="665">
        <v>789.85466666666662</v>
      </c>
      <c r="H267" s="678">
        <v>1</v>
      </c>
      <c r="I267" s="665"/>
      <c r="J267" s="665"/>
      <c r="K267" s="678">
        <v>0</v>
      </c>
      <c r="L267" s="665">
        <v>1.7</v>
      </c>
      <c r="M267" s="666">
        <v>789.85466666666662</v>
      </c>
    </row>
    <row r="268" spans="1:13" ht="14.4" customHeight="1" x14ac:dyDescent="0.3">
      <c r="A268" s="661" t="s">
        <v>608</v>
      </c>
      <c r="B268" s="662" t="s">
        <v>3348</v>
      </c>
      <c r="C268" s="662" t="s">
        <v>1645</v>
      </c>
      <c r="D268" s="662" t="s">
        <v>1646</v>
      </c>
      <c r="E268" s="662" t="s">
        <v>1647</v>
      </c>
      <c r="F268" s="665"/>
      <c r="G268" s="665"/>
      <c r="H268" s="678">
        <v>0</v>
      </c>
      <c r="I268" s="665">
        <v>826</v>
      </c>
      <c r="J268" s="665">
        <v>18038.370100997097</v>
      </c>
      <c r="K268" s="678">
        <v>1</v>
      </c>
      <c r="L268" s="665">
        <v>826</v>
      </c>
      <c r="M268" s="666">
        <v>18038.370100997097</v>
      </c>
    </row>
    <row r="269" spans="1:13" ht="14.4" customHeight="1" x14ac:dyDescent="0.3">
      <c r="A269" s="661" t="s">
        <v>608</v>
      </c>
      <c r="B269" s="662" t="s">
        <v>3348</v>
      </c>
      <c r="C269" s="662" t="s">
        <v>1601</v>
      </c>
      <c r="D269" s="662" t="s">
        <v>1602</v>
      </c>
      <c r="E269" s="662" t="s">
        <v>1603</v>
      </c>
      <c r="F269" s="665">
        <v>5.7999999999999989</v>
      </c>
      <c r="G269" s="665">
        <v>2635.8100000000004</v>
      </c>
      <c r="H269" s="678">
        <v>1</v>
      </c>
      <c r="I269" s="665"/>
      <c r="J269" s="665"/>
      <c r="K269" s="678">
        <v>0</v>
      </c>
      <c r="L269" s="665">
        <v>5.7999999999999989</v>
      </c>
      <c r="M269" s="666">
        <v>2635.8100000000004</v>
      </c>
    </row>
    <row r="270" spans="1:13" ht="14.4" customHeight="1" x14ac:dyDescent="0.3">
      <c r="A270" s="661" t="s">
        <v>608</v>
      </c>
      <c r="B270" s="662" t="s">
        <v>3349</v>
      </c>
      <c r="C270" s="662" t="s">
        <v>1556</v>
      </c>
      <c r="D270" s="662" t="s">
        <v>1557</v>
      </c>
      <c r="E270" s="662" t="s">
        <v>3350</v>
      </c>
      <c r="F270" s="665"/>
      <c r="G270" s="665"/>
      <c r="H270" s="678">
        <v>0</v>
      </c>
      <c r="I270" s="665">
        <v>3</v>
      </c>
      <c r="J270" s="665">
        <v>507.11786256048003</v>
      </c>
      <c r="K270" s="678">
        <v>1</v>
      </c>
      <c r="L270" s="665">
        <v>3</v>
      </c>
      <c r="M270" s="666">
        <v>507.11786256048003</v>
      </c>
    </row>
    <row r="271" spans="1:13" ht="14.4" customHeight="1" x14ac:dyDescent="0.3">
      <c r="A271" s="661" t="s">
        <v>608</v>
      </c>
      <c r="B271" s="662" t="s">
        <v>3349</v>
      </c>
      <c r="C271" s="662" t="s">
        <v>1641</v>
      </c>
      <c r="D271" s="662" t="s">
        <v>1557</v>
      </c>
      <c r="E271" s="662" t="s">
        <v>3351</v>
      </c>
      <c r="F271" s="665"/>
      <c r="G271" s="665"/>
      <c r="H271" s="678">
        <v>0</v>
      </c>
      <c r="I271" s="665">
        <v>1</v>
      </c>
      <c r="J271" s="665">
        <v>115.71899293387925</v>
      </c>
      <c r="K271" s="678">
        <v>1</v>
      </c>
      <c r="L271" s="665">
        <v>1</v>
      </c>
      <c r="M271" s="666">
        <v>115.71899293387925</v>
      </c>
    </row>
    <row r="272" spans="1:13" ht="14.4" customHeight="1" x14ac:dyDescent="0.3">
      <c r="A272" s="661" t="s">
        <v>608</v>
      </c>
      <c r="B272" s="662" t="s">
        <v>3349</v>
      </c>
      <c r="C272" s="662" t="s">
        <v>1661</v>
      </c>
      <c r="D272" s="662" t="s">
        <v>3352</v>
      </c>
      <c r="E272" s="662" t="s">
        <v>3353</v>
      </c>
      <c r="F272" s="665"/>
      <c r="G272" s="665"/>
      <c r="H272" s="678">
        <v>0</v>
      </c>
      <c r="I272" s="665">
        <v>283.2</v>
      </c>
      <c r="J272" s="665">
        <v>21678.482832310059</v>
      </c>
      <c r="K272" s="678">
        <v>1</v>
      </c>
      <c r="L272" s="665">
        <v>283.2</v>
      </c>
      <c r="M272" s="666">
        <v>21678.482832310059</v>
      </c>
    </row>
    <row r="273" spans="1:13" ht="14.4" customHeight="1" x14ac:dyDescent="0.3">
      <c r="A273" s="661" t="s">
        <v>608</v>
      </c>
      <c r="B273" s="662" t="s">
        <v>3354</v>
      </c>
      <c r="C273" s="662" t="s">
        <v>1701</v>
      </c>
      <c r="D273" s="662" t="s">
        <v>1702</v>
      </c>
      <c r="E273" s="662" t="s">
        <v>1703</v>
      </c>
      <c r="F273" s="665"/>
      <c r="G273" s="665"/>
      <c r="H273" s="678">
        <v>0</v>
      </c>
      <c r="I273" s="665">
        <v>51.699999999999996</v>
      </c>
      <c r="J273" s="665">
        <v>24783</v>
      </c>
      <c r="K273" s="678">
        <v>1</v>
      </c>
      <c r="L273" s="665">
        <v>51.699999999999996</v>
      </c>
      <c r="M273" s="666">
        <v>24783</v>
      </c>
    </row>
    <row r="274" spans="1:13" ht="14.4" customHeight="1" x14ac:dyDescent="0.3">
      <c r="A274" s="661" t="s">
        <v>608</v>
      </c>
      <c r="B274" s="662" t="s">
        <v>3354</v>
      </c>
      <c r="C274" s="662" t="s">
        <v>1595</v>
      </c>
      <c r="D274" s="662" t="s">
        <v>1596</v>
      </c>
      <c r="E274" s="662" t="s">
        <v>1597</v>
      </c>
      <c r="F274" s="665">
        <v>1.2</v>
      </c>
      <c r="G274" s="665">
        <v>2146.9679999999998</v>
      </c>
      <c r="H274" s="678">
        <v>1</v>
      </c>
      <c r="I274" s="665"/>
      <c r="J274" s="665"/>
      <c r="K274" s="678">
        <v>0</v>
      </c>
      <c r="L274" s="665">
        <v>1.2</v>
      </c>
      <c r="M274" s="666">
        <v>2146.9679999999998</v>
      </c>
    </row>
    <row r="275" spans="1:13" ht="14.4" customHeight="1" x14ac:dyDescent="0.3">
      <c r="A275" s="661" t="s">
        <v>608</v>
      </c>
      <c r="B275" s="662" t="s">
        <v>3355</v>
      </c>
      <c r="C275" s="662" t="s">
        <v>1653</v>
      </c>
      <c r="D275" s="662" t="s">
        <v>1654</v>
      </c>
      <c r="E275" s="662" t="s">
        <v>2794</v>
      </c>
      <c r="F275" s="665"/>
      <c r="G275" s="665"/>
      <c r="H275" s="678">
        <v>0</v>
      </c>
      <c r="I275" s="665">
        <v>3.5</v>
      </c>
      <c r="J275" s="665">
        <v>498.79703624213295</v>
      </c>
      <c r="K275" s="678">
        <v>1</v>
      </c>
      <c r="L275" s="665">
        <v>3.5</v>
      </c>
      <c r="M275" s="666">
        <v>498.79703624213295</v>
      </c>
    </row>
    <row r="276" spans="1:13" ht="14.4" customHeight="1" x14ac:dyDescent="0.3">
      <c r="A276" s="661" t="s">
        <v>608</v>
      </c>
      <c r="B276" s="662" t="s">
        <v>3356</v>
      </c>
      <c r="C276" s="662" t="s">
        <v>1710</v>
      </c>
      <c r="D276" s="662" t="s">
        <v>1711</v>
      </c>
      <c r="E276" s="662" t="s">
        <v>1603</v>
      </c>
      <c r="F276" s="665">
        <v>2</v>
      </c>
      <c r="G276" s="665">
        <v>783.15744546880262</v>
      </c>
      <c r="H276" s="678">
        <v>0.78240833215642602</v>
      </c>
      <c r="I276" s="665">
        <v>1</v>
      </c>
      <c r="J276" s="665">
        <v>217.8</v>
      </c>
      <c r="K276" s="678">
        <v>0.21759166784357395</v>
      </c>
      <c r="L276" s="665">
        <v>3</v>
      </c>
      <c r="M276" s="666">
        <v>1000.9574454688027</v>
      </c>
    </row>
    <row r="277" spans="1:13" ht="14.4" customHeight="1" x14ac:dyDescent="0.3">
      <c r="A277" s="661" t="s">
        <v>608</v>
      </c>
      <c r="B277" s="662" t="s">
        <v>3357</v>
      </c>
      <c r="C277" s="662" t="s">
        <v>1704</v>
      </c>
      <c r="D277" s="662" t="s">
        <v>1705</v>
      </c>
      <c r="E277" s="662" t="s">
        <v>1706</v>
      </c>
      <c r="F277" s="665"/>
      <c r="G277" s="665"/>
      <c r="H277" s="678">
        <v>0</v>
      </c>
      <c r="I277" s="665">
        <v>35</v>
      </c>
      <c r="J277" s="665">
        <v>1047.9000000000001</v>
      </c>
      <c r="K277" s="678">
        <v>1</v>
      </c>
      <c r="L277" s="665">
        <v>35</v>
      </c>
      <c r="M277" s="666">
        <v>1047.9000000000001</v>
      </c>
    </row>
    <row r="278" spans="1:13" ht="14.4" customHeight="1" x14ac:dyDescent="0.3">
      <c r="A278" s="661" t="s">
        <v>608</v>
      </c>
      <c r="B278" s="662" t="s">
        <v>3358</v>
      </c>
      <c r="C278" s="662" t="s">
        <v>1676</v>
      </c>
      <c r="D278" s="662" t="s">
        <v>3359</v>
      </c>
      <c r="E278" s="662" t="s">
        <v>1678</v>
      </c>
      <c r="F278" s="665"/>
      <c r="G278" s="665"/>
      <c r="H278" s="678">
        <v>0</v>
      </c>
      <c r="I278" s="665">
        <v>2</v>
      </c>
      <c r="J278" s="665">
        <v>1316.5173921053388</v>
      </c>
      <c r="K278" s="678">
        <v>1</v>
      </c>
      <c r="L278" s="665">
        <v>2</v>
      </c>
      <c r="M278" s="666">
        <v>1316.5173921053388</v>
      </c>
    </row>
    <row r="279" spans="1:13" ht="14.4" customHeight="1" x14ac:dyDescent="0.3">
      <c r="A279" s="661" t="s">
        <v>608</v>
      </c>
      <c r="B279" s="662" t="s">
        <v>3360</v>
      </c>
      <c r="C279" s="662" t="s">
        <v>1669</v>
      </c>
      <c r="D279" s="662" t="s">
        <v>1670</v>
      </c>
      <c r="E279" s="662" t="s">
        <v>1706</v>
      </c>
      <c r="F279" s="665"/>
      <c r="G279" s="665"/>
      <c r="H279" s="678">
        <v>0</v>
      </c>
      <c r="I279" s="665">
        <v>31</v>
      </c>
      <c r="J279" s="665">
        <v>1951.1399999999999</v>
      </c>
      <c r="K279" s="678">
        <v>1</v>
      </c>
      <c r="L279" s="665">
        <v>31</v>
      </c>
      <c r="M279" s="666">
        <v>1951.1399999999999</v>
      </c>
    </row>
    <row r="280" spans="1:13" ht="14.4" customHeight="1" x14ac:dyDescent="0.3">
      <c r="A280" s="661" t="s">
        <v>608</v>
      </c>
      <c r="B280" s="662" t="s">
        <v>3361</v>
      </c>
      <c r="C280" s="662" t="s">
        <v>1635</v>
      </c>
      <c r="D280" s="662" t="s">
        <v>1636</v>
      </c>
      <c r="E280" s="662" t="s">
        <v>1600</v>
      </c>
      <c r="F280" s="665">
        <v>4.2</v>
      </c>
      <c r="G280" s="665">
        <v>713.11799999999994</v>
      </c>
      <c r="H280" s="678">
        <v>1</v>
      </c>
      <c r="I280" s="665"/>
      <c r="J280" s="665"/>
      <c r="K280" s="678">
        <v>0</v>
      </c>
      <c r="L280" s="665">
        <v>4.2</v>
      </c>
      <c r="M280" s="666">
        <v>713.11799999999994</v>
      </c>
    </row>
    <row r="281" spans="1:13" ht="14.4" customHeight="1" x14ac:dyDescent="0.3">
      <c r="A281" s="661" t="s">
        <v>608</v>
      </c>
      <c r="B281" s="662" t="s">
        <v>3361</v>
      </c>
      <c r="C281" s="662" t="s">
        <v>1630</v>
      </c>
      <c r="D281" s="662" t="s">
        <v>1631</v>
      </c>
      <c r="E281" s="662" t="s">
        <v>1600</v>
      </c>
      <c r="F281" s="665"/>
      <c r="G281" s="665"/>
      <c r="H281" s="678">
        <v>0</v>
      </c>
      <c r="I281" s="665">
        <v>1.5</v>
      </c>
      <c r="J281" s="665">
        <v>1406.9549999999999</v>
      </c>
      <c r="K281" s="678">
        <v>1</v>
      </c>
      <c r="L281" s="665">
        <v>1.5</v>
      </c>
      <c r="M281" s="666">
        <v>1406.9549999999999</v>
      </c>
    </row>
    <row r="282" spans="1:13" ht="14.4" customHeight="1" x14ac:dyDescent="0.3">
      <c r="A282" s="661" t="s">
        <v>608</v>
      </c>
      <c r="B282" s="662" t="s">
        <v>3361</v>
      </c>
      <c r="C282" s="662" t="s">
        <v>2474</v>
      </c>
      <c r="D282" s="662" t="s">
        <v>2475</v>
      </c>
      <c r="E282" s="662" t="s">
        <v>2476</v>
      </c>
      <c r="F282" s="665">
        <v>2</v>
      </c>
      <c r="G282" s="665">
        <v>2233</v>
      </c>
      <c r="H282" s="678">
        <v>1</v>
      </c>
      <c r="I282" s="665"/>
      <c r="J282" s="665"/>
      <c r="K282" s="678">
        <v>0</v>
      </c>
      <c r="L282" s="665">
        <v>2</v>
      </c>
      <c r="M282" s="666">
        <v>2233</v>
      </c>
    </row>
    <row r="283" spans="1:13" ht="14.4" customHeight="1" x14ac:dyDescent="0.3">
      <c r="A283" s="661" t="s">
        <v>608</v>
      </c>
      <c r="B283" s="662" t="s">
        <v>3361</v>
      </c>
      <c r="C283" s="662" t="s">
        <v>2786</v>
      </c>
      <c r="D283" s="662" t="s">
        <v>3473</v>
      </c>
      <c r="E283" s="662" t="s">
        <v>1600</v>
      </c>
      <c r="F283" s="665">
        <v>1</v>
      </c>
      <c r="G283" s="665">
        <v>2773.1600000000003</v>
      </c>
      <c r="H283" s="678">
        <v>1</v>
      </c>
      <c r="I283" s="665"/>
      <c r="J283" s="665"/>
      <c r="K283" s="678">
        <v>0</v>
      </c>
      <c r="L283" s="665">
        <v>1</v>
      </c>
      <c r="M283" s="666">
        <v>2773.1600000000003</v>
      </c>
    </row>
    <row r="284" spans="1:13" ht="14.4" customHeight="1" x14ac:dyDescent="0.3">
      <c r="A284" s="661" t="s">
        <v>608</v>
      </c>
      <c r="B284" s="662" t="s">
        <v>3440</v>
      </c>
      <c r="C284" s="662" t="s">
        <v>1698</v>
      </c>
      <c r="D284" s="662" t="s">
        <v>1699</v>
      </c>
      <c r="E284" s="662" t="s">
        <v>3441</v>
      </c>
      <c r="F284" s="665"/>
      <c r="G284" s="665"/>
      <c r="H284" s="678">
        <v>0</v>
      </c>
      <c r="I284" s="665">
        <v>9</v>
      </c>
      <c r="J284" s="665">
        <v>6948.7199999999993</v>
      </c>
      <c r="K284" s="678">
        <v>1</v>
      </c>
      <c r="L284" s="665">
        <v>9</v>
      </c>
      <c r="M284" s="666">
        <v>6948.7199999999993</v>
      </c>
    </row>
    <row r="285" spans="1:13" ht="14.4" customHeight="1" x14ac:dyDescent="0.3">
      <c r="A285" s="661" t="s">
        <v>608</v>
      </c>
      <c r="B285" s="662" t="s">
        <v>3363</v>
      </c>
      <c r="C285" s="662" t="s">
        <v>2482</v>
      </c>
      <c r="D285" s="662" t="s">
        <v>3364</v>
      </c>
      <c r="E285" s="662" t="s">
        <v>3442</v>
      </c>
      <c r="F285" s="665"/>
      <c r="G285" s="665"/>
      <c r="H285" s="678">
        <v>0</v>
      </c>
      <c r="I285" s="665">
        <v>3</v>
      </c>
      <c r="J285" s="665">
        <v>792</v>
      </c>
      <c r="K285" s="678">
        <v>1</v>
      </c>
      <c r="L285" s="665">
        <v>3</v>
      </c>
      <c r="M285" s="666">
        <v>792</v>
      </c>
    </row>
    <row r="286" spans="1:13" ht="14.4" customHeight="1" x14ac:dyDescent="0.3">
      <c r="A286" s="661" t="s">
        <v>608</v>
      </c>
      <c r="B286" s="662" t="s">
        <v>3369</v>
      </c>
      <c r="C286" s="662" t="s">
        <v>1589</v>
      </c>
      <c r="D286" s="662" t="s">
        <v>3370</v>
      </c>
      <c r="E286" s="662" t="s">
        <v>1591</v>
      </c>
      <c r="F286" s="665">
        <v>16.95</v>
      </c>
      <c r="G286" s="665">
        <v>11040.606565177772</v>
      </c>
      <c r="H286" s="678">
        <v>1</v>
      </c>
      <c r="I286" s="665"/>
      <c r="J286" s="665"/>
      <c r="K286" s="678">
        <v>0</v>
      </c>
      <c r="L286" s="665">
        <v>16.95</v>
      </c>
      <c r="M286" s="666">
        <v>11040.606565177772</v>
      </c>
    </row>
    <row r="287" spans="1:13" ht="14.4" customHeight="1" x14ac:dyDescent="0.3">
      <c r="A287" s="661" t="s">
        <v>608</v>
      </c>
      <c r="B287" s="662" t="s">
        <v>3375</v>
      </c>
      <c r="C287" s="662" t="s">
        <v>1673</v>
      </c>
      <c r="D287" s="662" t="s">
        <v>1674</v>
      </c>
      <c r="E287" s="662" t="s">
        <v>2497</v>
      </c>
      <c r="F287" s="665"/>
      <c r="G287" s="665"/>
      <c r="H287" s="678">
        <v>0</v>
      </c>
      <c r="I287" s="665">
        <v>52</v>
      </c>
      <c r="J287" s="665">
        <v>2577.6916822977009</v>
      </c>
      <c r="K287" s="678">
        <v>1</v>
      </c>
      <c r="L287" s="665">
        <v>52</v>
      </c>
      <c r="M287" s="666">
        <v>2577.6916822977009</v>
      </c>
    </row>
    <row r="288" spans="1:13" ht="14.4" customHeight="1" x14ac:dyDescent="0.3">
      <c r="A288" s="661" t="s">
        <v>608</v>
      </c>
      <c r="B288" s="662" t="s">
        <v>3376</v>
      </c>
      <c r="C288" s="662" t="s">
        <v>2799</v>
      </c>
      <c r="D288" s="662" t="s">
        <v>2800</v>
      </c>
      <c r="E288" s="662" t="s">
        <v>2801</v>
      </c>
      <c r="F288" s="665"/>
      <c r="G288" s="665"/>
      <c r="H288" s="678">
        <v>0</v>
      </c>
      <c r="I288" s="665">
        <v>1.8</v>
      </c>
      <c r="J288" s="665">
        <v>275.22000000000003</v>
      </c>
      <c r="K288" s="678">
        <v>1</v>
      </c>
      <c r="L288" s="665">
        <v>1.8</v>
      </c>
      <c r="M288" s="666">
        <v>275.22000000000003</v>
      </c>
    </row>
    <row r="289" spans="1:13" ht="14.4" customHeight="1" x14ac:dyDescent="0.3">
      <c r="A289" s="661" t="s">
        <v>608</v>
      </c>
      <c r="B289" s="662" t="s">
        <v>3377</v>
      </c>
      <c r="C289" s="662" t="s">
        <v>1665</v>
      </c>
      <c r="D289" s="662" t="s">
        <v>3378</v>
      </c>
      <c r="E289" s="662" t="s">
        <v>3379</v>
      </c>
      <c r="F289" s="665"/>
      <c r="G289" s="665"/>
      <c r="H289" s="678">
        <v>0</v>
      </c>
      <c r="I289" s="665">
        <v>3.9</v>
      </c>
      <c r="J289" s="665">
        <v>2471.2091940558139</v>
      </c>
      <c r="K289" s="678">
        <v>1</v>
      </c>
      <c r="L289" s="665">
        <v>3.9</v>
      </c>
      <c r="M289" s="666">
        <v>2471.2091940558139</v>
      </c>
    </row>
    <row r="290" spans="1:13" ht="14.4" customHeight="1" x14ac:dyDescent="0.3">
      <c r="A290" s="661" t="s">
        <v>608</v>
      </c>
      <c r="B290" s="662" t="s">
        <v>3383</v>
      </c>
      <c r="C290" s="662" t="s">
        <v>2802</v>
      </c>
      <c r="D290" s="662" t="s">
        <v>2803</v>
      </c>
      <c r="E290" s="662" t="s">
        <v>1709</v>
      </c>
      <c r="F290" s="665"/>
      <c r="G290" s="665"/>
      <c r="H290" s="678">
        <v>0</v>
      </c>
      <c r="I290" s="665">
        <v>30</v>
      </c>
      <c r="J290" s="665">
        <v>1039.8009999999999</v>
      </c>
      <c r="K290" s="678">
        <v>1</v>
      </c>
      <c r="L290" s="665">
        <v>30</v>
      </c>
      <c r="M290" s="666">
        <v>1039.8009999999999</v>
      </c>
    </row>
    <row r="291" spans="1:13" ht="14.4" customHeight="1" x14ac:dyDescent="0.3">
      <c r="A291" s="661" t="s">
        <v>608</v>
      </c>
      <c r="B291" s="662" t="s">
        <v>3383</v>
      </c>
      <c r="C291" s="662" t="s">
        <v>1712</v>
      </c>
      <c r="D291" s="662" t="s">
        <v>1713</v>
      </c>
      <c r="E291" s="662" t="s">
        <v>1688</v>
      </c>
      <c r="F291" s="665"/>
      <c r="G291" s="665"/>
      <c r="H291" s="678">
        <v>0</v>
      </c>
      <c r="I291" s="665">
        <v>10</v>
      </c>
      <c r="J291" s="665">
        <v>551.87</v>
      </c>
      <c r="K291" s="678">
        <v>1</v>
      </c>
      <c r="L291" s="665">
        <v>10</v>
      </c>
      <c r="M291" s="666">
        <v>551.87</v>
      </c>
    </row>
    <row r="292" spans="1:13" ht="14.4" customHeight="1" x14ac:dyDescent="0.3">
      <c r="A292" s="661" t="s">
        <v>608</v>
      </c>
      <c r="B292" s="662" t="s">
        <v>3387</v>
      </c>
      <c r="C292" s="662" t="s">
        <v>1585</v>
      </c>
      <c r="D292" s="662" t="s">
        <v>3388</v>
      </c>
      <c r="E292" s="662" t="s">
        <v>3389</v>
      </c>
      <c r="F292" s="665">
        <v>5</v>
      </c>
      <c r="G292" s="665">
        <v>2082.877</v>
      </c>
      <c r="H292" s="678">
        <v>1</v>
      </c>
      <c r="I292" s="665"/>
      <c r="J292" s="665"/>
      <c r="K292" s="678">
        <v>0</v>
      </c>
      <c r="L292" s="665">
        <v>5</v>
      </c>
      <c r="M292" s="666">
        <v>2082.877</v>
      </c>
    </row>
    <row r="293" spans="1:13" ht="14.4" customHeight="1" x14ac:dyDescent="0.3">
      <c r="A293" s="661" t="s">
        <v>608</v>
      </c>
      <c r="B293" s="662" t="s">
        <v>3387</v>
      </c>
      <c r="C293" s="662" t="s">
        <v>1680</v>
      </c>
      <c r="D293" s="662" t="s">
        <v>3390</v>
      </c>
      <c r="E293" s="662" t="s">
        <v>3391</v>
      </c>
      <c r="F293" s="665"/>
      <c r="G293" s="665"/>
      <c r="H293" s="678">
        <v>0</v>
      </c>
      <c r="I293" s="665">
        <v>395</v>
      </c>
      <c r="J293" s="665">
        <v>11411.247371731621</v>
      </c>
      <c r="K293" s="678">
        <v>1</v>
      </c>
      <c r="L293" s="665">
        <v>395</v>
      </c>
      <c r="M293" s="666">
        <v>11411.247371731621</v>
      </c>
    </row>
    <row r="294" spans="1:13" ht="14.4" customHeight="1" x14ac:dyDescent="0.3">
      <c r="A294" s="661" t="s">
        <v>608</v>
      </c>
      <c r="B294" s="662" t="s">
        <v>3392</v>
      </c>
      <c r="C294" s="662" t="s">
        <v>1729</v>
      </c>
      <c r="D294" s="662" t="s">
        <v>1730</v>
      </c>
      <c r="E294" s="662" t="s">
        <v>1731</v>
      </c>
      <c r="F294" s="665"/>
      <c r="G294" s="665"/>
      <c r="H294" s="678">
        <v>0</v>
      </c>
      <c r="I294" s="665">
        <v>17.600000000000001</v>
      </c>
      <c r="J294" s="665">
        <v>2807.2000000000003</v>
      </c>
      <c r="K294" s="678">
        <v>1</v>
      </c>
      <c r="L294" s="665">
        <v>17.600000000000001</v>
      </c>
      <c r="M294" s="666">
        <v>2807.2000000000003</v>
      </c>
    </row>
    <row r="295" spans="1:13" ht="14.4" customHeight="1" x14ac:dyDescent="0.3">
      <c r="A295" s="661" t="s">
        <v>608</v>
      </c>
      <c r="B295" s="662" t="s">
        <v>3392</v>
      </c>
      <c r="C295" s="662" t="s">
        <v>1732</v>
      </c>
      <c r="D295" s="662" t="s">
        <v>1730</v>
      </c>
      <c r="E295" s="662" t="s">
        <v>1733</v>
      </c>
      <c r="F295" s="665"/>
      <c r="G295" s="665"/>
      <c r="H295" s="678">
        <v>0</v>
      </c>
      <c r="I295" s="665">
        <v>5.8000000000000007</v>
      </c>
      <c r="J295" s="665">
        <v>1786.4</v>
      </c>
      <c r="K295" s="678">
        <v>1</v>
      </c>
      <c r="L295" s="665">
        <v>5.8000000000000007</v>
      </c>
      <c r="M295" s="666">
        <v>1786.4</v>
      </c>
    </row>
    <row r="296" spans="1:13" ht="14.4" customHeight="1" x14ac:dyDescent="0.3">
      <c r="A296" s="661" t="s">
        <v>608</v>
      </c>
      <c r="B296" s="662" t="s">
        <v>3392</v>
      </c>
      <c r="C296" s="662" t="s">
        <v>1719</v>
      </c>
      <c r="D296" s="662" t="s">
        <v>3393</v>
      </c>
      <c r="E296" s="662" t="s">
        <v>2497</v>
      </c>
      <c r="F296" s="665">
        <v>10</v>
      </c>
      <c r="G296" s="665">
        <v>302.19999999999993</v>
      </c>
      <c r="H296" s="678">
        <v>0.33333377979181317</v>
      </c>
      <c r="I296" s="665">
        <v>20</v>
      </c>
      <c r="J296" s="665">
        <v>604.39878572385271</v>
      </c>
      <c r="K296" s="678">
        <v>0.66666622020818678</v>
      </c>
      <c r="L296" s="665">
        <v>30</v>
      </c>
      <c r="M296" s="666">
        <v>906.59878572385264</v>
      </c>
    </row>
    <row r="297" spans="1:13" ht="14.4" customHeight="1" x14ac:dyDescent="0.3">
      <c r="A297" s="661" t="s">
        <v>608</v>
      </c>
      <c r="B297" s="662" t="s">
        <v>3394</v>
      </c>
      <c r="C297" s="662" t="s">
        <v>1726</v>
      </c>
      <c r="D297" s="662" t="s">
        <v>1727</v>
      </c>
      <c r="E297" s="662" t="s">
        <v>3395</v>
      </c>
      <c r="F297" s="665"/>
      <c r="G297" s="665"/>
      <c r="H297" s="678">
        <v>0</v>
      </c>
      <c r="I297" s="665">
        <v>4</v>
      </c>
      <c r="J297" s="665">
        <v>11468.255590078612</v>
      </c>
      <c r="K297" s="678">
        <v>1</v>
      </c>
      <c r="L297" s="665">
        <v>4</v>
      </c>
      <c r="M297" s="666">
        <v>11468.255590078612</v>
      </c>
    </row>
    <row r="298" spans="1:13" ht="14.4" customHeight="1" x14ac:dyDescent="0.3">
      <c r="A298" s="661" t="s">
        <v>608</v>
      </c>
      <c r="B298" s="662" t="s">
        <v>3444</v>
      </c>
      <c r="C298" s="662" t="s">
        <v>2750</v>
      </c>
      <c r="D298" s="662" t="s">
        <v>2205</v>
      </c>
      <c r="E298" s="662" t="s">
        <v>3474</v>
      </c>
      <c r="F298" s="665"/>
      <c r="G298" s="665"/>
      <c r="H298" s="678">
        <v>0</v>
      </c>
      <c r="I298" s="665">
        <v>1</v>
      </c>
      <c r="J298" s="665">
        <v>58.86</v>
      </c>
      <c r="K298" s="678">
        <v>1</v>
      </c>
      <c r="L298" s="665">
        <v>1</v>
      </c>
      <c r="M298" s="666">
        <v>58.86</v>
      </c>
    </row>
    <row r="299" spans="1:13" ht="14.4" customHeight="1" x14ac:dyDescent="0.3">
      <c r="A299" s="661" t="s">
        <v>608</v>
      </c>
      <c r="B299" s="662" t="s">
        <v>3396</v>
      </c>
      <c r="C299" s="662" t="s">
        <v>2776</v>
      </c>
      <c r="D299" s="662" t="s">
        <v>3475</v>
      </c>
      <c r="E299" s="662" t="s">
        <v>2778</v>
      </c>
      <c r="F299" s="665"/>
      <c r="G299" s="665"/>
      <c r="H299" s="678">
        <v>0</v>
      </c>
      <c r="I299" s="665">
        <v>4</v>
      </c>
      <c r="J299" s="665">
        <v>3679.5887603245196</v>
      </c>
      <c r="K299" s="678">
        <v>1</v>
      </c>
      <c r="L299" s="665">
        <v>4</v>
      </c>
      <c r="M299" s="666">
        <v>3679.5887603245196</v>
      </c>
    </row>
    <row r="300" spans="1:13" ht="14.4" customHeight="1" x14ac:dyDescent="0.3">
      <c r="A300" s="661" t="s">
        <v>608</v>
      </c>
      <c r="B300" s="662" t="s">
        <v>3445</v>
      </c>
      <c r="C300" s="662" t="s">
        <v>2759</v>
      </c>
      <c r="D300" s="662" t="s">
        <v>2760</v>
      </c>
      <c r="E300" s="662" t="s">
        <v>3476</v>
      </c>
      <c r="F300" s="665"/>
      <c r="G300" s="665"/>
      <c r="H300" s="678">
        <v>0</v>
      </c>
      <c r="I300" s="665">
        <v>3</v>
      </c>
      <c r="J300" s="665">
        <v>84.9</v>
      </c>
      <c r="K300" s="678">
        <v>1</v>
      </c>
      <c r="L300" s="665">
        <v>3</v>
      </c>
      <c r="M300" s="666">
        <v>84.9</v>
      </c>
    </row>
    <row r="301" spans="1:13" ht="14.4" customHeight="1" x14ac:dyDescent="0.3">
      <c r="A301" s="661" t="s">
        <v>608</v>
      </c>
      <c r="B301" s="662" t="s">
        <v>3445</v>
      </c>
      <c r="C301" s="662" t="s">
        <v>2729</v>
      </c>
      <c r="D301" s="662" t="s">
        <v>2730</v>
      </c>
      <c r="E301" s="662" t="s">
        <v>2731</v>
      </c>
      <c r="F301" s="665"/>
      <c r="G301" s="665"/>
      <c r="H301" s="678">
        <v>0</v>
      </c>
      <c r="I301" s="665">
        <v>2</v>
      </c>
      <c r="J301" s="665">
        <v>117.33999999999997</v>
      </c>
      <c r="K301" s="678">
        <v>1</v>
      </c>
      <c r="L301" s="665">
        <v>2</v>
      </c>
      <c r="M301" s="666">
        <v>117.33999999999997</v>
      </c>
    </row>
    <row r="302" spans="1:13" ht="14.4" customHeight="1" x14ac:dyDescent="0.3">
      <c r="A302" s="661" t="s">
        <v>608</v>
      </c>
      <c r="B302" s="662" t="s">
        <v>3397</v>
      </c>
      <c r="C302" s="662" t="s">
        <v>1446</v>
      </c>
      <c r="D302" s="662" t="s">
        <v>3400</v>
      </c>
      <c r="E302" s="662" t="s">
        <v>3401</v>
      </c>
      <c r="F302" s="665"/>
      <c r="G302" s="665"/>
      <c r="H302" s="678">
        <v>0</v>
      </c>
      <c r="I302" s="665">
        <v>1</v>
      </c>
      <c r="J302" s="665">
        <v>323.10524255088512</v>
      </c>
      <c r="K302" s="678">
        <v>1</v>
      </c>
      <c r="L302" s="665">
        <v>1</v>
      </c>
      <c r="M302" s="666">
        <v>323.10524255088512</v>
      </c>
    </row>
    <row r="303" spans="1:13" ht="14.4" customHeight="1" x14ac:dyDescent="0.3">
      <c r="A303" s="661" t="s">
        <v>608</v>
      </c>
      <c r="B303" s="662" t="s">
        <v>3477</v>
      </c>
      <c r="C303" s="662" t="s">
        <v>2780</v>
      </c>
      <c r="D303" s="662" t="s">
        <v>2781</v>
      </c>
      <c r="E303" s="662" t="s">
        <v>2782</v>
      </c>
      <c r="F303" s="665"/>
      <c r="G303" s="665"/>
      <c r="H303" s="678">
        <v>0</v>
      </c>
      <c r="I303" s="665">
        <v>1</v>
      </c>
      <c r="J303" s="665">
        <v>608.92999999999995</v>
      </c>
      <c r="K303" s="678">
        <v>1</v>
      </c>
      <c r="L303" s="665">
        <v>1</v>
      </c>
      <c r="M303" s="666">
        <v>608.92999999999995</v>
      </c>
    </row>
    <row r="304" spans="1:13" ht="14.4" customHeight="1" x14ac:dyDescent="0.3">
      <c r="A304" s="661" t="s">
        <v>608</v>
      </c>
      <c r="B304" s="662" t="s">
        <v>3405</v>
      </c>
      <c r="C304" s="662" t="s">
        <v>2315</v>
      </c>
      <c r="D304" s="662" t="s">
        <v>3448</v>
      </c>
      <c r="E304" s="662" t="s">
        <v>3449</v>
      </c>
      <c r="F304" s="665"/>
      <c r="G304" s="665"/>
      <c r="H304" s="678">
        <v>0</v>
      </c>
      <c r="I304" s="665">
        <v>4</v>
      </c>
      <c r="J304" s="665">
        <v>188.25970089862491</v>
      </c>
      <c r="K304" s="678">
        <v>1</v>
      </c>
      <c r="L304" s="665">
        <v>4</v>
      </c>
      <c r="M304" s="666">
        <v>188.25970089862491</v>
      </c>
    </row>
    <row r="305" spans="1:13" ht="14.4" customHeight="1" x14ac:dyDescent="0.3">
      <c r="A305" s="661" t="s">
        <v>608</v>
      </c>
      <c r="B305" s="662" t="s">
        <v>3405</v>
      </c>
      <c r="C305" s="662" t="s">
        <v>1527</v>
      </c>
      <c r="D305" s="662" t="s">
        <v>3406</v>
      </c>
      <c r="E305" s="662" t="s">
        <v>3407</v>
      </c>
      <c r="F305" s="665"/>
      <c r="G305" s="665"/>
      <c r="H305" s="678">
        <v>0</v>
      </c>
      <c r="I305" s="665">
        <v>3</v>
      </c>
      <c r="J305" s="665">
        <v>185.43984223158037</v>
      </c>
      <c r="K305" s="678">
        <v>1</v>
      </c>
      <c r="L305" s="665">
        <v>3</v>
      </c>
      <c r="M305" s="666">
        <v>185.43984223158037</v>
      </c>
    </row>
    <row r="306" spans="1:13" ht="14.4" customHeight="1" x14ac:dyDescent="0.3">
      <c r="A306" s="661" t="s">
        <v>608</v>
      </c>
      <c r="B306" s="662" t="s">
        <v>3405</v>
      </c>
      <c r="C306" s="662" t="s">
        <v>2326</v>
      </c>
      <c r="D306" s="662" t="s">
        <v>3450</v>
      </c>
      <c r="E306" s="662" t="s">
        <v>2225</v>
      </c>
      <c r="F306" s="665"/>
      <c r="G306" s="665"/>
      <c r="H306" s="678">
        <v>0</v>
      </c>
      <c r="I306" s="665">
        <v>2</v>
      </c>
      <c r="J306" s="665">
        <v>206.64</v>
      </c>
      <c r="K306" s="678">
        <v>1</v>
      </c>
      <c r="L306" s="665">
        <v>2</v>
      </c>
      <c r="M306" s="666">
        <v>206.64</v>
      </c>
    </row>
    <row r="307" spans="1:13" ht="14.4" customHeight="1" x14ac:dyDescent="0.3">
      <c r="A307" s="661" t="s">
        <v>608</v>
      </c>
      <c r="B307" s="662" t="s">
        <v>3478</v>
      </c>
      <c r="C307" s="662" t="s">
        <v>2772</v>
      </c>
      <c r="D307" s="662" t="s">
        <v>2773</v>
      </c>
      <c r="E307" s="662" t="s">
        <v>3479</v>
      </c>
      <c r="F307" s="665"/>
      <c r="G307" s="665"/>
      <c r="H307" s="678">
        <v>0</v>
      </c>
      <c r="I307" s="665">
        <v>1</v>
      </c>
      <c r="J307" s="665">
        <v>91.699590702439366</v>
      </c>
      <c r="K307" s="678">
        <v>1</v>
      </c>
      <c r="L307" s="665">
        <v>1</v>
      </c>
      <c r="M307" s="666">
        <v>91.699590702439366</v>
      </c>
    </row>
    <row r="308" spans="1:13" ht="14.4" customHeight="1" x14ac:dyDescent="0.3">
      <c r="A308" s="661" t="s">
        <v>608</v>
      </c>
      <c r="B308" s="662" t="s">
        <v>3408</v>
      </c>
      <c r="C308" s="662" t="s">
        <v>1493</v>
      </c>
      <c r="D308" s="662" t="s">
        <v>1494</v>
      </c>
      <c r="E308" s="662" t="s">
        <v>1880</v>
      </c>
      <c r="F308" s="665"/>
      <c r="G308" s="665"/>
      <c r="H308" s="678">
        <v>0</v>
      </c>
      <c r="I308" s="665">
        <v>1</v>
      </c>
      <c r="J308" s="665">
        <v>49.45999999999998</v>
      </c>
      <c r="K308" s="678">
        <v>1</v>
      </c>
      <c r="L308" s="665">
        <v>1</v>
      </c>
      <c r="M308" s="666">
        <v>49.45999999999998</v>
      </c>
    </row>
    <row r="309" spans="1:13" ht="14.4" customHeight="1" x14ac:dyDescent="0.3">
      <c r="A309" s="661" t="s">
        <v>608</v>
      </c>
      <c r="B309" s="662" t="s">
        <v>3480</v>
      </c>
      <c r="C309" s="662" t="s">
        <v>2767</v>
      </c>
      <c r="D309" s="662" t="s">
        <v>2768</v>
      </c>
      <c r="E309" s="662" t="s">
        <v>940</v>
      </c>
      <c r="F309" s="665"/>
      <c r="G309" s="665"/>
      <c r="H309" s="678">
        <v>0</v>
      </c>
      <c r="I309" s="665">
        <v>1</v>
      </c>
      <c r="J309" s="665">
        <v>113.29</v>
      </c>
      <c r="K309" s="678">
        <v>1</v>
      </c>
      <c r="L309" s="665">
        <v>1</v>
      </c>
      <c r="M309" s="666">
        <v>113.29</v>
      </c>
    </row>
    <row r="310" spans="1:13" ht="14.4" customHeight="1" x14ac:dyDescent="0.3">
      <c r="A310" s="661" t="s">
        <v>608</v>
      </c>
      <c r="B310" s="662" t="s">
        <v>3480</v>
      </c>
      <c r="C310" s="662" t="s">
        <v>2515</v>
      </c>
      <c r="D310" s="662" t="s">
        <v>2516</v>
      </c>
      <c r="E310" s="662" t="s">
        <v>940</v>
      </c>
      <c r="F310" s="665">
        <v>1</v>
      </c>
      <c r="G310" s="665">
        <v>171.74009686668913</v>
      </c>
      <c r="H310" s="678">
        <v>1</v>
      </c>
      <c r="I310" s="665"/>
      <c r="J310" s="665"/>
      <c r="K310" s="678">
        <v>0</v>
      </c>
      <c r="L310" s="665">
        <v>1</v>
      </c>
      <c r="M310" s="666">
        <v>171.74009686668913</v>
      </c>
    </row>
    <row r="311" spans="1:13" ht="14.4" customHeight="1" x14ac:dyDescent="0.3">
      <c r="A311" s="661" t="s">
        <v>608</v>
      </c>
      <c r="B311" s="662" t="s">
        <v>3451</v>
      </c>
      <c r="C311" s="662" t="s">
        <v>2334</v>
      </c>
      <c r="D311" s="662" t="s">
        <v>2335</v>
      </c>
      <c r="E311" s="662" t="s">
        <v>2336</v>
      </c>
      <c r="F311" s="665"/>
      <c r="G311" s="665"/>
      <c r="H311" s="678">
        <v>0</v>
      </c>
      <c r="I311" s="665">
        <v>2</v>
      </c>
      <c r="J311" s="665">
        <v>197.89826009477969</v>
      </c>
      <c r="K311" s="678">
        <v>1</v>
      </c>
      <c r="L311" s="665">
        <v>2</v>
      </c>
      <c r="M311" s="666">
        <v>197.89826009477969</v>
      </c>
    </row>
    <row r="312" spans="1:13" ht="14.4" customHeight="1" x14ac:dyDescent="0.3">
      <c r="A312" s="661" t="s">
        <v>608</v>
      </c>
      <c r="B312" s="662" t="s">
        <v>3456</v>
      </c>
      <c r="C312" s="662" t="s">
        <v>1103</v>
      </c>
      <c r="D312" s="662" t="s">
        <v>2357</v>
      </c>
      <c r="E312" s="662" t="s">
        <v>2358</v>
      </c>
      <c r="F312" s="665"/>
      <c r="G312" s="665"/>
      <c r="H312" s="678">
        <v>0</v>
      </c>
      <c r="I312" s="665">
        <v>1</v>
      </c>
      <c r="J312" s="665">
        <v>77.810000000000016</v>
      </c>
      <c r="K312" s="678">
        <v>1</v>
      </c>
      <c r="L312" s="665">
        <v>1</v>
      </c>
      <c r="M312" s="666">
        <v>77.810000000000016</v>
      </c>
    </row>
    <row r="313" spans="1:13" ht="14.4" customHeight="1" x14ac:dyDescent="0.3">
      <c r="A313" s="661" t="s">
        <v>608</v>
      </c>
      <c r="B313" s="662" t="s">
        <v>3457</v>
      </c>
      <c r="C313" s="662" t="s">
        <v>2353</v>
      </c>
      <c r="D313" s="662" t="s">
        <v>2354</v>
      </c>
      <c r="E313" s="662" t="s">
        <v>2355</v>
      </c>
      <c r="F313" s="665"/>
      <c r="G313" s="665"/>
      <c r="H313" s="678">
        <v>0</v>
      </c>
      <c r="I313" s="665">
        <v>1</v>
      </c>
      <c r="J313" s="665">
        <v>666.63000000000034</v>
      </c>
      <c r="K313" s="678">
        <v>1</v>
      </c>
      <c r="L313" s="665">
        <v>1</v>
      </c>
      <c r="M313" s="666">
        <v>666.63000000000034</v>
      </c>
    </row>
    <row r="314" spans="1:13" ht="14.4" customHeight="1" x14ac:dyDescent="0.3">
      <c r="A314" s="661" t="s">
        <v>608</v>
      </c>
      <c r="B314" s="662" t="s">
        <v>3410</v>
      </c>
      <c r="C314" s="662" t="s">
        <v>1442</v>
      </c>
      <c r="D314" s="662" t="s">
        <v>1443</v>
      </c>
      <c r="E314" s="662" t="s">
        <v>1880</v>
      </c>
      <c r="F314" s="665"/>
      <c r="G314" s="665"/>
      <c r="H314" s="678">
        <v>0</v>
      </c>
      <c r="I314" s="665">
        <v>2</v>
      </c>
      <c r="J314" s="665">
        <v>145.13999999999999</v>
      </c>
      <c r="K314" s="678">
        <v>1</v>
      </c>
      <c r="L314" s="665">
        <v>2</v>
      </c>
      <c r="M314" s="666">
        <v>145.13999999999999</v>
      </c>
    </row>
    <row r="315" spans="1:13" ht="14.4" customHeight="1" x14ac:dyDescent="0.3">
      <c r="A315" s="661" t="s">
        <v>608</v>
      </c>
      <c r="B315" s="662" t="s">
        <v>3411</v>
      </c>
      <c r="C315" s="662" t="s">
        <v>1472</v>
      </c>
      <c r="D315" s="662" t="s">
        <v>1473</v>
      </c>
      <c r="E315" s="662" t="s">
        <v>1027</v>
      </c>
      <c r="F315" s="665"/>
      <c r="G315" s="665"/>
      <c r="H315" s="678">
        <v>0</v>
      </c>
      <c r="I315" s="665">
        <v>1</v>
      </c>
      <c r="J315" s="665">
        <v>85.21</v>
      </c>
      <c r="K315" s="678">
        <v>1</v>
      </c>
      <c r="L315" s="665">
        <v>1</v>
      </c>
      <c r="M315" s="666">
        <v>85.21</v>
      </c>
    </row>
    <row r="316" spans="1:13" ht="14.4" customHeight="1" x14ac:dyDescent="0.3">
      <c r="A316" s="661" t="s">
        <v>608</v>
      </c>
      <c r="B316" s="662" t="s">
        <v>3412</v>
      </c>
      <c r="C316" s="662" t="s">
        <v>2421</v>
      </c>
      <c r="D316" s="662" t="s">
        <v>2422</v>
      </c>
      <c r="E316" s="662" t="s">
        <v>2423</v>
      </c>
      <c r="F316" s="665"/>
      <c r="G316" s="665"/>
      <c r="H316" s="678">
        <v>0</v>
      </c>
      <c r="I316" s="665">
        <v>2</v>
      </c>
      <c r="J316" s="665">
        <v>397.78000000000003</v>
      </c>
      <c r="K316" s="678">
        <v>1</v>
      </c>
      <c r="L316" s="665">
        <v>2</v>
      </c>
      <c r="M316" s="666">
        <v>397.78000000000003</v>
      </c>
    </row>
    <row r="317" spans="1:13" ht="14.4" customHeight="1" x14ac:dyDescent="0.3">
      <c r="A317" s="661" t="s">
        <v>608</v>
      </c>
      <c r="B317" s="662" t="s">
        <v>3412</v>
      </c>
      <c r="C317" s="662" t="s">
        <v>2405</v>
      </c>
      <c r="D317" s="662" t="s">
        <v>3458</v>
      </c>
      <c r="E317" s="662" t="s">
        <v>2407</v>
      </c>
      <c r="F317" s="665"/>
      <c r="G317" s="665"/>
      <c r="H317" s="678">
        <v>0</v>
      </c>
      <c r="I317" s="665">
        <v>5</v>
      </c>
      <c r="J317" s="665">
        <v>239.04999999999998</v>
      </c>
      <c r="K317" s="678">
        <v>1</v>
      </c>
      <c r="L317" s="665">
        <v>5</v>
      </c>
      <c r="M317" s="666">
        <v>239.04999999999998</v>
      </c>
    </row>
    <row r="318" spans="1:13" ht="14.4" customHeight="1" x14ac:dyDescent="0.3">
      <c r="A318" s="661" t="s">
        <v>608</v>
      </c>
      <c r="B318" s="662" t="s">
        <v>3412</v>
      </c>
      <c r="C318" s="662" t="s">
        <v>2409</v>
      </c>
      <c r="D318" s="662" t="s">
        <v>3459</v>
      </c>
      <c r="E318" s="662" t="s">
        <v>2407</v>
      </c>
      <c r="F318" s="665"/>
      <c r="G318" s="665"/>
      <c r="H318" s="678">
        <v>0</v>
      </c>
      <c r="I318" s="665">
        <v>1</v>
      </c>
      <c r="J318" s="665">
        <v>47.809643131278612</v>
      </c>
      <c r="K318" s="678">
        <v>1</v>
      </c>
      <c r="L318" s="665">
        <v>1</v>
      </c>
      <c r="M318" s="666">
        <v>47.809643131278612</v>
      </c>
    </row>
    <row r="319" spans="1:13" ht="14.4" customHeight="1" x14ac:dyDescent="0.3">
      <c r="A319" s="661" t="s">
        <v>608</v>
      </c>
      <c r="B319" s="662" t="s">
        <v>3412</v>
      </c>
      <c r="C319" s="662" t="s">
        <v>1577</v>
      </c>
      <c r="D319" s="662" t="s">
        <v>1567</v>
      </c>
      <c r="E319" s="662" t="s">
        <v>1578</v>
      </c>
      <c r="F319" s="665"/>
      <c r="G319" s="665"/>
      <c r="H319" s="678">
        <v>0</v>
      </c>
      <c r="I319" s="665">
        <v>12</v>
      </c>
      <c r="J319" s="665">
        <v>2207.2772045796082</v>
      </c>
      <c r="K319" s="678">
        <v>1</v>
      </c>
      <c r="L319" s="665">
        <v>12</v>
      </c>
      <c r="M319" s="666">
        <v>2207.2772045796082</v>
      </c>
    </row>
    <row r="320" spans="1:13" ht="14.4" customHeight="1" x14ac:dyDescent="0.3">
      <c r="A320" s="661" t="s">
        <v>608</v>
      </c>
      <c r="B320" s="662" t="s">
        <v>3412</v>
      </c>
      <c r="C320" s="662" t="s">
        <v>2424</v>
      </c>
      <c r="D320" s="662" t="s">
        <v>2425</v>
      </c>
      <c r="E320" s="662" t="s">
        <v>2426</v>
      </c>
      <c r="F320" s="665"/>
      <c r="G320" s="665"/>
      <c r="H320" s="678">
        <v>0</v>
      </c>
      <c r="I320" s="665">
        <v>5</v>
      </c>
      <c r="J320" s="665">
        <v>956.09985954563172</v>
      </c>
      <c r="K320" s="678">
        <v>1</v>
      </c>
      <c r="L320" s="665">
        <v>5</v>
      </c>
      <c r="M320" s="666">
        <v>956.09985954563172</v>
      </c>
    </row>
    <row r="321" spans="1:13" ht="14.4" customHeight="1" x14ac:dyDescent="0.3">
      <c r="A321" s="661" t="s">
        <v>611</v>
      </c>
      <c r="B321" s="662" t="s">
        <v>3445</v>
      </c>
      <c r="C321" s="662" t="s">
        <v>2844</v>
      </c>
      <c r="D321" s="662" t="s">
        <v>2845</v>
      </c>
      <c r="E321" s="662" t="s">
        <v>2846</v>
      </c>
      <c r="F321" s="665"/>
      <c r="G321" s="665"/>
      <c r="H321" s="678">
        <v>0</v>
      </c>
      <c r="I321" s="665">
        <v>1</v>
      </c>
      <c r="J321" s="665">
        <v>56.320000000000014</v>
      </c>
      <c r="K321" s="678">
        <v>1</v>
      </c>
      <c r="L321" s="665">
        <v>1</v>
      </c>
      <c r="M321" s="666">
        <v>56.320000000000014</v>
      </c>
    </row>
    <row r="322" spans="1:13" ht="14.4" customHeight="1" x14ac:dyDescent="0.3">
      <c r="A322" s="661" t="s">
        <v>614</v>
      </c>
      <c r="B322" s="662" t="s">
        <v>3414</v>
      </c>
      <c r="C322" s="662" t="s">
        <v>2323</v>
      </c>
      <c r="D322" s="662" t="s">
        <v>3415</v>
      </c>
      <c r="E322" s="662" t="s">
        <v>3416</v>
      </c>
      <c r="F322" s="665"/>
      <c r="G322" s="665"/>
      <c r="H322" s="678">
        <v>0</v>
      </c>
      <c r="I322" s="665">
        <v>768</v>
      </c>
      <c r="J322" s="665">
        <v>52751.799605383188</v>
      </c>
      <c r="K322" s="678">
        <v>1</v>
      </c>
      <c r="L322" s="665">
        <v>768</v>
      </c>
      <c r="M322" s="666">
        <v>52751.799605383188</v>
      </c>
    </row>
    <row r="323" spans="1:13" ht="14.4" customHeight="1" x14ac:dyDescent="0.3">
      <c r="A323" s="661" t="s">
        <v>614</v>
      </c>
      <c r="B323" s="662" t="s">
        <v>3295</v>
      </c>
      <c r="C323" s="662" t="s">
        <v>1564</v>
      </c>
      <c r="D323" s="662" t="s">
        <v>1506</v>
      </c>
      <c r="E323" s="662" t="s">
        <v>1507</v>
      </c>
      <c r="F323" s="665"/>
      <c r="G323" s="665"/>
      <c r="H323" s="678">
        <v>0</v>
      </c>
      <c r="I323" s="665">
        <v>160</v>
      </c>
      <c r="J323" s="665">
        <v>10852.800000000001</v>
      </c>
      <c r="K323" s="678">
        <v>1</v>
      </c>
      <c r="L323" s="665">
        <v>160</v>
      </c>
      <c r="M323" s="666">
        <v>10852.800000000001</v>
      </c>
    </row>
    <row r="324" spans="1:13" ht="14.4" customHeight="1" x14ac:dyDescent="0.3">
      <c r="A324" s="661" t="s">
        <v>614</v>
      </c>
      <c r="B324" s="662" t="s">
        <v>3295</v>
      </c>
      <c r="C324" s="662" t="s">
        <v>3048</v>
      </c>
      <c r="D324" s="662" t="s">
        <v>1375</v>
      </c>
      <c r="E324" s="662" t="s">
        <v>3481</v>
      </c>
      <c r="F324" s="665"/>
      <c r="G324" s="665"/>
      <c r="H324" s="678">
        <v>0</v>
      </c>
      <c r="I324" s="665">
        <v>1</v>
      </c>
      <c r="J324" s="665">
        <v>35.109999999999992</v>
      </c>
      <c r="K324" s="678">
        <v>1</v>
      </c>
      <c r="L324" s="665">
        <v>1</v>
      </c>
      <c r="M324" s="666">
        <v>35.109999999999992</v>
      </c>
    </row>
    <row r="325" spans="1:13" ht="14.4" customHeight="1" x14ac:dyDescent="0.3">
      <c r="A325" s="661" t="s">
        <v>614</v>
      </c>
      <c r="B325" s="662" t="s">
        <v>3295</v>
      </c>
      <c r="C325" s="662" t="s">
        <v>1505</v>
      </c>
      <c r="D325" s="662" t="s">
        <v>1506</v>
      </c>
      <c r="E325" s="662" t="s">
        <v>1507</v>
      </c>
      <c r="F325" s="665"/>
      <c r="G325" s="665"/>
      <c r="H325" s="678">
        <v>0</v>
      </c>
      <c r="I325" s="665">
        <v>220</v>
      </c>
      <c r="J325" s="665">
        <v>14929.072208411537</v>
      </c>
      <c r="K325" s="678">
        <v>1</v>
      </c>
      <c r="L325" s="665">
        <v>220</v>
      </c>
      <c r="M325" s="666">
        <v>14929.072208411537</v>
      </c>
    </row>
    <row r="326" spans="1:13" ht="14.4" customHeight="1" x14ac:dyDescent="0.3">
      <c r="A326" s="661" t="s">
        <v>614</v>
      </c>
      <c r="B326" s="662" t="s">
        <v>3296</v>
      </c>
      <c r="C326" s="662" t="s">
        <v>2312</v>
      </c>
      <c r="D326" s="662" t="s">
        <v>1539</v>
      </c>
      <c r="E326" s="662" t="s">
        <v>2313</v>
      </c>
      <c r="F326" s="665"/>
      <c r="G326" s="665"/>
      <c r="H326" s="678">
        <v>0</v>
      </c>
      <c r="I326" s="665">
        <v>4</v>
      </c>
      <c r="J326" s="665">
        <v>253.98897672041318</v>
      </c>
      <c r="K326" s="678">
        <v>1</v>
      </c>
      <c r="L326" s="665">
        <v>4</v>
      </c>
      <c r="M326" s="666">
        <v>253.98897672041318</v>
      </c>
    </row>
    <row r="327" spans="1:13" ht="14.4" customHeight="1" x14ac:dyDescent="0.3">
      <c r="A327" s="661" t="s">
        <v>614</v>
      </c>
      <c r="B327" s="662" t="s">
        <v>3297</v>
      </c>
      <c r="C327" s="662" t="s">
        <v>1773</v>
      </c>
      <c r="D327" s="662" t="s">
        <v>1774</v>
      </c>
      <c r="E327" s="662" t="s">
        <v>1775</v>
      </c>
      <c r="F327" s="665"/>
      <c r="G327" s="665"/>
      <c r="H327" s="678">
        <v>0</v>
      </c>
      <c r="I327" s="665">
        <v>10</v>
      </c>
      <c r="J327" s="665">
        <v>3642.5932309912291</v>
      </c>
      <c r="K327" s="678">
        <v>1</v>
      </c>
      <c r="L327" s="665">
        <v>10</v>
      </c>
      <c r="M327" s="666">
        <v>3642.5932309912291</v>
      </c>
    </row>
    <row r="328" spans="1:13" ht="14.4" customHeight="1" x14ac:dyDescent="0.3">
      <c r="A328" s="661" t="s">
        <v>614</v>
      </c>
      <c r="B328" s="662" t="s">
        <v>3297</v>
      </c>
      <c r="C328" s="662" t="s">
        <v>1559</v>
      </c>
      <c r="D328" s="662" t="s">
        <v>1560</v>
      </c>
      <c r="E328" s="662" t="s">
        <v>1561</v>
      </c>
      <c r="F328" s="665"/>
      <c r="G328" s="665"/>
      <c r="H328" s="678">
        <v>0</v>
      </c>
      <c r="I328" s="665">
        <v>2</v>
      </c>
      <c r="J328" s="665">
        <v>115.39000000000001</v>
      </c>
      <c r="K328" s="678">
        <v>1</v>
      </c>
      <c r="L328" s="665">
        <v>2</v>
      </c>
      <c r="M328" s="666">
        <v>115.39000000000001</v>
      </c>
    </row>
    <row r="329" spans="1:13" ht="14.4" customHeight="1" x14ac:dyDescent="0.3">
      <c r="A329" s="661" t="s">
        <v>614</v>
      </c>
      <c r="B329" s="662" t="s">
        <v>3298</v>
      </c>
      <c r="C329" s="662" t="s">
        <v>2348</v>
      </c>
      <c r="D329" s="662" t="s">
        <v>1405</v>
      </c>
      <c r="E329" s="662" t="s">
        <v>2349</v>
      </c>
      <c r="F329" s="665"/>
      <c r="G329" s="665"/>
      <c r="H329" s="678">
        <v>0</v>
      </c>
      <c r="I329" s="665">
        <v>2</v>
      </c>
      <c r="J329" s="665">
        <v>155.22965695259012</v>
      </c>
      <c r="K329" s="678">
        <v>1</v>
      </c>
      <c r="L329" s="665">
        <v>2</v>
      </c>
      <c r="M329" s="666">
        <v>155.22965695259012</v>
      </c>
    </row>
    <row r="330" spans="1:13" ht="14.4" customHeight="1" x14ac:dyDescent="0.3">
      <c r="A330" s="661" t="s">
        <v>614</v>
      </c>
      <c r="B330" s="662" t="s">
        <v>3299</v>
      </c>
      <c r="C330" s="662" t="s">
        <v>1497</v>
      </c>
      <c r="D330" s="662" t="s">
        <v>1498</v>
      </c>
      <c r="E330" s="662" t="s">
        <v>3300</v>
      </c>
      <c r="F330" s="665"/>
      <c r="G330" s="665"/>
      <c r="H330" s="678">
        <v>0</v>
      </c>
      <c r="I330" s="665">
        <v>19</v>
      </c>
      <c r="J330" s="665">
        <v>8851.88918732411</v>
      </c>
      <c r="K330" s="678">
        <v>1</v>
      </c>
      <c r="L330" s="665">
        <v>19</v>
      </c>
      <c r="M330" s="666">
        <v>8851.88918732411</v>
      </c>
    </row>
    <row r="331" spans="1:13" ht="14.4" customHeight="1" x14ac:dyDescent="0.3">
      <c r="A331" s="661" t="s">
        <v>614</v>
      </c>
      <c r="B331" s="662" t="s">
        <v>3301</v>
      </c>
      <c r="C331" s="662" t="s">
        <v>1423</v>
      </c>
      <c r="D331" s="662" t="s">
        <v>1424</v>
      </c>
      <c r="E331" s="662" t="s">
        <v>3302</v>
      </c>
      <c r="F331" s="665"/>
      <c r="G331" s="665"/>
      <c r="H331" s="678">
        <v>0</v>
      </c>
      <c r="I331" s="665">
        <v>1</v>
      </c>
      <c r="J331" s="665">
        <v>49.420000000000016</v>
      </c>
      <c r="K331" s="678">
        <v>1</v>
      </c>
      <c r="L331" s="665">
        <v>1</v>
      </c>
      <c r="M331" s="666">
        <v>49.420000000000016</v>
      </c>
    </row>
    <row r="332" spans="1:13" ht="14.4" customHeight="1" x14ac:dyDescent="0.3">
      <c r="A332" s="661" t="s">
        <v>614</v>
      </c>
      <c r="B332" s="662" t="s">
        <v>3303</v>
      </c>
      <c r="C332" s="662" t="s">
        <v>1478</v>
      </c>
      <c r="D332" s="662" t="s">
        <v>1479</v>
      </c>
      <c r="E332" s="662" t="s">
        <v>1480</v>
      </c>
      <c r="F332" s="665"/>
      <c r="G332" s="665"/>
      <c r="H332" s="678">
        <v>0</v>
      </c>
      <c r="I332" s="665">
        <v>1</v>
      </c>
      <c r="J332" s="665">
        <v>22.879999999999992</v>
      </c>
      <c r="K332" s="678">
        <v>1</v>
      </c>
      <c r="L332" s="665">
        <v>1</v>
      </c>
      <c r="M332" s="666">
        <v>22.879999999999992</v>
      </c>
    </row>
    <row r="333" spans="1:13" ht="14.4" customHeight="1" x14ac:dyDescent="0.3">
      <c r="A333" s="661" t="s">
        <v>614</v>
      </c>
      <c r="B333" s="662" t="s">
        <v>3308</v>
      </c>
      <c r="C333" s="662" t="s">
        <v>1562</v>
      </c>
      <c r="D333" s="662" t="s">
        <v>1420</v>
      </c>
      <c r="E333" s="662" t="s">
        <v>1563</v>
      </c>
      <c r="F333" s="665"/>
      <c r="G333" s="665"/>
      <c r="H333" s="678">
        <v>0</v>
      </c>
      <c r="I333" s="665">
        <v>9</v>
      </c>
      <c r="J333" s="665">
        <v>29699.999305165053</v>
      </c>
      <c r="K333" s="678">
        <v>1</v>
      </c>
      <c r="L333" s="665">
        <v>9</v>
      </c>
      <c r="M333" s="666">
        <v>29699.999305165053</v>
      </c>
    </row>
    <row r="334" spans="1:13" ht="14.4" customHeight="1" x14ac:dyDescent="0.3">
      <c r="A334" s="661" t="s">
        <v>614</v>
      </c>
      <c r="B334" s="662" t="s">
        <v>3308</v>
      </c>
      <c r="C334" s="662" t="s">
        <v>1419</v>
      </c>
      <c r="D334" s="662" t="s">
        <v>1420</v>
      </c>
      <c r="E334" s="662" t="s">
        <v>1563</v>
      </c>
      <c r="F334" s="665"/>
      <c r="G334" s="665"/>
      <c r="H334" s="678">
        <v>0</v>
      </c>
      <c r="I334" s="665">
        <v>4</v>
      </c>
      <c r="J334" s="665">
        <v>13199.971281384389</v>
      </c>
      <c r="K334" s="678">
        <v>1</v>
      </c>
      <c r="L334" s="665">
        <v>4</v>
      </c>
      <c r="M334" s="666">
        <v>13199.971281384389</v>
      </c>
    </row>
    <row r="335" spans="1:13" ht="14.4" customHeight="1" x14ac:dyDescent="0.3">
      <c r="A335" s="661" t="s">
        <v>614</v>
      </c>
      <c r="B335" s="662" t="s">
        <v>3468</v>
      </c>
      <c r="C335" s="662" t="s">
        <v>3054</v>
      </c>
      <c r="D335" s="662" t="s">
        <v>2726</v>
      </c>
      <c r="E335" s="662" t="s">
        <v>3482</v>
      </c>
      <c r="F335" s="665"/>
      <c r="G335" s="665"/>
      <c r="H335" s="678">
        <v>0</v>
      </c>
      <c r="I335" s="665">
        <v>21</v>
      </c>
      <c r="J335" s="665">
        <v>2717.1661946709219</v>
      </c>
      <c r="K335" s="678">
        <v>1</v>
      </c>
      <c r="L335" s="665">
        <v>21</v>
      </c>
      <c r="M335" s="666">
        <v>2717.1661946709219</v>
      </c>
    </row>
    <row r="336" spans="1:13" ht="14.4" customHeight="1" x14ac:dyDescent="0.3">
      <c r="A336" s="661" t="s">
        <v>614</v>
      </c>
      <c r="B336" s="662" t="s">
        <v>3311</v>
      </c>
      <c r="C336" s="662" t="s">
        <v>1489</v>
      </c>
      <c r="D336" s="662" t="s">
        <v>3312</v>
      </c>
      <c r="E336" s="662" t="s">
        <v>3313</v>
      </c>
      <c r="F336" s="665"/>
      <c r="G336" s="665"/>
      <c r="H336" s="678">
        <v>0</v>
      </c>
      <c r="I336" s="665">
        <v>1</v>
      </c>
      <c r="J336" s="665">
        <v>79.20999999999998</v>
      </c>
      <c r="K336" s="678">
        <v>1</v>
      </c>
      <c r="L336" s="665">
        <v>1</v>
      </c>
      <c r="M336" s="666">
        <v>79.20999999999998</v>
      </c>
    </row>
    <row r="337" spans="1:13" ht="14.4" customHeight="1" x14ac:dyDescent="0.3">
      <c r="A337" s="661" t="s">
        <v>614</v>
      </c>
      <c r="B337" s="662" t="s">
        <v>3311</v>
      </c>
      <c r="C337" s="662" t="s">
        <v>1397</v>
      </c>
      <c r="D337" s="662" t="s">
        <v>3314</v>
      </c>
      <c r="E337" s="662" t="s">
        <v>3315</v>
      </c>
      <c r="F337" s="665"/>
      <c r="G337" s="665"/>
      <c r="H337" s="678">
        <v>0</v>
      </c>
      <c r="I337" s="665">
        <v>1</v>
      </c>
      <c r="J337" s="665">
        <v>105.61811351669776</v>
      </c>
      <c r="K337" s="678">
        <v>1</v>
      </c>
      <c r="L337" s="665">
        <v>1</v>
      </c>
      <c r="M337" s="666">
        <v>105.61811351669776</v>
      </c>
    </row>
    <row r="338" spans="1:13" ht="14.4" customHeight="1" x14ac:dyDescent="0.3">
      <c r="A338" s="661" t="s">
        <v>614</v>
      </c>
      <c r="B338" s="662" t="s">
        <v>3316</v>
      </c>
      <c r="C338" s="662" t="s">
        <v>1415</v>
      </c>
      <c r="D338" s="662" t="s">
        <v>1416</v>
      </c>
      <c r="E338" s="662" t="s">
        <v>1417</v>
      </c>
      <c r="F338" s="665"/>
      <c r="G338" s="665"/>
      <c r="H338" s="678">
        <v>0</v>
      </c>
      <c r="I338" s="665">
        <v>1</v>
      </c>
      <c r="J338" s="665">
        <v>42.959899532416735</v>
      </c>
      <c r="K338" s="678">
        <v>1</v>
      </c>
      <c r="L338" s="665">
        <v>1</v>
      </c>
      <c r="M338" s="666">
        <v>42.959899532416735</v>
      </c>
    </row>
    <row r="339" spans="1:13" ht="14.4" customHeight="1" x14ac:dyDescent="0.3">
      <c r="A339" s="661" t="s">
        <v>614</v>
      </c>
      <c r="B339" s="662" t="s">
        <v>3317</v>
      </c>
      <c r="C339" s="662" t="s">
        <v>1412</v>
      </c>
      <c r="D339" s="662" t="s">
        <v>1413</v>
      </c>
      <c r="E339" s="662" t="s">
        <v>1027</v>
      </c>
      <c r="F339" s="665"/>
      <c r="G339" s="665"/>
      <c r="H339" s="678">
        <v>0</v>
      </c>
      <c r="I339" s="665">
        <v>1</v>
      </c>
      <c r="J339" s="665">
        <v>43.66</v>
      </c>
      <c r="K339" s="678">
        <v>1</v>
      </c>
      <c r="L339" s="665">
        <v>1</v>
      </c>
      <c r="M339" s="666">
        <v>43.66</v>
      </c>
    </row>
    <row r="340" spans="1:13" ht="14.4" customHeight="1" x14ac:dyDescent="0.3">
      <c r="A340" s="661" t="s">
        <v>614</v>
      </c>
      <c r="B340" s="662" t="s">
        <v>3317</v>
      </c>
      <c r="C340" s="662" t="s">
        <v>2294</v>
      </c>
      <c r="D340" s="662" t="s">
        <v>2295</v>
      </c>
      <c r="E340" s="662" t="s">
        <v>1880</v>
      </c>
      <c r="F340" s="665"/>
      <c r="G340" s="665"/>
      <c r="H340" s="678">
        <v>0</v>
      </c>
      <c r="I340" s="665">
        <v>2</v>
      </c>
      <c r="J340" s="665">
        <v>105.49999999999997</v>
      </c>
      <c r="K340" s="678">
        <v>1</v>
      </c>
      <c r="L340" s="665">
        <v>2</v>
      </c>
      <c r="M340" s="666">
        <v>105.49999999999997</v>
      </c>
    </row>
    <row r="341" spans="1:13" ht="14.4" customHeight="1" x14ac:dyDescent="0.3">
      <c r="A341" s="661" t="s">
        <v>614</v>
      </c>
      <c r="B341" s="662" t="s">
        <v>3423</v>
      </c>
      <c r="C341" s="662" t="s">
        <v>2341</v>
      </c>
      <c r="D341" s="662" t="s">
        <v>2342</v>
      </c>
      <c r="E341" s="662" t="s">
        <v>2343</v>
      </c>
      <c r="F341" s="665"/>
      <c r="G341" s="665"/>
      <c r="H341" s="678">
        <v>0</v>
      </c>
      <c r="I341" s="665">
        <v>1</v>
      </c>
      <c r="J341" s="665">
        <v>46.220000000000006</v>
      </c>
      <c r="K341" s="678">
        <v>1</v>
      </c>
      <c r="L341" s="665">
        <v>1</v>
      </c>
      <c r="M341" s="666">
        <v>46.220000000000006</v>
      </c>
    </row>
    <row r="342" spans="1:13" ht="14.4" customHeight="1" x14ac:dyDescent="0.3">
      <c r="A342" s="661" t="s">
        <v>614</v>
      </c>
      <c r="B342" s="662" t="s">
        <v>3424</v>
      </c>
      <c r="C342" s="662" t="s">
        <v>2386</v>
      </c>
      <c r="D342" s="662" t="s">
        <v>2387</v>
      </c>
      <c r="E342" s="662" t="s">
        <v>3425</v>
      </c>
      <c r="F342" s="665"/>
      <c r="G342" s="665"/>
      <c r="H342" s="678">
        <v>0</v>
      </c>
      <c r="I342" s="665">
        <v>2</v>
      </c>
      <c r="J342" s="665">
        <v>298.20945425625393</v>
      </c>
      <c r="K342" s="678">
        <v>1</v>
      </c>
      <c r="L342" s="665">
        <v>2</v>
      </c>
      <c r="M342" s="666">
        <v>298.20945425625393</v>
      </c>
    </row>
    <row r="343" spans="1:13" ht="14.4" customHeight="1" x14ac:dyDescent="0.3">
      <c r="A343" s="661" t="s">
        <v>614</v>
      </c>
      <c r="B343" s="662" t="s">
        <v>3470</v>
      </c>
      <c r="C343" s="662" t="s">
        <v>3057</v>
      </c>
      <c r="D343" s="662" t="s">
        <v>3483</v>
      </c>
      <c r="E343" s="662" t="s">
        <v>3484</v>
      </c>
      <c r="F343" s="665"/>
      <c r="G343" s="665"/>
      <c r="H343" s="678">
        <v>0</v>
      </c>
      <c r="I343" s="665">
        <v>1</v>
      </c>
      <c r="J343" s="665">
        <v>32.189999999999991</v>
      </c>
      <c r="K343" s="678">
        <v>1</v>
      </c>
      <c r="L343" s="665">
        <v>1</v>
      </c>
      <c r="M343" s="666">
        <v>32.189999999999991</v>
      </c>
    </row>
    <row r="344" spans="1:13" ht="14.4" customHeight="1" x14ac:dyDescent="0.3">
      <c r="A344" s="661" t="s">
        <v>614</v>
      </c>
      <c r="B344" s="662" t="s">
        <v>3320</v>
      </c>
      <c r="C344" s="662" t="s">
        <v>1393</v>
      </c>
      <c r="D344" s="662" t="s">
        <v>3321</v>
      </c>
      <c r="E344" s="662" t="s">
        <v>1395</v>
      </c>
      <c r="F344" s="665"/>
      <c r="G344" s="665"/>
      <c r="H344" s="678">
        <v>0</v>
      </c>
      <c r="I344" s="665">
        <v>1</v>
      </c>
      <c r="J344" s="665">
        <v>72.500000000000014</v>
      </c>
      <c r="K344" s="678">
        <v>1</v>
      </c>
      <c r="L344" s="665">
        <v>1</v>
      </c>
      <c r="M344" s="666">
        <v>72.500000000000014</v>
      </c>
    </row>
    <row r="345" spans="1:13" ht="14.4" customHeight="1" x14ac:dyDescent="0.3">
      <c r="A345" s="661" t="s">
        <v>614</v>
      </c>
      <c r="B345" s="662" t="s">
        <v>3472</v>
      </c>
      <c r="C345" s="662" t="s">
        <v>3076</v>
      </c>
      <c r="D345" s="662" t="s">
        <v>3077</v>
      </c>
      <c r="E345" s="662" t="s">
        <v>1470</v>
      </c>
      <c r="F345" s="665"/>
      <c r="G345" s="665"/>
      <c r="H345" s="678">
        <v>0</v>
      </c>
      <c r="I345" s="665">
        <v>1</v>
      </c>
      <c r="J345" s="665">
        <v>97.42</v>
      </c>
      <c r="K345" s="678">
        <v>1</v>
      </c>
      <c r="L345" s="665">
        <v>1</v>
      </c>
      <c r="M345" s="666">
        <v>97.42</v>
      </c>
    </row>
    <row r="346" spans="1:13" ht="14.4" customHeight="1" x14ac:dyDescent="0.3">
      <c r="A346" s="661" t="s">
        <v>614</v>
      </c>
      <c r="B346" s="662" t="s">
        <v>3325</v>
      </c>
      <c r="C346" s="662" t="s">
        <v>1475</v>
      </c>
      <c r="D346" s="662" t="s">
        <v>1476</v>
      </c>
      <c r="E346" s="662" t="s">
        <v>1470</v>
      </c>
      <c r="F346" s="665"/>
      <c r="G346" s="665"/>
      <c r="H346" s="678">
        <v>0</v>
      </c>
      <c r="I346" s="665">
        <v>1</v>
      </c>
      <c r="J346" s="665">
        <v>78.53</v>
      </c>
      <c r="K346" s="678">
        <v>1</v>
      </c>
      <c r="L346" s="665">
        <v>1</v>
      </c>
      <c r="M346" s="666">
        <v>78.53</v>
      </c>
    </row>
    <row r="347" spans="1:13" ht="14.4" customHeight="1" x14ac:dyDescent="0.3">
      <c r="A347" s="661" t="s">
        <v>614</v>
      </c>
      <c r="B347" s="662" t="s">
        <v>3326</v>
      </c>
      <c r="C347" s="662" t="s">
        <v>2390</v>
      </c>
      <c r="D347" s="662" t="s">
        <v>2391</v>
      </c>
      <c r="E347" s="662" t="s">
        <v>2339</v>
      </c>
      <c r="F347" s="665"/>
      <c r="G347" s="665"/>
      <c r="H347" s="678">
        <v>0</v>
      </c>
      <c r="I347" s="665">
        <v>1</v>
      </c>
      <c r="J347" s="665">
        <v>547.83292969752722</v>
      </c>
      <c r="K347" s="678">
        <v>1</v>
      </c>
      <c r="L347" s="665">
        <v>1</v>
      </c>
      <c r="M347" s="666">
        <v>547.83292969752722</v>
      </c>
    </row>
    <row r="348" spans="1:13" ht="14.4" customHeight="1" x14ac:dyDescent="0.3">
      <c r="A348" s="661" t="s">
        <v>614</v>
      </c>
      <c r="B348" s="662" t="s">
        <v>3428</v>
      </c>
      <c r="C348" s="662" t="s">
        <v>2350</v>
      </c>
      <c r="D348" s="662" t="s">
        <v>2351</v>
      </c>
      <c r="E348" s="662" t="s">
        <v>2352</v>
      </c>
      <c r="F348" s="665"/>
      <c r="G348" s="665"/>
      <c r="H348" s="678">
        <v>0</v>
      </c>
      <c r="I348" s="665">
        <v>1</v>
      </c>
      <c r="J348" s="665">
        <v>82.429999999999993</v>
      </c>
      <c r="K348" s="678">
        <v>1</v>
      </c>
      <c r="L348" s="665">
        <v>1</v>
      </c>
      <c r="M348" s="666">
        <v>82.429999999999993</v>
      </c>
    </row>
    <row r="349" spans="1:13" ht="14.4" customHeight="1" x14ac:dyDescent="0.3">
      <c r="A349" s="661" t="s">
        <v>614</v>
      </c>
      <c r="B349" s="662" t="s">
        <v>3330</v>
      </c>
      <c r="C349" s="662" t="s">
        <v>2396</v>
      </c>
      <c r="D349" s="662" t="s">
        <v>2397</v>
      </c>
      <c r="E349" s="662" t="s">
        <v>940</v>
      </c>
      <c r="F349" s="665"/>
      <c r="G349" s="665"/>
      <c r="H349" s="678">
        <v>0</v>
      </c>
      <c r="I349" s="665">
        <v>1</v>
      </c>
      <c r="J349" s="665">
        <v>88.250000000000028</v>
      </c>
      <c r="K349" s="678">
        <v>1</v>
      </c>
      <c r="L349" s="665">
        <v>1</v>
      </c>
      <c r="M349" s="666">
        <v>88.250000000000028</v>
      </c>
    </row>
    <row r="350" spans="1:13" ht="14.4" customHeight="1" x14ac:dyDescent="0.3">
      <c r="A350" s="661" t="s">
        <v>614</v>
      </c>
      <c r="B350" s="662" t="s">
        <v>3330</v>
      </c>
      <c r="C350" s="662" t="s">
        <v>1450</v>
      </c>
      <c r="D350" s="662" t="s">
        <v>1455</v>
      </c>
      <c r="E350" s="662" t="s">
        <v>940</v>
      </c>
      <c r="F350" s="665"/>
      <c r="G350" s="665"/>
      <c r="H350" s="678">
        <v>0</v>
      </c>
      <c r="I350" s="665">
        <v>3</v>
      </c>
      <c r="J350" s="665">
        <v>270.67020221245997</v>
      </c>
      <c r="K350" s="678">
        <v>1</v>
      </c>
      <c r="L350" s="665">
        <v>3</v>
      </c>
      <c r="M350" s="666">
        <v>270.67020221245997</v>
      </c>
    </row>
    <row r="351" spans="1:13" ht="14.4" customHeight="1" x14ac:dyDescent="0.3">
      <c r="A351" s="661" t="s">
        <v>614</v>
      </c>
      <c r="B351" s="662" t="s">
        <v>3431</v>
      </c>
      <c r="C351" s="662" t="s">
        <v>2366</v>
      </c>
      <c r="D351" s="662" t="s">
        <v>2367</v>
      </c>
      <c r="E351" s="662" t="s">
        <v>1880</v>
      </c>
      <c r="F351" s="665"/>
      <c r="G351" s="665"/>
      <c r="H351" s="678">
        <v>0</v>
      </c>
      <c r="I351" s="665">
        <v>1</v>
      </c>
      <c r="J351" s="665">
        <v>98.080917204518968</v>
      </c>
      <c r="K351" s="678">
        <v>1</v>
      </c>
      <c r="L351" s="665">
        <v>1</v>
      </c>
      <c r="M351" s="666">
        <v>98.080917204518968</v>
      </c>
    </row>
    <row r="352" spans="1:13" ht="14.4" customHeight="1" x14ac:dyDescent="0.3">
      <c r="A352" s="661" t="s">
        <v>614</v>
      </c>
      <c r="B352" s="662" t="s">
        <v>3431</v>
      </c>
      <c r="C352" s="662" t="s">
        <v>2331</v>
      </c>
      <c r="D352" s="662" t="s">
        <v>2332</v>
      </c>
      <c r="E352" s="662" t="s">
        <v>940</v>
      </c>
      <c r="F352" s="665"/>
      <c r="G352" s="665"/>
      <c r="H352" s="678">
        <v>0</v>
      </c>
      <c r="I352" s="665">
        <v>1</v>
      </c>
      <c r="J352" s="665">
        <v>139.59000000000012</v>
      </c>
      <c r="K352" s="678">
        <v>1</v>
      </c>
      <c r="L352" s="665">
        <v>1</v>
      </c>
      <c r="M352" s="666">
        <v>139.59000000000012</v>
      </c>
    </row>
    <row r="353" spans="1:13" ht="14.4" customHeight="1" x14ac:dyDescent="0.3">
      <c r="A353" s="661" t="s">
        <v>614</v>
      </c>
      <c r="B353" s="662" t="s">
        <v>3432</v>
      </c>
      <c r="C353" s="662" t="s">
        <v>2301</v>
      </c>
      <c r="D353" s="662" t="s">
        <v>2302</v>
      </c>
      <c r="E353" s="662" t="s">
        <v>3433</v>
      </c>
      <c r="F353" s="665"/>
      <c r="G353" s="665"/>
      <c r="H353" s="678">
        <v>0</v>
      </c>
      <c r="I353" s="665">
        <v>1</v>
      </c>
      <c r="J353" s="665">
        <v>168.53902923263553</v>
      </c>
      <c r="K353" s="678">
        <v>1</v>
      </c>
      <c r="L353" s="665">
        <v>1</v>
      </c>
      <c r="M353" s="666">
        <v>168.53902923263553</v>
      </c>
    </row>
    <row r="354" spans="1:13" ht="14.4" customHeight="1" x14ac:dyDescent="0.3">
      <c r="A354" s="661" t="s">
        <v>614</v>
      </c>
      <c r="B354" s="662" t="s">
        <v>3331</v>
      </c>
      <c r="C354" s="662" t="s">
        <v>1401</v>
      </c>
      <c r="D354" s="662" t="s">
        <v>3332</v>
      </c>
      <c r="E354" s="662" t="s">
        <v>1391</v>
      </c>
      <c r="F354" s="665"/>
      <c r="G354" s="665"/>
      <c r="H354" s="678">
        <v>0</v>
      </c>
      <c r="I354" s="665">
        <v>1</v>
      </c>
      <c r="J354" s="665">
        <v>200.57314710935722</v>
      </c>
      <c r="K354" s="678">
        <v>1</v>
      </c>
      <c r="L354" s="665">
        <v>1</v>
      </c>
      <c r="M354" s="666">
        <v>200.57314710935722</v>
      </c>
    </row>
    <row r="355" spans="1:13" ht="14.4" customHeight="1" x14ac:dyDescent="0.3">
      <c r="A355" s="661" t="s">
        <v>614</v>
      </c>
      <c r="B355" s="662" t="s">
        <v>3333</v>
      </c>
      <c r="C355" s="662" t="s">
        <v>1385</v>
      </c>
      <c r="D355" s="662" t="s">
        <v>1386</v>
      </c>
      <c r="E355" s="662" t="s">
        <v>3334</v>
      </c>
      <c r="F355" s="665"/>
      <c r="G355" s="665"/>
      <c r="H355" s="678">
        <v>0</v>
      </c>
      <c r="I355" s="665">
        <v>1</v>
      </c>
      <c r="J355" s="665">
        <v>98.790013517398393</v>
      </c>
      <c r="K355" s="678">
        <v>1</v>
      </c>
      <c r="L355" s="665">
        <v>1</v>
      </c>
      <c r="M355" s="666">
        <v>98.790013517398393</v>
      </c>
    </row>
    <row r="356" spans="1:13" ht="14.4" customHeight="1" x14ac:dyDescent="0.3">
      <c r="A356" s="661" t="s">
        <v>614</v>
      </c>
      <c r="B356" s="662" t="s">
        <v>3335</v>
      </c>
      <c r="C356" s="662" t="s">
        <v>1542</v>
      </c>
      <c r="D356" s="662" t="s">
        <v>3336</v>
      </c>
      <c r="E356" s="662" t="s">
        <v>3337</v>
      </c>
      <c r="F356" s="665"/>
      <c r="G356" s="665"/>
      <c r="H356" s="678">
        <v>0</v>
      </c>
      <c r="I356" s="665">
        <v>15</v>
      </c>
      <c r="J356" s="665">
        <v>20682.75</v>
      </c>
      <c r="K356" s="678">
        <v>1</v>
      </c>
      <c r="L356" s="665">
        <v>15</v>
      </c>
      <c r="M356" s="666">
        <v>20682.75</v>
      </c>
    </row>
    <row r="357" spans="1:13" ht="14.4" customHeight="1" x14ac:dyDescent="0.3">
      <c r="A357" s="661" t="s">
        <v>614</v>
      </c>
      <c r="B357" s="662" t="s">
        <v>3341</v>
      </c>
      <c r="C357" s="662" t="s">
        <v>1509</v>
      </c>
      <c r="D357" s="662" t="s">
        <v>3343</v>
      </c>
      <c r="E357" s="662" t="s">
        <v>3344</v>
      </c>
      <c r="F357" s="665"/>
      <c r="G357" s="665"/>
      <c r="H357" s="678">
        <v>0</v>
      </c>
      <c r="I357" s="665">
        <v>4</v>
      </c>
      <c r="J357" s="665">
        <v>258.30936262252624</v>
      </c>
      <c r="K357" s="678">
        <v>1</v>
      </c>
      <c r="L357" s="665">
        <v>4</v>
      </c>
      <c r="M357" s="666">
        <v>258.30936262252624</v>
      </c>
    </row>
    <row r="358" spans="1:13" ht="14.4" customHeight="1" x14ac:dyDescent="0.3">
      <c r="A358" s="661" t="s">
        <v>614</v>
      </c>
      <c r="B358" s="662" t="s">
        <v>3348</v>
      </c>
      <c r="C358" s="662" t="s">
        <v>1793</v>
      </c>
      <c r="D358" s="662" t="s">
        <v>3436</v>
      </c>
      <c r="E358" s="662" t="s">
        <v>3437</v>
      </c>
      <c r="F358" s="665">
        <v>4.0999999999999996</v>
      </c>
      <c r="G358" s="665">
        <v>2070.5590000000002</v>
      </c>
      <c r="H358" s="678">
        <v>1</v>
      </c>
      <c r="I358" s="665"/>
      <c r="J358" s="665"/>
      <c r="K358" s="678">
        <v>0</v>
      </c>
      <c r="L358" s="665">
        <v>4.0999999999999996</v>
      </c>
      <c r="M358" s="666">
        <v>2070.5590000000002</v>
      </c>
    </row>
    <row r="359" spans="1:13" ht="14.4" customHeight="1" x14ac:dyDescent="0.3">
      <c r="A359" s="661" t="s">
        <v>614</v>
      </c>
      <c r="B359" s="662" t="s">
        <v>3348</v>
      </c>
      <c r="C359" s="662" t="s">
        <v>1645</v>
      </c>
      <c r="D359" s="662" t="s">
        <v>1646</v>
      </c>
      <c r="E359" s="662" t="s">
        <v>1647</v>
      </c>
      <c r="F359" s="665"/>
      <c r="G359" s="665"/>
      <c r="H359" s="678">
        <v>0</v>
      </c>
      <c r="I359" s="665">
        <v>323</v>
      </c>
      <c r="J359" s="665">
        <v>7084.2539999999999</v>
      </c>
      <c r="K359" s="678">
        <v>1</v>
      </c>
      <c r="L359" s="665">
        <v>323</v>
      </c>
      <c r="M359" s="666">
        <v>7084.2539999999999</v>
      </c>
    </row>
    <row r="360" spans="1:13" ht="14.4" customHeight="1" x14ac:dyDescent="0.3">
      <c r="A360" s="661" t="s">
        <v>614</v>
      </c>
      <c r="B360" s="662" t="s">
        <v>3348</v>
      </c>
      <c r="C360" s="662" t="s">
        <v>1601</v>
      </c>
      <c r="D360" s="662" t="s">
        <v>1602</v>
      </c>
      <c r="E360" s="662" t="s">
        <v>1603</v>
      </c>
      <c r="F360" s="665">
        <v>5.3</v>
      </c>
      <c r="G360" s="665">
        <v>2408.585</v>
      </c>
      <c r="H360" s="678">
        <v>1</v>
      </c>
      <c r="I360" s="665"/>
      <c r="J360" s="665"/>
      <c r="K360" s="678">
        <v>0</v>
      </c>
      <c r="L360" s="665">
        <v>5.3</v>
      </c>
      <c r="M360" s="666">
        <v>2408.585</v>
      </c>
    </row>
    <row r="361" spans="1:13" ht="14.4" customHeight="1" x14ac:dyDescent="0.3">
      <c r="A361" s="661" t="s">
        <v>614</v>
      </c>
      <c r="B361" s="662" t="s">
        <v>3349</v>
      </c>
      <c r="C361" s="662" t="s">
        <v>1641</v>
      </c>
      <c r="D361" s="662" t="s">
        <v>1557</v>
      </c>
      <c r="E361" s="662" t="s">
        <v>3351</v>
      </c>
      <c r="F361" s="665"/>
      <c r="G361" s="665"/>
      <c r="H361" s="678">
        <v>0</v>
      </c>
      <c r="I361" s="665">
        <v>1</v>
      </c>
      <c r="J361" s="665">
        <v>115.71999999999998</v>
      </c>
      <c r="K361" s="678">
        <v>1</v>
      </c>
      <c r="L361" s="665">
        <v>1</v>
      </c>
      <c r="M361" s="666">
        <v>115.71999999999998</v>
      </c>
    </row>
    <row r="362" spans="1:13" ht="14.4" customHeight="1" x14ac:dyDescent="0.3">
      <c r="A362" s="661" t="s">
        <v>614</v>
      </c>
      <c r="B362" s="662" t="s">
        <v>3349</v>
      </c>
      <c r="C362" s="662" t="s">
        <v>1661</v>
      </c>
      <c r="D362" s="662" t="s">
        <v>3352</v>
      </c>
      <c r="E362" s="662" t="s">
        <v>3353</v>
      </c>
      <c r="F362" s="665"/>
      <c r="G362" s="665"/>
      <c r="H362" s="678">
        <v>0</v>
      </c>
      <c r="I362" s="665">
        <v>175.79999999999998</v>
      </c>
      <c r="J362" s="665">
        <v>13486.04767916317</v>
      </c>
      <c r="K362" s="678">
        <v>1</v>
      </c>
      <c r="L362" s="665">
        <v>175.79999999999998</v>
      </c>
      <c r="M362" s="666">
        <v>13486.04767916317</v>
      </c>
    </row>
    <row r="363" spans="1:13" ht="14.4" customHeight="1" x14ac:dyDescent="0.3">
      <c r="A363" s="661" t="s">
        <v>614</v>
      </c>
      <c r="B363" s="662" t="s">
        <v>3354</v>
      </c>
      <c r="C363" s="662" t="s">
        <v>1701</v>
      </c>
      <c r="D363" s="662" t="s">
        <v>1702</v>
      </c>
      <c r="E363" s="662" t="s">
        <v>1703</v>
      </c>
      <c r="F363" s="665"/>
      <c r="G363" s="665"/>
      <c r="H363" s="678">
        <v>0</v>
      </c>
      <c r="I363" s="665">
        <v>41.300000000000004</v>
      </c>
      <c r="J363" s="665">
        <v>19080.600000000002</v>
      </c>
      <c r="K363" s="678">
        <v>1</v>
      </c>
      <c r="L363" s="665">
        <v>41.300000000000004</v>
      </c>
      <c r="M363" s="666">
        <v>19080.600000000002</v>
      </c>
    </row>
    <row r="364" spans="1:13" ht="14.4" customHeight="1" x14ac:dyDescent="0.3">
      <c r="A364" s="661" t="s">
        <v>614</v>
      </c>
      <c r="B364" s="662" t="s">
        <v>3355</v>
      </c>
      <c r="C364" s="662" t="s">
        <v>1598</v>
      </c>
      <c r="D364" s="662" t="s">
        <v>1599</v>
      </c>
      <c r="E364" s="662" t="s">
        <v>1600</v>
      </c>
      <c r="F364" s="665">
        <v>0.4</v>
      </c>
      <c r="G364" s="665">
        <v>77.875908379275401</v>
      </c>
      <c r="H364" s="678">
        <v>1</v>
      </c>
      <c r="I364" s="665"/>
      <c r="J364" s="665"/>
      <c r="K364" s="678">
        <v>0</v>
      </c>
      <c r="L364" s="665">
        <v>0.4</v>
      </c>
      <c r="M364" s="666">
        <v>77.875908379275401</v>
      </c>
    </row>
    <row r="365" spans="1:13" ht="14.4" customHeight="1" x14ac:dyDescent="0.3">
      <c r="A365" s="661" t="s">
        <v>614</v>
      </c>
      <c r="B365" s="662" t="s">
        <v>3355</v>
      </c>
      <c r="C365" s="662" t="s">
        <v>1653</v>
      </c>
      <c r="D365" s="662" t="s">
        <v>1654</v>
      </c>
      <c r="E365" s="662" t="s">
        <v>2794</v>
      </c>
      <c r="F365" s="665"/>
      <c r="G365" s="665"/>
      <c r="H365" s="678">
        <v>0</v>
      </c>
      <c r="I365" s="665">
        <v>0.2</v>
      </c>
      <c r="J365" s="665">
        <v>27.722000000000005</v>
      </c>
      <c r="K365" s="678">
        <v>1</v>
      </c>
      <c r="L365" s="665">
        <v>0.2</v>
      </c>
      <c r="M365" s="666">
        <v>27.722000000000005</v>
      </c>
    </row>
    <row r="366" spans="1:13" ht="14.4" customHeight="1" x14ac:dyDescent="0.3">
      <c r="A366" s="661" t="s">
        <v>614</v>
      </c>
      <c r="B366" s="662" t="s">
        <v>3356</v>
      </c>
      <c r="C366" s="662" t="s">
        <v>3104</v>
      </c>
      <c r="D366" s="662" t="s">
        <v>3105</v>
      </c>
      <c r="E366" s="662" t="s">
        <v>3106</v>
      </c>
      <c r="F366" s="665"/>
      <c r="G366" s="665"/>
      <c r="H366" s="678">
        <v>0</v>
      </c>
      <c r="I366" s="665">
        <v>2</v>
      </c>
      <c r="J366" s="665">
        <v>313.5</v>
      </c>
      <c r="K366" s="678">
        <v>1</v>
      </c>
      <c r="L366" s="665">
        <v>2</v>
      </c>
      <c r="M366" s="666">
        <v>313.5</v>
      </c>
    </row>
    <row r="367" spans="1:13" ht="14.4" customHeight="1" x14ac:dyDescent="0.3">
      <c r="A367" s="661" t="s">
        <v>614</v>
      </c>
      <c r="B367" s="662" t="s">
        <v>3357</v>
      </c>
      <c r="C367" s="662" t="s">
        <v>1704</v>
      </c>
      <c r="D367" s="662" t="s">
        <v>1705</v>
      </c>
      <c r="E367" s="662" t="s">
        <v>1706</v>
      </c>
      <c r="F367" s="665"/>
      <c r="G367" s="665"/>
      <c r="H367" s="678">
        <v>0</v>
      </c>
      <c r="I367" s="665">
        <v>30</v>
      </c>
      <c r="J367" s="665">
        <v>898.2</v>
      </c>
      <c r="K367" s="678">
        <v>1</v>
      </c>
      <c r="L367" s="665">
        <v>30</v>
      </c>
      <c r="M367" s="666">
        <v>898.2</v>
      </c>
    </row>
    <row r="368" spans="1:13" ht="14.4" customHeight="1" x14ac:dyDescent="0.3">
      <c r="A368" s="661" t="s">
        <v>614</v>
      </c>
      <c r="B368" s="662" t="s">
        <v>3361</v>
      </c>
      <c r="C368" s="662" t="s">
        <v>1630</v>
      </c>
      <c r="D368" s="662" t="s">
        <v>1631</v>
      </c>
      <c r="E368" s="662" t="s">
        <v>1600</v>
      </c>
      <c r="F368" s="665"/>
      <c r="G368" s="665"/>
      <c r="H368" s="678">
        <v>0</v>
      </c>
      <c r="I368" s="665">
        <v>2</v>
      </c>
      <c r="J368" s="665">
        <v>1875.9399999999998</v>
      </c>
      <c r="K368" s="678">
        <v>1</v>
      </c>
      <c r="L368" s="665">
        <v>2</v>
      </c>
      <c r="M368" s="666">
        <v>1875.9399999999998</v>
      </c>
    </row>
    <row r="369" spans="1:13" ht="14.4" customHeight="1" x14ac:dyDescent="0.3">
      <c r="A369" s="661" t="s">
        <v>614</v>
      </c>
      <c r="B369" s="662" t="s">
        <v>3361</v>
      </c>
      <c r="C369" s="662" t="s">
        <v>2786</v>
      </c>
      <c r="D369" s="662" t="s">
        <v>3473</v>
      </c>
      <c r="E369" s="662" t="s">
        <v>1600</v>
      </c>
      <c r="F369" s="665">
        <v>1</v>
      </c>
      <c r="G369" s="665">
        <v>2773.1600000000003</v>
      </c>
      <c r="H369" s="678">
        <v>1</v>
      </c>
      <c r="I369" s="665"/>
      <c r="J369" s="665"/>
      <c r="K369" s="678">
        <v>0</v>
      </c>
      <c r="L369" s="665">
        <v>1</v>
      </c>
      <c r="M369" s="666">
        <v>2773.1600000000003</v>
      </c>
    </row>
    <row r="370" spans="1:13" ht="14.4" customHeight="1" x14ac:dyDescent="0.3">
      <c r="A370" s="661" t="s">
        <v>614</v>
      </c>
      <c r="B370" s="662" t="s">
        <v>3440</v>
      </c>
      <c r="C370" s="662" t="s">
        <v>1698</v>
      </c>
      <c r="D370" s="662" t="s">
        <v>1699</v>
      </c>
      <c r="E370" s="662" t="s">
        <v>3441</v>
      </c>
      <c r="F370" s="665"/>
      <c r="G370" s="665"/>
      <c r="H370" s="678">
        <v>0</v>
      </c>
      <c r="I370" s="665">
        <v>12</v>
      </c>
      <c r="J370" s="665">
        <v>9264.9600000000009</v>
      </c>
      <c r="K370" s="678">
        <v>1</v>
      </c>
      <c r="L370" s="665">
        <v>12</v>
      </c>
      <c r="M370" s="666">
        <v>9264.9600000000009</v>
      </c>
    </row>
    <row r="371" spans="1:13" ht="14.4" customHeight="1" x14ac:dyDescent="0.3">
      <c r="A371" s="661" t="s">
        <v>614</v>
      </c>
      <c r="B371" s="662" t="s">
        <v>3362</v>
      </c>
      <c r="C371" s="662" t="s">
        <v>1707</v>
      </c>
      <c r="D371" s="662" t="s">
        <v>1708</v>
      </c>
      <c r="E371" s="662" t="s">
        <v>1709</v>
      </c>
      <c r="F371" s="665"/>
      <c r="G371" s="665"/>
      <c r="H371" s="678">
        <v>0</v>
      </c>
      <c r="I371" s="665">
        <v>22</v>
      </c>
      <c r="J371" s="665">
        <v>3131.26</v>
      </c>
      <c r="K371" s="678">
        <v>1</v>
      </c>
      <c r="L371" s="665">
        <v>22</v>
      </c>
      <c r="M371" s="666">
        <v>3131.26</v>
      </c>
    </row>
    <row r="372" spans="1:13" ht="14.4" customHeight="1" x14ac:dyDescent="0.3">
      <c r="A372" s="661" t="s">
        <v>614</v>
      </c>
      <c r="B372" s="662" t="s">
        <v>3362</v>
      </c>
      <c r="C372" s="662" t="s">
        <v>3094</v>
      </c>
      <c r="D372" s="662" t="s">
        <v>3095</v>
      </c>
      <c r="E372" s="662" t="s">
        <v>3096</v>
      </c>
      <c r="F372" s="665">
        <v>1</v>
      </c>
      <c r="G372" s="665">
        <v>157.97000000000006</v>
      </c>
      <c r="H372" s="678">
        <v>1</v>
      </c>
      <c r="I372" s="665"/>
      <c r="J372" s="665"/>
      <c r="K372" s="678">
        <v>0</v>
      </c>
      <c r="L372" s="665">
        <v>1</v>
      </c>
      <c r="M372" s="666">
        <v>157.97000000000006</v>
      </c>
    </row>
    <row r="373" spans="1:13" ht="14.4" customHeight="1" x14ac:dyDescent="0.3">
      <c r="A373" s="661" t="s">
        <v>614</v>
      </c>
      <c r="B373" s="662" t="s">
        <v>3369</v>
      </c>
      <c r="C373" s="662" t="s">
        <v>1589</v>
      </c>
      <c r="D373" s="662" t="s">
        <v>3370</v>
      </c>
      <c r="E373" s="662" t="s">
        <v>1591</v>
      </c>
      <c r="F373" s="665">
        <v>9.4500000000000011</v>
      </c>
      <c r="G373" s="665">
        <v>6229.0559524386417</v>
      </c>
      <c r="H373" s="678">
        <v>1</v>
      </c>
      <c r="I373" s="665"/>
      <c r="J373" s="665"/>
      <c r="K373" s="678">
        <v>0</v>
      </c>
      <c r="L373" s="665">
        <v>9.4500000000000011</v>
      </c>
      <c r="M373" s="666">
        <v>6229.0559524386417</v>
      </c>
    </row>
    <row r="374" spans="1:13" ht="14.4" customHeight="1" x14ac:dyDescent="0.3">
      <c r="A374" s="661" t="s">
        <v>614</v>
      </c>
      <c r="B374" s="662" t="s">
        <v>3369</v>
      </c>
      <c r="C374" s="662" t="s">
        <v>1637</v>
      </c>
      <c r="D374" s="662" t="s">
        <v>1638</v>
      </c>
      <c r="E374" s="662" t="s">
        <v>3371</v>
      </c>
      <c r="F374" s="665"/>
      <c r="G374" s="665"/>
      <c r="H374" s="678">
        <v>0</v>
      </c>
      <c r="I374" s="665">
        <v>4</v>
      </c>
      <c r="J374" s="665">
        <v>272.79475239708961</v>
      </c>
      <c r="K374" s="678">
        <v>1</v>
      </c>
      <c r="L374" s="665">
        <v>4</v>
      </c>
      <c r="M374" s="666">
        <v>272.79475239708961</v>
      </c>
    </row>
    <row r="375" spans="1:13" ht="14.4" customHeight="1" x14ac:dyDescent="0.3">
      <c r="A375" s="661" t="s">
        <v>614</v>
      </c>
      <c r="B375" s="662" t="s">
        <v>3372</v>
      </c>
      <c r="C375" s="662" t="s">
        <v>1690</v>
      </c>
      <c r="D375" s="662" t="s">
        <v>3373</v>
      </c>
      <c r="E375" s="662" t="s">
        <v>3374</v>
      </c>
      <c r="F375" s="665"/>
      <c r="G375" s="665"/>
      <c r="H375" s="678">
        <v>0</v>
      </c>
      <c r="I375" s="665">
        <v>64</v>
      </c>
      <c r="J375" s="665">
        <v>4944.8419628753736</v>
      </c>
      <c r="K375" s="678">
        <v>1</v>
      </c>
      <c r="L375" s="665">
        <v>64</v>
      </c>
      <c r="M375" s="666">
        <v>4944.8419628753736</v>
      </c>
    </row>
    <row r="376" spans="1:13" ht="14.4" customHeight="1" x14ac:dyDescent="0.3">
      <c r="A376" s="661" t="s">
        <v>614</v>
      </c>
      <c r="B376" s="662" t="s">
        <v>3375</v>
      </c>
      <c r="C376" s="662" t="s">
        <v>1673</v>
      </c>
      <c r="D376" s="662" t="s">
        <v>1674</v>
      </c>
      <c r="E376" s="662" t="s">
        <v>2497</v>
      </c>
      <c r="F376" s="665"/>
      <c r="G376" s="665"/>
      <c r="H376" s="678">
        <v>0</v>
      </c>
      <c r="I376" s="665">
        <v>46</v>
      </c>
      <c r="J376" s="665">
        <v>1898.4342057486729</v>
      </c>
      <c r="K376" s="678">
        <v>1</v>
      </c>
      <c r="L376" s="665">
        <v>46</v>
      </c>
      <c r="M376" s="666">
        <v>1898.4342057486729</v>
      </c>
    </row>
    <row r="377" spans="1:13" ht="14.4" customHeight="1" x14ac:dyDescent="0.3">
      <c r="A377" s="661" t="s">
        <v>614</v>
      </c>
      <c r="B377" s="662" t="s">
        <v>3376</v>
      </c>
      <c r="C377" s="662" t="s">
        <v>2799</v>
      </c>
      <c r="D377" s="662" t="s">
        <v>2800</v>
      </c>
      <c r="E377" s="662" t="s">
        <v>2801</v>
      </c>
      <c r="F377" s="665"/>
      <c r="G377" s="665"/>
      <c r="H377" s="678">
        <v>0</v>
      </c>
      <c r="I377" s="665">
        <v>1</v>
      </c>
      <c r="J377" s="665">
        <v>152.9</v>
      </c>
      <c r="K377" s="678">
        <v>1</v>
      </c>
      <c r="L377" s="665">
        <v>1</v>
      </c>
      <c r="M377" s="666">
        <v>152.9</v>
      </c>
    </row>
    <row r="378" spans="1:13" ht="14.4" customHeight="1" x14ac:dyDescent="0.3">
      <c r="A378" s="661" t="s">
        <v>614</v>
      </c>
      <c r="B378" s="662" t="s">
        <v>3376</v>
      </c>
      <c r="C378" s="662" t="s">
        <v>2428</v>
      </c>
      <c r="D378" s="662" t="s">
        <v>2429</v>
      </c>
      <c r="E378" s="662" t="s">
        <v>3443</v>
      </c>
      <c r="F378" s="665">
        <v>1</v>
      </c>
      <c r="G378" s="665">
        <v>61.36</v>
      </c>
      <c r="H378" s="678">
        <v>1</v>
      </c>
      <c r="I378" s="665"/>
      <c r="J378" s="665"/>
      <c r="K378" s="678">
        <v>0</v>
      </c>
      <c r="L378" s="665">
        <v>1</v>
      </c>
      <c r="M378" s="666">
        <v>61.36</v>
      </c>
    </row>
    <row r="379" spans="1:13" ht="14.4" customHeight="1" x14ac:dyDescent="0.3">
      <c r="A379" s="661" t="s">
        <v>614</v>
      </c>
      <c r="B379" s="662" t="s">
        <v>3383</v>
      </c>
      <c r="C379" s="662" t="s">
        <v>1712</v>
      </c>
      <c r="D379" s="662" t="s">
        <v>1713</v>
      </c>
      <c r="E379" s="662" t="s">
        <v>1688</v>
      </c>
      <c r="F379" s="665"/>
      <c r="G379" s="665"/>
      <c r="H379" s="678">
        <v>0</v>
      </c>
      <c r="I379" s="665">
        <v>60</v>
      </c>
      <c r="J379" s="665">
        <v>3311.3877150806902</v>
      </c>
      <c r="K379" s="678">
        <v>1</v>
      </c>
      <c r="L379" s="665">
        <v>60</v>
      </c>
      <c r="M379" s="666">
        <v>3311.3877150806902</v>
      </c>
    </row>
    <row r="380" spans="1:13" ht="14.4" customHeight="1" x14ac:dyDescent="0.3">
      <c r="A380" s="661" t="s">
        <v>614</v>
      </c>
      <c r="B380" s="662" t="s">
        <v>3384</v>
      </c>
      <c r="C380" s="662" t="s">
        <v>1649</v>
      </c>
      <c r="D380" s="662" t="s">
        <v>3385</v>
      </c>
      <c r="E380" s="662" t="s">
        <v>3386</v>
      </c>
      <c r="F380" s="665"/>
      <c r="G380" s="665"/>
      <c r="H380" s="678">
        <v>0</v>
      </c>
      <c r="I380" s="665">
        <v>2.2000000000000002</v>
      </c>
      <c r="J380" s="665">
        <v>1317.4479999999999</v>
      </c>
      <c r="K380" s="678">
        <v>1</v>
      </c>
      <c r="L380" s="665">
        <v>2.2000000000000002</v>
      </c>
      <c r="M380" s="666">
        <v>1317.4479999999999</v>
      </c>
    </row>
    <row r="381" spans="1:13" ht="14.4" customHeight="1" x14ac:dyDescent="0.3">
      <c r="A381" s="661" t="s">
        <v>614</v>
      </c>
      <c r="B381" s="662" t="s">
        <v>3387</v>
      </c>
      <c r="C381" s="662" t="s">
        <v>1585</v>
      </c>
      <c r="D381" s="662" t="s">
        <v>3388</v>
      </c>
      <c r="E381" s="662" t="s">
        <v>3389</v>
      </c>
      <c r="F381" s="665">
        <v>1.3</v>
      </c>
      <c r="G381" s="665">
        <v>533.11796666666669</v>
      </c>
      <c r="H381" s="678">
        <v>1</v>
      </c>
      <c r="I381" s="665"/>
      <c r="J381" s="665"/>
      <c r="K381" s="678">
        <v>0</v>
      </c>
      <c r="L381" s="665">
        <v>1.3</v>
      </c>
      <c r="M381" s="666">
        <v>533.11796666666669</v>
      </c>
    </row>
    <row r="382" spans="1:13" ht="14.4" customHeight="1" x14ac:dyDescent="0.3">
      <c r="A382" s="661" t="s">
        <v>614</v>
      </c>
      <c r="B382" s="662" t="s">
        <v>3387</v>
      </c>
      <c r="C382" s="662" t="s">
        <v>1680</v>
      </c>
      <c r="D382" s="662" t="s">
        <v>3390</v>
      </c>
      <c r="E382" s="662" t="s">
        <v>3391</v>
      </c>
      <c r="F382" s="665"/>
      <c r="G382" s="665"/>
      <c r="H382" s="678">
        <v>0</v>
      </c>
      <c r="I382" s="665">
        <v>152</v>
      </c>
      <c r="J382" s="665">
        <v>4391.1112344311787</v>
      </c>
      <c r="K382" s="678">
        <v>1</v>
      </c>
      <c r="L382" s="665">
        <v>152</v>
      </c>
      <c r="M382" s="666">
        <v>4391.1112344311787</v>
      </c>
    </row>
    <row r="383" spans="1:13" ht="14.4" customHeight="1" x14ac:dyDescent="0.3">
      <c r="A383" s="661" t="s">
        <v>614</v>
      </c>
      <c r="B383" s="662" t="s">
        <v>3392</v>
      </c>
      <c r="C383" s="662" t="s">
        <v>1729</v>
      </c>
      <c r="D383" s="662" t="s">
        <v>1730</v>
      </c>
      <c r="E383" s="662" t="s">
        <v>1731</v>
      </c>
      <c r="F383" s="665"/>
      <c r="G383" s="665"/>
      <c r="H383" s="678">
        <v>0</v>
      </c>
      <c r="I383" s="665">
        <v>18.399999999999999</v>
      </c>
      <c r="J383" s="665">
        <v>2934.8</v>
      </c>
      <c r="K383" s="678">
        <v>1</v>
      </c>
      <c r="L383" s="665">
        <v>18.399999999999999</v>
      </c>
      <c r="M383" s="666">
        <v>2934.8</v>
      </c>
    </row>
    <row r="384" spans="1:13" ht="14.4" customHeight="1" x14ac:dyDescent="0.3">
      <c r="A384" s="661" t="s">
        <v>614</v>
      </c>
      <c r="B384" s="662" t="s">
        <v>3392</v>
      </c>
      <c r="C384" s="662" t="s">
        <v>1719</v>
      </c>
      <c r="D384" s="662" t="s">
        <v>3393</v>
      </c>
      <c r="E384" s="662" t="s">
        <v>2497</v>
      </c>
      <c r="F384" s="665">
        <v>24</v>
      </c>
      <c r="G384" s="665">
        <v>725.28045748900308</v>
      </c>
      <c r="H384" s="678">
        <v>0.70588248389801178</v>
      </c>
      <c r="I384" s="665">
        <v>10</v>
      </c>
      <c r="J384" s="665">
        <v>302.20000000000005</v>
      </c>
      <c r="K384" s="678">
        <v>0.29411751610198816</v>
      </c>
      <c r="L384" s="665">
        <v>34</v>
      </c>
      <c r="M384" s="666">
        <v>1027.4804574890031</v>
      </c>
    </row>
    <row r="385" spans="1:13" ht="14.4" customHeight="1" x14ac:dyDescent="0.3">
      <c r="A385" s="661" t="s">
        <v>614</v>
      </c>
      <c r="B385" s="662" t="s">
        <v>3394</v>
      </c>
      <c r="C385" s="662" t="s">
        <v>1726</v>
      </c>
      <c r="D385" s="662" t="s">
        <v>1727</v>
      </c>
      <c r="E385" s="662" t="s">
        <v>3395</v>
      </c>
      <c r="F385" s="665"/>
      <c r="G385" s="665"/>
      <c r="H385" s="678">
        <v>0</v>
      </c>
      <c r="I385" s="665">
        <v>21</v>
      </c>
      <c r="J385" s="665">
        <v>60208.27399999999</v>
      </c>
      <c r="K385" s="678">
        <v>1</v>
      </c>
      <c r="L385" s="665">
        <v>21</v>
      </c>
      <c r="M385" s="666">
        <v>60208.27399999999</v>
      </c>
    </row>
    <row r="386" spans="1:13" ht="14.4" customHeight="1" x14ac:dyDescent="0.3">
      <c r="A386" s="661" t="s">
        <v>614</v>
      </c>
      <c r="B386" s="662" t="s">
        <v>3485</v>
      </c>
      <c r="C386" s="662" t="s">
        <v>3108</v>
      </c>
      <c r="D386" s="662" t="s">
        <v>3109</v>
      </c>
      <c r="E386" s="662" t="s">
        <v>3486</v>
      </c>
      <c r="F386" s="665"/>
      <c r="G386" s="665"/>
      <c r="H386" s="678">
        <v>0</v>
      </c>
      <c r="I386" s="665">
        <v>7</v>
      </c>
      <c r="J386" s="665">
        <v>38619.350000000006</v>
      </c>
      <c r="K386" s="678">
        <v>1</v>
      </c>
      <c r="L386" s="665">
        <v>7</v>
      </c>
      <c r="M386" s="666">
        <v>38619.350000000006</v>
      </c>
    </row>
    <row r="387" spans="1:13" ht="14.4" customHeight="1" x14ac:dyDescent="0.3">
      <c r="A387" s="661" t="s">
        <v>614</v>
      </c>
      <c r="B387" s="662" t="s">
        <v>3487</v>
      </c>
      <c r="C387" s="662" t="s">
        <v>2852</v>
      </c>
      <c r="D387" s="662" t="s">
        <v>3488</v>
      </c>
      <c r="E387" s="662" t="s">
        <v>3489</v>
      </c>
      <c r="F387" s="665">
        <v>1</v>
      </c>
      <c r="G387" s="665">
        <v>249.39000000000004</v>
      </c>
      <c r="H387" s="678">
        <v>1</v>
      </c>
      <c r="I387" s="665"/>
      <c r="J387" s="665"/>
      <c r="K387" s="678">
        <v>0</v>
      </c>
      <c r="L387" s="665">
        <v>1</v>
      </c>
      <c r="M387" s="666">
        <v>249.39000000000004</v>
      </c>
    </row>
    <row r="388" spans="1:13" ht="14.4" customHeight="1" x14ac:dyDescent="0.3">
      <c r="A388" s="661" t="s">
        <v>614</v>
      </c>
      <c r="B388" s="662" t="s">
        <v>3490</v>
      </c>
      <c r="C388" s="662" t="s">
        <v>3065</v>
      </c>
      <c r="D388" s="662" t="s">
        <v>3491</v>
      </c>
      <c r="E388" s="662" t="s">
        <v>3492</v>
      </c>
      <c r="F388" s="665"/>
      <c r="G388" s="665"/>
      <c r="H388" s="678">
        <v>0</v>
      </c>
      <c r="I388" s="665">
        <v>1</v>
      </c>
      <c r="J388" s="665">
        <v>102.88991406171829</v>
      </c>
      <c r="K388" s="678">
        <v>1</v>
      </c>
      <c r="L388" s="665">
        <v>1</v>
      </c>
      <c r="M388" s="666">
        <v>102.88991406171829</v>
      </c>
    </row>
    <row r="389" spans="1:13" ht="14.4" customHeight="1" x14ac:dyDescent="0.3">
      <c r="A389" s="661" t="s">
        <v>614</v>
      </c>
      <c r="B389" s="662" t="s">
        <v>3397</v>
      </c>
      <c r="C389" s="662" t="s">
        <v>1446</v>
      </c>
      <c r="D389" s="662" t="s">
        <v>3400</v>
      </c>
      <c r="E389" s="662" t="s">
        <v>3401</v>
      </c>
      <c r="F389" s="665"/>
      <c r="G389" s="665"/>
      <c r="H389" s="678">
        <v>0</v>
      </c>
      <c r="I389" s="665">
        <v>1</v>
      </c>
      <c r="J389" s="665">
        <v>323.10524255088512</v>
      </c>
      <c r="K389" s="678">
        <v>1</v>
      </c>
      <c r="L389" s="665">
        <v>1</v>
      </c>
      <c r="M389" s="666">
        <v>323.10524255088512</v>
      </c>
    </row>
    <row r="390" spans="1:13" ht="14.4" customHeight="1" x14ac:dyDescent="0.3">
      <c r="A390" s="661" t="s">
        <v>614</v>
      </c>
      <c r="B390" s="662" t="s">
        <v>3493</v>
      </c>
      <c r="C390" s="662" t="s">
        <v>3072</v>
      </c>
      <c r="D390" s="662" t="s">
        <v>3073</v>
      </c>
      <c r="E390" s="662" t="s">
        <v>3074</v>
      </c>
      <c r="F390" s="665"/>
      <c r="G390" s="665"/>
      <c r="H390" s="678">
        <v>0</v>
      </c>
      <c r="I390" s="665">
        <v>1</v>
      </c>
      <c r="J390" s="665">
        <v>221.37788831789877</v>
      </c>
      <c r="K390" s="678">
        <v>1</v>
      </c>
      <c r="L390" s="665">
        <v>1</v>
      </c>
      <c r="M390" s="666">
        <v>221.37788831789877</v>
      </c>
    </row>
    <row r="391" spans="1:13" ht="14.4" customHeight="1" x14ac:dyDescent="0.3">
      <c r="A391" s="661" t="s">
        <v>614</v>
      </c>
      <c r="B391" s="662" t="s">
        <v>3402</v>
      </c>
      <c r="C391" s="662" t="s">
        <v>1029</v>
      </c>
      <c r="D391" s="662" t="s">
        <v>1030</v>
      </c>
      <c r="E391" s="662" t="s">
        <v>3403</v>
      </c>
      <c r="F391" s="665"/>
      <c r="G391" s="665"/>
      <c r="H391" s="678">
        <v>0</v>
      </c>
      <c r="I391" s="665">
        <v>2</v>
      </c>
      <c r="J391" s="665">
        <v>478.47733333333332</v>
      </c>
      <c r="K391" s="678">
        <v>1</v>
      </c>
      <c r="L391" s="665">
        <v>2</v>
      </c>
      <c r="M391" s="666">
        <v>478.47733333333332</v>
      </c>
    </row>
    <row r="392" spans="1:13" ht="14.4" customHeight="1" x14ac:dyDescent="0.3">
      <c r="A392" s="661" t="s">
        <v>614</v>
      </c>
      <c r="B392" s="662" t="s">
        <v>3447</v>
      </c>
      <c r="C392" s="662" t="s">
        <v>1787</v>
      </c>
      <c r="D392" s="662" t="s">
        <v>1788</v>
      </c>
      <c r="E392" s="662" t="s">
        <v>1789</v>
      </c>
      <c r="F392" s="665">
        <v>1</v>
      </c>
      <c r="G392" s="665">
        <v>110.86962738471932</v>
      </c>
      <c r="H392" s="678">
        <v>1</v>
      </c>
      <c r="I392" s="665"/>
      <c r="J392" s="665"/>
      <c r="K392" s="678">
        <v>0</v>
      </c>
      <c r="L392" s="665">
        <v>1</v>
      </c>
      <c r="M392" s="666">
        <v>110.86962738471932</v>
      </c>
    </row>
    <row r="393" spans="1:13" ht="14.4" customHeight="1" x14ac:dyDescent="0.3">
      <c r="A393" s="661" t="s">
        <v>614</v>
      </c>
      <c r="B393" s="662" t="s">
        <v>3405</v>
      </c>
      <c r="C393" s="662" t="s">
        <v>3061</v>
      </c>
      <c r="D393" s="662" t="s">
        <v>3494</v>
      </c>
      <c r="E393" s="662" t="s">
        <v>3495</v>
      </c>
      <c r="F393" s="665"/>
      <c r="G393" s="665"/>
      <c r="H393" s="678">
        <v>0</v>
      </c>
      <c r="I393" s="665">
        <v>1</v>
      </c>
      <c r="J393" s="665">
        <v>90.660000000000011</v>
      </c>
      <c r="K393" s="678">
        <v>1</v>
      </c>
      <c r="L393" s="665">
        <v>1</v>
      </c>
      <c r="M393" s="666">
        <v>90.660000000000011</v>
      </c>
    </row>
    <row r="394" spans="1:13" ht="14.4" customHeight="1" x14ac:dyDescent="0.3">
      <c r="A394" s="661" t="s">
        <v>614</v>
      </c>
      <c r="B394" s="662" t="s">
        <v>3405</v>
      </c>
      <c r="C394" s="662" t="s">
        <v>1527</v>
      </c>
      <c r="D394" s="662" t="s">
        <v>3406</v>
      </c>
      <c r="E394" s="662" t="s">
        <v>3407</v>
      </c>
      <c r="F394" s="665"/>
      <c r="G394" s="665"/>
      <c r="H394" s="678">
        <v>0</v>
      </c>
      <c r="I394" s="665">
        <v>2</v>
      </c>
      <c r="J394" s="665">
        <v>123.31968702590572</v>
      </c>
      <c r="K394" s="678">
        <v>1</v>
      </c>
      <c r="L394" s="665">
        <v>2</v>
      </c>
      <c r="M394" s="666">
        <v>123.31968702590572</v>
      </c>
    </row>
    <row r="395" spans="1:13" ht="14.4" customHeight="1" x14ac:dyDescent="0.3">
      <c r="A395" s="661" t="s">
        <v>614</v>
      </c>
      <c r="B395" s="662" t="s">
        <v>3478</v>
      </c>
      <c r="C395" s="662" t="s">
        <v>3044</v>
      </c>
      <c r="D395" s="662" t="s">
        <v>3045</v>
      </c>
      <c r="E395" s="662" t="s">
        <v>3046</v>
      </c>
      <c r="F395" s="665"/>
      <c r="G395" s="665"/>
      <c r="H395" s="678">
        <v>0</v>
      </c>
      <c r="I395" s="665">
        <v>2</v>
      </c>
      <c r="J395" s="665">
        <v>276.49999999999989</v>
      </c>
      <c r="K395" s="678">
        <v>1</v>
      </c>
      <c r="L395" s="665">
        <v>2</v>
      </c>
      <c r="M395" s="666">
        <v>276.49999999999989</v>
      </c>
    </row>
    <row r="396" spans="1:13" ht="14.4" customHeight="1" x14ac:dyDescent="0.3">
      <c r="A396" s="661" t="s">
        <v>614</v>
      </c>
      <c r="B396" s="662" t="s">
        <v>3478</v>
      </c>
      <c r="C396" s="662" t="s">
        <v>2848</v>
      </c>
      <c r="D396" s="662" t="s">
        <v>3496</v>
      </c>
      <c r="E396" s="662" t="s">
        <v>3046</v>
      </c>
      <c r="F396" s="665">
        <v>2</v>
      </c>
      <c r="G396" s="665">
        <v>216.54</v>
      </c>
      <c r="H396" s="678">
        <v>1</v>
      </c>
      <c r="I396" s="665"/>
      <c r="J396" s="665"/>
      <c r="K396" s="678">
        <v>0</v>
      </c>
      <c r="L396" s="665">
        <v>2</v>
      </c>
      <c r="M396" s="666">
        <v>216.54</v>
      </c>
    </row>
    <row r="397" spans="1:13" ht="14.4" customHeight="1" x14ac:dyDescent="0.3">
      <c r="A397" s="661" t="s">
        <v>614</v>
      </c>
      <c r="B397" s="662" t="s">
        <v>3408</v>
      </c>
      <c r="C397" s="662" t="s">
        <v>1531</v>
      </c>
      <c r="D397" s="662" t="s">
        <v>1532</v>
      </c>
      <c r="E397" s="662" t="s">
        <v>940</v>
      </c>
      <c r="F397" s="665"/>
      <c r="G397" s="665"/>
      <c r="H397" s="678">
        <v>0</v>
      </c>
      <c r="I397" s="665">
        <v>1</v>
      </c>
      <c r="J397" s="665">
        <v>103.43999999999993</v>
      </c>
      <c r="K397" s="678">
        <v>1</v>
      </c>
      <c r="L397" s="665">
        <v>1</v>
      </c>
      <c r="M397" s="666">
        <v>103.43999999999993</v>
      </c>
    </row>
    <row r="398" spans="1:13" ht="14.4" customHeight="1" x14ac:dyDescent="0.3">
      <c r="A398" s="661" t="s">
        <v>614</v>
      </c>
      <c r="B398" s="662" t="s">
        <v>3408</v>
      </c>
      <c r="C398" s="662" t="s">
        <v>3041</v>
      </c>
      <c r="D398" s="662" t="s">
        <v>1532</v>
      </c>
      <c r="E398" s="662" t="s">
        <v>3042</v>
      </c>
      <c r="F398" s="665"/>
      <c r="G398" s="665"/>
      <c r="H398" s="678">
        <v>0</v>
      </c>
      <c r="I398" s="665">
        <v>1</v>
      </c>
      <c r="J398" s="665">
        <v>198.75</v>
      </c>
      <c r="K398" s="678">
        <v>1</v>
      </c>
      <c r="L398" s="665">
        <v>1</v>
      </c>
      <c r="M398" s="666">
        <v>198.75</v>
      </c>
    </row>
    <row r="399" spans="1:13" ht="14.4" customHeight="1" x14ac:dyDescent="0.3">
      <c r="A399" s="661" t="s">
        <v>614</v>
      </c>
      <c r="B399" s="662" t="s">
        <v>3452</v>
      </c>
      <c r="C399" s="662" t="s">
        <v>2369</v>
      </c>
      <c r="D399" s="662" t="s">
        <v>2370</v>
      </c>
      <c r="E399" s="662" t="s">
        <v>1880</v>
      </c>
      <c r="F399" s="665"/>
      <c r="G399" s="665"/>
      <c r="H399" s="678">
        <v>0</v>
      </c>
      <c r="I399" s="665">
        <v>1</v>
      </c>
      <c r="J399" s="665">
        <v>99.140000000000029</v>
      </c>
      <c r="K399" s="678">
        <v>1</v>
      </c>
      <c r="L399" s="665">
        <v>1</v>
      </c>
      <c r="M399" s="666">
        <v>99.140000000000029</v>
      </c>
    </row>
    <row r="400" spans="1:13" ht="14.4" customHeight="1" x14ac:dyDescent="0.3">
      <c r="A400" s="661" t="s">
        <v>614</v>
      </c>
      <c r="B400" s="662" t="s">
        <v>3453</v>
      </c>
      <c r="C400" s="662" t="s">
        <v>3069</v>
      </c>
      <c r="D400" s="662" t="s">
        <v>3497</v>
      </c>
      <c r="E400" s="662" t="s">
        <v>3071</v>
      </c>
      <c r="F400" s="665"/>
      <c r="G400" s="665"/>
      <c r="H400" s="678">
        <v>0</v>
      </c>
      <c r="I400" s="665">
        <v>2</v>
      </c>
      <c r="J400" s="665">
        <v>272.91000000000008</v>
      </c>
      <c r="K400" s="678">
        <v>1</v>
      </c>
      <c r="L400" s="665">
        <v>2</v>
      </c>
      <c r="M400" s="666">
        <v>272.91000000000008</v>
      </c>
    </row>
    <row r="401" spans="1:13" ht="14.4" customHeight="1" x14ac:dyDescent="0.3">
      <c r="A401" s="661" t="s">
        <v>614</v>
      </c>
      <c r="B401" s="662" t="s">
        <v>3456</v>
      </c>
      <c r="C401" s="662" t="s">
        <v>1103</v>
      </c>
      <c r="D401" s="662" t="s">
        <v>2357</v>
      </c>
      <c r="E401" s="662" t="s">
        <v>2358</v>
      </c>
      <c r="F401" s="665"/>
      <c r="G401" s="665"/>
      <c r="H401" s="678">
        <v>0</v>
      </c>
      <c r="I401" s="665">
        <v>1</v>
      </c>
      <c r="J401" s="665">
        <v>77.814999999999998</v>
      </c>
      <c r="K401" s="678">
        <v>1</v>
      </c>
      <c r="L401" s="665">
        <v>1</v>
      </c>
      <c r="M401" s="666">
        <v>77.814999999999998</v>
      </c>
    </row>
    <row r="402" spans="1:13" ht="14.4" customHeight="1" x14ac:dyDescent="0.3">
      <c r="A402" s="661" t="s">
        <v>614</v>
      </c>
      <c r="B402" s="662" t="s">
        <v>3456</v>
      </c>
      <c r="C402" s="662" t="s">
        <v>3050</v>
      </c>
      <c r="D402" s="662" t="s">
        <v>3051</v>
      </c>
      <c r="E402" s="662" t="s">
        <v>3052</v>
      </c>
      <c r="F402" s="665"/>
      <c r="G402" s="665"/>
      <c r="H402" s="678">
        <v>0</v>
      </c>
      <c r="I402" s="665">
        <v>1</v>
      </c>
      <c r="J402" s="665">
        <v>116.72000000000006</v>
      </c>
      <c r="K402" s="678">
        <v>1</v>
      </c>
      <c r="L402" s="665">
        <v>1</v>
      </c>
      <c r="M402" s="666">
        <v>116.72000000000006</v>
      </c>
    </row>
    <row r="403" spans="1:13" ht="14.4" customHeight="1" x14ac:dyDescent="0.3">
      <c r="A403" s="661" t="s">
        <v>614</v>
      </c>
      <c r="B403" s="662" t="s">
        <v>3411</v>
      </c>
      <c r="C403" s="662" t="s">
        <v>1472</v>
      </c>
      <c r="D403" s="662" t="s">
        <v>1473</v>
      </c>
      <c r="E403" s="662" t="s">
        <v>1027</v>
      </c>
      <c r="F403" s="665"/>
      <c r="G403" s="665"/>
      <c r="H403" s="678">
        <v>0</v>
      </c>
      <c r="I403" s="665">
        <v>1</v>
      </c>
      <c r="J403" s="665">
        <v>85.36999999999999</v>
      </c>
      <c r="K403" s="678">
        <v>1</v>
      </c>
      <c r="L403" s="665">
        <v>1</v>
      </c>
      <c r="M403" s="666">
        <v>85.36999999999999</v>
      </c>
    </row>
    <row r="404" spans="1:13" ht="14.4" customHeight="1" x14ac:dyDescent="0.3">
      <c r="A404" s="661" t="s">
        <v>614</v>
      </c>
      <c r="B404" s="662" t="s">
        <v>3412</v>
      </c>
      <c r="C404" s="662" t="s">
        <v>1574</v>
      </c>
      <c r="D404" s="662" t="s">
        <v>3413</v>
      </c>
      <c r="E404" s="662" t="s">
        <v>1568</v>
      </c>
      <c r="F404" s="665"/>
      <c r="G404" s="665"/>
      <c r="H404" s="678">
        <v>0</v>
      </c>
      <c r="I404" s="665">
        <v>56</v>
      </c>
      <c r="J404" s="665">
        <v>12141.96</v>
      </c>
      <c r="K404" s="678">
        <v>1</v>
      </c>
      <c r="L404" s="665">
        <v>56</v>
      </c>
      <c r="M404" s="666">
        <v>12141.96</v>
      </c>
    </row>
    <row r="405" spans="1:13" ht="14.4" customHeight="1" x14ac:dyDescent="0.3">
      <c r="A405" s="661" t="s">
        <v>614</v>
      </c>
      <c r="B405" s="662" t="s">
        <v>3412</v>
      </c>
      <c r="C405" s="662" t="s">
        <v>3079</v>
      </c>
      <c r="D405" s="662" t="s">
        <v>3498</v>
      </c>
      <c r="E405" s="662" t="s">
        <v>2407</v>
      </c>
      <c r="F405" s="665"/>
      <c r="G405" s="665"/>
      <c r="H405" s="678">
        <v>0</v>
      </c>
      <c r="I405" s="665">
        <v>4</v>
      </c>
      <c r="J405" s="665">
        <v>161.88000121812419</v>
      </c>
      <c r="K405" s="678">
        <v>1</v>
      </c>
      <c r="L405" s="665">
        <v>4</v>
      </c>
      <c r="M405" s="666">
        <v>161.88000121812419</v>
      </c>
    </row>
    <row r="406" spans="1:13" ht="14.4" customHeight="1" x14ac:dyDescent="0.3">
      <c r="A406" s="661" t="s">
        <v>614</v>
      </c>
      <c r="B406" s="662" t="s">
        <v>3412</v>
      </c>
      <c r="C406" s="662" t="s">
        <v>2405</v>
      </c>
      <c r="D406" s="662" t="s">
        <v>3458</v>
      </c>
      <c r="E406" s="662" t="s">
        <v>2407</v>
      </c>
      <c r="F406" s="665"/>
      <c r="G406" s="665"/>
      <c r="H406" s="678">
        <v>0</v>
      </c>
      <c r="I406" s="665">
        <v>8</v>
      </c>
      <c r="J406" s="665">
        <v>382.47970878508153</v>
      </c>
      <c r="K406" s="678">
        <v>1</v>
      </c>
      <c r="L406" s="665">
        <v>8</v>
      </c>
      <c r="M406" s="666">
        <v>382.47970878508153</v>
      </c>
    </row>
    <row r="407" spans="1:13" ht="14.4" customHeight="1" x14ac:dyDescent="0.3">
      <c r="A407" s="661" t="s">
        <v>614</v>
      </c>
      <c r="B407" s="662" t="s">
        <v>3412</v>
      </c>
      <c r="C407" s="662" t="s">
        <v>2409</v>
      </c>
      <c r="D407" s="662" t="s">
        <v>3459</v>
      </c>
      <c r="E407" s="662" t="s">
        <v>2407</v>
      </c>
      <c r="F407" s="665"/>
      <c r="G407" s="665"/>
      <c r="H407" s="678">
        <v>0</v>
      </c>
      <c r="I407" s="665">
        <v>8</v>
      </c>
      <c r="J407" s="665">
        <v>382.48</v>
      </c>
      <c r="K407" s="678">
        <v>1</v>
      </c>
      <c r="L407" s="665">
        <v>8</v>
      </c>
      <c r="M407" s="666">
        <v>382.48</v>
      </c>
    </row>
    <row r="408" spans="1:13" ht="14.4" customHeight="1" x14ac:dyDescent="0.3">
      <c r="A408" s="661" t="s">
        <v>614</v>
      </c>
      <c r="B408" s="662" t="s">
        <v>3412</v>
      </c>
      <c r="C408" s="662" t="s">
        <v>3082</v>
      </c>
      <c r="D408" s="662" t="s">
        <v>3083</v>
      </c>
      <c r="E408" s="662" t="s">
        <v>2407</v>
      </c>
      <c r="F408" s="665"/>
      <c r="G408" s="665"/>
      <c r="H408" s="678">
        <v>0</v>
      </c>
      <c r="I408" s="665">
        <v>4</v>
      </c>
      <c r="J408" s="665">
        <v>134.28000000000003</v>
      </c>
      <c r="K408" s="678">
        <v>1</v>
      </c>
      <c r="L408" s="665">
        <v>4</v>
      </c>
      <c r="M408" s="666">
        <v>134.28000000000003</v>
      </c>
    </row>
    <row r="409" spans="1:13" ht="14.4" customHeight="1" x14ac:dyDescent="0.3">
      <c r="A409" s="661" t="s">
        <v>614</v>
      </c>
      <c r="B409" s="662" t="s">
        <v>3412</v>
      </c>
      <c r="C409" s="662" t="s">
        <v>1577</v>
      </c>
      <c r="D409" s="662" t="s">
        <v>1567</v>
      </c>
      <c r="E409" s="662" t="s">
        <v>1578</v>
      </c>
      <c r="F409" s="665"/>
      <c r="G409" s="665"/>
      <c r="H409" s="678">
        <v>0</v>
      </c>
      <c r="I409" s="665">
        <v>108</v>
      </c>
      <c r="J409" s="665">
        <v>19839.269886758582</v>
      </c>
      <c r="K409" s="678">
        <v>1</v>
      </c>
      <c r="L409" s="665">
        <v>108</v>
      </c>
      <c r="M409" s="666">
        <v>19839.269886758582</v>
      </c>
    </row>
    <row r="410" spans="1:13" ht="14.4" customHeight="1" x14ac:dyDescent="0.3">
      <c r="A410" s="661" t="s">
        <v>614</v>
      </c>
      <c r="B410" s="662" t="s">
        <v>3412</v>
      </c>
      <c r="C410" s="662" t="s">
        <v>1570</v>
      </c>
      <c r="D410" s="662" t="s">
        <v>1571</v>
      </c>
      <c r="E410" s="662" t="s">
        <v>1578</v>
      </c>
      <c r="F410" s="665"/>
      <c r="G410" s="665"/>
      <c r="H410" s="678">
        <v>0</v>
      </c>
      <c r="I410" s="665">
        <v>18</v>
      </c>
      <c r="J410" s="665">
        <v>3737.8799223568712</v>
      </c>
      <c r="K410" s="678">
        <v>1</v>
      </c>
      <c r="L410" s="665">
        <v>18</v>
      </c>
      <c r="M410" s="666">
        <v>3737.8799223568712</v>
      </c>
    </row>
    <row r="411" spans="1:13" ht="14.4" customHeight="1" x14ac:dyDescent="0.3">
      <c r="A411" s="661" t="s">
        <v>614</v>
      </c>
      <c r="B411" s="662" t="s">
        <v>3412</v>
      </c>
      <c r="C411" s="662" t="s">
        <v>3084</v>
      </c>
      <c r="D411" s="662" t="s">
        <v>3085</v>
      </c>
      <c r="E411" s="662" t="s">
        <v>2426</v>
      </c>
      <c r="F411" s="665"/>
      <c r="G411" s="665"/>
      <c r="H411" s="678">
        <v>0</v>
      </c>
      <c r="I411" s="665">
        <v>1</v>
      </c>
      <c r="J411" s="665">
        <v>162.28999999999994</v>
      </c>
      <c r="K411" s="678">
        <v>1</v>
      </c>
      <c r="L411" s="665">
        <v>1</v>
      </c>
      <c r="M411" s="666">
        <v>162.28999999999994</v>
      </c>
    </row>
    <row r="412" spans="1:13" ht="14.4" customHeight="1" x14ac:dyDescent="0.3">
      <c r="A412" s="661" t="s">
        <v>614</v>
      </c>
      <c r="B412" s="662" t="s">
        <v>3412</v>
      </c>
      <c r="C412" s="662" t="s">
        <v>3086</v>
      </c>
      <c r="D412" s="662" t="s">
        <v>3087</v>
      </c>
      <c r="E412" s="662" t="s">
        <v>3088</v>
      </c>
      <c r="F412" s="665"/>
      <c r="G412" s="665"/>
      <c r="H412" s="678">
        <v>0</v>
      </c>
      <c r="I412" s="665">
        <v>1</v>
      </c>
      <c r="J412" s="665">
        <v>202.33132315338588</v>
      </c>
      <c r="K412" s="678">
        <v>1</v>
      </c>
      <c r="L412" s="665">
        <v>1</v>
      </c>
      <c r="M412" s="666">
        <v>202.33132315338588</v>
      </c>
    </row>
    <row r="413" spans="1:13" ht="14.4" customHeight="1" x14ac:dyDescent="0.3">
      <c r="A413" s="661" t="s">
        <v>614</v>
      </c>
      <c r="B413" s="662" t="s">
        <v>3412</v>
      </c>
      <c r="C413" s="662" t="s">
        <v>3089</v>
      </c>
      <c r="D413" s="662" t="s">
        <v>3090</v>
      </c>
      <c r="E413" s="662" t="s">
        <v>2426</v>
      </c>
      <c r="F413" s="665"/>
      <c r="G413" s="665"/>
      <c r="H413" s="678">
        <v>0</v>
      </c>
      <c r="I413" s="665">
        <v>2</v>
      </c>
      <c r="J413" s="665">
        <v>274.16000000000003</v>
      </c>
      <c r="K413" s="678">
        <v>1</v>
      </c>
      <c r="L413" s="665">
        <v>2</v>
      </c>
      <c r="M413" s="666">
        <v>274.16000000000003</v>
      </c>
    </row>
    <row r="414" spans="1:13" ht="14.4" customHeight="1" x14ac:dyDescent="0.3">
      <c r="A414" s="661" t="s">
        <v>623</v>
      </c>
      <c r="B414" s="662" t="s">
        <v>3297</v>
      </c>
      <c r="C414" s="662" t="s">
        <v>3137</v>
      </c>
      <c r="D414" s="662" t="s">
        <v>3138</v>
      </c>
      <c r="E414" s="662" t="s">
        <v>3499</v>
      </c>
      <c r="F414" s="665"/>
      <c r="G414" s="665"/>
      <c r="H414" s="678"/>
      <c r="I414" s="665">
        <v>0</v>
      </c>
      <c r="J414" s="665">
        <v>0</v>
      </c>
      <c r="K414" s="678"/>
      <c r="L414" s="665">
        <v>0</v>
      </c>
      <c r="M414" s="666">
        <v>0</v>
      </c>
    </row>
    <row r="415" spans="1:13" ht="14.4" customHeight="1" x14ac:dyDescent="0.3">
      <c r="A415" s="661" t="s">
        <v>623</v>
      </c>
      <c r="B415" s="662" t="s">
        <v>3338</v>
      </c>
      <c r="C415" s="662" t="s">
        <v>1381</v>
      </c>
      <c r="D415" s="662" t="s">
        <v>3339</v>
      </c>
      <c r="E415" s="662" t="s">
        <v>3340</v>
      </c>
      <c r="F415" s="665"/>
      <c r="G415" s="665"/>
      <c r="H415" s="678"/>
      <c r="I415" s="665">
        <v>0</v>
      </c>
      <c r="J415" s="665">
        <v>0</v>
      </c>
      <c r="K415" s="678"/>
      <c r="L415" s="665">
        <v>0</v>
      </c>
      <c r="M415" s="666">
        <v>0</v>
      </c>
    </row>
    <row r="416" spans="1:13" ht="14.4" customHeight="1" x14ac:dyDescent="0.3">
      <c r="A416" s="661" t="s">
        <v>623</v>
      </c>
      <c r="B416" s="662" t="s">
        <v>3445</v>
      </c>
      <c r="C416" s="662" t="s">
        <v>2729</v>
      </c>
      <c r="D416" s="662" t="s">
        <v>2730</v>
      </c>
      <c r="E416" s="662" t="s">
        <v>2731</v>
      </c>
      <c r="F416" s="665"/>
      <c r="G416" s="665"/>
      <c r="H416" s="678">
        <v>0</v>
      </c>
      <c r="I416" s="665">
        <v>27</v>
      </c>
      <c r="J416" s="665">
        <v>1532.0499549582094</v>
      </c>
      <c r="K416" s="678">
        <v>1</v>
      </c>
      <c r="L416" s="665">
        <v>27</v>
      </c>
      <c r="M416" s="666">
        <v>1532.0499549582094</v>
      </c>
    </row>
    <row r="417" spans="1:13" ht="14.4" customHeight="1" x14ac:dyDescent="0.3">
      <c r="A417" s="661" t="s">
        <v>623</v>
      </c>
      <c r="B417" s="662" t="s">
        <v>3445</v>
      </c>
      <c r="C417" s="662" t="s">
        <v>2844</v>
      </c>
      <c r="D417" s="662" t="s">
        <v>2845</v>
      </c>
      <c r="E417" s="662" t="s">
        <v>2846</v>
      </c>
      <c r="F417" s="665"/>
      <c r="G417" s="665"/>
      <c r="H417" s="678">
        <v>0</v>
      </c>
      <c r="I417" s="665">
        <v>16</v>
      </c>
      <c r="J417" s="665">
        <v>899.57617497831393</v>
      </c>
      <c r="K417" s="678">
        <v>1</v>
      </c>
      <c r="L417" s="665">
        <v>16</v>
      </c>
      <c r="M417" s="666">
        <v>899.57617497831393</v>
      </c>
    </row>
    <row r="418" spans="1:13" ht="14.4" customHeight="1" x14ac:dyDescent="0.3">
      <c r="A418" s="661" t="s">
        <v>623</v>
      </c>
      <c r="B418" s="662" t="s">
        <v>3445</v>
      </c>
      <c r="C418" s="662" t="s">
        <v>3172</v>
      </c>
      <c r="D418" s="662" t="s">
        <v>2310</v>
      </c>
      <c r="E418" s="662" t="s">
        <v>3500</v>
      </c>
      <c r="F418" s="665"/>
      <c r="G418" s="665"/>
      <c r="H418" s="678">
        <v>0</v>
      </c>
      <c r="I418" s="665">
        <v>1</v>
      </c>
      <c r="J418" s="665">
        <v>34.369999999999983</v>
      </c>
      <c r="K418" s="678">
        <v>1</v>
      </c>
      <c r="L418" s="665">
        <v>1</v>
      </c>
      <c r="M418" s="666">
        <v>34.369999999999983</v>
      </c>
    </row>
    <row r="419" spans="1:13" ht="14.4" customHeight="1" x14ac:dyDescent="0.3">
      <c r="A419" s="661" t="s">
        <v>623</v>
      </c>
      <c r="B419" s="662" t="s">
        <v>3445</v>
      </c>
      <c r="C419" s="662" t="s">
        <v>2309</v>
      </c>
      <c r="D419" s="662" t="s">
        <v>2310</v>
      </c>
      <c r="E419" s="662" t="s">
        <v>3446</v>
      </c>
      <c r="F419" s="665"/>
      <c r="G419" s="665"/>
      <c r="H419" s="678"/>
      <c r="I419" s="665">
        <v>0</v>
      </c>
      <c r="J419" s="665">
        <v>0</v>
      </c>
      <c r="K419" s="678"/>
      <c r="L419" s="665">
        <v>0</v>
      </c>
      <c r="M419" s="666">
        <v>0</v>
      </c>
    </row>
    <row r="420" spans="1:13" ht="14.4" customHeight="1" x14ac:dyDescent="0.3">
      <c r="A420" s="661" t="s">
        <v>623</v>
      </c>
      <c r="B420" s="662" t="s">
        <v>3478</v>
      </c>
      <c r="C420" s="662" t="s">
        <v>3175</v>
      </c>
      <c r="D420" s="662" t="s">
        <v>3501</v>
      </c>
      <c r="E420" s="662" t="s">
        <v>3502</v>
      </c>
      <c r="F420" s="665"/>
      <c r="G420" s="665"/>
      <c r="H420" s="678">
        <v>0</v>
      </c>
      <c r="I420" s="665">
        <v>1</v>
      </c>
      <c r="J420" s="665">
        <v>133.6</v>
      </c>
      <c r="K420" s="678">
        <v>1</v>
      </c>
      <c r="L420" s="665">
        <v>1</v>
      </c>
      <c r="M420" s="666">
        <v>133.6</v>
      </c>
    </row>
    <row r="421" spans="1:13" ht="14.4" customHeight="1" thickBot="1" x14ac:dyDescent="0.35">
      <c r="A421" s="667" t="s">
        <v>623</v>
      </c>
      <c r="B421" s="668" t="s">
        <v>3412</v>
      </c>
      <c r="C421" s="668" t="s">
        <v>3086</v>
      </c>
      <c r="D421" s="668" t="s">
        <v>3087</v>
      </c>
      <c r="E421" s="668" t="s">
        <v>3088</v>
      </c>
      <c r="F421" s="671"/>
      <c r="G421" s="671"/>
      <c r="H421" s="679"/>
      <c r="I421" s="671">
        <v>0</v>
      </c>
      <c r="J421" s="671">
        <v>0</v>
      </c>
      <c r="K421" s="679"/>
      <c r="L421" s="671">
        <v>0</v>
      </c>
      <c r="M421" s="672">
        <v>0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4391</v>
      </c>
      <c r="C3" s="459">
        <f>SUM(C6:C1048576)</f>
        <v>1441</v>
      </c>
      <c r="D3" s="459">
        <f>SUM(D6:D1048576)</f>
        <v>2266</v>
      </c>
      <c r="E3" s="460">
        <f>SUM(E6:E1048576)</f>
        <v>0</v>
      </c>
      <c r="F3" s="457">
        <f>IF(SUM($B3:$E3)=0,"",B3/SUM($B3:$E3))</f>
        <v>0.54223265003704624</v>
      </c>
      <c r="G3" s="455">
        <f t="shared" ref="G3:I3" si="0">IF(SUM($B3:$E3)=0,"",C3/SUM($B3:$E3))</f>
        <v>0.17794517164732032</v>
      </c>
      <c r="H3" s="455">
        <f t="shared" si="0"/>
        <v>0.2798221783156335</v>
      </c>
      <c r="I3" s="456">
        <f t="shared" si="0"/>
        <v>0</v>
      </c>
      <c r="J3" s="459">
        <f>SUM(J6:J1048576)</f>
        <v>564</v>
      </c>
      <c r="K3" s="459">
        <f>SUM(K6:K1048576)</f>
        <v>724</v>
      </c>
      <c r="L3" s="459">
        <f>SUM(L6:L1048576)</f>
        <v>2266</v>
      </c>
      <c r="M3" s="460">
        <f>SUM(M6:M1048576)</f>
        <v>0</v>
      </c>
      <c r="N3" s="457">
        <f>IF(SUM($J3:$M3)=0,"",J3/SUM($J3:$M3))</f>
        <v>0.15869442881260551</v>
      </c>
      <c r="O3" s="455">
        <f t="shared" ref="O3:Q3" si="1">IF(SUM($J3:$M3)=0,"",K3/SUM($J3:$M3))</f>
        <v>0.20371412492965674</v>
      </c>
      <c r="P3" s="455">
        <f t="shared" si="1"/>
        <v>0.63759144625773778</v>
      </c>
      <c r="Q3" s="456">
        <f t="shared" si="1"/>
        <v>0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3504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3505</v>
      </c>
      <c r="B7" s="710">
        <v>1120</v>
      </c>
      <c r="C7" s="665">
        <v>191</v>
      </c>
      <c r="D7" s="665">
        <v>673</v>
      </c>
      <c r="E7" s="666"/>
      <c r="F7" s="707">
        <v>0.56451612903225812</v>
      </c>
      <c r="G7" s="678">
        <v>9.6270161290322578E-2</v>
      </c>
      <c r="H7" s="678">
        <v>0.33921370967741937</v>
      </c>
      <c r="I7" s="713">
        <v>0</v>
      </c>
      <c r="J7" s="710">
        <v>117</v>
      </c>
      <c r="K7" s="665">
        <v>138</v>
      </c>
      <c r="L7" s="665">
        <v>673</v>
      </c>
      <c r="M7" s="666"/>
      <c r="N7" s="707">
        <v>0.12607758620689655</v>
      </c>
      <c r="O7" s="678">
        <v>0.14870689655172414</v>
      </c>
      <c r="P7" s="678">
        <v>0.72521551724137934</v>
      </c>
      <c r="Q7" s="701">
        <v>0</v>
      </c>
    </row>
    <row r="8" spans="1:17" ht="14.4" customHeight="1" x14ac:dyDescent="0.3">
      <c r="A8" s="704" t="s">
        <v>3506</v>
      </c>
      <c r="B8" s="710">
        <v>828</v>
      </c>
      <c r="C8" s="665">
        <v>689</v>
      </c>
      <c r="D8" s="665">
        <v>859</v>
      </c>
      <c r="E8" s="666"/>
      <c r="F8" s="707">
        <v>0.34848484848484851</v>
      </c>
      <c r="G8" s="678">
        <v>0.28998316498316501</v>
      </c>
      <c r="H8" s="678">
        <v>0.36153198653198654</v>
      </c>
      <c r="I8" s="713">
        <v>0</v>
      </c>
      <c r="J8" s="710">
        <v>114</v>
      </c>
      <c r="K8" s="665">
        <v>290</v>
      </c>
      <c r="L8" s="665">
        <v>859</v>
      </c>
      <c r="M8" s="666"/>
      <c r="N8" s="707">
        <v>9.0261282660332537E-2</v>
      </c>
      <c r="O8" s="678">
        <v>0.22961203483768805</v>
      </c>
      <c r="P8" s="678">
        <v>0.68012668250197938</v>
      </c>
      <c r="Q8" s="701">
        <v>0</v>
      </c>
    </row>
    <row r="9" spans="1:17" ht="14.4" customHeight="1" x14ac:dyDescent="0.3">
      <c r="A9" s="704" t="s">
        <v>3507</v>
      </c>
      <c r="B9" s="710">
        <v>674</v>
      </c>
      <c r="C9" s="665">
        <v>313</v>
      </c>
      <c r="D9" s="665">
        <v>519</v>
      </c>
      <c r="E9" s="666"/>
      <c r="F9" s="707">
        <v>0.44754316069057104</v>
      </c>
      <c r="G9" s="678">
        <v>0.20783532536520585</v>
      </c>
      <c r="H9" s="678">
        <v>0.34462151394422313</v>
      </c>
      <c r="I9" s="713">
        <v>0</v>
      </c>
      <c r="J9" s="710">
        <v>106</v>
      </c>
      <c r="K9" s="665">
        <v>142</v>
      </c>
      <c r="L9" s="665">
        <v>519</v>
      </c>
      <c r="M9" s="666"/>
      <c r="N9" s="707">
        <v>0.13820078226857888</v>
      </c>
      <c r="O9" s="678">
        <v>0.18513689700130379</v>
      </c>
      <c r="P9" s="678">
        <v>0.67666232073011734</v>
      </c>
      <c r="Q9" s="701">
        <v>0</v>
      </c>
    </row>
    <row r="10" spans="1:17" ht="14.4" customHeight="1" x14ac:dyDescent="0.3">
      <c r="A10" s="704" t="s">
        <v>3508</v>
      </c>
      <c r="B10" s="710">
        <v>100</v>
      </c>
      <c r="C10" s="665">
        <v>5</v>
      </c>
      <c r="D10" s="665"/>
      <c r="E10" s="666"/>
      <c r="F10" s="707">
        <v>0.95238095238095233</v>
      </c>
      <c r="G10" s="678">
        <v>4.7619047619047616E-2</v>
      </c>
      <c r="H10" s="678">
        <v>0</v>
      </c>
      <c r="I10" s="713">
        <v>0</v>
      </c>
      <c r="J10" s="710">
        <v>40</v>
      </c>
      <c r="K10" s="665">
        <v>4</v>
      </c>
      <c r="L10" s="665"/>
      <c r="M10" s="666"/>
      <c r="N10" s="707">
        <v>0.90909090909090906</v>
      </c>
      <c r="O10" s="678">
        <v>9.0909090909090912E-2</v>
      </c>
      <c r="P10" s="678">
        <v>0</v>
      </c>
      <c r="Q10" s="701">
        <v>0</v>
      </c>
    </row>
    <row r="11" spans="1:17" ht="14.4" customHeight="1" x14ac:dyDescent="0.3">
      <c r="A11" s="704" t="s">
        <v>3509</v>
      </c>
      <c r="B11" s="710">
        <v>1529</v>
      </c>
      <c r="C11" s="665">
        <v>236</v>
      </c>
      <c r="D11" s="665">
        <v>215</v>
      </c>
      <c r="E11" s="666"/>
      <c r="F11" s="707">
        <v>0.77222222222222225</v>
      </c>
      <c r="G11" s="678">
        <v>0.1191919191919192</v>
      </c>
      <c r="H11" s="678">
        <v>0.10858585858585859</v>
      </c>
      <c r="I11" s="713">
        <v>0</v>
      </c>
      <c r="J11" s="710">
        <v>123</v>
      </c>
      <c r="K11" s="665">
        <v>146</v>
      </c>
      <c r="L11" s="665">
        <v>215</v>
      </c>
      <c r="M11" s="666"/>
      <c r="N11" s="707">
        <v>0.25413223140495866</v>
      </c>
      <c r="O11" s="678">
        <v>0.30165289256198347</v>
      </c>
      <c r="P11" s="678">
        <v>0.44421487603305787</v>
      </c>
      <c r="Q11" s="701">
        <v>0</v>
      </c>
    </row>
    <row r="12" spans="1:17" ht="14.4" customHeight="1" x14ac:dyDescent="0.3">
      <c r="A12" s="704" t="s">
        <v>3510</v>
      </c>
      <c r="B12" s="710">
        <v>13</v>
      </c>
      <c r="C12" s="665"/>
      <c r="D12" s="665"/>
      <c r="E12" s="666"/>
      <c r="F12" s="707">
        <v>1</v>
      </c>
      <c r="G12" s="678">
        <v>0</v>
      </c>
      <c r="H12" s="678">
        <v>0</v>
      </c>
      <c r="I12" s="713">
        <v>0</v>
      </c>
      <c r="J12" s="710">
        <v>6</v>
      </c>
      <c r="K12" s="665"/>
      <c r="L12" s="665"/>
      <c r="M12" s="666"/>
      <c r="N12" s="707">
        <v>1</v>
      </c>
      <c r="O12" s="678">
        <v>0</v>
      </c>
      <c r="P12" s="678">
        <v>0</v>
      </c>
      <c r="Q12" s="701">
        <v>0</v>
      </c>
    </row>
    <row r="13" spans="1:17" ht="14.4" customHeight="1" thickBot="1" x14ac:dyDescent="0.35">
      <c r="A13" s="705" t="s">
        <v>3511</v>
      </c>
      <c r="B13" s="711">
        <v>127</v>
      </c>
      <c r="C13" s="671">
        <v>7</v>
      </c>
      <c r="D13" s="671"/>
      <c r="E13" s="672"/>
      <c r="F13" s="708">
        <v>0.94776119402985071</v>
      </c>
      <c r="G13" s="679">
        <v>5.2238805970149252E-2</v>
      </c>
      <c r="H13" s="679">
        <v>0</v>
      </c>
      <c r="I13" s="714">
        <v>0</v>
      </c>
      <c r="J13" s="711">
        <v>58</v>
      </c>
      <c r="K13" s="671">
        <v>4</v>
      </c>
      <c r="L13" s="671"/>
      <c r="M13" s="672"/>
      <c r="N13" s="708">
        <v>0.93548387096774188</v>
      </c>
      <c r="O13" s="679">
        <v>6.4516129032258063E-2</v>
      </c>
      <c r="P13" s="679">
        <v>0</v>
      </c>
      <c r="Q13" s="70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4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4</v>
      </c>
      <c r="B5" s="646" t="s">
        <v>3182</v>
      </c>
      <c r="C5" s="649">
        <v>10567442.610000003</v>
      </c>
      <c r="D5" s="649">
        <v>7279</v>
      </c>
      <c r="E5" s="649">
        <v>9137783.9400000032</v>
      </c>
      <c r="F5" s="715">
        <v>0.86471100693301994</v>
      </c>
      <c r="G5" s="649">
        <v>5406</v>
      </c>
      <c r="H5" s="715">
        <v>0.74268443467509271</v>
      </c>
      <c r="I5" s="649">
        <v>1429658.67</v>
      </c>
      <c r="J5" s="715">
        <v>0.13528899306698006</v>
      </c>
      <c r="K5" s="649">
        <v>1873</v>
      </c>
      <c r="L5" s="715">
        <v>0.25731556532490729</v>
      </c>
      <c r="M5" s="649" t="s">
        <v>74</v>
      </c>
      <c r="N5" s="277"/>
    </row>
    <row r="6" spans="1:14" ht="14.4" customHeight="1" x14ac:dyDescent="0.3">
      <c r="A6" s="645">
        <v>4</v>
      </c>
      <c r="B6" s="646" t="s">
        <v>3512</v>
      </c>
      <c r="C6" s="649">
        <v>1159730.77</v>
      </c>
      <c r="D6" s="649">
        <v>3033.5</v>
      </c>
      <c r="E6" s="649">
        <v>591333.0700000003</v>
      </c>
      <c r="F6" s="715">
        <v>0.50988823035194653</v>
      </c>
      <c r="G6" s="649">
        <v>1630.5</v>
      </c>
      <c r="H6" s="715">
        <v>0.53749793967364434</v>
      </c>
      <c r="I6" s="649">
        <v>568397.69999999984</v>
      </c>
      <c r="J6" s="715">
        <v>0.49011176964805359</v>
      </c>
      <c r="K6" s="649">
        <v>1403</v>
      </c>
      <c r="L6" s="715">
        <v>0.46250206032635571</v>
      </c>
      <c r="M6" s="649" t="s">
        <v>1</v>
      </c>
      <c r="N6" s="277"/>
    </row>
    <row r="7" spans="1:14" ht="14.4" customHeight="1" x14ac:dyDescent="0.3">
      <c r="A7" s="645">
        <v>4</v>
      </c>
      <c r="B7" s="646" t="s">
        <v>3513</v>
      </c>
      <c r="C7" s="649">
        <v>0</v>
      </c>
      <c r="D7" s="649">
        <v>231.5</v>
      </c>
      <c r="E7" s="649">
        <v>0</v>
      </c>
      <c r="F7" s="715" t="s">
        <v>597</v>
      </c>
      <c r="G7" s="649">
        <v>190.5</v>
      </c>
      <c r="H7" s="715">
        <v>0.82289416846652264</v>
      </c>
      <c r="I7" s="649">
        <v>0</v>
      </c>
      <c r="J7" s="715" t="s">
        <v>597</v>
      </c>
      <c r="K7" s="649">
        <v>41</v>
      </c>
      <c r="L7" s="715">
        <v>0.17710583153347731</v>
      </c>
      <c r="M7" s="649" t="s">
        <v>1</v>
      </c>
      <c r="N7" s="277"/>
    </row>
    <row r="8" spans="1:14" ht="14.4" customHeight="1" x14ac:dyDescent="0.3">
      <c r="A8" s="645">
        <v>4</v>
      </c>
      <c r="B8" s="646" t="s">
        <v>3514</v>
      </c>
      <c r="C8" s="649">
        <v>9407711.8400000036</v>
      </c>
      <c r="D8" s="649">
        <v>4014</v>
      </c>
      <c r="E8" s="649">
        <v>8546450.8700000029</v>
      </c>
      <c r="F8" s="715">
        <v>0.90845159963998212</v>
      </c>
      <c r="G8" s="649">
        <v>3585</v>
      </c>
      <c r="H8" s="715">
        <v>0.89312406576980563</v>
      </c>
      <c r="I8" s="649">
        <v>861260.97</v>
      </c>
      <c r="J8" s="715">
        <v>9.1548400360017795E-2</v>
      </c>
      <c r="K8" s="649">
        <v>429</v>
      </c>
      <c r="L8" s="715">
        <v>0.10687593423019431</v>
      </c>
      <c r="M8" s="649" t="s">
        <v>1</v>
      </c>
      <c r="N8" s="277"/>
    </row>
    <row r="9" spans="1:14" ht="14.4" customHeight="1" x14ac:dyDescent="0.3">
      <c r="A9" s="645" t="s">
        <v>3515</v>
      </c>
      <c r="B9" s="646" t="s">
        <v>3</v>
      </c>
      <c r="C9" s="649">
        <v>10567442.610000003</v>
      </c>
      <c r="D9" s="649">
        <v>7279</v>
      </c>
      <c r="E9" s="649">
        <v>9137783.9400000032</v>
      </c>
      <c r="F9" s="715">
        <v>0.86471100693301994</v>
      </c>
      <c r="G9" s="649">
        <v>5406</v>
      </c>
      <c r="H9" s="715">
        <v>0.74268443467509271</v>
      </c>
      <c r="I9" s="649">
        <v>1429658.67</v>
      </c>
      <c r="J9" s="715">
        <v>0.13528899306698006</v>
      </c>
      <c r="K9" s="649">
        <v>1873</v>
      </c>
      <c r="L9" s="715">
        <v>0.25731556532490729</v>
      </c>
      <c r="M9" s="649" t="s">
        <v>599</v>
      </c>
      <c r="N9" s="277"/>
    </row>
    <row r="11" spans="1:14" ht="14.4" customHeight="1" x14ac:dyDescent="0.3">
      <c r="A11" s="645">
        <v>4</v>
      </c>
      <c r="B11" s="646" t="s">
        <v>3182</v>
      </c>
      <c r="C11" s="649" t="s">
        <v>597</v>
      </c>
      <c r="D11" s="649" t="s">
        <v>597</v>
      </c>
      <c r="E11" s="649" t="s">
        <v>597</v>
      </c>
      <c r="F11" s="715" t="s">
        <v>597</v>
      </c>
      <c r="G11" s="649" t="s">
        <v>597</v>
      </c>
      <c r="H11" s="715" t="s">
        <v>597</v>
      </c>
      <c r="I11" s="649" t="s">
        <v>597</v>
      </c>
      <c r="J11" s="715" t="s">
        <v>597</v>
      </c>
      <c r="K11" s="649" t="s">
        <v>597</v>
      </c>
      <c r="L11" s="715" t="s">
        <v>597</v>
      </c>
      <c r="M11" s="649" t="s">
        <v>74</v>
      </c>
      <c r="N11" s="277"/>
    </row>
    <row r="12" spans="1:14" ht="14.4" customHeight="1" x14ac:dyDescent="0.3">
      <c r="A12" s="645" t="s">
        <v>3516</v>
      </c>
      <c r="B12" s="646" t="s">
        <v>3512</v>
      </c>
      <c r="C12" s="649">
        <v>142371.19000000012</v>
      </c>
      <c r="D12" s="649">
        <v>335</v>
      </c>
      <c r="E12" s="649">
        <v>59876.650000000009</v>
      </c>
      <c r="F12" s="715">
        <v>0.42056718076178162</v>
      </c>
      <c r="G12" s="649">
        <v>159</v>
      </c>
      <c r="H12" s="715">
        <v>0.47462686567164181</v>
      </c>
      <c r="I12" s="649">
        <v>82494.54000000011</v>
      </c>
      <c r="J12" s="715">
        <v>0.57943281923821832</v>
      </c>
      <c r="K12" s="649">
        <v>176</v>
      </c>
      <c r="L12" s="715">
        <v>0.52537313432835819</v>
      </c>
      <c r="M12" s="649" t="s">
        <v>1</v>
      </c>
      <c r="N12" s="277"/>
    </row>
    <row r="13" spans="1:14" ht="14.4" customHeight="1" x14ac:dyDescent="0.3">
      <c r="A13" s="645" t="s">
        <v>3516</v>
      </c>
      <c r="B13" s="646" t="s">
        <v>3513</v>
      </c>
      <c r="C13" s="649">
        <v>0</v>
      </c>
      <c r="D13" s="649">
        <v>10</v>
      </c>
      <c r="E13" s="649">
        <v>0</v>
      </c>
      <c r="F13" s="715" t="s">
        <v>597</v>
      </c>
      <c r="G13" s="649">
        <v>9</v>
      </c>
      <c r="H13" s="715">
        <v>0.9</v>
      </c>
      <c r="I13" s="649">
        <v>0</v>
      </c>
      <c r="J13" s="715" t="s">
        <v>597</v>
      </c>
      <c r="K13" s="649">
        <v>1</v>
      </c>
      <c r="L13" s="715">
        <v>0.1</v>
      </c>
      <c r="M13" s="649" t="s">
        <v>1</v>
      </c>
      <c r="N13" s="277"/>
    </row>
    <row r="14" spans="1:14" ht="14.4" customHeight="1" x14ac:dyDescent="0.3">
      <c r="A14" s="645" t="s">
        <v>3516</v>
      </c>
      <c r="B14" s="646" t="s">
        <v>3514</v>
      </c>
      <c r="C14" s="649">
        <v>1928.48</v>
      </c>
      <c r="D14" s="649">
        <v>4</v>
      </c>
      <c r="E14" s="649">
        <v>1428.48</v>
      </c>
      <c r="F14" s="715">
        <v>0.74072844934870985</v>
      </c>
      <c r="G14" s="649">
        <v>3</v>
      </c>
      <c r="H14" s="715">
        <v>0.75</v>
      </c>
      <c r="I14" s="649">
        <v>500</v>
      </c>
      <c r="J14" s="715">
        <v>0.25927155065129015</v>
      </c>
      <c r="K14" s="649">
        <v>1</v>
      </c>
      <c r="L14" s="715">
        <v>0.25</v>
      </c>
      <c r="M14" s="649" t="s">
        <v>1</v>
      </c>
      <c r="N14" s="277"/>
    </row>
    <row r="15" spans="1:14" ht="14.4" customHeight="1" x14ac:dyDescent="0.3">
      <c r="A15" s="645" t="s">
        <v>3516</v>
      </c>
      <c r="B15" s="646" t="s">
        <v>3517</v>
      </c>
      <c r="C15" s="649">
        <v>144299.67000000013</v>
      </c>
      <c r="D15" s="649">
        <v>349</v>
      </c>
      <c r="E15" s="649">
        <v>61305.130000000012</v>
      </c>
      <c r="F15" s="715">
        <v>0.42484594732614395</v>
      </c>
      <c r="G15" s="649">
        <v>171</v>
      </c>
      <c r="H15" s="715">
        <v>0.48997134670487108</v>
      </c>
      <c r="I15" s="649">
        <v>82994.54000000011</v>
      </c>
      <c r="J15" s="715">
        <v>0.575154052673856</v>
      </c>
      <c r="K15" s="649">
        <v>178</v>
      </c>
      <c r="L15" s="715">
        <v>0.51002865329512892</v>
      </c>
      <c r="M15" s="649" t="s">
        <v>603</v>
      </c>
      <c r="N15" s="277"/>
    </row>
    <row r="16" spans="1:14" ht="14.4" customHeight="1" x14ac:dyDescent="0.3">
      <c r="A16" s="645" t="s">
        <v>597</v>
      </c>
      <c r="B16" s="646" t="s">
        <v>597</v>
      </c>
      <c r="C16" s="649" t="s">
        <v>597</v>
      </c>
      <c r="D16" s="649" t="s">
        <v>597</v>
      </c>
      <c r="E16" s="649" t="s">
        <v>597</v>
      </c>
      <c r="F16" s="715" t="s">
        <v>597</v>
      </c>
      <c r="G16" s="649" t="s">
        <v>597</v>
      </c>
      <c r="H16" s="715" t="s">
        <v>597</v>
      </c>
      <c r="I16" s="649" t="s">
        <v>597</v>
      </c>
      <c r="J16" s="715" t="s">
        <v>597</v>
      </c>
      <c r="K16" s="649" t="s">
        <v>597</v>
      </c>
      <c r="L16" s="715" t="s">
        <v>597</v>
      </c>
      <c r="M16" s="649" t="s">
        <v>604</v>
      </c>
      <c r="N16" s="277"/>
    </row>
    <row r="17" spans="1:14" ht="14.4" customHeight="1" x14ac:dyDescent="0.3">
      <c r="A17" s="645" t="s">
        <v>3518</v>
      </c>
      <c r="B17" s="646" t="s">
        <v>3512</v>
      </c>
      <c r="C17" s="649">
        <v>746554.25000000035</v>
      </c>
      <c r="D17" s="649">
        <v>1945</v>
      </c>
      <c r="E17" s="649">
        <v>389415.98000000056</v>
      </c>
      <c r="F17" s="715">
        <v>0.52161779267883124</v>
      </c>
      <c r="G17" s="649">
        <v>1060</v>
      </c>
      <c r="H17" s="715">
        <v>0.54498714652956293</v>
      </c>
      <c r="I17" s="649">
        <v>357138.26999999979</v>
      </c>
      <c r="J17" s="715">
        <v>0.47838220732116871</v>
      </c>
      <c r="K17" s="649">
        <v>885</v>
      </c>
      <c r="L17" s="715">
        <v>0.45501285347043702</v>
      </c>
      <c r="M17" s="649" t="s">
        <v>1</v>
      </c>
      <c r="N17" s="277"/>
    </row>
    <row r="18" spans="1:14" ht="14.4" customHeight="1" x14ac:dyDescent="0.3">
      <c r="A18" s="645" t="s">
        <v>3518</v>
      </c>
      <c r="B18" s="646" t="s">
        <v>3513</v>
      </c>
      <c r="C18" s="649">
        <v>0</v>
      </c>
      <c r="D18" s="649">
        <v>191</v>
      </c>
      <c r="E18" s="649">
        <v>0</v>
      </c>
      <c r="F18" s="715" t="s">
        <v>597</v>
      </c>
      <c r="G18" s="649">
        <v>156</v>
      </c>
      <c r="H18" s="715">
        <v>0.81675392670157065</v>
      </c>
      <c r="I18" s="649">
        <v>0</v>
      </c>
      <c r="J18" s="715" t="s">
        <v>597</v>
      </c>
      <c r="K18" s="649">
        <v>35</v>
      </c>
      <c r="L18" s="715">
        <v>0.18324607329842932</v>
      </c>
      <c r="M18" s="649" t="s">
        <v>1</v>
      </c>
      <c r="N18" s="277"/>
    </row>
    <row r="19" spans="1:14" ht="14.4" customHeight="1" x14ac:dyDescent="0.3">
      <c r="A19" s="645" t="s">
        <v>3518</v>
      </c>
      <c r="B19" s="646" t="s">
        <v>3514</v>
      </c>
      <c r="C19" s="649">
        <v>9362808.8800000027</v>
      </c>
      <c r="D19" s="649">
        <v>3910</v>
      </c>
      <c r="E19" s="649">
        <v>8504663.910000002</v>
      </c>
      <c r="F19" s="715">
        <v>0.90834535009754458</v>
      </c>
      <c r="G19" s="649">
        <v>3490</v>
      </c>
      <c r="H19" s="715">
        <v>0.89258312020460362</v>
      </c>
      <c r="I19" s="649">
        <v>858144.97</v>
      </c>
      <c r="J19" s="715">
        <v>9.165464990245531E-2</v>
      </c>
      <c r="K19" s="649">
        <v>420</v>
      </c>
      <c r="L19" s="715">
        <v>0.10741687979539642</v>
      </c>
      <c r="M19" s="649" t="s">
        <v>1</v>
      </c>
      <c r="N19" s="277"/>
    </row>
    <row r="20" spans="1:14" ht="14.4" customHeight="1" x14ac:dyDescent="0.3">
      <c r="A20" s="645" t="s">
        <v>3518</v>
      </c>
      <c r="B20" s="646" t="s">
        <v>3519</v>
      </c>
      <c r="C20" s="649">
        <v>10109363.130000003</v>
      </c>
      <c r="D20" s="649">
        <v>6046</v>
      </c>
      <c r="E20" s="649">
        <v>8894079.8900000025</v>
      </c>
      <c r="F20" s="715">
        <v>0.87978636988579517</v>
      </c>
      <c r="G20" s="649">
        <v>4706</v>
      </c>
      <c r="H20" s="715">
        <v>0.77836586172676148</v>
      </c>
      <c r="I20" s="649">
        <v>1215283.2399999998</v>
      </c>
      <c r="J20" s="715">
        <v>0.12021363011420477</v>
      </c>
      <c r="K20" s="649">
        <v>1340</v>
      </c>
      <c r="L20" s="715">
        <v>0.2216341382732385</v>
      </c>
      <c r="M20" s="649" t="s">
        <v>603</v>
      </c>
      <c r="N20" s="277"/>
    </row>
    <row r="21" spans="1:14" ht="14.4" customHeight="1" x14ac:dyDescent="0.3">
      <c r="A21" s="645" t="s">
        <v>597</v>
      </c>
      <c r="B21" s="646" t="s">
        <v>597</v>
      </c>
      <c r="C21" s="649" t="s">
        <v>597</v>
      </c>
      <c r="D21" s="649" t="s">
        <v>597</v>
      </c>
      <c r="E21" s="649" t="s">
        <v>597</v>
      </c>
      <c r="F21" s="715" t="s">
        <v>597</v>
      </c>
      <c r="G21" s="649" t="s">
        <v>597</v>
      </c>
      <c r="H21" s="715" t="s">
        <v>597</v>
      </c>
      <c r="I21" s="649" t="s">
        <v>597</v>
      </c>
      <c r="J21" s="715" t="s">
        <v>597</v>
      </c>
      <c r="K21" s="649" t="s">
        <v>597</v>
      </c>
      <c r="L21" s="715" t="s">
        <v>597</v>
      </c>
      <c r="M21" s="649" t="s">
        <v>604</v>
      </c>
      <c r="N21" s="277"/>
    </row>
    <row r="22" spans="1:14" ht="14.4" customHeight="1" x14ac:dyDescent="0.3">
      <c r="A22" s="645" t="s">
        <v>3520</v>
      </c>
      <c r="B22" s="646" t="s">
        <v>3512</v>
      </c>
      <c r="C22" s="649">
        <v>229408.68999999994</v>
      </c>
      <c r="D22" s="649">
        <v>577.5</v>
      </c>
      <c r="E22" s="649">
        <v>125519.00999999998</v>
      </c>
      <c r="F22" s="715">
        <v>0.54714147925259504</v>
      </c>
      <c r="G22" s="649">
        <v>327.5</v>
      </c>
      <c r="H22" s="715">
        <v>0.5670995670995671</v>
      </c>
      <c r="I22" s="649">
        <v>103889.67999999996</v>
      </c>
      <c r="J22" s="715">
        <v>0.45285852074740496</v>
      </c>
      <c r="K22" s="649">
        <v>250</v>
      </c>
      <c r="L22" s="715">
        <v>0.4329004329004329</v>
      </c>
      <c r="M22" s="649" t="s">
        <v>1</v>
      </c>
      <c r="N22" s="277"/>
    </row>
    <row r="23" spans="1:14" ht="14.4" customHeight="1" x14ac:dyDescent="0.3">
      <c r="A23" s="645" t="s">
        <v>3520</v>
      </c>
      <c r="B23" s="646" t="s">
        <v>3513</v>
      </c>
      <c r="C23" s="649">
        <v>0</v>
      </c>
      <c r="D23" s="649">
        <v>18.5</v>
      </c>
      <c r="E23" s="649">
        <v>0</v>
      </c>
      <c r="F23" s="715" t="s">
        <v>597</v>
      </c>
      <c r="G23" s="649">
        <v>13.5</v>
      </c>
      <c r="H23" s="715">
        <v>0.72972972972972971</v>
      </c>
      <c r="I23" s="649">
        <v>0</v>
      </c>
      <c r="J23" s="715" t="s">
        <v>597</v>
      </c>
      <c r="K23" s="649">
        <v>5</v>
      </c>
      <c r="L23" s="715">
        <v>0.27027027027027029</v>
      </c>
      <c r="M23" s="649" t="s">
        <v>1</v>
      </c>
      <c r="N23" s="277"/>
    </row>
    <row r="24" spans="1:14" ht="14.4" customHeight="1" x14ac:dyDescent="0.3">
      <c r="A24" s="645" t="s">
        <v>3520</v>
      </c>
      <c r="B24" s="646" t="s">
        <v>3514</v>
      </c>
      <c r="C24" s="649">
        <v>41588.480000000003</v>
      </c>
      <c r="D24" s="649">
        <v>95</v>
      </c>
      <c r="E24" s="649">
        <v>39948.480000000003</v>
      </c>
      <c r="F24" s="715">
        <v>0.96056600289310889</v>
      </c>
      <c r="G24" s="649">
        <v>91</v>
      </c>
      <c r="H24" s="715">
        <v>0.95789473684210524</v>
      </c>
      <c r="I24" s="649">
        <v>1640</v>
      </c>
      <c r="J24" s="715">
        <v>3.9433997106891133E-2</v>
      </c>
      <c r="K24" s="649">
        <v>4</v>
      </c>
      <c r="L24" s="715">
        <v>4.2105263157894736E-2</v>
      </c>
      <c r="M24" s="649" t="s">
        <v>1</v>
      </c>
      <c r="N24" s="277"/>
    </row>
    <row r="25" spans="1:14" ht="14.4" customHeight="1" x14ac:dyDescent="0.3">
      <c r="A25" s="645" t="s">
        <v>3520</v>
      </c>
      <c r="B25" s="646" t="s">
        <v>3521</v>
      </c>
      <c r="C25" s="649">
        <v>270997.16999999993</v>
      </c>
      <c r="D25" s="649">
        <v>691</v>
      </c>
      <c r="E25" s="649">
        <v>165467.49</v>
      </c>
      <c r="F25" s="715">
        <v>0.61058752015749851</v>
      </c>
      <c r="G25" s="649">
        <v>432</v>
      </c>
      <c r="H25" s="715">
        <v>0.62518089725036174</v>
      </c>
      <c r="I25" s="649">
        <v>105529.67999999996</v>
      </c>
      <c r="J25" s="715">
        <v>0.38941247984250166</v>
      </c>
      <c r="K25" s="649">
        <v>259</v>
      </c>
      <c r="L25" s="715">
        <v>0.3748191027496382</v>
      </c>
      <c r="M25" s="649" t="s">
        <v>603</v>
      </c>
      <c r="N25" s="277"/>
    </row>
    <row r="26" spans="1:14" ht="14.4" customHeight="1" x14ac:dyDescent="0.3">
      <c r="A26" s="645" t="s">
        <v>597</v>
      </c>
      <c r="B26" s="646" t="s">
        <v>597</v>
      </c>
      <c r="C26" s="649" t="s">
        <v>597</v>
      </c>
      <c r="D26" s="649" t="s">
        <v>597</v>
      </c>
      <c r="E26" s="649" t="s">
        <v>597</v>
      </c>
      <c r="F26" s="715" t="s">
        <v>597</v>
      </c>
      <c r="G26" s="649" t="s">
        <v>597</v>
      </c>
      <c r="H26" s="715" t="s">
        <v>597</v>
      </c>
      <c r="I26" s="649" t="s">
        <v>597</v>
      </c>
      <c r="J26" s="715" t="s">
        <v>597</v>
      </c>
      <c r="K26" s="649" t="s">
        <v>597</v>
      </c>
      <c r="L26" s="715" t="s">
        <v>597</v>
      </c>
      <c r="M26" s="649" t="s">
        <v>604</v>
      </c>
      <c r="N26" s="277"/>
    </row>
    <row r="27" spans="1:14" ht="14.4" customHeight="1" x14ac:dyDescent="0.3">
      <c r="A27" s="645" t="s">
        <v>3522</v>
      </c>
      <c r="B27" s="646" t="s">
        <v>3514</v>
      </c>
      <c r="C27" s="649">
        <v>410</v>
      </c>
      <c r="D27" s="649">
        <v>1</v>
      </c>
      <c r="E27" s="649">
        <v>410</v>
      </c>
      <c r="F27" s="715">
        <v>1</v>
      </c>
      <c r="G27" s="649">
        <v>1</v>
      </c>
      <c r="H27" s="715">
        <v>1</v>
      </c>
      <c r="I27" s="649" t="s">
        <v>597</v>
      </c>
      <c r="J27" s="715">
        <v>0</v>
      </c>
      <c r="K27" s="649" t="s">
        <v>597</v>
      </c>
      <c r="L27" s="715">
        <v>0</v>
      </c>
      <c r="M27" s="649" t="s">
        <v>1</v>
      </c>
      <c r="N27" s="277"/>
    </row>
    <row r="28" spans="1:14" ht="14.4" customHeight="1" x14ac:dyDescent="0.3">
      <c r="A28" s="645" t="s">
        <v>3522</v>
      </c>
      <c r="B28" s="646" t="s">
        <v>3523</v>
      </c>
      <c r="C28" s="649">
        <v>410</v>
      </c>
      <c r="D28" s="649">
        <v>1</v>
      </c>
      <c r="E28" s="649">
        <v>410</v>
      </c>
      <c r="F28" s="715">
        <v>1</v>
      </c>
      <c r="G28" s="649">
        <v>1</v>
      </c>
      <c r="H28" s="715">
        <v>1</v>
      </c>
      <c r="I28" s="649" t="s">
        <v>597</v>
      </c>
      <c r="J28" s="715">
        <v>0</v>
      </c>
      <c r="K28" s="649" t="s">
        <v>597</v>
      </c>
      <c r="L28" s="715">
        <v>0</v>
      </c>
      <c r="M28" s="649" t="s">
        <v>603</v>
      </c>
      <c r="N28" s="277"/>
    </row>
    <row r="29" spans="1:14" ht="14.4" customHeight="1" x14ac:dyDescent="0.3">
      <c r="A29" s="645" t="s">
        <v>597</v>
      </c>
      <c r="B29" s="646" t="s">
        <v>597</v>
      </c>
      <c r="C29" s="649" t="s">
        <v>597</v>
      </c>
      <c r="D29" s="649" t="s">
        <v>597</v>
      </c>
      <c r="E29" s="649" t="s">
        <v>597</v>
      </c>
      <c r="F29" s="715" t="s">
        <v>597</v>
      </c>
      <c r="G29" s="649" t="s">
        <v>597</v>
      </c>
      <c r="H29" s="715" t="s">
        <v>597</v>
      </c>
      <c r="I29" s="649" t="s">
        <v>597</v>
      </c>
      <c r="J29" s="715" t="s">
        <v>597</v>
      </c>
      <c r="K29" s="649" t="s">
        <v>597</v>
      </c>
      <c r="L29" s="715" t="s">
        <v>597</v>
      </c>
      <c r="M29" s="649" t="s">
        <v>604</v>
      </c>
      <c r="N29" s="277"/>
    </row>
    <row r="30" spans="1:14" ht="14.4" customHeight="1" x14ac:dyDescent="0.3">
      <c r="A30" s="645" t="s">
        <v>3524</v>
      </c>
      <c r="B30" s="646" t="s">
        <v>3512</v>
      </c>
      <c r="C30" s="649">
        <v>491.37</v>
      </c>
      <c r="D30" s="649">
        <v>11</v>
      </c>
      <c r="E30" s="649">
        <v>416.01</v>
      </c>
      <c r="F30" s="715">
        <v>0.84663288357042554</v>
      </c>
      <c r="G30" s="649">
        <v>8</v>
      </c>
      <c r="H30" s="715">
        <v>0.72727272727272729</v>
      </c>
      <c r="I30" s="649">
        <v>75.36</v>
      </c>
      <c r="J30" s="715">
        <v>0.15336711642957446</v>
      </c>
      <c r="K30" s="649">
        <v>3</v>
      </c>
      <c r="L30" s="715">
        <v>0.27272727272727271</v>
      </c>
      <c r="M30" s="649" t="s">
        <v>1</v>
      </c>
      <c r="N30" s="277"/>
    </row>
    <row r="31" spans="1:14" ht="14.4" customHeight="1" x14ac:dyDescent="0.3">
      <c r="A31" s="645" t="s">
        <v>3524</v>
      </c>
      <c r="B31" s="646" t="s">
        <v>3513</v>
      </c>
      <c r="C31" s="649">
        <v>0</v>
      </c>
      <c r="D31" s="649">
        <v>12</v>
      </c>
      <c r="E31" s="649">
        <v>0</v>
      </c>
      <c r="F31" s="715" t="s">
        <v>597</v>
      </c>
      <c r="G31" s="649">
        <v>12</v>
      </c>
      <c r="H31" s="715">
        <v>1</v>
      </c>
      <c r="I31" s="649" t="s">
        <v>597</v>
      </c>
      <c r="J31" s="715" t="s">
        <v>597</v>
      </c>
      <c r="K31" s="649" t="s">
        <v>597</v>
      </c>
      <c r="L31" s="715">
        <v>0</v>
      </c>
      <c r="M31" s="649" t="s">
        <v>1</v>
      </c>
      <c r="N31" s="277"/>
    </row>
    <row r="32" spans="1:14" ht="14.4" customHeight="1" x14ac:dyDescent="0.3">
      <c r="A32" s="645" t="s">
        <v>3524</v>
      </c>
      <c r="B32" s="646" t="s">
        <v>3525</v>
      </c>
      <c r="C32" s="649">
        <v>491.37</v>
      </c>
      <c r="D32" s="649">
        <v>23</v>
      </c>
      <c r="E32" s="649">
        <v>416.01</v>
      </c>
      <c r="F32" s="715">
        <v>0.84663288357042554</v>
      </c>
      <c r="G32" s="649">
        <v>20</v>
      </c>
      <c r="H32" s="715">
        <v>0.86956521739130432</v>
      </c>
      <c r="I32" s="649">
        <v>75.36</v>
      </c>
      <c r="J32" s="715">
        <v>0.15336711642957446</v>
      </c>
      <c r="K32" s="649">
        <v>3</v>
      </c>
      <c r="L32" s="715">
        <v>0.13043478260869565</v>
      </c>
      <c r="M32" s="649" t="s">
        <v>603</v>
      </c>
      <c r="N32" s="277"/>
    </row>
    <row r="33" spans="1:14" ht="14.4" customHeight="1" x14ac:dyDescent="0.3">
      <c r="A33" s="645" t="s">
        <v>597</v>
      </c>
      <c r="B33" s="646" t="s">
        <v>597</v>
      </c>
      <c r="C33" s="649" t="s">
        <v>597</v>
      </c>
      <c r="D33" s="649" t="s">
        <v>597</v>
      </c>
      <c r="E33" s="649" t="s">
        <v>597</v>
      </c>
      <c r="F33" s="715" t="s">
        <v>597</v>
      </c>
      <c r="G33" s="649" t="s">
        <v>597</v>
      </c>
      <c r="H33" s="715" t="s">
        <v>597</v>
      </c>
      <c r="I33" s="649" t="s">
        <v>597</v>
      </c>
      <c r="J33" s="715" t="s">
        <v>597</v>
      </c>
      <c r="K33" s="649" t="s">
        <v>597</v>
      </c>
      <c r="L33" s="715" t="s">
        <v>597</v>
      </c>
      <c r="M33" s="649" t="s">
        <v>604</v>
      </c>
      <c r="N33" s="277"/>
    </row>
    <row r="34" spans="1:14" ht="14.4" customHeight="1" x14ac:dyDescent="0.3">
      <c r="A34" s="645" t="s">
        <v>3526</v>
      </c>
      <c r="B34" s="646" t="s">
        <v>3512</v>
      </c>
      <c r="C34" s="649">
        <v>40905.269999999997</v>
      </c>
      <c r="D34" s="649">
        <v>165</v>
      </c>
      <c r="E34" s="649">
        <v>16105.419999999998</v>
      </c>
      <c r="F34" s="715">
        <v>0.39372481834247763</v>
      </c>
      <c r="G34" s="649">
        <v>76</v>
      </c>
      <c r="H34" s="715">
        <v>0.46060606060606063</v>
      </c>
      <c r="I34" s="649">
        <v>24799.85</v>
      </c>
      <c r="J34" s="715">
        <v>0.60627518165752237</v>
      </c>
      <c r="K34" s="649">
        <v>89</v>
      </c>
      <c r="L34" s="715">
        <v>0.53939393939393943</v>
      </c>
      <c r="M34" s="649" t="s">
        <v>1</v>
      </c>
      <c r="N34" s="277"/>
    </row>
    <row r="35" spans="1:14" ht="14.4" customHeight="1" x14ac:dyDescent="0.3">
      <c r="A35" s="645" t="s">
        <v>3526</v>
      </c>
      <c r="B35" s="646" t="s">
        <v>3514</v>
      </c>
      <c r="C35" s="649">
        <v>976</v>
      </c>
      <c r="D35" s="649">
        <v>4</v>
      </c>
      <c r="E35" s="649" t="s">
        <v>597</v>
      </c>
      <c r="F35" s="715">
        <v>0</v>
      </c>
      <c r="G35" s="649" t="s">
        <v>597</v>
      </c>
      <c r="H35" s="715">
        <v>0</v>
      </c>
      <c r="I35" s="649">
        <v>976</v>
      </c>
      <c r="J35" s="715">
        <v>1</v>
      </c>
      <c r="K35" s="649">
        <v>4</v>
      </c>
      <c r="L35" s="715">
        <v>1</v>
      </c>
      <c r="M35" s="649" t="s">
        <v>1</v>
      </c>
      <c r="N35" s="277"/>
    </row>
    <row r="36" spans="1:14" ht="14.4" customHeight="1" x14ac:dyDescent="0.3">
      <c r="A36" s="645" t="s">
        <v>3526</v>
      </c>
      <c r="B36" s="646" t="s">
        <v>3517</v>
      </c>
      <c r="C36" s="649">
        <v>41881.269999999997</v>
      </c>
      <c r="D36" s="649">
        <v>169</v>
      </c>
      <c r="E36" s="649">
        <v>16105.419999999998</v>
      </c>
      <c r="F36" s="715">
        <v>0.38454946566806592</v>
      </c>
      <c r="G36" s="649">
        <v>76</v>
      </c>
      <c r="H36" s="715">
        <v>0.44970414201183434</v>
      </c>
      <c r="I36" s="649">
        <v>25775.85</v>
      </c>
      <c r="J36" s="715">
        <v>0.61545053433193408</v>
      </c>
      <c r="K36" s="649">
        <v>93</v>
      </c>
      <c r="L36" s="715">
        <v>0.55029585798816572</v>
      </c>
      <c r="M36" s="649" t="s">
        <v>603</v>
      </c>
      <c r="N36" s="277"/>
    </row>
    <row r="37" spans="1:14" ht="14.4" customHeight="1" x14ac:dyDescent="0.3">
      <c r="A37" s="645" t="s">
        <v>597</v>
      </c>
      <c r="B37" s="646" t="s">
        <v>597</v>
      </c>
      <c r="C37" s="649" t="s">
        <v>597</v>
      </c>
      <c r="D37" s="649" t="s">
        <v>597</v>
      </c>
      <c r="E37" s="649" t="s">
        <v>597</v>
      </c>
      <c r="F37" s="715" t="s">
        <v>597</v>
      </c>
      <c r="G37" s="649" t="s">
        <v>597</v>
      </c>
      <c r="H37" s="715" t="s">
        <v>597</v>
      </c>
      <c r="I37" s="649" t="s">
        <v>597</v>
      </c>
      <c r="J37" s="715" t="s">
        <v>597</v>
      </c>
      <c r="K37" s="649" t="s">
        <v>597</v>
      </c>
      <c r="L37" s="715" t="s">
        <v>597</v>
      </c>
      <c r="M37" s="649" t="s">
        <v>604</v>
      </c>
      <c r="N37" s="277"/>
    </row>
    <row r="38" spans="1:14" ht="14.4" customHeight="1" x14ac:dyDescent="0.3">
      <c r="A38" s="645" t="s">
        <v>3515</v>
      </c>
      <c r="B38" s="646" t="s">
        <v>3527</v>
      </c>
      <c r="C38" s="649">
        <v>10567442.610000001</v>
      </c>
      <c r="D38" s="649">
        <v>7279</v>
      </c>
      <c r="E38" s="649">
        <v>9137783.9400000032</v>
      </c>
      <c r="F38" s="715">
        <v>0.86471100693302005</v>
      </c>
      <c r="G38" s="649">
        <v>5406</v>
      </c>
      <c r="H38" s="715">
        <v>0.74268443467509271</v>
      </c>
      <c r="I38" s="649">
        <v>1429658.67</v>
      </c>
      <c r="J38" s="715">
        <v>0.13528899306698006</v>
      </c>
      <c r="K38" s="649">
        <v>1873</v>
      </c>
      <c r="L38" s="715">
        <v>0.25731556532490729</v>
      </c>
      <c r="M38" s="649" t="s">
        <v>599</v>
      </c>
      <c r="N38" s="277"/>
    </row>
    <row r="39" spans="1:14" ht="14.4" customHeight="1" x14ac:dyDescent="0.3">
      <c r="A39" s="716" t="s">
        <v>3528</v>
      </c>
    </row>
    <row r="40" spans="1:14" ht="14.4" customHeight="1" x14ac:dyDescent="0.3">
      <c r="A40" s="717" t="s">
        <v>3529</v>
      </c>
    </row>
    <row r="41" spans="1:14" ht="14.4" customHeight="1" x14ac:dyDescent="0.3">
      <c r="A41" s="716" t="s">
        <v>3530</v>
      </c>
    </row>
  </sheetData>
  <autoFilter ref="A4:M4"/>
  <mergeCells count="4">
    <mergeCell ref="E3:H3"/>
    <mergeCell ref="C3:D3"/>
    <mergeCell ref="I3:L3"/>
    <mergeCell ref="A1:L1"/>
  </mergeCells>
  <conditionalFormatting sqref="F4 F10 F39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8">
    <cfRule type="expression" dxfId="46" priority="4">
      <formula>AND(LEFT(M11,6)&lt;&gt;"mezera",M11&lt;&gt;"")</formula>
    </cfRule>
  </conditionalFormatting>
  <conditionalFormatting sqref="A11:A38">
    <cfRule type="expression" dxfId="45" priority="2">
      <formula>AND(M11&lt;&gt;"",M11&lt;&gt;"mezeraKL")</formula>
    </cfRule>
  </conditionalFormatting>
  <conditionalFormatting sqref="F11:F38">
    <cfRule type="cellIs" dxfId="44" priority="1" operator="lessThan">
      <formula>0.6</formula>
    </cfRule>
  </conditionalFormatting>
  <conditionalFormatting sqref="B11:L38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8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3531</v>
      </c>
      <c r="B5" s="709">
        <v>86927.52</v>
      </c>
      <c r="C5" s="656">
        <v>1</v>
      </c>
      <c r="D5" s="722">
        <v>200</v>
      </c>
      <c r="E5" s="725" t="s">
        <v>3531</v>
      </c>
      <c r="F5" s="709">
        <v>59397.51</v>
      </c>
      <c r="G5" s="677">
        <v>0.68329925896885124</v>
      </c>
      <c r="H5" s="659">
        <v>134</v>
      </c>
      <c r="I5" s="700">
        <v>0.67</v>
      </c>
      <c r="J5" s="728">
        <v>27530.01</v>
      </c>
      <c r="K5" s="677">
        <v>0.3167007410311487</v>
      </c>
      <c r="L5" s="659">
        <v>66</v>
      </c>
      <c r="M5" s="700">
        <v>0.33</v>
      </c>
    </row>
    <row r="6" spans="1:13" ht="14.4" customHeight="1" x14ac:dyDescent="0.3">
      <c r="A6" s="719" t="s">
        <v>3532</v>
      </c>
      <c r="B6" s="710">
        <v>90923.23000000001</v>
      </c>
      <c r="C6" s="662">
        <v>1</v>
      </c>
      <c r="D6" s="723">
        <v>191</v>
      </c>
      <c r="E6" s="726" t="s">
        <v>3532</v>
      </c>
      <c r="F6" s="710">
        <v>69848.990000000005</v>
      </c>
      <c r="G6" s="678">
        <v>0.76821940883534379</v>
      </c>
      <c r="H6" s="665">
        <v>145</v>
      </c>
      <c r="I6" s="701">
        <v>0.75916230366492143</v>
      </c>
      <c r="J6" s="729">
        <v>21074.239999999998</v>
      </c>
      <c r="K6" s="678">
        <v>0.2317805911646561</v>
      </c>
      <c r="L6" s="665">
        <v>46</v>
      </c>
      <c r="M6" s="701">
        <v>0.24083769633507854</v>
      </c>
    </row>
    <row r="7" spans="1:13" ht="14.4" customHeight="1" x14ac:dyDescent="0.3">
      <c r="A7" s="719" t="s">
        <v>3533</v>
      </c>
      <c r="B7" s="710">
        <v>30909.27</v>
      </c>
      <c r="C7" s="662">
        <v>1</v>
      </c>
      <c r="D7" s="723">
        <v>26</v>
      </c>
      <c r="E7" s="726" t="s">
        <v>3533</v>
      </c>
      <c r="F7" s="710">
        <v>8721.57</v>
      </c>
      <c r="G7" s="678">
        <v>0.28216680626879898</v>
      </c>
      <c r="H7" s="665">
        <v>16</v>
      </c>
      <c r="I7" s="701">
        <v>0.61538461538461542</v>
      </c>
      <c r="J7" s="729">
        <v>22187.7</v>
      </c>
      <c r="K7" s="678">
        <v>0.71783319373120102</v>
      </c>
      <c r="L7" s="665">
        <v>10</v>
      </c>
      <c r="M7" s="701">
        <v>0.38461538461538464</v>
      </c>
    </row>
    <row r="8" spans="1:13" ht="14.4" customHeight="1" x14ac:dyDescent="0.3">
      <c r="A8" s="719" t="s">
        <v>3534</v>
      </c>
      <c r="B8" s="710">
        <v>3688.4299999999994</v>
      </c>
      <c r="C8" s="662">
        <v>1</v>
      </c>
      <c r="D8" s="723">
        <v>13</v>
      </c>
      <c r="E8" s="726" t="s">
        <v>3534</v>
      </c>
      <c r="F8" s="710">
        <v>1711.1799999999998</v>
      </c>
      <c r="G8" s="678">
        <v>0.4639318083845973</v>
      </c>
      <c r="H8" s="665">
        <v>6</v>
      </c>
      <c r="I8" s="701">
        <v>0.46153846153846156</v>
      </c>
      <c r="J8" s="729">
        <v>1977.2499999999998</v>
      </c>
      <c r="K8" s="678">
        <v>0.53606819161540276</v>
      </c>
      <c r="L8" s="665">
        <v>7</v>
      </c>
      <c r="M8" s="701">
        <v>0.53846153846153844</v>
      </c>
    </row>
    <row r="9" spans="1:13" ht="14.4" customHeight="1" x14ac:dyDescent="0.3">
      <c r="A9" s="719" t="s">
        <v>3535</v>
      </c>
      <c r="B9" s="710">
        <v>2690278.2299999991</v>
      </c>
      <c r="C9" s="662">
        <v>1</v>
      </c>
      <c r="D9" s="723">
        <v>929</v>
      </c>
      <c r="E9" s="726" t="s">
        <v>3535</v>
      </c>
      <c r="F9" s="710">
        <v>2457273.7899999991</v>
      </c>
      <c r="G9" s="678">
        <v>0.91339020722774833</v>
      </c>
      <c r="H9" s="665">
        <v>754</v>
      </c>
      <c r="I9" s="701">
        <v>0.81162540365984925</v>
      </c>
      <c r="J9" s="729">
        <v>233004.44</v>
      </c>
      <c r="K9" s="678">
        <v>8.6609792772251698E-2</v>
      </c>
      <c r="L9" s="665">
        <v>175</v>
      </c>
      <c r="M9" s="701">
        <v>0.18837459634015069</v>
      </c>
    </row>
    <row r="10" spans="1:13" ht="14.4" customHeight="1" x14ac:dyDescent="0.3">
      <c r="A10" s="719" t="s">
        <v>3536</v>
      </c>
      <c r="B10" s="710">
        <v>64783.62</v>
      </c>
      <c r="C10" s="662">
        <v>1</v>
      </c>
      <c r="D10" s="723">
        <v>167</v>
      </c>
      <c r="E10" s="726" t="s">
        <v>3536</v>
      </c>
      <c r="F10" s="710">
        <v>58886.090000000004</v>
      </c>
      <c r="G10" s="678">
        <v>0.90896572312569135</v>
      </c>
      <c r="H10" s="665">
        <v>137</v>
      </c>
      <c r="I10" s="701">
        <v>0.82035928143712578</v>
      </c>
      <c r="J10" s="729">
        <v>5897.5299999999988</v>
      </c>
      <c r="K10" s="678">
        <v>9.1034276874308637E-2</v>
      </c>
      <c r="L10" s="665">
        <v>30</v>
      </c>
      <c r="M10" s="701">
        <v>0.17964071856287425</v>
      </c>
    </row>
    <row r="11" spans="1:13" ht="14.4" customHeight="1" x14ac:dyDescent="0.3">
      <c r="A11" s="719" t="s">
        <v>3537</v>
      </c>
      <c r="B11" s="710">
        <v>2881.51</v>
      </c>
      <c r="C11" s="662">
        <v>1</v>
      </c>
      <c r="D11" s="723">
        <v>9</v>
      </c>
      <c r="E11" s="726" t="s">
        <v>3537</v>
      </c>
      <c r="F11" s="710">
        <v>2881.51</v>
      </c>
      <c r="G11" s="678">
        <v>1</v>
      </c>
      <c r="H11" s="665">
        <v>9</v>
      </c>
      <c r="I11" s="701">
        <v>1</v>
      </c>
      <c r="J11" s="729"/>
      <c r="K11" s="678">
        <v>0</v>
      </c>
      <c r="L11" s="665"/>
      <c r="M11" s="701">
        <v>0</v>
      </c>
    </row>
    <row r="12" spans="1:13" ht="14.4" customHeight="1" x14ac:dyDescent="0.3">
      <c r="A12" s="719" t="s">
        <v>3538</v>
      </c>
      <c r="B12" s="710">
        <v>10399.460000000001</v>
      </c>
      <c r="C12" s="662">
        <v>1</v>
      </c>
      <c r="D12" s="723">
        <v>50</v>
      </c>
      <c r="E12" s="726" t="s">
        <v>3538</v>
      </c>
      <c r="F12" s="710">
        <v>4846.2200000000012</v>
      </c>
      <c r="G12" s="678">
        <v>0.46600688881922719</v>
      </c>
      <c r="H12" s="665">
        <v>22</v>
      </c>
      <c r="I12" s="701">
        <v>0.44</v>
      </c>
      <c r="J12" s="729">
        <v>5553.24</v>
      </c>
      <c r="K12" s="678">
        <v>0.53399311118077275</v>
      </c>
      <c r="L12" s="665">
        <v>28</v>
      </c>
      <c r="M12" s="701">
        <v>0.56000000000000005</v>
      </c>
    </row>
    <row r="13" spans="1:13" ht="14.4" customHeight="1" x14ac:dyDescent="0.3">
      <c r="A13" s="719" t="s">
        <v>3539</v>
      </c>
      <c r="B13" s="710">
        <v>24341.010000000002</v>
      </c>
      <c r="C13" s="662">
        <v>1</v>
      </c>
      <c r="D13" s="723">
        <v>64</v>
      </c>
      <c r="E13" s="726" t="s">
        <v>3539</v>
      </c>
      <c r="F13" s="710">
        <v>15159.26</v>
      </c>
      <c r="G13" s="678">
        <v>0.62278681122927926</v>
      </c>
      <c r="H13" s="665">
        <v>44</v>
      </c>
      <c r="I13" s="701">
        <v>0.6875</v>
      </c>
      <c r="J13" s="729">
        <v>9181.75</v>
      </c>
      <c r="K13" s="678">
        <v>0.37721318877072063</v>
      </c>
      <c r="L13" s="665">
        <v>20</v>
      </c>
      <c r="M13" s="701">
        <v>0.3125</v>
      </c>
    </row>
    <row r="14" spans="1:13" ht="14.4" customHeight="1" x14ac:dyDescent="0.3">
      <c r="A14" s="719" t="s">
        <v>3540</v>
      </c>
      <c r="B14" s="710">
        <v>101429.64999999995</v>
      </c>
      <c r="C14" s="662">
        <v>1</v>
      </c>
      <c r="D14" s="723">
        <v>324</v>
      </c>
      <c r="E14" s="726" t="s">
        <v>3540</v>
      </c>
      <c r="F14" s="710">
        <v>71898.029999999955</v>
      </c>
      <c r="G14" s="678">
        <v>0.70884627916984821</v>
      </c>
      <c r="H14" s="665">
        <v>218</v>
      </c>
      <c r="I14" s="701">
        <v>0.6728395061728395</v>
      </c>
      <c r="J14" s="729">
        <v>29531.62</v>
      </c>
      <c r="K14" s="678">
        <v>0.29115372083015184</v>
      </c>
      <c r="L14" s="665">
        <v>106</v>
      </c>
      <c r="M14" s="701">
        <v>0.3271604938271605</v>
      </c>
    </row>
    <row r="15" spans="1:13" ht="14.4" customHeight="1" x14ac:dyDescent="0.3">
      <c r="A15" s="719" t="s">
        <v>3541</v>
      </c>
      <c r="B15" s="710">
        <v>3326546.919999999</v>
      </c>
      <c r="C15" s="662">
        <v>1</v>
      </c>
      <c r="D15" s="723">
        <v>1184</v>
      </c>
      <c r="E15" s="726" t="s">
        <v>3541</v>
      </c>
      <c r="F15" s="710">
        <v>3085722.9699999988</v>
      </c>
      <c r="G15" s="678">
        <v>0.92760542514758815</v>
      </c>
      <c r="H15" s="665">
        <v>988</v>
      </c>
      <c r="I15" s="701">
        <v>0.83445945945945943</v>
      </c>
      <c r="J15" s="729">
        <v>240823.94999999995</v>
      </c>
      <c r="K15" s="678">
        <v>7.2394574852411825E-2</v>
      </c>
      <c r="L15" s="665">
        <v>196</v>
      </c>
      <c r="M15" s="701">
        <v>0.16554054054054054</v>
      </c>
    </row>
    <row r="16" spans="1:13" ht="14.4" customHeight="1" x14ac:dyDescent="0.3">
      <c r="A16" s="719" t="s">
        <v>3542</v>
      </c>
      <c r="B16" s="710">
        <v>109219.79</v>
      </c>
      <c r="C16" s="662">
        <v>1</v>
      </c>
      <c r="D16" s="723">
        <v>150</v>
      </c>
      <c r="E16" s="726" t="s">
        <v>3542</v>
      </c>
      <c r="F16" s="710">
        <v>70294.52</v>
      </c>
      <c r="G16" s="678">
        <v>0.64360607175677598</v>
      </c>
      <c r="H16" s="665">
        <v>90</v>
      </c>
      <c r="I16" s="701">
        <v>0.6</v>
      </c>
      <c r="J16" s="729">
        <v>38925.26999999999</v>
      </c>
      <c r="K16" s="678">
        <v>0.35639392824322397</v>
      </c>
      <c r="L16" s="665">
        <v>60</v>
      </c>
      <c r="M16" s="701">
        <v>0.4</v>
      </c>
    </row>
    <row r="17" spans="1:13" ht="14.4" customHeight="1" x14ac:dyDescent="0.3">
      <c r="A17" s="719" t="s">
        <v>3543</v>
      </c>
      <c r="B17" s="710">
        <v>13124.2</v>
      </c>
      <c r="C17" s="662">
        <v>1</v>
      </c>
      <c r="D17" s="723">
        <v>70</v>
      </c>
      <c r="E17" s="726" t="s">
        <v>3543</v>
      </c>
      <c r="F17" s="710">
        <v>8697.1400000000012</v>
      </c>
      <c r="G17" s="678">
        <v>0.6626796299964951</v>
      </c>
      <c r="H17" s="665">
        <v>56</v>
      </c>
      <c r="I17" s="701">
        <v>0.8</v>
      </c>
      <c r="J17" s="729">
        <v>4427.0600000000004</v>
      </c>
      <c r="K17" s="678">
        <v>0.33732037000350501</v>
      </c>
      <c r="L17" s="665">
        <v>14</v>
      </c>
      <c r="M17" s="701">
        <v>0.2</v>
      </c>
    </row>
    <row r="18" spans="1:13" ht="14.4" customHeight="1" x14ac:dyDescent="0.3">
      <c r="A18" s="719" t="s">
        <v>3544</v>
      </c>
      <c r="B18" s="710">
        <v>238845.55</v>
      </c>
      <c r="C18" s="662">
        <v>1</v>
      </c>
      <c r="D18" s="723">
        <v>237</v>
      </c>
      <c r="E18" s="726" t="s">
        <v>3544</v>
      </c>
      <c r="F18" s="710">
        <v>136462.57</v>
      </c>
      <c r="G18" s="678">
        <v>0.57134231724225137</v>
      </c>
      <c r="H18" s="665">
        <v>152</v>
      </c>
      <c r="I18" s="701">
        <v>0.64135021097046419</v>
      </c>
      <c r="J18" s="729">
        <v>102382.97999999998</v>
      </c>
      <c r="K18" s="678">
        <v>0.42865768275774863</v>
      </c>
      <c r="L18" s="665">
        <v>85</v>
      </c>
      <c r="M18" s="701">
        <v>0.35864978902953587</v>
      </c>
    </row>
    <row r="19" spans="1:13" ht="14.4" customHeight="1" x14ac:dyDescent="0.3">
      <c r="A19" s="719" t="s">
        <v>3545</v>
      </c>
      <c r="B19" s="710">
        <v>13092.679999999997</v>
      </c>
      <c r="C19" s="662">
        <v>1</v>
      </c>
      <c r="D19" s="723">
        <v>35</v>
      </c>
      <c r="E19" s="726" t="s">
        <v>3545</v>
      </c>
      <c r="F19" s="710">
        <v>4365.3499999999995</v>
      </c>
      <c r="G19" s="678">
        <v>0.3334191319118775</v>
      </c>
      <c r="H19" s="665">
        <v>16</v>
      </c>
      <c r="I19" s="701">
        <v>0.45714285714285713</v>
      </c>
      <c r="J19" s="729">
        <v>8727.3299999999981</v>
      </c>
      <c r="K19" s="678">
        <v>0.66658086808812256</v>
      </c>
      <c r="L19" s="665">
        <v>19</v>
      </c>
      <c r="M19" s="701">
        <v>0.54285714285714282</v>
      </c>
    </row>
    <row r="20" spans="1:13" ht="14.4" customHeight="1" x14ac:dyDescent="0.3">
      <c r="A20" s="719" t="s">
        <v>3546</v>
      </c>
      <c r="B20" s="710">
        <v>10127.889999999998</v>
      </c>
      <c r="C20" s="662">
        <v>1</v>
      </c>
      <c r="D20" s="723">
        <v>28</v>
      </c>
      <c r="E20" s="726" t="s">
        <v>3546</v>
      </c>
      <c r="F20" s="710">
        <v>9091.239999999998</v>
      </c>
      <c r="G20" s="678">
        <v>0.89764403049401209</v>
      </c>
      <c r="H20" s="665">
        <v>24</v>
      </c>
      <c r="I20" s="701">
        <v>0.8571428571428571</v>
      </c>
      <c r="J20" s="729">
        <v>1036.6499999999999</v>
      </c>
      <c r="K20" s="678">
        <v>0.10235596950598794</v>
      </c>
      <c r="L20" s="665">
        <v>4</v>
      </c>
      <c r="M20" s="701">
        <v>0.14285714285714285</v>
      </c>
    </row>
    <row r="21" spans="1:13" ht="14.4" customHeight="1" x14ac:dyDescent="0.3">
      <c r="A21" s="719" t="s">
        <v>3547</v>
      </c>
      <c r="B21" s="710">
        <v>1841.44</v>
      </c>
      <c r="C21" s="662">
        <v>1</v>
      </c>
      <c r="D21" s="723">
        <v>4</v>
      </c>
      <c r="E21" s="726" t="s">
        <v>3547</v>
      </c>
      <c r="F21" s="710">
        <v>1841.44</v>
      </c>
      <c r="G21" s="678">
        <v>1</v>
      </c>
      <c r="H21" s="665">
        <v>4</v>
      </c>
      <c r="I21" s="701">
        <v>1</v>
      </c>
      <c r="J21" s="729"/>
      <c r="K21" s="678">
        <v>0</v>
      </c>
      <c r="L21" s="665"/>
      <c r="M21" s="701">
        <v>0</v>
      </c>
    </row>
    <row r="22" spans="1:13" ht="14.4" customHeight="1" x14ac:dyDescent="0.3">
      <c r="A22" s="719" t="s">
        <v>3548</v>
      </c>
      <c r="B22" s="710">
        <v>0</v>
      </c>
      <c r="C22" s="662"/>
      <c r="D22" s="723">
        <v>1</v>
      </c>
      <c r="E22" s="726" t="s">
        <v>3548</v>
      </c>
      <c r="F22" s="710">
        <v>0</v>
      </c>
      <c r="G22" s="678"/>
      <c r="H22" s="665">
        <v>1</v>
      </c>
      <c r="I22" s="701">
        <v>1</v>
      </c>
      <c r="J22" s="729"/>
      <c r="K22" s="678"/>
      <c r="L22" s="665"/>
      <c r="M22" s="701">
        <v>0</v>
      </c>
    </row>
    <row r="23" spans="1:13" ht="14.4" customHeight="1" x14ac:dyDescent="0.3">
      <c r="A23" s="719" t="s">
        <v>3549</v>
      </c>
      <c r="B23" s="710">
        <v>205980.36</v>
      </c>
      <c r="C23" s="662">
        <v>1</v>
      </c>
      <c r="D23" s="723">
        <v>308</v>
      </c>
      <c r="E23" s="726" t="s">
        <v>3549</v>
      </c>
      <c r="F23" s="710">
        <v>180441.81999999998</v>
      </c>
      <c r="G23" s="678">
        <v>0.87601468411842753</v>
      </c>
      <c r="H23" s="665">
        <v>237</v>
      </c>
      <c r="I23" s="701">
        <v>0.76948051948051943</v>
      </c>
      <c r="J23" s="729">
        <v>25538.54</v>
      </c>
      <c r="K23" s="678">
        <v>0.12398531588157241</v>
      </c>
      <c r="L23" s="665">
        <v>71</v>
      </c>
      <c r="M23" s="701">
        <v>0.23051948051948051</v>
      </c>
    </row>
    <row r="24" spans="1:13" ht="14.4" customHeight="1" x14ac:dyDescent="0.3">
      <c r="A24" s="719" t="s">
        <v>3550</v>
      </c>
      <c r="B24" s="710">
        <v>182578.47</v>
      </c>
      <c r="C24" s="662">
        <v>1</v>
      </c>
      <c r="D24" s="723">
        <v>212</v>
      </c>
      <c r="E24" s="726" t="s">
        <v>3550</v>
      </c>
      <c r="F24" s="710">
        <v>108215.11</v>
      </c>
      <c r="G24" s="678">
        <v>0.59270466008396283</v>
      </c>
      <c r="H24" s="665">
        <v>128</v>
      </c>
      <c r="I24" s="701">
        <v>0.60377358490566035</v>
      </c>
      <c r="J24" s="729">
        <v>74363.360000000001</v>
      </c>
      <c r="K24" s="678">
        <v>0.40729533991603722</v>
      </c>
      <c r="L24" s="665">
        <v>84</v>
      </c>
      <c r="M24" s="701">
        <v>0.39622641509433965</v>
      </c>
    </row>
    <row r="25" spans="1:13" ht="14.4" customHeight="1" x14ac:dyDescent="0.3">
      <c r="A25" s="719" t="s">
        <v>3551</v>
      </c>
      <c r="B25" s="710">
        <v>15656.380000000001</v>
      </c>
      <c r="C25" s="662">
        <v>1</v>
      </c>
      <c r="D25" s="723">
        <v>59</v>
      </c>
      <c r="E25" s="726" t="s">
        <v>3551</v>
      </c>
      <c r="F25" s="710">
        <v>8761.0400000000009</v>
      </c>
      <c r="G25" s="678">
        <v>0.5595827387940252</v>
      </c>
      <c r="H25" s="665">
        <v>34</v>
      </c>
      <c r="I25" s="701">
        <v>0.57627118644067798</v>
      </c>
      <c r="J25" s="729">
        <v>6895.34</v>
      </c>
      <c r="K25" s="678">
        <v>0.4404172612059748</v>
      </c>
      <c r="L25" s="665">
        <v>25</v>
      </c>
      <c r="M25" s="701">
        <v>0.42372881355932202</v>
      </c>
    </row>
    <row r="26" spans="1:13" ht="14.4" customHeight="1" x14ac:dyDescent="0.3">
      <c r="A26" s="719" t="s">
        <v>3552</v>
      </c>
      <c r="B26" s="710">
        <v>1256154.0699999994</v>
      </c>
      <c r="C26" s="662">
        <v>1</v>
      </c>
      <c r="D26" s="723">
        <v>482</v>
      </c>
      <c r="E26" s="726" t="s">
        <v>3552</v>
      </c>
      <c r="F26" s="710">
        <v>1100107.1399999994</v>
      </c>
      <c r="G26" s="678">
        <v>0.87577405214314197</v>
      </c>
      <c r="H26" s="665">
        <v>399</v>
      </c>
      <c r="I26" s="701">
        <v>0.82780082987551862</v>
      </c>
      <c r="J26" s="729">
        <v>156046.93</v>
      </c>
      <c r="K26" s="678">
        <v>0.12422594785685809</v>
      </c>
      <c r="L26" s="665">
        <v>83</v>
      </c>
      <c r="M26" s="701">
        <v>0.17219917012448133</v>
      </c>
    </row>
    <row r="27" spans="1:13" ht="14.4" customHeight="1" x14ac:dyDescent="0.3">
      <c r="A27" s="719" t="s">
        <v>3553</v>
      </c>
      <c r="B27" s="710">
        <v>587666.14</v>
      </c>
      <c r="C27" s="662">
        <v>1</v>
      </c>
      <c r="D27" s="723">
        <v>583</v>
      </c>
      <c r="E27" s="726" t="s">
        <v>3553</v>
      </c>
      <c r="F27" s="710">
        <v>469029.86000000004</v>
      </c>
      <c r="G27" s="678">
        <v>0.79812299548175436</v>
      </c>
      <c r="H27" s="665">
        <v>404</v>
      </c>
      <c r="I27" s="701">
        <v>0.692967409948542</v>
      </c>
      <c r="J27" s="729">
        <v>118636.27999999997</v>
      </c>
      <c r="K27" s="678">
        <v>0.20187700451824564</v>
      </c>
      <c r="L27" s="665">
        <v>179</v>
      </c>
      <c r="M27" s="701">
        <v>0.307032590051458</v>
      </c>
    </row>
    <row r="28" spans="1:13" ht="14.4" customHeight="1" x14ac:dyDescent="0.3">
      <c r="A28" s="719" t="s">
        <v>3554</v>
      </c>
      <c r="B28" s="710">
        <v>1474.85</v>
      </c>
      <c r="C28" s="662">
        <v>1</v>
      </c>
      <c r="D28" s="723">
        <v>4</v>
      </c>
      <c r="E28" s="726" t="s">
        <v>3554</v>
      </c>
      <c r="F28" s="710">
        <v>659.75</v>
      </c>
      <c r="G28" s="678">
        <v>0.44733362714852359</v>
      </c>
      <c r="H28" s="665">
        <v>3</v>
      </c>
      <c r="I28" s="701">
        <v>0.75</v>
      </c>
      <c r="J28" s="729">
        <v>815.1</v>
      </c>
      <c r="K28" s="678">
        <v>0.55266637285147646</v>
      </c>
      <c r="L28" s="665">
        <v>1</v>
      </c>
      <c r="M28" s="701">
        <v>0.25</v>
      </c>
    </row>
    <row r="29" spans="1:13" ht="14.4" customHeight="1" x14ac:dyDescent="0.3">
      <c r="A29" s="719" t="s">
        <v>3555</v>
      </c>
      <c r="B29" s="710">
        <v>16732.71</v>
      </c>
      <c r="C29" s="662">
        <v>1</v>
      </c>
      <c r="D29" s="723">
        <v>47</v>
      </c>
      <c r="E29" s="726" t="s">
        <v>3555</v>
      </c>
      <c r="F29" s="710">
        <v>11071.43</v>
      </c>
      <c r="G29" s="678">
        <v>0.66166389066684361</v>
      </c>
      <c r="H29" s="665">
        <v>28</v>
      </c>
      <c r="I29" s="701">
        <v>0.5957446808510638</v>
      </c>
      <c r="J29" s="729">
        <v>5661.2800000000007</v>
      </c>
      <c r="K29" s="678">
        <v>0.3383361093331565</v>
      </c>
      <c r="L29" s="665">
        <v>19</v>
      </c>
      <c r="M29" s="701">
        <v>0.40425531914893614</v>
      </c>
    </row>
    <row r="30" spans="1:13" ht="14.4" customHeight="1" x14ac:dyDescent="0.3">
      <c r="A30" s="719" t="s">
        <v>3556</v>
      </c>
      <c r="B30" s="710">
        <v>13698.6</v>
      </c>
      <c r="C30" s="662">
        <v>1</v>
      </c>
      <c r="D30" s="723">
        <v>4</v>
      </c>
      <c r="E30" s="726" t="s">
        <v>3556</v>
      </c>
      <c r="F30" s="710"/>
      <c r="G30" s="678">
        <v>0</v>
      </c>
      <c r="H30" s="665"/>
      <c r="I30" s="701">
        <v>0</v>
      </c>
      <c r="J30" s="729">
        <v>13698.6</v>
      </c>
      <c r="K30" s="678">
        <v>1</v>
      </c>
      <c r="L30" s="665">
        <v>4</v>
      </c>
      <c r="M30" s="701">
        <v>1</v>
      </c>
    </row>
    <row r="31" spans="1:13" ht="14.4" customHeight="1" x14ac:dyDescent="0.3">
      <c r="A31" s="719" t="s">
        <v>3557</v>
      </c>
      <c r="B31" s="710">
        <v>239478.79</v>
      </c>
      <c r="C31" s="662">
        <v>1</v>
      </c>
      <c r="D31" s="723">
        <v>280</v>
      </c>
      <c r="E31" s="726" t="s">
        <v>3557</v>
      </c>
      <c r="F31" s="710">
        <v>139605.63</v>
      </c>
      <c r="G31" s="678">
        <v>0.58295613569786287</v>
      </c>
      <c r="H31" s="665">
        <v>203</v>
      </c>
      <c r="I31" s="701">
        <v>0.72499999999999998</v>
      </c>
      <c r="J31" s="729">
        <v>99873.16</v>
      </c>
      <c r="K31" s="678">
        <v>0.41704386430213713</v>
      </c>
      <c r="L31" s="665">
        <v>77</v>
      </c>
      <c r="M31" s="701">
        <v>0.27500000000000002</v>
      </c>
    </row>
    <row r="32" spans="1:13" ht="14.4" customHeight="1" x14ac:dyDescent="0.3">
      <c r="A32" s="719" t="s">
        <v>3558</v>
      </c>
      <c r="B32" s="710">
        <v>20790.55</v>
      </c>
      <c r="C32" s="662">
        <v>1</v>
      </c>
      <c r="D32" s="723">
        <v>80</v>
      </c>
      <c r="E32" s="726" t="s">
        <v>3558</v>
      </c>
      <c r="F32" s="710">
        <v>17565.05</v>
      </c>
      <c r="G32" s="678">
        <v>0.84485739915490454</v>
      </c>
      <c r="H32" s="665">
        <v>54</v>
      </c>
      <c r="I32" s="701">
        <v>0.67500000000000004</v>
      </c>
      <c r="J32" s="729">
        <v>3225.5</v>
      </c>
      <c r="K32" s="678">
        <v>0.15514260084509549</v>
      </c>
      <c r="L32" s="665">
        <v>26</v>
      </c>
      <c r="M32" s="701">
        <v>0.32500000000000001</v>
      </c>
    </row>
    <row r="33" spans="1:13" ht="14.4" customHeight="1" x14ac:dyDescent="0.3">
      <c r="A33" s="719" t="s">
        <v>3559</v>
      </c>
      <c r="B33" s="710">
        <v>38396.449999999997</v>
      </c>
      <c r="C33" s="662">
        <v>1</v>
      </c>
      <c r="D33" s="723">
        <v>91</v>
      </c>
      <c r="E33" s="726" t="s">
        <v>3559</v>
      </c>
      <c r="F33" s="710">
        <v>28098.92</v>
      </c>
      <c r="G33" s="678">
        <v>0.73181036267675792</v>
      </c>
      <c r="H33" s="665">
        <v>71</v>
      </c>
      <c r="I33" s="701">
        <v>0.78021978021978022</v>
      </c>
      <c r="J33" s="729">
        <v>10297.530000000001</v>
      </c>
      <c r="K33" s="678">
        <v>0.26818963732324214</v>
      </c>
      <c r="L33" s="665">
        <v>20</v>
      </c>
      <c r="M33" s="701">
        <v>0.21978021978021978</v>
      </c>
    </row>
    <row r="34" spans="1:13" ht="14.4" customHeight="1" x14ac:dyDescent="0.3">
      <c r="A34" s="719" t="s">
        <v>3560</v>
      </c>
      <c r="B34" s="710">
        <v>35978.94</v>
      </c>
      <c r="C34" s="662">
        <v>1</v>
      </c>
      <c r="D34" s="723">
        <v>101</v>
      </c>
      <c r="E34" s="726" t="s">
        <v>3560</v>
      </c>
      <c r="F34" s="710">
        <v>15017.33</v>
      </c>
      <c r="G34" s="678">
        <v>0.41739223001011144</v>
      </c>
      <c r="H34" s="665">
        <v>52</v>
      </c>
      <c r="I34" s="701">
        <v>0.51485148514851486</v>
      </c>
      <c r="J34" s="729">
        <v>20961.61</v>
      </c>
      <c r="K34" s="678">
        <v>0.5826077699898885</v>
      </c>
      <c r="L34" s="665">
        <v>49</v>
      </c>
      <c r="M34" s="701">
        <v>0.48514851485148514</v>
      </c>
    </row>
    <row r="35" spans="1:13" ht="14.4" customHeight="1" x14ac:dyDescent="0.3">
      <c r="A35" s="719" t="s">
        <v>3561</v>
      </c>
      <c r="B35" s="710">
        <v>841774.48999999976</v>
      </c>
      <c r="C35" s="662">
        <v>1</v>
      </c>
      <c r="D35" s="723">
        <v>650</v>
      </c>
      <c r="E35" s="726" t="s">
        <v>3561</v>
      </c>
      <c r="F35" s="710">
        <v>763499.84999999974</v>
      </c>
      <c r="G35" s="678">
        <v>0.90701234008647613</v>
      </c>
      <c r="H35" s="665">
        <v>449</v>
      </c>
      <c r="I35" s="701">
        <v>0.6907692307692308</v>
      </c>
      <c r="J35" s="729">
        <v>78274.640000000014</v>
      </c>
      <c r="K35" s="678">
        <v>9.298765991352391E-2</v>
      </c>
      <c r="L35" s="665">
        <v>201</v>
      </c>
      <c r="M35" s="701">
        <v>0.30923076923076925</v>
      </c>
    </row>
    <row r="36" spans="1:13" ht="14.4" customHeight="1" x14ac:dyDescent="0.3">
      <c r="A36" s="719" t="s">
        <v>3562</v>
      </c>
      <c r="B36" s="710">
        <v>12179.539999999997</v>
      </c>
      <c r="C36" s="662">
        <v>1</v>
      </c>
      <c r="D36" s="723">
        <v>40</v>
      </c>
      <c r="E36" s="726" t="s">
        <v>3562</v>
      </c>
      <c r="F36" s="710">
        <v>4258.28</v>
      </c>
      <c r="G36" s="678">
        <v>0.3496256837286138</v>
      </c>
      <c r="H36" s="665">
        <v>14</v>
      </c>
      <c r="I36" s="701">
        <v>0.35</v>
      </c>
      <c r="J36" s="729">
        <v>7921.2599999999984</v>
      </c>
      <c r="K36" s="678">
        <v>0.65037431627138631</v>
      </c>
      <c r="L36" s="665">
        <v>26</v>
      </c>
      <c r="M36" s="701">
        <v>0.65</v>
      </c>
    </row>
    <row r="37" spans="1:13" ht="14.4" customHeight="1" x14ac:dyDescent="0.3">
      <c r="A37" s="719" t="s">
        <v>3563</v>
      </c>
      <c r="B37" s="710">
        <v>107901.15</v>
      </c>
      <c r="C37" s="662">
        <v>1</v>
      </c>
      <c r="D37" s="723">
        <v>217</v>
      </c>
      <c r="E37" s="726" t="s">
        <v>3563</v>
      </c>
      <c r="F37" s="710">
        <v>84330.98</v>
      </c>
      <c r="G37" s="678">
        <v>0.78155774984789317</v>
      </c>
      <c r="H37" s="665">
        <v>188</v>
      </c>
      <c r="I37" s="701">
        <v>0.86635944700460832</v>
      </c>
      <c r="J37" s="729">
        <v>23570.170000000002</v>
      </c>
      <c r="K37" s="678">
        <v>0.21844225015210683</v>
      </c>
      <c r="L37" s="665">
        <v>29</v>
      </c>
      <c r="M37" s="701">
        <v>0.13364055299539171</v>
      </c>
    </row>
    <row r="38" spans="1:13" ht="14.4" customHeight="1" x14ac:dyDescent="0.3">
      <c r="A38" s="719" t="s">
        <v>3564</v>
      </c>
      <c r="B38" s="710">
        <v>104739.09000000001</v>
      </c>
      <c r="C38" s="662">
        <v>1</v>
      </c>
      <c r="D38" s="723">
        <v>234</v>
      </c>
      <c r="E38" s="726" t="s">
        <v>3564</v>
      </c>
      <c r="F38" s="710">
        <v>95860.520000000019</v>
      </c>
      <c r="G38" s="678">
        <v>0.91523155299516168</v>
      </c>
      <c r="H38" s="665">
        <v>197</v>
      </c>
      <c r="I38" s="701">
        <v>0.84188034188034189</v>
      </c>
      <c r="J38" s="729">
        <v>8878.5699999999979</v>
      </c>
      <c r="K38" s="678">
        <v>8.4768447004838376E-2</v>
      </c>
      <c r="L38" s="665">
        <v>37</v>
      </c>
      <c r="M38" s="701">
        <v>0.15811965811965811</v>
      </c>
    </row>
    <row r="39" spans="1:13" ht="14.4" customHeight="1" x14ac:dyDescent="0.3">
      <c r="A39" s="719" t="s">
        <v>3565</v>
      </c>
      <c r="B39" s="710">
        <v>12252.89</v>
      </c>
      <c r="C39" s="662">
        <v>1</v>
      </c>
      <c r="D39" s="723">
        <v>59</v>
      </c>
      <c r="E39" s="726" t="s">
        <v>3565</v>
      </c>
      <c r="F39" s="710">
        <v>4530.829999999999</v>
      </c>
      <c r="G39" s="678">
        <v>0.36977643641622499</v>
      </c>
      <c r="H39" s="665">
        <v>29</v>
      </c>
      <c r="I39" s="701">
        <v>0.49152542372881358</v>
      </c>
      <c r="J39" s="729">
        <v>7722.06</v>
      </c>
      <c r="K39" s="678">
        <v>0.63022356358377496</v>
      </c>
      <c r="L39" s="665">
        <v>30</v>
      </c>
      <c r="M39" s="701">
        <v>0.50847457627118642</v>
      </c>
    </row>
    <row r="40" spans="1:13" ht="14.4" customHeight="1" x14ac:dyDescent="0.3">
      <c r="A40" s="719" t="s">
        <v>3566</v>
      </c>
      <c r="B40" s="710">
        <v>5321.1399999999994</v>
      </c>
      <c r="C40" s="662">
        <v>1</v>
      </c>
      <c r="D40" s="723">
        <v>24</v>
      </c>
      <c r="E40" s="726" t="s">
        <v>3566</v>
      </c>
      <c r="F40" s="710">
        <v>2363.02</v>
      </c>
      <c r="G40" s="678">
        <v>0.44408153140116596</v>
      </c>
      <c r="H40" s="665">
        <v>9</v>
      </c>
      <c r="I40" s="701">
        <v>0.375</v>
      </c>
      <c r="J40" s="729">
        <v>2958.12</v>
      </c>
      <c r="K40" s="678">
        <v>0.55591846859883409</v>
      </c>
      <c r="L40" s="665">
        <v>15</v>
      </c>
      <c r="M40" s="701">
        <v>0.625</v>
      </c>
    </row>
    <row r="41" spans="1:13" ht="14.4" customHeight="1" x14ac:dyDescent="0.3">
      <c r="A41" s="719" t="s">
        <v>3567</v>
      </c>
      <c r="B41" s="710">
        <v>215.12</v>
      </c>
      <c r="C41" s="662">
        <v>1</v>
      </c>
      <c r="D41" s="723">
        <v>1</v>
      </c>
      <c r="E41" s="726" t="s">
        <v>3567</v>
      </c>
      <c r="F41" s="710"/>
      <c r="G41" s="678">
        <v>0</v>
      </c>
      <c r="H41" s="665"/>
      <c r="I41" s="701">
        <v>0</v>
      </c>
      <c r="J41" s="729">
        <v>215.12</v>
      </c>
      <c r="K41" s="678">
        <v>1</v>
      </c>
      <c r="L41" s="665">
        <v>1</v>
      </c>
      <c r="M41" s="701">
        <v>1</v>
      </c>
    </row>
    <row r="42" spans="1:13" ht="14.4" customHeight="1" x14ac:dyDescent="0.3">
      <c r="A42" s="719" t="s">
        <v>3568</v>
      </c>
      <c r="B42" s="710">
        <v>19059.5</v>
      </c>
      <c r="C42" s="662">
        <v>1</v>
      </c>
      <c r="D42" s="723">
        <v>43</v>
      </c>
      <c r="E42" s="726" t="s">
        <v>3568</v>
      </c>
      <c r="F42" s="710">
        <v>10464.52</v>
      </c>
      <c r="G42" s="678">
        <v>0.54904483328523834</v>
      </c>
      <c r="H42" s="665">
        <v>29</v>
      </c>
      <c r="I42" s="701">
        <v>0.67441860465116277</v>
      </c>
      <c r="J42" s="729">
        <v>8594.98</v>
      </c>
      <c r="K42" s="678">
        <v>0.45095516671476166</v>
      </c>
      <c r="L42" s="665">
        <v>14</v>
      </c>
      <c r="M42" s="701">
        <v>0.32558139534883723</v>
      </c>
    </row>
    <row r="43" spans="1:13" ht="14.4" customHeight="1" x14ac:dyDescent="0.3">
      <c r="A43" s="719" t="s">
        <v>3569</v>
      </c>
      <c r="B43" s="710">
        <v>15805.55</v>
      </c>
      <c r="C43" s="662">
        <v>1</v>
      </c>
      <c r="D43" s="723">
        <v>38</v>
      </c>
      <c r="E43" s="726" t="s">
        <v>3569</v>
      </c>
      <c r="F43" s="710">
        <v>14361.55</v>
      </c>
      <c r="G43" s="678">
        <v>0.90863968669233275</v>
      </c>
      <c r="H43" s="665">
        <v>30</v>
      </c>
      <c r="I43" s="701">
        <v>0.78947368421052633</v>
      </c>
      <c r="J43" s="729">
        <v>1444</v>
      </c>
      <c r="K43" s="678">
        <v>9.1360313307667251E-2</v>
      </c>
      <c r="L43" s="665">
        <v>8</v>
      </c>
      <c r="M43" s="701">
        <v>0.21052631578947367</v>
      </c>
    </row>
    <row r="44" spans="1:13" ht="14.4" customHeight="1" x14ac:dyDescent="0.3">
      <c r="A44" s="719" t="s">
        <v>3570</v>
      </c>
      <c r="B44" s="710">
        <v>12233.890000000001</v>
      </c>
      <c r="C44" s="662">
        <v>1</v>
      </c>
      <c r="D44" s="723">
        <v>35</v>
      </c>
      <c r="E44" s="726" t="s">
        <v>3570</v>
      </c>
      <c r="F44" s="710">
        <v>10428.390000000001</v>
      </c>
      <c r="G44" s="678">
        <v>0.85241815971861767</v>
      </c>
      <c r="H44" s="665">
        <v>27</v>
      </c>
      <c r="I44" s="701">
        <v>0.77142857142857146</v>
      </c>
      <c r="J44" s="729">
        <v>1805.5</v>
      </c>
      <c r="K44" s="678">
        <v>0.14758184028138227</v>
      </c>
      <c r="L44" s="665">
        <v>8</v>
      </c>
      <c r="M44" s="701">
        <v>0.22857142857142856</v>
      </c>
    </row>
    <row r="45" spans="1:13" ht="14.4" customHeight="1" thickBot="1" x14ac:dyDescent="0.35">
      <c r="A45" s="720" t="s">
        <v>3571</v>
      </c>
      <c r="B45" s="711">
        <v>2013.54</v>
      </c>
      <c r="C45" s="668">
        <v>1</v>
      </c>
      <c r="D45" s="724">
        <v>5</v>
      </c>
      <c r="E45" s="727" t="s">
        <v>3571</v>
      </c>
      <c r="F45" s="711">
        <v>2013.54</v>
      </c>
      <c r="G45" s="679">
        <v>1</v>
      </c>
      <c r="H45" s="671">
        <v>5</v>
      </c>
      <c r="I45" s="702">
        <v>1</v>
      </c>
      <c r="J45" s="730"/>
      <c r="K45" s="679">
        <v>0</v>
      </c>
      <c r="L45" s="671"/>
      <c r="M45" s="702">
        <v>0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63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5669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10567442.610000011</v>
      </c>
      <c r="N3" s="70">
        <f>SUBTOTAL(9,N7:N1048576)</f>
        <v>14342</v>
      </c>
      <c r="O3" s="70">
        <f>SUBTOTAL(9,O7:O1048576)</f>
        <v>7279</v>
      </c>
      <c r="P3" s="70">
        <f>SUBTOTAL(9,P7:P1048576)</f>
        <v>9137783.9400000069</v>
      </c>
      <c r="Q3" s="71">
        <f>IF(M3=0,0,P3/M3)</f>
        <v>0.86471100693301972</v>
      </c>
      <c r="R3" s="70">
        <f>SUBTOTAL(9,R7:R1048576)</f>
        <v>10326</v>
      </c>
      <c r="S3" s="71">
        <f>IF(N3=0,0,R3/N3)</f>
        <v>0.71998326593222706</v>
      </c>
      <c r="T3" s="70">
        <f>SUBTOTAL(9,T7:T1048576)</f>
        <v>5406</v>
      </c>
      <c r="U3" s="72">
        <f>IF(O3=0,0,T3/O3)</f>
        <v>0.74268443467509271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4</v>
      </c>
      <c r="B7" s="737" t="s">
        <v>3182</v>
      </c>
      <c r="C7" s="737" t="s">
        <v>3516</v>
      </c>
      <c r="D7" s="738" t="s">
        <v>5664</v>
      </c>
      <c r="E7" s="739" t="s">
        <v>3531</v>
      </c>
      <c r="F7" s="737" t="s">
        <v>3512</v>
      </c>
      <c r="G7" s="737" t="s">
        <v>3572</v>
      </c>
      <c r="H7" s="737" t="s">
        <v>1373</v>
      </c>
      <c r="I7" s="737" t="s">
        <v>1523</v>
      </c>
      <c r="J7" s="737" t="s">
        <v>1524</v>
      </c>
      <c r="K7" s="737" t="s">
        <v>1525</v>
      </c>
      <c r="L7" s="740">
        <v>543.39</v>
      </c>
      <c r="M7" s="740">
        <v>543.39</v>
      </c>
      <c r="N7" s="737">
        <v>1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4</v>
      </c>
      <c r="B8" s="662" t="s">
        <v>3182</v>
      </c>
      <c r="C8" s="662" t="s">
        <v>3516</v>
      </c>
      <c r="D8" s="743" t="s">
        <v>5664</v>
      </c>
      <c r="E8" s="744" t="s">
        <v>3532</v>
      </c>
      <c r="F8" s="662" t="s">
        <v>3512</v>
      </c>
      <c r="G8" s="662" t="s">
        <v>3573</v>
      </c>
      <c r="H8" s="662" t="s">
        <v>1373</v>
      </c>
      <c r="I8" s="662" t="s">
        <v>1641</v>
      </c>
      <c r="J8" s="662" t="s">
        <v>1557</v>
      </c>
      <c r="K8" s="662" t="s">
        <v>3351</v>
      </c>
      <c r="L8" s="663">
        <v>154.36000000000001</v>
      </c>
      <c r="M8" s="663">
        <v>463.08000000000004</v>
      </c>
      <c r="N8" s="662">
        <v>3</v>
      </c>
      <c r="O8" s="745">
        <v>3</v>
      </c>
      <c r="P8" s="663"/>
      <c r="Q8" s="678">
        <v>0</v>
      </c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4</v>
      </c>
      <c r="B9" s="662" t="s">
        <v>3182</v>
      </c>
      <c r="C9" s="662" t="s">
        <v>3516</v>
      </c>
      <c r="D9" s="743" t="s">
        <v>5664</v>
      </c>
      <c r="E9" s="744" t="s">
        <v>3532</v>
      </c>
      <c r="F9" s="662" t="s">
        <v>3512</v>
      </c>
      <c r="G9" s="662" t="s">
        <v>3573</v>
      </c>
      <c r="H9" s="662" t="s">
        <v>1373</v>
      </c>
      <c r="I9" s="662" t="s">
        <v>1556</v>
      </c>
      <c r="J9" s="662" t="s">
        <v>1557</v>
      </c>
      <c r="K9" s="662" t="s">
        <v>3350</v>
      </c>
      <c r="L9" s="663">
        <v>225.06</v>
      </c>
      <c r="M9" s="663">
        <v>675.18000000000006</v>
      </c>
      <c r="N9" s="662">
        <v>3</v>
      </c>
      <c r="O9" s="745">
        <v>1.5</v>
      </c>
      <c r="P9" s="663">
        <v>450.12</v>
      </c>
      <c r="Q9" s="678">
        <v>0.66666666666666663</v>
      </c>
      <c r="R9" s="662">
        <v>2</v>
      </c>
      <c r="S9" s="678">
        <v>0.66666666666666663</v>
      </c>
      <c r="T9" s="745">
        <v>0.5</v>
      </c>
      <c r="U9" s="701">
        <v>0.33333333333333331</v>
      </c>
    </row>
    <row r="10" spans="1:21" ht="14.4" customHeight="1" x14ac:dyDescent="0.3">
      <c r="A10" s="661">
        <v>4</v>
      </c>
      <c r="B10" s="662" t="s">
        <v>3182</v>
      </c>
      <c r="C10" s="662" t="s">
        <v>3516</v>
      </c>
      <c r="D10" s="743" t="s">
        <v>5664</v>
      </c>
      <c r="E10" s="744" t="s">
        <v>3532</v>
      </c>
      <c r="F10" s="662" t="s">
        <v>3512</v>
      </c>
      <c r="G10" s="662" t="s">
        <v>3574</v>
      </c>
      <c r="H10" s="662" t="s">
        <v>597</v>
      </c>
      <c r="I10" s="662" t="s">
        <v>869</v>
      </c>
      <c r="J10" s="662" t="s">
        <v>3575</v>
      </c>
      <c r="K10" s="662" t="s">
        <v>3576</v>
      </c>
      <c r="L10" s="663">
        <v>0</v>
      </c>
      <c r="M10" s="663">
        <v>0</v>
      </c>
      <c r="N10" s="662">
        <v>1</v>
      </c>
      <c r="O10" s="745">
        <v>1</v>
      </c>
      <c r="P10" s="663"/>
      <c r="Q10" s="678"/>
      <c r="R10" s="662"/>
      <c r="S10" s="678">
        <v>0</v>
      </c>
      <c r="T10" s="745"/>
      <c r="U10" s="701">
        <v>0</v>
      </c>
    </row>
    <row r="11" spans="1:21" ht="14.4" customHeight="1" x14ac:dyDescent="0.3">
      <c r="A11" s="661">
        <v>4</v>
      </c>
      <c r="B11" s="662" t="s">
        <v>3182</v>
      </c>
      <c r="C11" s="662" t="s">
        <v>3516</v>
      </c>
      <c r="D11" s="743" t="s">
        <v>5664</v>
      </c>
      <c r="E11" s="744" t="s">
        <v>3532</v>
      </c>
      <c r="F11" s="662" t="s">
        <v>3512</v>
      </c>
      <c r="G11" s="662" t="s">
        <v>3577</v>
      </c>
      <c r="H11" s="662" t="s">
        <v>597</v>
      </c>
      <c r="I11" s="662" t="s">
        <v>1131</v>
      </c>
      <c r="J11" s="662" t="s">
        <v>3578</v>
      </c>
      <c r="K11" s="662" t="s">
        <v>3579</v>
      </c>
      <c r="L11" s="663">
        <v>0</v>
      </c>
      <c r="M11" s="663">
        <v>0</v>
      </c>
      <c r="N11" s="662">
        <v>1</v>
      </c>
      <c r="O11" s="745">
        <v>1</v>
      </c>
      <c r="P11" s="663">
        <v>0</v>
      </c>
      <c r="Q11" s="678"/>
      <c r="R11" s="662">
        <v>1</v>
      </c>
      <c r="S11" s="678">
        <v>1</v>
      </c>
      <c r="T11" s="745">
        <v>1</v>
      </c>
      <c r="U11" s="701">
        <v>1</v>
      </c>
    </row>
    <row r="12" spans="1:21" ht="14.4" customHeight="1" x14ac:dyDescent="0.3">
      <c r="A12" s="661">
        <v>4</v>
      </c>
      <c r="B12" s="662" t="s">
        <v>3182</v>
      </c>
      <c r="C12" s="662" t="s">
        <v>3516</v>
      </c>
      <c r="D12" s="743" t="s">
        <v>5664</v>
      </c>
      <c r="E12" s="744" t="s">
        <v>3532</v>
      </c>
      <c r="F12" s="662" t="s">
        <v>3512</v>
      </c>
      <c r="G12" s="662" t="s">
        <v>3580</v>
      </c>
      <c r="H12" s="662" t="s">
        <v>597</v>
      </c>
      <c r="I12" s="662" t="s">
        <v>3581</v>
      </c>
      <c r="J12" s="662" t="s">
        <v>939</v>
      </c>
      <c r="K12" s="662" t="s">
        <v>3582</v>
      </c>
      <c r="L12" s="663">
        <v>0</v>
      </c>
      <c r="M12" s="663">
        <v>0</v>
      </c>
      <c r="N12" s="662">
        <v>1</v>
      </c>
      <c r="O12" s="745">
        <v>1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4</v>
      </c>
      <c r="B13" s="662" t="s">
        <v>3182</v>
      </c>
      <c r="C13" s="662" t="s">
        <v>3516</v>
      </c>
      <c r="D13" s="743" t="s">
        <v>5664</v>
      </c>
      <c r="E13" s="744" t="s">
        <v>3532</v>
      </c>
      <c r="F13" s="662" t="s">
        <v>3512</v>
      </c>
      <c r="G13" s="662" t="s">
        <v>3583</v>
      </c>
      <c r="H13" s="662" t="s">
        <v>1373</v>
      </c>
      <c r="I13" s="662" t="s">
        <v>1404</v>
      </c>
      <c r="J13" s="662" t="s">
        <v>1405</v>
      </c>
      <c r="K13" s="662" t="s">
        <v>1406</v>
      </c>
      <c r="L13" s="663">
        <v>0</v>
      </c>
      <c r="M13" s="663">
        <v>0</v>
      </c>
      <c r="N13" s="662">
        <v>1</v>
      </c>
      <c r="O13" s="745">
        <v>0.5</v>
      </c>
      <c r="P13" s="663">
        <v>0</v>
      </c>
      <c r="Q13" s="678"/>
      <c r="R13" s="662">
        <v>1</v>
      </c>
      <c r="S13" s="678">
        <v>1</v>
      </c>
      <c r="T13" s="745">
        <v>0.5</v>
      </c>
      <c r="U13" s="701">
        <v>1</v>
      </c>
    </row>
    <row r="14" spans="1:21" ht="14.4" customHeight="1" x14ac:dyDescent="0.3">
      <c r="A14" s="661">
        <v>4</v>
      </c>
      <c r="B14" s="662" t="s">
        <v>3182</v>
      </c>
      <c r="C14" s="662" t="s">
        <v>3516</v>
      </c>
      <c r="D14" s="743" t="s">
        <v>5664</v>
      </c>
      <c r="E14" s="744" t="s">
        <v>3532</v>
      </c>
      <c r="F14" s="662" t="s">
        <v>3512</v>
      </c>
      <c r="G14" s="662" t="s">
        <v>3584</v>
      </c>
      <c r="H14" s="662" t="s">
        <v>597</v>
      </c>
      <c r="I14" s="662" t="s">
        <v>896</v>
      </c>
      <c r="J14" s="662" t="s">
        <v>3585</v>
      </c>
      <c r="K14" s="662" t="s">
        <v>3586</v>
      </c>
      <c r="L14" s="663">
        <v>53.57</v>
      </c>
      <c r="M14" s="663">
        <v>160.71</v>
      </c>
      <c r="N14" s="662">
        <v>3</v>
      </c>
      <c r="O14" s="745">
        <v>1.5</v>
      </c>
      <c r="P14" s="663">
        <v>107.14</v>
      </c>
      <c r="Q14" s="678">
        <v>0.66666666666666663</v>
      </c>
      <c r="R14" s="662">
        <v>2</v>
      </c>
      <c r="S14" s="678">
        <v>0.66666666666666663</v>
      </c>
      <c r="T14" s="745">
        <v>0.5</v>
      </c>
      <c r="U14" s="701">
        <v>0.33333333333333331</v>
      </c>
    </row>
    <row r="15" spans="1:21" ht="14.4" customHeight="1" x14ac:dyDescent="0.3">
      <c r="A15" s="661">
        <v>4</v>
      </c>
      <c r="B15" s="662" t="s">
        <v>3182</v>
      </c>
      <c r="C15" s="662" t="s">
        <v>3516</v>
      </c>
      <c r="D15" s="743" t="s">
        <v>5664</v>
      </c>
      <c r="E15" s="744" t="s">
        <v>3532</v>
      </c>
      <c r="F15" s="662" t="s">
        <v>3512</v>
      </c>
      <c r="G15" s="662" t="s">
        <v>3572</v>
      </c>
      <c r="H15" s="662" t="s">
        <v>1373</v>
      </c>
      <c r="I15" s="662" t="s">
        <v>1523</v>
      </c>
      <c r="J15" s="662" t="s">
        <v>1524</v>
      </c>
      <c r="K15" s="662" t="s">
        <v>1525</v>
      </c>
      <c r="L15" s="663">
        <v>543.39</v>
      </c>
      <c r="M15" s="663">
        <v>543.39</v>
      </c>
      <c r="N15" s="662">
        <v>1</v>
      </c>
      <c r="O15" s="745">
        <v>1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4</v>
      </c>
      <c r="B16" s="662" t="s">
        <v>3182</v>
      </c>
      <c r="C16" s="662" t="s">
        <v>3516</v>
      </c>
      <c r="D16" s="743" t="s">
        <v>5664</v>
      </c>
      <c r="E16" s="744" t="s">
        <v>3532</v>
      </c>
      <c r="F16" s="662" t="s">
        <v>3512</v>
      </c>
      <c r="G16" s="662" t="s">
        <v>3572</v>
      </c>
      <c r="H16" s="662" t="s">
        <v>1373</v>
      </c>
      <c r="I16" s="662" t="s">
        <v>3587</v>
      </c>
      <c r="J16" s="662" t="s">
        <v>1524</v>
      </c>
      <c r="K16" s="662" t="s">
        <v>3588</v>
      </c>
      <c r="L16" s="663">
        <v>923.74</v>
      </c>
      <c r="M16" s="663">
        <v>1847.48</v>
      </c>
      <c r="N16" s="662">
        <v>2</v>
      </c>
      <c r="O16" s="745">
        <v>1.5</v>
      </c>
      <c r="P16" s="663">
        <v>1847.48</v>
      </c>
      <c r="Q16" s="678">
        <v>1</v>
      </c>
      <c r="R16" s="662">
        <v>2</v>
      </c>
      <c r="S16" s="678">
        <v>1</v>
      </c>
      <c r="T16" s="745">
        <v>1.5</v>
      </c>
      <c r="U16" s="701">
        <v>1</v>
      </c>
    </row>
    <row r="17" spans="1:21" ht="14.4" customHeight="1" x14ac:dyDescent="0.3">
      <c r="A17" s="661">
        <v>4</v>
      </c>
      <c r="B17" s="662" t="s">
        <v>3182</v>
      </c>
      <c r="C17" s="662" t="s">
        <v>3516</v>
      </c>
      <c r="D17" s="743" t="s">
        <v>5664</v>
      </c>
      <c r="E17" s="744" t="s">
        <v>3532</v>
      </c>
      <c r="F17" s="662" t="s">
        <v>3512</v>
      </c>
      <c r="G17" s="662" t="s">
        <v>3572</v>
      </c>
      <c r="H17" s="662" t="s">
        <v>1373</v>
      </c>
      <c r="I17" s="662" t="s">
        <v>1435</v>
      </c>
      <c r="J17" s="662" t="s">
        <v>1436</v>
      </c>
      <c r="K17" s="662" t="s">
        <v>3309</v>
      </c>
      <c r="L17" s="663">
        <v>2309.36</v>
      </c>
      <c r="M17" s="663">
        <v>2309.36</v>
      </c>
      <c r="N17" s="662">
        <v>1</v>
      </c>
      <c r="O17" s="745">
        <v>1</v>
      </c>
      <c r="P17" s="663">
        <v>2309.36</v>
      </c>
      <c r="Q17" s="678">
        <v>1</v>
      </c>
      <c r="R17" s="662">
        <v>1</v>
      </c>
      <c r="S17" s="678">
        <v>1</v>
      </c>
      <c r="T17" s="745">
        <v>1</v>
      </c>
      <c r="U17" s="701">
        <v>1</v>
      </c>
    </row>
    <row r="18" spans="1:21" ht="14.4" customHeight="1" x14ac:dyDescent="0.3">
      <c r="A18" s="661">
        <v>4</v>
      </c>
      <c r="B18" s="662" t="s">
        <v>3182</v>
      </c>
      <c r="C18" s="662" t="s">
        <v>3516</v>
      </c>
      <c r="D18" s="743" t="s">
        <v>5664</v>
      </c>
      <c r="E18" s="744" t="s">
        <v>3532</v>
      </c>
      <c r="F18" s="662" t="s">
        <v>3512</v>
      </c>
      <c r="G18" s="662" t="s">
        <v>3589</v>
      </c>
      <c r="H18" s="662" t="s">
        <v>597</v>
      </c>
      <c r="I18" s="662" t="s">
        <v>3590</v>
      </c>
      <c r="J18" s="662" t="s">
        <v>3591</v>
      </c>
      <c r="K18" s="662" t="s">
        <v>1842</v>
      </c>
      <c r="L18" s="663">
        <v>93.71</v>
      </c>
      <c r="M18" s="663">
        <v>93.71</v>
      </c>
      <c r="N18" s="662">
        <v>1</v>
      </c>
      <c r="O18" s="745">
        <v>0.5</v>
      </c>
      <c r="P18" s="663"/>
      <c r="Q18" s="678">
        <v>0</v>
      </c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4</v>
      </c>
      <c r="B19" s="662" t="s">
        <v>3182</v>
      </c>
      <c r="C19" s="662" t="s">
        <v>3516</v>
      </c>
      <c r="D19" s="743" t="s">
        <v>5664</v>
      </c>
      <c r="E19" s="744" t="s">
        <v>3532</v>
      </c>
      <c r="F19" s="662" t="s">
        <v>3512</v>
      </c>
      <c r="G19" s="662" t="s">
        <v>3592</v>
      </c>
      <c r="H19" s="662" t="s">
        <v>597</v>
      </c>
      <c r="I19" s="662" t="s">
        <v>1329</v>
      </c>
      <c r="J19" s="662" t="s">
        <v>1330</v>
      </c>
      <c r="K19" s="662" t="s">
        <v>1331</v>
      </c>
      <c r="L19" s="663">
        <v>108.44</v>
      </c>
      <c r="M19" s="663">
        <v>108.44</v>
      </c>
      <c r="N19" s="662">
        <v>1</v>
      </c>
      <c r="O19" s="745">
        <v>1</v>
      </c>
      <c r="P19" s="663">
        <v>108.44</v>
      </c>
      <c r="Q19" s="678">
        <v>1</v>
      </c>
      <c r="R19" s="662">
        <v>1</v>
      </c>
      <c r="S19" s="678">
        <v>1</v>
      </c>
      <c r="T19" s="745">
        <v>1</v>
      </c>
      <c r="U19" s="701">
        <v>1</v>
      </c>
    </row>
    <row r="20" spans="1:21" ht="14.4" customHeight="1" x14ac:dyDescent="0.3">
      <c r="A20" s="661">
        <v>4</v>
      </c>
      <c r="B20" s="662" t="s">
        <v>3182</v>
      </c>
      <c r="C20" s="662" t="s">
        <v>3516</v>
      </c>
      <c r="D20" s="743" t="s">
        <v>5664</v>
      </c>
      <c r="E20" s="744" t="s">
        <v>3532</v>
      </c>
      <c r="F20" s="662" t="s">
        <v>3512</v>
      </c>
      <c r="G20" s="662" t="s">
        <v>3593</v>
      </c>
      <c r="H20" s="662" t="s">
        <v>597</v>
      </c>
      <c r="I20" s="662" t="s">
        <v>806</v>
      </c>
      <c r="J20" s="662" t="s">
        <v>3594</v>
      </c>
      <c r="K20" s="662" t="s">
        <v>3595</v>
      </c>
      <c r="L20" s="663">
        <v>0</v>
      </c>
      <c r="M20" s="663">
        <v>0</v>
      </c>
      <c r="N20" s="662">
        <v>10</v>
      </c>
      <c r="O20" s="745">
        <v>6</v>
      </c>
      <c r="P20" s="663">
        <v>0</v>
      </c>
      <c r="Q20" s="678"/>
      <c r="R20" s="662">
        <v>4</v>
      </c>
      <c r="S20" s="678">
        <v>0.4</v>
      </c>
      <c r="T20" s="745">
        <v>2</v>
      </c>
      <c r="U20" s="701">
        <v>0.33333333333333331</v>
      </c>
    </row>
    <row r="21" spans="1:21" ht="14.4" customHeight="1" x14ac:dyDescent="0.3">
      <c r="A21" s="661">
        <v>4</v>
      </c>
      <c r="B21" s="662" t="s">
        <v>3182</v>
      </c>
      <c r="C21" s="662" t="s">
        <v>3516</v>
      </c>
      <c r="D21" s="743" t="s">
        <v>5664</v>
      </c>
      <c r="E21" s="744" t="s">
        <v>3532</v>
      </c>
      <c r="F21" s="662" t="s">
        <v>3512</v>
      </c>
      <c r="G21" s="662" t="s">
        <v>3596</v>
      </c>
      <c r="H21" s="662" t="s">
        <v>597</v>
      </c>
      <c r="I21" s="662" t="s">
        <v>3597</v>
      </c>
      <c r="J21" s="662" t="s">
        <v>3598</v>
      </c>
      <c r="K21" s="662" t="s">
        <v>754</v>
      </c>
      <c r="L21" s="663">
        <v>150.43</v>
      </c>
      <c r="M21" s="663">
        <v>150.43</v>
      </c>
      <c r="N21" s="662">
        <v>1</v>
      </c>
      <c r="O21" s="745">
        <v>0.5</v>
      </c>
      <c r="P21" s="663">
        <v>150.43</v>
      </c>
      <c r="Q21" s="678">
        <v>1</v>
      </c>
      <c r="R21" s="662">
        <v>1</v>
      </c>
      <c r="S21" s="678">
        <v>1</v>
      </c>
      <c r="T21" s="745">
        <v>0.5</v>
      </c>
      <c r="U21" s="701">
        <v>1</v>
      </c>
    </row>
    <row r="22" spans="1:21" ht="14.4" customHeight="1" x14ac:dyDescent="0.3">
      <c r="A22" s="661">
        <v>4</v>
      </c>
      <c r="B22" s="662" t="s">
        <v>3182</v>
      </c>
      <c r="C22" s="662" t="s">
        <v>3516</v>
      </c>
      <c r="D22" s="743" t="s">
        <v>5664</v>
      </c>
      <c r="E22" s="744" t="s">
        <v>3532</v>
      </c>
      <c r="F22" s="662" t="s">
        <v>3512</v>
      </c>
      <c r="G22" s="662" t="s">
        <v>3599</v>
      </c>
      <c r="H22" s="662" t="s">
        <v>597</v>
      </c>
      <c r="I22" s="662" t="s">
        <v>3600</v>
      </c>
      <c r="J22" s="662" t="s">
        <v>3601</v>
      </c>
      <c r="K22" s="662" t="s">
        <v>2249</v>
      </c>
      <c r="L22" s="663">
        <v>0</v>
      </c>
      <c r="M22" s="663">
        <v>0</v>
      </c>
      <c r="N22" s="662">
        <v>1</v>
      </c>
      <c r="O22" s="745">
        <v>0.5</v>
      </c>
      <c r="P22" s="663">
        <v>0</v>
      </c>
      <c r="Q22" s="678"/>
      <c r="R22" s="662">
        <v>1</v>
      </c>
      <c r="S22" s="678">
        <v>1</v>
      </c>
      <c r="T22" s="745">
        <v>0.5</v>
      </c>
      <c r="U22" s="701">
        <v>1</v>
      </c>
    </row>
    <row r="23" spans="1:21" ht="14.4" customHeight="1" x14ac:dyDescent="0.3">
      <c r="A23" s="661">
        <v>4</v>
      </c>
      <c r="B23" s="662" t="s">
        <v>3182</v>
      </c>
      <c r="C23" s="662" t="s">
        <v>3516</v>
      </c>
      <c r="D23" s="743" t="s">
        <v>5664</v>
      </c>
      <c r="E23" s="744" t="s">
        <v>3532</v>
      </c>
      <c r="F23" s="662" t="s">
        <v>3512</v>
      </c>
      <c r="G23" s="662" t="s">
        <v>3602</v>
      </c>
      <c r="H23" s="662" t="s">
        <v>1373</v>
      </c>
      <c r="I23" s="662" t="s">
        <v>2312</v>
      </c>
      <c r="J23" s="662" t="s">
        <v>1539</v>
      </c>
      <c r="K23" s="662" t="s">
        <v>2313</v>
      </c>
      <c r="L23" s="663">
        <v>53.57</v>
      </c>
      <c r="M23" s="663">
        <v>53.57</v>
      </c>
      <c r="N23" s="662">
        <v>1</v>
      </c>
      <c r="O23" s="745">
        <v>0.5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4</v>
      </c>
      <c r="B24" s="662" t="s">
        <v>3182</v>
      </c>
      <c r="C24" s="662" t="s">
        <v>3516</v>
      </c>
      <c r="D24" s="743" t="s">
        <v>5664</v>
      </c>
      <c r="E24" s="744" t="s">
        <v>3532</v>
      </c>
      <c r="F24" s="662" t="s">
        <v>3513</v>
      </c>
      <c r="G24" s="662" t="s">
        <v>3603</v>
      </c>
      <c r="H24" s="662" t="s">
        <v>597</v>
      </c>
      <c r="I24" s="662" t="s">
        <v>3604</v>
      </c>
      <c r="J24" s="662" t="s">
        <v>3605</v>
      </c>
      <c r="K24" s="662"/>
      <c r="L24" s="663">
        <v>0</v>
      </c>
      <c r="M24" s="663">
        <v>0</v>
      </c>
      <c r="N24" s="662">
        <v>1</v>
      </c>
      <c r="O24" s="745">
        <v>1</v>
      </c>
      <c r="P24" s="663">
        <v>0</v>
      </c>
      <c r="Q24" s="678"/>
      <c r="R24" s="662">
        <v>1</v>
      </c>
      <c r="S24" s="678">
        <v>1</v>
      </c>
      <c r="T24" s="745">
        <v>1</v>
      </c>
      <c r="U24" s="701">
        <v>1</v>
      </c>
    </row>
    <row r="25" spans="1:21" ht="14.4" customHeight="1" x14ac:dyDescent="0.3">
      <c r="A25" s="661">
        <v>4</v>
      </c>
      <c r="B25" s="662" t="s">
        <v>3182</v>
      </c>
      <c r="C25" s="662" t="s">
        <v>3516</v>
      </c>
      <c r="D25" s="743" t="s">
        <v>5664</v>
      </c>
      <c r="E25" s="744" t="s">
        <v>3533</v>
      </c>
      <c r="F25" s="662" t="s">
        <v>3512</v>
      </c>
      <c r="G25" s="662" t="s">
        <v>3603</v>
      </c>
      <c r="H25" s="662" t="s">
        <v>597</v>
      </c>
      <c r="I25" s="662" t="s">
        <v>3606</v>
      </c>
      <c r="J25" s="662" t="s">
        <v>3605</v>
      </c>
      <c r="K25" s="662"/>
      <c r="L25" s="663">
        <v>0</v>
      </c>
      <c r="M25" s="663">
        <v>0</v>
      </c>
      <c r="N25" s="662">
        <v>1</v>
      </c>
      <c r="O25" s="745">
        <v>1</v>
      </c>
      <c r="P25" s="663"/>
      <c r="Q25" s="678"/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4</v>
      </c>
      <c r="B26" s="662" t="s">
        <v>3182</v>
      </c>
      <c r="C26" s="662" t="s">
        <v>3516</v>
      </c>
      <c r="D26" s="743" t="s">
        <v>5664</v>
      </c>
      <c r="E26" s="744" t="s">
        <v>3533</v>
      </c>
      <c r="F26" s="662" t="s">
        <v>3512</v>
      </c>
      <c r="G26" s="662" t="s">
        <v>3607</v>
      </c>
      <c r="H26" s="662" t="s">
        <v>1373</v>
      </c>
      <c r="I26" s="662" t="s">
        <v>1577</v>
      </c>
      <c r="J26" s="662" t="s">
        <v>1567</v>
      </c>
      <c r="K26" s="662" t="s">
        <v>1578</v>
      </c>
      <c r="L26" s="663">
        <v>105.31</v>
      </c>
      <c r="M26" s="663">
        <v>7582.3200000000006</v>
      </c>
      <c r="N26" s="662">
        <v>72</v>
      </c>
      <c r="O26" s="745">
        <v>3.5</v>
      </c>
      <c r="P26" s="663">
        <v>4738.9500000000007</v>
      </c>
      <c r="Q26" s="678">
        <v>0.625</v>
      </c>
      <c r="R26" s="662">
        <v>45</v>
      </c>
      <c r="S26" s="678">
        <v>0.625</v>
      </c>
      <c r="T26" s="745">
        <v>2</v>
      </c>
      <c r="U26" s="701">
        <v>0.5714285714285714</v>
      </c>
    </row>
    <row r="27" spans="1:21" ht="14.4" customHeight="1" x14ac:dyDescent="0.3">
      <c r="A27" s="661">
        <v>4</v>
      </c>
      <c r="B27" s="662" t="s">
        <v>3182</v>
      </c>
      <c r="C27" s="662" t="s">
        <v>3516</v>
      </c>
      <c r="D27" s="743" t="s">
        <v>5664</v>
      </c>
      <c r="E27" s="744" t="s">
        <v>3533</v>
      </c>
      <c r="F27" s="662" t="s">
        <v>3512</v>
      </c>
      <c r="G27" s="662" t="s">
        <v>3607</v>
      </c>
      <c r="H27" s="662" t="s">
        <v>1373</v>
      </c>
      <c r="I27" s="662" t="s">
        <v>1570</v>
      </c>
      <c r="J27" s="662" t="s">
        <v>1571</v>
      </c>
      <c r="K27" s="662" t="s">
        <v>1578</v>
      </c>
      <c r="L27" s="663">
        <v>108.47</v>
      </c>
      <c r="M27" s="663">
        <v>1843.99</v>
      </c>
      <c r="N27" s="662">
        <v>17</v>
      </c>
      <c r="O27" s="745">
        <v>1</v>
      </c>
      <c r="P27" s="663"/>
      <c r="Q27" s="678">
        <v>0</v>
      </c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4</v>
      </c>
      <c r="B28" s="662" t="s">
        <v>3182</v>
      </c>
      <c r="C28" s="662" t="s">
        <v>3516</v>
      </c>
      <c r="D28" s="743" t="s">
        <v>5664</v>
      </c>
      <c r="E28" s="744" t="s">
        <v>3533</v>
      </c>
      <c r="F28" s="662" t="s">
        <v>3512</v>
      </c>
      <c r="G28" s="662" t="s">
        <v>3607</v>
      </c>
      <c r="H28" s="662" t="s">
        <v>1373</v>
      </c>
      <c r="I28" s="662" t="s">
        <v>1574</v>
      </c>
      <c r="J28" s="662" t="s">
        <v>3413</v>
      </c>
      <c r="K28" s="662" t="s">
        <v>1568</v>
      </c>
      <c r="L28" s="663">
        <v>67.61</v>
      </c>
      <c r="M28" s="663">
        <v>13183.95</v>
      </c>
      <c r="N28" s="662">
        <v>195</v>
      </c>
      <c r="O28" s="745">
        <v>3</v>
      </c>
      <c r="P28" s="663"/>
      <c r="Q28" s="678">
        <v>0</v>
      </c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4</v>
      </c>
      <c r="B29" s="662" t="s">
        <v>3182</v>
      </c>
      <c r="C29" s="662" t="s">
        <v>3516</v>
      </c>
      <c r="D29" s="743" t="s">
        <v>5664</v>
      </c>
      <c r="E29" s="744" t="s">
        <v>3533</v>
      </c>
      <c r="F29" s="662" t="s">
        <v>3512</v>
      </c>
      <c r="G29" s="662" t="s">
        <v>3607</v>
      </c>
      <c r="H29" s="662" t="s">
        <v>1373</v>
      </c>
      <c r="I29" s="662" t="s">
        <v>3086</v>
      </c>
      <c r="J29" s="662" t="s">
        <v>3087</v>
      </c>
      <c r="K29" s="662" t="s">
        <v>3088</v>
      </c>
      <c r="L29" s="663">
        <v>194.26</v>
      </c>
      <c r="M29" s="663">
        <v>2913.8999999999996</v>
      </c>
      <c r="N29" s="662">
        <v>15</v>
      </c>
      <c r="O29" s="745">
        <v>2</v>
      </c>
      <c r="P29" s="663"/>
      <c r="Q29" s="678">
        <v>0</v>
      </c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4</v>
      </c>
      <c r="B30" s="662" t="s">
        <v>3182</v>
      </c>
      <c r="C30" s="662" t="s">
        <v>3516</v>
      </c>
      <c r="D30" s="743" t="s">
        <v>5664</v>
      </c>
      <c r="E30" s="744" t="s">
        <v>3533</v>
      </c>
      <c r="F30" s="662" t="s">
        <v>3512</v>
      </c>
      <c r="G30" s="662" t="s">
        <v>3607</v>
      </c>
      <c r="H30" s="662" t="s">
        <v>1373</v>
      </c>
      <c r="I30" s="662" t="s">
        <v>3608</v>
      </c>
      <c r="J30" s="662" t="s">
        <v>3609</v>
      </c>
      <c r="K30" s="662" t="s">
        <v>2426</v>
      </c>
      <c r="L30" s="663">
        <v>131.93</v>
      </c>
      <c r="M30" s="663">
        <v>1187.3700000000001</v>
      </c>
      <c r="N30" s="662">
        <v>9</v>
      </c>
      <c r="O30" s="745">
        <v>0.5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4</v>
      </c>
      <c r="B31" s="662" t="s">
        <v>3182</v>
      </c>
      <c r="C31" s="662" t="s">
        <v>3516</v>
      </c>
      <c r="D31" s="743" t="s">
        <v>5664</v>
      </c>
      <c r="E31" s="744" t="s">
        <v>3535</v>
      </c>
      <c r="F31" s="662" t="s">
        <v>3512</v>
      </c>
      <c r="G31" s="662" t="s">
        <v>3610</v>
      </c>
      <c r="H31" s="662" t="s">
        <v>597</v>
      </c>
      <c r="I31" s="662" t="s">
        <v>2450</v>
      </c>
      <c r="J31" s="662" t="s">
        <v>2451</v>
      </c>
      <c r="K31" s="662" t="s">
        <v>3439</v>
      </c>
      <c r="L31" s="663">
        <v>78.33</v>
      </c>
      <c r="M31" s="663">
        <v>78.33</v>
      </c>
      <c r="N31" s="662">
        <v>1</v>
      </c>
      <c r="O31" s="745">
        <v>1</v>
      </c>
      <c r="P31" s="663"/>
      <c r="Q31" s="678">
        <v>0</v>
      </c>
      <c r="R31" s="662"/>
      <c r="S31" s="678">
        <v>0</v>
      </c>
      <c r="T31" s="745"/>
      <c r="U31" s="701">
        <v>0</v>
      </c>
    </row>
    <row r="32" spans="1:21" ht="14.4" customHeight="1" x14ac:dyDescent="0.3">
      <c r="A32" s="661">
        <v>4</v>
      </c>
      <c r="B32" s="662" t="s">
        <v>3182</v>
      </c>
      <c r="C32" s="662" t="s">
        <v>3516</v>
      </c>
      <c r="D32" s="743" t="s">
        <v>5664</v>
      </c>
      <c r="E32" s="744" t="s">
        <v>3535</v>
      </c>
      <c r="F32" s="662" t="s">
        <v>3512</v>
      </c>
      <c r="G32" s="662" t="s">
        <v>3611</v>
      </c>
      <c r="H32" s="662" t="s">
        <v>597</v>
      </c>
      <c r="I32" s="662" t="s">
        <v>748</v>
      </c>
      <c r="J32" s="662" t="s">
        <v>749</v>
      </c>
      <c r="K32" s="662" t="s">
        <v>3612</v>
      </c>
      <c r="L32" s="663">
        <v>733.55</v>
      </c>
      <c r="M32" s="663">
        <v>733.55</v>
      </c>
      <c r="N32" s="662">
        <v>1</v>
      </c>
      <c r="O32" s="745">
        <v>1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4</v>
      </c>
      <c r="B33" s="662" t="s">
        <v>3182</v>
      </c>
      <c r="C33" s="662" t="s">
        <v>3516</v>
      </c>
      <c r="D33" s="743" t="s">
        <v>5664</v>
      </c>
      <c r="E33" s="744" t="s">
        <v>3535</v>
      </c>
      <c r="F33" s="662" t="s">
        <v>3512</v>
      </c>
      <c r="G33" s="662" t="s">
        <v>3613</v>
      </c>
      <c r="H33" s="662" t="s">
        <v>597</v>
      </c>
      <c r="I33" s="662" t="s">
        <v>927</v>
      </c>
      <c r="J33" s="662" t="s">
        <v>1091</v>
      </c>
      <c r="K33" s="662" t="s">
        <v>3614</v>
      </c>
      <c r="L33" s="663">
        <v>0</v>
      </c>
      <c r="M33" s="663">
        <v>0</v>
      </c>
      <c r="N33" s="662">
        <v>1</v>
      </c>
      <c r="O33" s="745">
        <v>0.5</v>
      </c>
      <c r="P33" s="663"/>
      <c r="Q33" s="678"/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4</v>
      </c>
      <c r="B34" s="662" t="s">
        <v>3182</v>
      </c>
      <c r="C34" s="662" t="s">
        <v>3516</v>
      </c>
      <c r="D34" s="743" t="s">
        <v>5664</v>
      </c>
      <c r="E34" s="744" t="s">
        <v>3535</v>
      </c>
      <c r="F34" s="662" t="s">
        <v>3512</v>
      </c>
      <c r="G34" s="662" t="s">
        <v>3615</v>
      </c>
      <c r="H34" s="662" t="s">
        <v>597</v>
      </c>
      <c r="I34" s="662" t="s">
        <v>3616</v>
      </c>
      <c r="J34" s="662" t="s">
        <v>2258</v>
      </c>
      <c r="K34" s="662" t="s">
        <v>2259</v>
      </c>
      <c r="L34" s="663">
        <v>374.79</v>
      </c>
      <c r="M34" s="663">
        <v>374.79</v>
      </c>
      <c r="N34" s="662">
        <v>1</v>
      </c>
      <c r="O34" s="745">
        <v>0.5</v>
      </c>
      <c r="P34" s="663"/>
      <c r="Q34" s="678">
        <v>0</v>
      </c>
      <c r="R34" s="662"/>
      <c r="S34" s="678">
        <v>0</v>
      </c>
      <c r="T34" s="745"/>
      <c r="U34" s="701">
        <v>0</v>
      </c>
    </row>
    <row r="35" spans="1:21" ht="14.4" customHeight="1" x14ac:dyDescent="0.3">
      <c r="A35" s="661">
        <v>4</v>
      </c>
      <c r="B35" s="662" t="s">
        <v>3182</v>
      </c>
      <c r="C35" s="662" t="s">
        <v>3516</v>
      </c>
      <c r="D35" s="743" t="s">
        <v>5664</v>
      </c>
      <c r="E35" s="744" t="s">
        <v>3535</v>
      </c>
      <c r="F35" s="662" t="s">
        <v>3512</v>
      </c>
      <c r="G35" s="662" t="s">
        <v>3589</v>
      </c>
      <c r="H35" s="662" t="s">
        <v>597</v>
      </c>
      <c r="I35" s="662" t="s">
        <v>3617</v>
      </c>
      <c r="J35" s="662" t="s">
        <v>3618</v>
      </c>
      <c r="K35" s="662" t="s">
        <v>3619</v>
      </c>
      <c r="L35" s="663">
        <v>205.84</v>
      </c>
      <c r="M35" s="663">
        <v>205.84</v>
      </c>
      <c r="N35" s="662">
        <v>1</v>
      </c>
      <c r="O35" s="745">
        <v>1</v>
      </c>
      <c r="P35" s="663">
        <v>205.84</v>
      </c>
      <c r="Q35" s="678">
        <v>1</v>
      </c>
      <c r="R35" s="662">
        <v>1</v>
      </c>
      <c r="S35" s="678">
        <v>1</v>
      </c>
      <c r="T35" s="745">
        <v>1</v>
      </c>
      <c r="U35" s="701">
        <v>1</v>
      </c>
    </row>
    <row r="36" spans="1:21" ht="14.4" customHeight="1" x14ac:dyDescent="0.3">
      <c r="A36" s="661">
        <v>4</v>
      </c>
      <c r="B36" s="662" t="s">
        <v>3182</v>
      </c>
      <c r="C36" s="662" t="s">
        <v>3516</v>
      </c>
      <c r="D36" s="743" t="s">
        <v>5664</v>
      </c>
      <c r="E36" s="744" t="s">
        <v>3536</v>
      </c>
      <c r="F36" s="662" t="s">
        <v>3512</v>
      </c>
      <c r="G36" s="662" t="s">
        <v>3620</v>
      </c>
      <c r="H36" s="662" t="s">
        <v>597</v>
      </c>
      <c r="I36" s="662" t="s">
        <v>3621</v>
      </c>
      <c r="J36" s="662" t="s">
        <v>3622</v>
      </c>
      <c r="K36" s="662" t="s">
        <v>3623</v>
      </c>
      <c r="L36" s="663">
        <v>0</v>
      </c>
      <c r="M36" s="663">
        <v>0</v>
      </c>
      <c r="N36" s="662">
        <v>1</v>
      </c>
      <c r="O36" s="745">
        <v>0.5</v>
      </c>
      <c r="P36" s="663"/>
      <c r="Q36" s="678"/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4</v>
      </c>
      <c r="B37" s="662" t="s">
        <v>3182</v>
      </c>
      <c r="C37" s="662" t="s">
        <v>3516</v>
      </c>
      <c r="D37" s="743" t="s">
        <v>5664</v>
      </c>
      <c r="E37" s="744" t="s">
        <v>3536</v>
      </c>
      <c r="F37" s="662" t="s">
        <v>3512</v>
      </c>
      <c r="G37" s="662" t="s">
        <v>3573</v>
      </c>
      <c r="H37" s="662" t="s">
        <v>1373</v>
      </c>
      <c r="I37" s="662" t="s">
        <v>1641</v>
      </c>
      <c r="J37" s="662" t="s">
        <v>1557</v>
      </c>
      <c r="K37" s="662" t="s">
        <v>3351</v>
      </c>
      <c r="L37" s="663">
        <v>154.36000000000001</v>
      </c>
      <c r="M37" s="663">
        <v>154.36000000000001</v>
      </c>
      <c r="N37" s="662">
        <v>1</v>
      </c>
      <c r="O37" s="745">
        <v>1</v>
      </c>
      <c r="P37" s="663">
        <v>154.36000000000001</v>
      </c>
      <c r="Q37" s="678">
        <v>1</v>
      </c>
      <c r="R37" s="662">
        <v>1</v>
      </c>
      <c r="S37" s="678">
        <v>1</v>
      </c>
      <c r="T37" s="745">
        <v>1</v>
      </c>
      <c r="U37" s="701">
        <v>1</v>
      </c>
    </row>
    <row r="38" spans="1:21" ht="14.4" customHeight="1" x14ac:dyDescent="0.3">
      <c r="A38" s="661">
        <v>4</v>
      </c>
      <c r="B38" s="662" t="s">
        <v>3182</v>
      </c>
      <c r="C38" s="662" t="s">
        <v>3516</v>
      </c>
      <c r="D38" s="743" t="s">
        <v>5664</v>
      </c>
      <c r="E38" s="744" t="s">
        <v>3536</v>
      </c>
      <c r="F38" s="662" t="s">
        <v>3512</v>
      </c>
      <c r="G38" s="662" t="s">
        <v>3574</v>
      </c>
      <c r="H38" s="662" t="s">
        <v>597</v>
      </c>
      <c r="I38" s="662" t="s">
        <v>869</v>
      </c>
      <c r="J38" s="662" t="s">
        <v>3575</v>
      </c>
      <c r="K38" s="662" t="s">
        <v>3576</v>
      </c>
      <c r="L38" s="663">
        <v>0</v>
      </c>
      <c r="M38" s="663">
        <v>0</v>
      </c>
      <c r="N38" s="662">
        <v>1</v>
      </c>
      <c r="O38" s="745">
        <v>1</v>
      </c>
      <c r="P38" s="663">
        <v>0</v>
      </c>
      <c r="Q38" s="678"/>
      <c r="R38" s="662">
        <v>1</v>
      </c>
      <c r="S38" s="678">
        <v>1</v>
      </c>
      <c r="T38" s="745">
        <v>1</v>
      </c>
      <c r="U38" s="701">
        <v>1</v>
      </c>
    </row>
    <row r="39" spans="1:21" ht="14.4" customHeight="1" x14ac:dyDescent="0.3">
      <c r="A39" s="661">
        <v>4</v>
      </c>
      <c r="B39" s="662" t="s">
        <v>3182</v>
      </c>
      <c r="C39" s="662" t="s">
        <v>3516</v>
      </c>
      <c r="D39" s="743" t="s">
        <v>5664</v>
      </c>
      <c r="E39" s="744" t="s">
        <v>3536</v>
      </c>
      <c r="F39" s="662" t="s">
        <v>3512</v>
      </c>
      <c r="G39" s="662" t="s">
        <v>3624</v>
      </c>
      <c r="H39" s="662" t="s">
        <v>597</v>
      </c>
      <c r="I39" s="662" t="s">
        <v>3625</v>
      </c>
      <c r="J39" s="662" t="s">
        <v>3626</v>
      </c>
      <c r="K39" s="662" t="s">
        <v>3627</v>
      </c>
      <c r="L39" s="663">
        <v>0</v>
      </c>
      <c r="M39" s="663">
        <v>0</v>
      </c>
      <c r="N39" s="662">
        <v>1</v>
      </c>
      <c r="O39" s="745">
        <v>0.5</v>
      </c>
      <c r="P39" s="663"/>
      <c r="Q39" s="678"/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4</v>
      </c>
      <c r="B40" s="662" t="s">
        <v>3182</v>
      </c>
      <c r="C40" s="662" t="s">
        <v>3516</v>
      </c>
      <c r="D40" s="743" t="s">
        <v>5664</v>
      </c>
      <c r="E40" s="744" t="s">
        <v>3536</v>
      </c>
      <c r="F40" s="662" t="s">
        <v>3512</v>
      </c>
      <c r="G40" s="662" t="s">
        <v>3628</v>
      </c>
      <c r="H40" s="662" t="s">
        <v>597</v>
      </c>
      <c r="I40" s="662" t="s">
        <v>884</v>
      </c>
      <c r="J40" s="662" t="s">
        <v>885</v>
      </c>
      <c r="K40" s="662" t="s">
        <v>3476</v>
      </c>
      <c r="L40" s="663">
        <v>0</v>
      </c>
      <c r="M40" s="663">
        <v>0</v>
      </c>
      <c r="N40" s="662">
        <v>1</v>
      </c>
      <c r="O40" s="745">
        <v>0.5</v>
      </c>
      <c r="P40" s="663"/>
      <c r="Q40" s="678"/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4</v>
      </c>
      <c r="B41" s="662" t="s">
        <v>3182</v>
      </c>
      <c r="C41" s="662" t="s">
        <v>3516</v>
      </c>
      <c r="D41" s="743" t="s">
        <v>5664</v>
      </c>
      <c r="E41" s="744" t="s">
        <v>3536</v>
      </c>
      <c r="F41" s="662" t="s">
        <v>3512</v>
      </c>
      <c r="G41" s="662" t="s">
        <v>3577</v>
      </c>
      <c r="H41" s="662" t="s">
        <v>597</v>
      </c>
      <c r="I41" s="662" t="s">
        <v>1131</v>
      </c>
      <c r="J41" s="662" t="s">
        <v>3578</v>
      </c>
      <c r="K41" s="662" t="s">
        <v>3579</v>
      </c>
      <c r="L41" s="663">
        <v>0</v>
      </c>
      <c r="M41" s="663">
        <v>0</v>
      </c>
      <c r="N41" s="662">
        <v>1</v>
      </c>
      <c r="O41" s="745">
        <v>0.5</v>
      </c>
      <c r="P41" s="663">
        <v>0</v>
      </c>
      <c r="Q41" s="678"/>
      <c r="R41" s="662">
        <v>1</v>
      </c>
      <c r="S41" s="678">
        <v>1</v>
      </c>
      <c r="T41" s="745">
        <v>0.5</v>
      </c>
      <c r="U41" s="701">
        <v>1</v>
      </c>
    </row>
    <row r="42" spans="1:21" ht="14.4" customHeight="1" x14ac:dyDescent="0.3">
      <c r="A42" s="661">
        <v>4</v>
      </c>
      <c r="B42" s="662" t="s">
        <v>3182</v>
      </c>
      <c r="C42" s="662" t="s">
        <v>3516</v>
      </c>
      <c r="D42" s="743" t="s">
        <v>5664</v>
      </c>
      <c r="E42" s="744" t="s">
        <v>3536</v>
      </c>
      <c r="F42" s="662" t="s">
        <v>3512</v>
      </c>
      <c r="G42" s="662" t="s">
        <v>3629</v>
      </c>
      <c r="H42" s="662" t="s">
        <v>597</v>
      </c>
      <c r="I42" s="662" t="s">
        <v>1161</v>
      </c>
      <c r="J42" s="662" t="s">
        <v>1162</v>
      </c>
      <c r="K42" s="662" t="s">
        <v>3630</v>
      </c>
      <c r="L42" s="663">
        <v>30.46</v>
      </c>
      <c r="M42" s="663">
        <v>30.46</v>
      </c>
      <c r="N42" s="662">
        <v>1</v>
      </c>
      <c r="O42" s="745">
        <v>0.5</v>
      </c>
      <c r="P42" s="663"/>
      <c r="Q42" s="678">
        <v>0</v>
      </c>
      <c r="R42" s="662"/>
      <c r="S42" s="678">
        <v>0</v>
      </c>
      <c r="T42" s="745"/>
      <c r="U42" s="701">
        <v>0</v>
      </c>
    </row>
    <row r="43" spans="1:21" ht="14.4" customHeight="1" x14ac:dyDescent="0.3">
      <c r="A43" s="661">
        <v>4</v>
      </c>
      <c r="B43" s="662" t="s">
        <v>3182</v>
      </c>
      <c r="C43" s="662" t="s">
        <v>3516</v>
      </c>
      <c r="D43" s="743" t="s">
        <v>5664</v>
      </c>
      <c r="E43" s="744" t="s">
        <v>3536</v>
      </c>
      <c r="F43" s="662" t="s">
        <v>3512</v>
      </c>
      <c r="G43" s="662" t="s">
        <v>3611</v>
      </c>
      <c r="H43" s="662" t="s">
        <v>597</v>
      </c>
      <c r="I43" s="662" t="s">
        <v>3631</v>
      </c>
      <c r="J43" s="662" t="s">
        <v>749</v>
      </c>
      <c r="K43" s="662" t="s">
        <v>3632</v>
      </c>
      <c r="L43" s="663">
        <v>0</v>
      </c>
      <c r="M43" s="663">
        <v>0</v>
      </c>
      <c r="N43" s="662">
        <v>1</v>
      </c>
      <c r="O43" s="745">
        <v>0.5</v>
      </c>
      <c r="P43" s="663">
        <v>0</v>
      </c>
      <c r="Q43" s="678"/>
      <c r="R43" s="662">
        <v>1</v>
      </c>
      <c r="S43" s="678">
        <v>1</v>
      </c>
      <c r="T43" s="745">
        <v>0.5</v>
      </c>
      <c r="U43" s="701">
        <v>1</v>
      </c>
    </row>
    <row r="44" spans="1:21" ht="14.4" customHeight="1" x14ac:dyDescent="0.3">
      <c r="A44" s="661">
        <v>4</v>
      </c>
      <c r="B44" s="662" t="s">
        <v>3182</v>
      </c>
      <c r="C44" s="662" t="s">
        <v>3516</v>
      </c>
      <c r="D44" s="743" t="s">
        <v>5664</v>
      </c>
      <c r="E44" s="744" t="s">
        <v>3536</v>
      </c>
      <c r="F44" s="662" t="s">
        <v>3512</v>
      </c>
      <c r="G44" s="662" t="s">
        <v>3613</v>
      </c>
      <c r="H44" s="662" t="s">
        <v>597</v>
      </c>
      <c r="I44" s="662" t="s">
        <v>3633</v>
      </c>
      <c r="J44" s="662" t="s">
        <v>3634</v>
      </c>
      <c r="K44" s="662" t="s">
        <v>3635</v>
      </c>
      <c r="L44" s="663">
        <v>0</v>
      </c>
      <c r="M44" s="663">
        <v>0</v>
      </c>
      <c r="N44" s="662">
        <v>1</v>
      </c>
      <c r="O44" s="745">
        <v>0.5</v>
      </c>
      <c r="P44" s="663">
        <v>0</v>
      </c>
      <c r="Q44" s="678"/>
      <c r="R44" s="662">
        <v>1</v>
      </c>
      <c r="S44" s="678">
        <v>1</v>
      </c>
      <c r="T44" s="745">
        <v>0.5</v>
      </c>
      <c r="U44" s="701">
        <v>1</v>
      </c>
    </row>
    <row r="45" spans="1:21" ht="14.4" customHeight="1" x14ac:dyDescent="0.3">
      <c r="A45" s="661">
        <v>4</v>
      </c>
      <c r="B45" s="662" t="s">
        <v>3182</v>
      </c>
      <c r="C45" s="662" t="s">
        <v>3516</v>
      </c>
      <c r="D45" s="743" t="s">
        <v>5664</v>
      </c>
      <c r="E45" s="744" t="s">
        <v>3536</v>
      </c>
      <c r="F45" s="662" t="s">
        <v>3512</v>
      </c>
      <c r="G45" s="662" t="s">
        <v>3584</v>
      </c>
      <c r="H45" s="662" t="s">
        <v>597</v>
      </c>
      <c r="I45" s="662" t="s">
        <v>896</v>
      </c>
      <c r="J45" s="662" t="s">
        <v>3585</v>
      </c>
      <c r="K45" s="662" t="s">
        <v>3586</v>
      </c>
      <c r="L45" s="663">
        <v>53.57</v>
      </c>
      <c r="M45" s="663">
        <v>160.71</v>
      </c>
      <c r="N45" s="662">
        <v>3</v>
      </c>
      <c r="O45" s="745">
        <v>2</v>
      </c>
      <c r="P45" s="663">
        <v>107.14</v>
      </c>
      <c r="Q45" s="678">
        <v>0.66666666666666663</v>
      </c>
      <c r="R45" s="662">
        <v>2</v>
      </c>
      <c r="S45" s="678">
        <v>0.66666666666666663</v>
      </c>
      <c r="T45" s="745">
        <v>1.5</v>
      </c>
      <c r="U45" s="701">
        <v>0.75</v>
      </c>
    </row>
    <row r="46" spans="1:21" ht="14.4" customHeight="1" x14ac:dyDescent="0.3">
      <c r="A46" s="661">
        <v>4</v>
      </c>
      <c r="B46" s="662" t="s">
        <v>3182</v>
      </c>
      <c r="C46" s="662" t="s">
        <v>3516</v>
      </c>
      <c r="D46" s="743" t="s">
        <v>5664</v>
      </c>
      <c r="E46" s="744" t="s">
        <v>3536</v>
      </c>
      <c r="F46" s="662" t="s">
        <v>3512</v>
      </c>
      <c r="G46" s="662" t="s">
        <v>3615</v>
      </c>
      <c r="H46" s="662" t="s">
        <v>597</v>
      </c>
      <c r="I46" s="662" t="s">
        <v>2257</v>
      </c>
      <c r="J46" s="662" t="s">
        <v>2258</v>
      </c>
      <c r="K46" s="662" t="s">
        <v>2259</v>
      </c>
      <c r="L46" s="663">
        <v>374.79</v>
      </c>
      <c r="M46" s="663">
        <v>374.79</v>
      </c>
      <c r="N46" s="662">
        <v>1</v>
      </c>
      <c r="O46" s="745">
        <v>0.5</v>
      </c>
      <c r="P46" s="663">
        <v>374.79</v>
      </c>
      <c r="Q46" s="678">
        <v>1</v>
      </c>
      <c r="R46" s="662">
        <v>1</v>
      </c>
      <c r="S46" s="678">
        <v>1</v>
      </c>
      <c r="T46" s="745">
        <v>0.5</v>
      </c>
      <c r="U46" s="701">
        <v>1</v>
      </c>
    </row>
    <row r="47" spans="1:21" ht="14.4" customHeight="1" x14ac:dyDescent="0.3">
      <c r="A47" s="661">
        <v>4</v>
      </c>
      <c r="B47" s="662" t="s">
        <v>3182</v>
      </c>
      <c r="C47" s="662" t="s">
        <v>3516</v>
      </c>
      <c r="D47" s="743" t="s">
        <v>5664</v>
      </c>
      <c r="E47" s="744" t="s">
        <v>3536</v>
      </c>
      <c r="F47" s="662" t="s">
        <v>3512</v>
      </c>
      <c r="G47" s="662" t="s">
        <v>3572</v>
      </c>
      <c r="H47" s="662" t="s">
        <v>1373</v>
      </c>
      <c r="I47" s="662" t="s">
        <v>3636</v>
      </c>
      <c r="J47" s="662" t="s">
        <v>1524</v>
      </c>
      <c r="K47" s="662" t="s">
        <v>3637</v>
      </c>
      <c r="L47" s="663">
        <v>163.01</v>
      </c>
      <c r="M47" s="663">
        <v>163.01</v>
      </c>
      <c r="N47" s="662">
        <v>1</v>
      </c>
      <c r="O47" s="745">
        <v>1</v>
      </c>
      <c r="P47" s="663">
        <v>163.01</v>
      </c>
      <c r="Q47" s="678">
        <v>1</v>
      </c>
      <c r="R47" s="662">
        <v>1</v>
      </c>
      <c r="S47" s="678">
        <v>1</v>
      </c>
      <c r="T47" s="745">
        <v>1</v>
      </c>
      <c r="U47" s="701">
        <v>1</v>
      </c>
    </row>
    <row r="48" spans="1:21" ht="14.4" customHeight="1" x14ac:dyDescent="0.3">
      <c r="A48" s="661">
        <v>4</v>
      </c>
      <c r="B48" s="662" t="s">
        <v>3182</v>
      </c>
      <c r="C48" s="662" t="s">
        <v>3516</v>
      </c>
      <c r="D48" s="743" t="s">
        <v>5664</v>
      </c>
      <c r="E48" s="744" t="s">
        <v>3536</v>
      </c>
      <c r="F48" s="662" t="s">
        <v>3512</v>
      </c>
      <c r="G48" s="662" t="s">
        <v>3572</v>
      </c>
      <c r="H48" s="662" t="s">
        <v>1373</v>
      </c>
      <c r="I48" s="662" t="s">
        <v>3587</v>
      </c>
      <c r="J48" s="662" t="s">
        <v>1524</v>
      </c>
      <c r="K48" s="662" t="s">
        <v>3588</v>
      </c>
      <c r="L48" s="663">
        <v>923.74</v>
      </c>
      <c r="M48" s="663">
        <v>923.74</v>
      </c>
      <c r="N48" s="662">
        <v>1</v>
      </c>
      <c r="O48" s="745">
        <v>1</v>
      </c>
      <c r="P48" s="663"/>
      <c r="Q48" s="678">
        <v>0</v>
      </c>
      <c r="R48" s="662"/>
      <c r="S48" s="678">
        <v>0</v>
      </c>
      <c r="T48" s="745"/>
      <c r="U48" s="701">
        <v>0</v>
      </c>
    </row>
    <row r="49" spans="1:21" ht="14.4" customHeight="1" x14ac:dyDescent="0.3">
      <c r="A49" s="661">
        <v>4</v>
      </c>
      <c r="B49" s="662" t="s">
        <v>3182</v>
      </c>
      <c r="C49" s="662" t="s">
        <v>3516</v>
      </c>
      <c r="D49" s="743" t="s">
        <v>5664</v>
      </c>
      <c r="E49" s="744" t="s">
        <v>3536</v>
      </c>
      <c r="F49" s="662" t="s">
        <v>3512</v>
      </c>
      <c r="G49" s="662" t="s">
        <v>3572</v>
      </c>
      <c r="H49" s="662" t="s">
        <v>1373</v>
      </c>
      <c r="I49" s="662" t="s">
        <v>3638</v>
      </c>
      <c r="J49" s="662" t="s">
        <v>1524</v>
      </c>
      <c r="K49" s="662" t="s">
        <v>3309</v>
      </c>
      <c r="L49" s="663">
        <v>1154.68</v>
      </c>
      <c r="M49" s="663">
        <v>1154.68</v>
      </c>
      <c r="N49" s="662">
        <v>1</v>
      </c>
      <c r="O49" s="745">
        <v>1</v>
      </c>
      <c r="P49" s="663">
        <v>1154.68</v>
      </c>
      <c r="Q49" s="678">
        <v>1</v>
      </c>
      <c r="R49" s="662">
        <v>1</v>
      </c>
      <c r="S49" s="678">
        <v>1</v>
      </c>
      <c r="T49" s="745">
        <v>1</v>
      </c>
      <c r="U49" s="701">
        <v>1</v>
      </c>
    </row>
    <row r="50" spans="1:21" ht="14.4" customHeight="1" x14ac:dyDescent="0.3">
      <c r="A50" s="661">
        <v>4</v>
      </c>
      <c r="B50" s="662" t="s">
        <v>3182</v>
      </c>
      <c r="C50" s="662" t="s">
        <v>3516</v>
      </c>
      <c r="D50" s="743" t="s">
        <v>5664</v>
      </c>
      <c r="E50" s="744" t="s">
        <v>3536</v>
      </c>
      <c r="F50" s="662" t="s">
        <v>3512</v>
      </c>
      <c r="G50" s="662" t="s">
        <v>3589</v>
      </c>
      <c r="H50" s="662" t="s">
        <v>597</v>
      </c>
      <c r="I50" s="662" t="s">
        <v>3590</v>
      </c>
      <c r="J50" s="662" t="s">
        <v>3591</v>
      </c>
      <c r="K50" s="662" t="s">
        <v>1842</v>
      </c>
      <c r="L50" s="663">
        <v>57.64</v>
      </c>
      <c r="M50" s="663">
        <v>57.64</v>
      </c>
      <c r="N50" s="662">
        <v>1</v>
      </c>
      <c r="O50" s="745">
        <v>0.5</v>
      </c>
      <c r="P50" s="663">
        <v>57.64</v>
      </c>
      <c r="Q50" s="678">
        <v>1</v>
      </c>
      <c r="R50" s="662">
        <v>1</v>
      </c>
      <c r="S50" s="678">
        <v>1</v>
      </c>
      <c r="T50" s="745">
        <v>0.5</v>
      </c>
      <c r="U50" s="701">
        <v>1</v>
      </c>
    </row>
    <row r="51" spans="1:21" ht="14.4" customHeight="1" x14ac:dyDescent="0.3">
      <c r="A51" s="661">
        <v>4</v>
      </c>
      <c r="B51" s="662" t="s">
        <v>3182</v>
      </c>
      <c r="C51" s="662" t="s">
        <v>3516</v>
      </c>
      <c r="D51" s="743" t="s">
        <v>5664</v>
      </c>
      <c r="E51" s="744" t="s">
        <v>3536</v>
      </c>
      <c r="F51" s="662" t="s">
        <v>3512</v>
      </c>
      <c r="G51" s="662" t="s">
        <v>3589</v>
      </c>
      <c r="H51" s="662" t="s">
        <v>597</v>
      </c>
      <c r="I51" s="662" t="s">
        <v>3639</v>
      </c>
      <c r="J51" s="662" t="s">
        <v>3591</v>
      </c>
      <c r="K51" s="662" t="s">
        <v>1845</v>
      </c>
      <c r="L51" s="663">
        <v>185.26</v>
      </c>
      <c r="M51" s="663">
        <v>370.52</v>
      </c>
      <c r="N51" s="662">
        <v>2</v>
      </c>
      <c r="O51" s="745">
        <v>1</v>
      </c>
      <c r="P51" s="663">
        <v>185.26</v>
      </c>
      <c r="Q51" s="678">
        <v>0.5</v>
      </c>
      <c r="R51" s="662">
        <v>1</v>
      </c>
      <c r="S51" s="678">
        <v>0.5</v>
      </c>
      <c r="T51" s="745">
        <v>0.5</v>
      </c>
      <c r="U51" s="701">
        <v>0.5</v>
      </c>
    </row>
    <row r="52" spans="1:21" ht="14.4" customHeight="1" x14ac:dyDescent="0.3">
      <c r="A52" s="661">
        <v>4</v>
      </c>
      <c r="B52" s="662" t="s">
        <v>3182</v>
      </c>
      <c r="C52" s="662" t="s">
        <v>3516</v>
      </c>
      <c r="D52" s="743" t="s">
        <v>5664</v>
      </c>
      <c r="E52" s="744" t="s">
        <v>3536</v>
      </c>
      <c r="F52" s="662" t="s">
        <v>3512</v>
      </c>
      <c r="G52" s="662" t="s">
        <v>3640</v>
      </c>
      <c r="H52" s="662" t="s">
        <v>1373</v>
      </c>
      <c r="I52" s="662" t="s">
        <v>2328</v>
      </c>
      <c r="J52" s="662" t="s">
        <v>3426</v>
      </c>
      <c r="K52" s="662" t="s">
        <v>1391</v>
      </c>
      <c r="L52" s="663">
        <v>97.26</v>
      </c>
      <c r="M52" s="663">
        <v>97.26</v>
      </c>
      <c r="N52" s="662">
        <v>1</v>
      </c>
      <c r="O52" s="745">
        <v>1</v>
      </c>
      <c r="P52" s="663">
        <v>97.26</v>
      </c>
      <c r="Q52" s="678">
        <v>1</v>
      </c>
      <c r="R52" s="662">
        <v>1</v>
      </c>
      <c r="S52" s="678">
        <v>1</v>
      </c>
      <c r="T52" s="745">
        <v>1</v>
      </c>
      <c r="U52" s="701">
        <v>1</v>
      </c>
    </row>
    <row r="53" spans="1:21" ht="14.4" customHeight="1" x14ac:dyDescent="0.3">
      <c r="A53" s="661">
        <v>4</v>
      </c>
      <c r="B53" s="662" t="s">
        <v>3182</v>
      </c>
      <c r="C53" s="662" t="s">
        <v>3516</v>
      </c>
      <c r="D53" s="743" t="s">
        <v>5664</v>
      </c>
      <c r="E53" s="744" t="s">
        <v>3536</v>
      </c>
      <c r="F53" s="662" t="s">
        <v>3512</v>
      </c>
      <c r="G53" s="662" t="s">
        <v>3641</v>
      </c>
      <c r="H53" s="662" t="s">
        <v>597</v>
      </c>
      <c r="I53" s="662" t="s">
        <v>2170</v>
      </c>
      <c r="J53" s="662" t="s">
        <v>2171</v>
      </c>
      <c r="K53" s="662" t="s">
        <v>3642</v>
      </c>
      <c r="L53" s="663">
        <v>0</v>
      </c>
      <c r="M53" s="663">
        <v>0</v>
      </c>
      <c r="N53" s="662">
        <v>9</v>
      </c>
      <c r="O53" s="745">
        <v>8.5</v>
      </c>
      <c r="P53" s="663">
        <v>0</v>
      </c>
      <c r="Q53" s="678"/>
      <c r="R53" s="662">
        <v>5</v>
      </c>
      <c r="S53" s="678">
        <v>0.55555555555555558</v>
      </c>
      <c r="T53" s="745">
        <v>4.5</v>
      </c>
      <c r="U53" s="701">
        <v>0.52941176470588236</v>
      </c>
    </row>
    <row r="54" spans="1:21" ht="14.4" customHeight="1" x14ac:dyDescent="0.3">
      <c r="A54" s="661">
        <v>4</v>
      </c>
      <c r="B54" s="662" t="s">
        <v>3182</v>
      </c>
      <c r="C54" s="662" t="s">
        <v>3516</v>
      </c>
      <c r="D54" s="743" t="s">
        <v>5664</v>
      </c>
      <c r="E54" s="744" t="s">
        <v>3536</v>
      </c>
      <c r="F54" s="662" t="s">
        <v>3512</v>
      </c>
      <c r="G54" s="662" t="s">
        <v>3593</v>
      </c>
      <c r="H54" s="662" t="s">
        <v>597</v>
      </c>
      <c r="I54" s="662" t="s">
        <v>806</v>
      </c>
      <c r="J54" s="662" t="s">
        <v>3594</v>
      </c>
      <c r="K54" s="662" t="s">
        <v>3595</v>
      </c>
      <c r="L54" s="663">
        <v>0</v>
      </c>
      <c r="M54" s="663">
        <v>0</v>
      </c>
      <c r="N54" s="662">
        <v>1</v>
      </c>
      <c r="O54" s="745">
        <v>1</v>
      </c>
      <c r="P54" s="663">
        <v>0</v>
      </c>
      <c r="Q54" s="678"/>
      <c r="R54" s="662">
        <v>1</v>
      </c>
      <c r="S54" s="678">
        <v>1</v>
      </c>
      <c r="T54" s="745">
        <v>1</v>
      </c>
      <c r="U54" s="701">
        <v>1</v>
      </c>
    </row>
    <row r="55" spans="1:21" ht="14.4" customHeight="1" x14ac:dyDescent="0.3">
      <c r="A55" s="661">
        <v>4</v>
      </c>
      <c r="B55" s="662" t="s">
        <v>3182</v>
      </c>
      <c r="C55" s="662" t="s">
        <v>3516</v>
      </c>
      <c r="D55" s="743" t="s">
        <v>5664</v>
      </c>
      <c r="E55" s="744" t="s">
        <v>3539</v>
      </c>
      <c r="F55" s="662" t="s">
        <v>3512</v>
      </c>
      <c r="G55" s="662" t="s">
        <v>3573</v>
      </c>
      <c r="H55" s="662" t="s">
        <v>1373</v>
      </c>
      <c r="I55" s="662" t="s">
        <v>1641</v>
      </c>
      <c r="J55" s="662" t="s">
        <v>1557</v>
      </c>
      <c r="K55" s="662" t="s">
        <v>3351</v>
      </c>
      <c r="L55" s="663">
        <v>154.36000000000001</v>
      </c>
      <c r="M55" s="663">
        <v>617.44000000000005</v>
      </c>
      <c r="N55" s="662">
        <v>4</v>
      </c>
      <c r="O55" s="745">
        <v>2</v>
      </c>
      <c r="P55" s="663"/>
      <c r="Q55" s="678">
        <v>0</v>
      </c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4</v>
      </c>
      <c r="B56" s="662" t="s">
        <v>3182</v>
      </c>
      <c r="C56" s="662" t="s">
        <v>3516</v>
      </c>
      <c r="D56" s="743" t="s">
        <v>5664</v>
      </c>
      <c r="E56" s="744" t="s">
        <v>3539</v>
      </c>
      <c r="F56" s="662" t="s">
        <v>3512</v>
      </c>
      <c r="G56" s="662" t="s">
        <v>3611</v>
      </c>
      <c r="H56" s="662" t="s">
        <v>597</v>
      </c>
      <c r="I56" s="662" t="s">
        <v>748</v>
      </c>
      <c r="J56" s="662" t="s">
        <v>749</v>
      </c>
      <c r="K56" s="662" t="s">
        <v>3612</v>
      </c>
      <c r="L56" s="663">
        <v>733.55</v>
      </c>
      <c r="M56" s="663">
        <v>733.55</v>
      </c>
      <c r="N56" s="662">
        <v>1</v>
      </c>
      <c r="O56" s="745">
        <v>1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4</v>
      </c>
      <c r="B57" s="662" t="s">
        <v>3182</v>
      </c>
      <c r="C57" s="662" t="s">
        <v>3516</v>
      </c>
      <c r="D57" s="743" t="s">
        <v>5664</v>
      </c>
      <c r="E57" s="744" t="s">
        <v>3539</v>
      </c>
      <c r="F57" s="662" t="s">
        <v>3512</v>
      </c>
      <c r="G57" s="662" t="s">
        <v>3615</v>
      </c>
      <c r="H57" s="662" t="s">
        <v>597</v>
      </c>
      <c r="I57" s="662" t="s">
        <v>3643</v>
      </c>
      <c r="J57" s="662" t="s">
        <v>2258</v>
      </c>
      <c r="K57" s="662" t="s">
        <v>3644</v>
      </c>
      <c r="L57" s="663">
        <v>0</v>
      </c>
      <c r="M57" s="663">
        <v>0</v>
      </c>
      <c r="N57" s="662">
        <v>1</v>
      </c>
      <c r="O57" s="745">
        <v>0.5</v>
      </c>
      <c r="P57" s="663"/>
      <c r="Q57" s="678"/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4</v>
      </c>
      <c r="B58" s="662" t="s">
        <v>3182</v>
      </c>
      <c r="C58" s="662" t="s">
        <v>3516</v>
      </c>
      <c r="D58" s="743" t="s">
        <v>5664</v>
      </c>
      <c r="E58" s="744" t="s">
        <v>3539</v>
      </c>
      <c r="F58" s="662" t="s">
        <v>3512</v>
      </c>
      <c r="G58" s="662" t="s">
        <v>3572</v>
      </c>
      <c r="H58" s="662" t="s">
        <v>1373</v>
      </c>
      <c r="I58" s="662" t="s">
        <v>1523</v>
      </c>
      <c r="J58" s="662" t="s">
        <v>1524</v>
      </c>
      <c r="K58" s="662" t="s">
        <v>1525</v>
      </c>
      <c r="L58" s="663">
        <v>543.39</v>
      </c>
      <c r="M58" s="663">
        <v>543.39</v>
      </c>
      <c r="N58" s="662">
        <v>1</v>
      </c>
      <c r="O58" s="745">
        <v>1</v>
      </c>
      <c r="P58" s="663">
        <v>543.39</v>
      </c>
      <c r="Q58" s="678">
        <v>1</v>
      </c>
      <c r="R58" s="662">
        <v>1</v>
      </c>
      <c r="S58" s="678">
        <v>1</v>
      </c>
      <c r="T58" s="745">
        <v>1</v>
      </c>
      <c r="U58" s="701">
        <v>1</v>
      </c>
    </row>
    <row r="59" spans="1:21" ht="14.4" customHeight="1" x14ac:dyDescent="0.3">
      <c r="A59" s="661">
        <v>4</v>
      </c>
      <c r="B59" s="662" t="s">
        <v>3182</v>
      </c>
      <c r="C59" s="662" t="s">
        <v>3516</v>
      </c>
      <c r="D59" s="743" t="s">
        <v>5664</v>
      </c>
      <c r="E59" s="744" t="s">
        <v>3539</v>
      </c>
      <c r="F59" s="662" t="s">
        <v>3512</v>
      </c>
      <c r="G59" s="662" t="s">
        <v>3589</v>
      </c>
      <c r="H59" s="662" t="s">
        <v>597</v>
      </c>
      <c r="I59" s="662" t="s">
        <v>3639</v>
      </c>
      <c r="J59" s="662" t="s">
        <v>3591</v>
      </c>
      <c r="K59" s="662" t="s">
        <v>1845</v>
      </c>
      <c r="L59" s="663">
        <v>301.2</v>
      </c>
      <c r="M59" s="663">
        <v>301.2</v>
      </c>
      <c r="N59" s="662">
        <v>1</v>
      </c>
      <c r="O59" s="745">
        <v>0.5</v>
      </c>
      <c r="P59" s="663"/>
      <c r="Q59" s="678">
        <v>0</v>
      </c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4</v>
      </c>
      <c r="B60" s="662" t="s">
        <v>3182</v>
      </c>
      <c r="C60" s="662" t="s">
        <v>3516</v>
      </c>
      <c r="D60" s="743" t="s">
        <v>5664</v>
      </c>
      <c r="E60" s="744" t="s">
        <v>3539</v>
      </c>
      <c r="F60" s="662" t="s">
        <v>3512</v>
      </c>
      <c r="G60" s="662" t="s">
        <v>3607</v>
      </c>
      <c r="H60" s="662" t="s">
        <v>1373</v>
      </c>
      <c r="I60" s="662" t="s">
        <v>1574</v>
      </c>
      <c r="J60" s="662" t="s">
        <v>3413</v>
      </c>
      <c r="K60" s="662" t="s">
        <v>1568</v>
      </c>
      <c r="L60" s="663">
        <v>67.61</v>
      </c>
      <c r="M60" s="663">
        <v>2839.62</v>
      </c>
      <c r="N60" s="662">
        <v>42</v>
      </c>
      <c r="O60" s="745">
        <v>1</v>
      </c>
      <c r="P60" s="663"/>
      <c r="Q60" s="678">
        <v>0</v>
      </c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4</v>
      </c>
      <c r="B61" s="662" t="s">
        <v>3182</v>
      </c>
      <c r="C61" s="662" t="s">
        <v>3516</v>
      </c>
      <c r="D61" s="743" t="s">
        <v>5664</v>
      </c>
      <c r="E61" s="744" t="s">
        <v>3539</v>
      </c>
      <c r="F61" s="662" t="s">
        <v>3512</v>
      </c>
      <c r="G61" s="662" t="s">
        <v>3607</v>
      </c>
      <c r="H61" s="662" t="s">
        <v>1373</v>
      </c>
      <c r="I61" s="662" t="s">
        <v>3645</v>
      </c>
      <c r="J61" s="662" t="s">
        <v>3646</v>
      </c>
      <c r="K61" s="662" t="s">
        <v>2426</v>
      </c>
      <c r="L61" s="663">
        <v>131.93</v>
      </c>
      <c r="M61" s="663">
        <v>1319.3000000000002</v>
      </c>
      <c r="N61" s="662">
        <v>10</v>
      </c>
      <c r="O61" s="745">
        <v>0.5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4</v>
      </c>
      <c r="B62" s="662" t="s">
        <v>3182</v>
      </c>
      <c r="C62" s="662" t="s">
        <v>3516</v>
      </c>
      <c r="D62" s="743" t="s">
        <v>5664</v>
      </c>
      <c r="E62" s="744" t="s">
        <v>3539</v>
      </c>
      <c r="F62" s="662" t="s">
        <v>3512</v>
      </c>
      <c r="G62" s="662" t="s">
        <v>3593</v>
      </c>
      <c r="H62" s="662" t="s">
        <v>597</v>
      </c>
      <c r="I62" s="662" t="s">
        <v>806</v>
      </c>
      <c r="J62" s="662" t="s">
        <v>3594</v>
      </c>
      <c r="K62" s="662" t="s">
        <v>3595</v>
      </c>
      <c r="L62" s="663">
        <v>0</v>
      </c>
      <c r="M62" s="663">
        <v>0</v>
      </c>
      <c r="N62" s="662">
        <v>12</v>
      </c>
      <c r="O62" s="745">
        <v>11</v>
      </c>
      <c r="P62" s="663">
        <v>0</v>
      </c>
      <c r="Q62" s="678"/>
      <c r="R62" s="662">
        <v>7</v>
      </c>
      <c r="S62" s="678">
        <v>0.58333333333333337</v>
      </c>
      <c r="T62" s="745">
        <v>6</v>
      </c>
      <c r="U62" s="701">
        <v>0.54545454545454541</v>
      </c>
    </row>
    <row r="63" spans="1:21" ht="14.4" customHeight="1" x14ac:dyDescent="0.3">
      <c r="A63" s="661">
        <v>4</v>
      </c>
      <c r="B63" s="662" t="s">
        <v>3182</v>
      </c>
      <c r="C63" s="662" t="s">
        <v>3516</v>
      </c>
      <c r="D63" s="743" t="s">
        <v>5664</v>
      </c>
      <c r="E63" s="744" t="s">
        <v>3539</v>
      </c>
      <c r="F63" s="662" t="s">
        <v>3512</v>
      </c>
      <c r="G63" s="662" t="s">
        <v>3647</v>
      </c>
      <c r="H63" s="662" t="s">
        <v>597</v>
      </c>
      <c r="I63" s="662" t="s">
        <v>1605</v>
      </c>
      <c r="J63" s="662" t="s">
        <v>1606</v>
      </c>
      <c r="K63" s="662" t="s">
        <v>3648</v>
      </c>
      <c r="L63" s="663">
        <v>22.44</v>
      </c>
      <c r="M63" s="663">
        <v>67.320000000000007</v>
      </c>
      <c r="N63" s="662">
        <v>3</v>
      </c>
      <c r="O63" s="745">
        <v>0.5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4</v>
      </c>
      <c r="B64" s="662" t="s">
        <v>3182</v>
      </c>
      <c r="C64" s="662" t="s">
        <v>3516</v>
      </c>
      <c r="D64" s="743" t="s">
        <v>5664</v>
      </c>
      <c r="E64" s="744" t="s">
        <v>3540</v>
      </c>
      <c r="F64" s="662" t="s">
        <v>3512</v>
      </c>
      <c r="G64" s="662" t="s">
        <v>3649</v>
      </c>
      <c r="H64" s="662" t="s">
        <v>597</v>
      </c>
      <c r="I64" s="662" t="s">
        <v>700</v>
      </c>
      <c r="J64" s="662" t="s">
        <v>3650</v>
      </c>
      <c r="K64" s="662" t="s">
        <v>3651</v>
      </c>
      <c r="L64" s="663">
        <v>18.11</v>
      </c>
      <c r="M64" s="663">
        <v>18.11</v>
      </c>
      <c r="N64" s="662">
        <v>1</v>
      </c>
      <c r="O64" s="745">
        <v>0.5</v>
      </c>
      <c r="P64" s="663"/>
      <c r="Q64" s="678">
        <v>0</v>
      </c>
      <c r="R64" s="662"/>
      <c r="S64" s="678">
        <v>0</v>
      </c>
      <c r="T64" s="745"/>
      <c r="U64" s="701">
        <v>0</v>
      </c>
    </row>
    <row r="65" spans="1:21" ht="14.4" customHeight="1" x14ac:dyDescent="0.3">
      <c r="A65" s="661">
        <v>4</v>
      </c>
      <c r="B65" s="662" t="s">
        <v>3182</v>
      </c>
      <c r="C65" s="662" t="s">
        <v>3516</v>
      </c>
      <c r="D65" s="743" t="s">
        <v>5664</v>
      </c>
      <c r="E65" s="744" t="s">
        <v>3540</v>
      </c>
      <c r="F65" s="662" t="s">
        <v>3512</v>
      </c>
      <c r="G65" s="662" t="s">
        <v>3583</v>
      </c>
      <c r="H65" s="662" t="s">
        <v>1373</v>
      </c>
      <c r="I65" s="662" t="s">
        <v>1404</v>
      </c>
      <c r="J65" s="662" t="s">
        <v>1405</v>
      </c>
      <c r="K65" s="662" t="s">
        <v>1406</v>
      </c>
      <c r="L65" s="663">
        <v>0</v>
      </c>
      <c r="M65" s="663">
        <v>0</v>
      </c>
      <c r="N65" s="662">
        <v>1</v>
      </c>
      <c r="O65" s="745">
        <v>1</v>
      </c>
      <c r="P65" s="663"/>
      <c r="Q65" s="678"/>
      <c r="R65" s="662"/>
      <c r="S65" s="678">
        <v>0</v>
      </c>
      <c r="T65" s="745"/>
      <c r="U65" s="701">
        <v>0</v>
      </c>
    </row>
    <row r="66" spans="1:21" ht="14.4" customHeight="1" x14ac:dyDescent="0.3">
      <c r="A66" s="661">
        <v>4</v>
      </c>
      <c r="B66" s="662" t="s">
        <v>3182</v>
      </c>
      <c r="C66" s="662" t="s">
        <v>3516</v>
      </c>
      <c r="D66" s="743" t="s">
        <v>5664</v>
      </c>
      <c r="E66" s="744" t="s">
        <v>3540</v>
      </c>
      <c r="F66" s="662" t="s">
        <v>3512</v>
      </c>
      <c r="G66" s="662" t="s">
        <v>3584</v>
      </c>
      <c r="H66" s="662" t="s">
        <v>597</v>
      </c>
      <c r="I66" s="662" t="s">
        <v>896</v>
      </c>
      <c r="J66" s="662" t="s">
        <v>3585</v>
      </c>
      <c r="K66" s="662" t="s">
        <v>3586</v>
      </c>
      <c r="L66" s="663">
        <v>53.57</v>
      </c>
      <c r="M66" s="663">
        <v>53.57</v>
      </c>
      <c r="N66" s="662">
        <v>1</v>
      </c>
      <c r="O66" s="745">
        <v>0.5</v>
      </c>
      <c r="P66" s="663"/>
      <c r="Q66" s="678">
        <v>0</v>
      </c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4</v>
      </c>
      <c r="B67" s="662" t="s">
        <v>3182</v>
      </c>
      <c r="C67" s="662" t="s">
        <v>3516</v>
      </c>
      <c r="D67" s="743" t="s">
        <v>5664</v>
      </c>
      <c r="E67" s="744" t="s">
        <v>3540</v>
      </c>
      <c r="F67" s="662" t="s">
        <v>3512</v>
      </c>
      <c r="G67" s="662" t="s">
        <v>3589</v>
      </c>
      <c r="H67" s="662" t="s">
        <v>597</v>
      </c>
      <c r="I67" s="662" t="s">
        <v>3639</v>
      </c>
      <c r="J67" s="662" t="s">
        <v>3591</v>
      </c>
      <c r="K67" s="662" t="s">
        <v>1845</v>
      </c>
      <c r="L67" s="663">
        <v>301.2</v>
      </c>
      <c r="M67" s="663">
        <v>301.2</v>
      </c>
      <c r="N67" s="662">
        <v>1</v>
      </c>
      <c r="O67" s="745">
        <v>0.5</v>
      </c>
      <c r="P67" s="663"/>
      <c r="Q67" s="678">
        <v>0</v>
      </c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4</v>
      </c>
      <c r="B68" s="662" t="s">
        <v>3182</v>
      </c>
      <c r="C68" s="662" t="s">
        <v>3516</v>
      </c>
      <c r="D68" s="743" t="s">
        <v>5664</v>
      </c>
      <c r="E68" s="744" t="s">
        <v>3540</v>
      </c>
      <c r="F68" s="662" t="s">
        <v>3512</v>
      </c>
      <c r="G68" s="662" t="s">
        <v>3593</v>
      </c>
      <c r="H68" s="662" t="s">
        <v>597</v>
      </c>
      <c r="I68" s="662" t="s">
        <v>806</v>
      </c>
      <c r="J68" s="662" t="s">
        <v>3594</v>
      </c>
      <c r="K68" s="662" t="s">
        <v>3595</v>
      </c>
      <c r="L68" s="663">
        <v>0</v>
      </c>
      <c r="M68" s="663">
        <v>0</v>
      </c>
      <c r="N68" s="662">
        <v>1</v>
      </c>
      <c r="O68" s="745">
        <v>0.5</v>
      </c>
      <c r="P68" s="663"/>
      <c r="Q68" s="678"/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4</v>
      </c>
      <c r="B69" s="662" t="s">
        <v>3182</v>
      </c>
      <c r="C69" s="662" t="s">
        <v>3516</v>
      </c>
      <c r="D69" s="743" t="s">
        <v>5664</v>
      </c>
      <c r="E69" s="744" t="s">
        <v>3541</v>
      </c>
      <c r="F69" s="662" t="s">
        <v>3512</v>
      </c>
      <c r="G69" s="662" t="s">
        <v>3573</v>
      </c>
      <c r="H69" s="662" t="s">
        <v>1373</v>
      </c>
      <c r="I69" s="662" t="s">
        <v>1641</v>
      </c>
      <c r="J69" s="662" t="s">
        <v>1557</v>
      </c>
      <c r="K69" s="662" t="s">
        <v>3351</v>
      </c>
      <c r="L69" s="663">
        <v>154.36000000000001</v>
      </c>
      <c r="M69" s="663">
        <v>154.36000000000001</v>
      </c>
      <c r="N69" s="662">
        <v>1</v>
      </c>
      <c r="O69" s="745">
        <v>0.5</v>
      </c>
      <c r="P69" s="663"/>
      <c r="Q69" s="678">
        <v>0</v>
      </c>
      <c r="R69" s="662"/>
      <c r="S69" s="678">
        <v>0</v>
      </c>
      <c r="T69" s="745"/>
      <c r="U69" s="701">
        <v>0</v>
      </c>
    </row>
    <row r="70" spans="1:21" ht="14.4" customHeight="1" x14ac:dyDescent="0.3">
      <c r="A70" s="661">
        <v>4</v>
      </c>
      <c r="B70" s="662" t="s">
        <v>3182</v>
      </c>
      <c r="C70" s="662" t="s">
        <v>3516</v>
      </c>
      <c r="D70" s="743" t="s">
        <v>5664</v>
      </c>
      <c r="E70" s="744" t="s">
        <v>3541</v>
      </c>
      <c r="F70" s="662" t="s">
        <v>3512</v>
      </c>
      <c r="G70" s="662" t="s">
        <v>3573</v>
      </c>
      <c r="H70" s="662" t="s">
        <v>597</v>
      </c>
      <c r="I70" s="662" t="s">
        <v>3652</v>
      </c>
      <c r="J70" s="662" t="s">
        <v>1557</v>
      </c>
      <c r="K70" s="662" t="s">
        <v>3351</v>
      </c>
      <c r="L70" s="663">
        <v>154.36000000000001</v>
      </c>
      <c r="M70" s="663">
        <v>154.36000000000001</v>
      </c>
      <c r="N70" s="662">
        <v>1</v>
      </c>
      <c r="O70" s="745">
        <v>1</v>
      </c>
      <c r="P70" s="663">
        <v>154.36000000000001</v>
      </c>
      <c r="Q70" s="678">
        <v>1</v>
      </c>
      <c r="R70" s="662">
        <v>1</v>
      </c>
      <c r="S70" s="678">
        <v>1</v>
      </c>
      <c r="T70" s="745">
        <v>1</v>
      </c>
      <c r="U70" s="701">
        <v>1</v>
      </c>
    </row>
    <row r="71" spans="1:21" ht="14.4" customHeight="1" x14ac:dyDescent="0.3">
      <c r="A71" s="661">
        <v>4</v>
      </c>
      <c r="B71" s="662" t="s">
        <v>3182</v>
      </c>
      <c r="C71" s="662" t="s">
        <v>3516</v>
      </c>
      <c r="D71" s="743" t="s">
        <v>5664</v>
      </c>
      <c r="E71" s="744" t="s">
        <v>3541</v>
      </c>
      <c r="F71" s="662" t="s">
        <v>3512</v>
      </c>
      <c r="G71" s="662" t="s">
        <v>3577</v>
      </c>
      <c r="H71" s="662" t="s">
        <v>597</v>
      </c>
      <c r="I71" s="662" t="s">
        <v>1131</v>
      </c>
      <c r="J71" s="662" t="s">
        <v>3578</v>
      </c>
      <c r="K71" s="662" t="s">
        <v>3579</v>
      </c>
      <c r="L71" s="663">
        <v>0</v>
      </c>
      <c r="M71" s="663">
        <v>0</v>
      </c>
      <c r="N71" s="662">
        <v>4</v>
      </c>
      <c r="O71" s="745">
        <v>2</v>
      </c>
      <c r="P71" s="663">
        <v>0</v>
      </c>
      <c r="Q71" s="678"/>
      <c r="R71" s="662">
        <v>2</v>
      </c>
      <c r="S71" s="678">
        <v>0.5</v>
      </c>
      <c r="T71" s="745">
        <v>1</v>
      </c>
      <c r="U71" s="701">
        <v>0.5</v>
      </c>
    </row>
    <row r="72" spans="1:21" ht="14.4" customHeight="1" x14ac:dyDescent="0.3">
      <c r="A72" s="661">
        <v>4</v>
      </c>
      <c r="B72" s="662" t="s">
        <v>3182</v>
      </c>
      <c r="C72" s="662" t="s">
        <v>3516</v>
      </c>
      <c r="D72" s="743" t="s">
        <v>5664</v>
      </c>
      <c r="E72" s="744" t="s">
        <v>3541</v>
      </c>
      <c r="F72" s="662" t="s">
        <v>3512</v>
      </c>
      <c r="G72" s="662" t="s">
        <v>3653</v>
      </c>
      <c r="H72" s="662" t="s">
        <v>597</v>
      </c>
      <c r="I72" s="662" t="s">
        <v>3654</v>
      </c>
      <c r="J72" s="662" t="s">
        <v>3655</v>
      </c>
      <c r="K72" s="662" t="s">
        <v>3656</v>
      </c>
      <c r="L72" s="663">
        <v>0</v>
      </c>
      <c r="M72" s="663">
        <v>0</v>
      </c>
      <c r="N72" s="662">
        <v>1</v>
      </c>
      <c r="O72" s="745">
        <v>1</v>
      </c>
      <c r="P72" s="663">
        <v>0</v>
      </c>
      <c r="Q72" s="678"/>
      <c r="R72" s="662">
        <v>1</v>
      </c>
      <c r="S72" s="678">
        <v>1</v>
      </c>
      <c r="T72" s="745">
        <v>1</v>
      </c>
      <c r="U72" s="701">
        <v>1</v>
      </c>
    </row>
    <row r="73" spans="1:21" ht="14.4" customHeight="1" x14ac:dyDescent="0.3">
      <c r="A73" s="661">
        <v>4</v>
      </c>
      <c r="B73" s="662" t="s">
        <v>3182</v>
      </c>
      <c r="C73" s="662" t="s">
        <v>3516</v>
      </c>
      <c r="D73" s="743" t="s">
        <v>5664</v>
      </c>
      <c r="E73" s="744" t="s">
        <v>3541</v>
      </c>
      <c r="F73" s="662" t="s">
        <v>3512</v>
      </c>
      <c r="G73" s="662" t="s">
        <v>3583</v>
      </c>
      <c r="H73" s="662" t="s">
        <v>1373</v>
      </c>
      <c r="I73" s="662" t="s">
        <v>1404</v>
      </c>
      <c r="J73" s="662" t="s">
        <v>1405</v>
      </c>
      <c r="K73" s="662" t="s">
        <v>1406</v>
      </c>
      <c r="L73" s="663">
        <v>0</v>
      </c>
      <c r="M73" s="663">
        <v>0</v>
      </c>
      <c r="N73" s="662">
        <v>3</v>
      </c>
      <c r="O73" s="745">
        <v>2</v>
      </c>
      <c r="P73" s="663"/>
      <c r="Q73" s="678"/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4</v>
      </c>
      <c r="B74" s="662" t="s">
        <v>3182</v>
      </c>
      <c r="C74" s="662" t="s">
        <v>3516</v>
      </c>
      <c r="D74" s="743" t="s">
        <v>5664</v>
      </c>
      <c r="E74" s="744" t="s">
        <v>3541</v>
      </c>
      <c r="F74" s="662" t="s">
        <v>3512</v>
      </c>
      <c r="G74" s="662" t="s">
        <v>3613</v>
      </c>
      <c r="H74" s="662" t="s">
        <v>597</v>
      </c>
      <c r="I74" s="662" t="s">
        <v>927</v>
      </c>
      <c r="J74" s="662" t="s">
        <v>1091</v>
      </c>
      <c r="K74" s="662" t="s">
        <v>3614</v>
      </c>
      <c r="L74" s="663">
        <v>0</v>
      </c>
      <c r="M74" s="663">
        <v>0</v>
      </c>
      <c r="N74" s="662">
        <v>2</v>
      </c>
      <c r="O74" s="745">
        <v>0.5</v>
      </c>
      <c r="P74" s="663">
        <v>0</v>
      </c>
      <c r="Q74" s="678"/>
      <c r="R74" s="662">
        <v>2</v>
      </c>
      <c r="S74" s="678">
        <v>1</v>
      </c>
      <c r="T74" s="745">
        <v>0.5</v>
      </c>
      <c r="U74" s="701">
        <v>1</v>
      </c>
    </row>
    <row r="75" spans="1:21" ht="14.4" customHeight="1" x14ac:dyDescent="0.3">
      <c r="A75" s="661">
        <v>4</v>
      </c>
      <c r="B75" s="662" t="s">
        <v>3182</v>
      </c>
      <c r="C75" s="662" t="s">
        <v>3516</v>
      </c>
      <c r="D75" s="743" t="s">
        <v>5664</v>
      </c>
      <c r="E75" s="744" t="s">
        <v>3541</v>
      </c>
      <c r="F75" s="662" t="s">
        <v>3512</v>
      </c>
      <c r="G75" s="662" t="s">
        <v>3657</v>
      </c>
      <c r="H75" s="662" t="s">
        <v>597</v>
      </c>
      <c r="I75" s="662" t="s">
        <v>2941</v>
      </c>
      <c r="J75" s="662" t="s">
        <v>3658</v>
      </c>
      <c r="K75" s="662" t="s">
        <v>3659</v>
      </c>
      <c r="L75" s="663">
        <v>552.41</v>
      </c>
      <c r="M75" s="663">
        <v>552.41</v>
      </c>
      <c r="N75" s="662">
        <v>1</v>
      </c>
      <c r="O75" s="745">
        <v>0.5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4</v>
      </c>
      <c r="B76" s="662" t="s">
        <v>3182</v>
      </c>
      <c r="C76" s="662" t="s">
        <v>3516</v>
      </c>
      <c r="D76" s="743" t="s">
        <v>5664</v>
      </c>
      <c r="E76" s="744" t="s">
        <v>3541</v>
      </c>
      <c r="F76" s="662" t="s">
        <v>3512</v>
      </c>
      <c r="G76" s="662" t="s">
        <v>3584</v>
      </c>
      <c r="H76" s="662" t="s">
        <v>597</v>
      </c>
      <c r="I76" s="662" t="s">
        <v>896</v>
      </c>
      <c r="J76" s="662" t="s">
        <v>3585</v>
      </c>
      <c r="K76" s="662" t="s">
        <v>3586</v>
      </c>
      <c r="L76" s="663">
        <v>53.57</v>
      </c>
      <c r="M76" s="663">
        <v>107.14</v>
      </c>
      <c r="N76" s="662">
        <v>2</v>
      </c>
      <c r="O76" s="745">
        <v>1</v>
      </c>
      <c r="P76" s="663">
        <v>53.57</v>
      </c>
      <c r="Q76" s="678">
        <v>0.5</v>
      </c>
      <c r="R76" s="662">
        <v>1</v>
      </c>
      <c r="S76" s="678">
        <v>0.5</v>
      </c>
      <c r="T76" s="745">
        <v>0.5</v>
      </c>
      <c r="U76" s="701">
        <v>0.5</v>
      </c>
    </row>
    <row r="77" spans="1:21" ht="14.4" customHeight="1" x14ac:dyDescent="0.3">
      <c r="A77" s="661">
        <v>4</v>
      </c>
      <c r="B77" s="662" t="s">
        <v>3182</v>
      </c>
      <c r="C77" s="662" t="s">
        <v>3516</v>
      </c>
      <c r="D77" s="743" t="s">
        <v>5664</v>
      </c>
      <c r="E77" s="744" t="s">
        <v>3541</v>
      </c>
      <c r="F77" s="662" t="s">
        <v>3512</v>
      </c>
      <c r="G77" s="662" t="s">
        <v>3572</v>
      </c>
      <c r="H77" s="662" t="s">
        <v>1373</v>
      </c>
      <c r="I77" s="662" t="s">
        <v>1523</v>
      </c>
      <c r="J77" s="662" t="s">
        <v>1524</v>
      </c>
      <c r="K77" s="662" t="s">
        <v>1525</v>
      </c>
      <c r="L77" s="663">
        <v>543.39</v>
      </c>
      <c r="M77" s="663">
        <v>543.39</v>
      </c>
      <c r="N77" s="662">
        <v>1</v>
      </c>
      <c r="O77" s="745">
        <v>1</v>
      </c>
      <c r="P77" s="663"/>
      <c r="Q77" s="678">
        <v>0</v>
      </c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4</v>
      </c>
      <c r="B78" s="662" t="s">
        <v>3182</v>
      </c>
      <c r="C78" s="662" t="s">
        <v>3516</v>
      </c>
      <c r="D78" s="743" t="s">
        <v>5664</v>
      </c>
      <c r="E78" s="744" t="s">
        <v>3541</v>
      </c>
      <c r="F78" s="662" t="s">
        <v>3512</v>
      </c>
      <c r="G78" s="662" t="s">
        <v>3589</v>
      </c>
      <c r="H78" s="662" t="s">
        <v>597</v>
      </c>
      <c r="I78" s="662" t="s">
        <v>1844</v>
      </c>
      <c r="J78" s="662" t="s">
        <v>1841</v>
      </c>
      <c r="K78" s="662" t="s">
        <v>1845</v>
      </c>
      <c r="L78" s="663">
        <v>185.26</v>
      </c>
      <c r="M78" s="663">
        <v>185.26</v>
      </c>
      <c r="N78" s="662">
        <v>1</v>
      </c>
      <c r="O78" s="745">
        <v>0.5</v>
      </c>
      <c r="P78" s="663">
        <v>185.26</v>
      </c>
      <c r="Q78" s="678">
        <v>1</v>
      </c>
      <c r="R78" s="662">
        <v>1</v>
      </c>
      <c r="S78" s="678">
        <v>1</v>
      </c>
      <c r="T78" s="745">
        <v>0.5</v>
      </c>
      <c r="U78" s="701">
        <v>1</v>
      </c>
    </row>
    <row r="79" spans="1:21" ht="14.4" customHeight="1" x14ac:dyDescent="0.3">
      <c r="A79" s="661">
        <v>4</v>
      </c>
      <c r="B79" s="662" t="s">
        <v>3182</v>
      </c>
      <c r="C79" s="662" t="s">
        <v>3516</v>
      </c>
      <c r="D79" s="743" t="s">
        <v>5664</v>
      </c>
      <c r="E79" s="744" t="s">
        <v>3541</v>
      </c>
      <c r="F79" s="662" t="s">
        <v>3512</v>
      </c>
      <c r="G79" s="662" t="s">
        <v>3660</v>
      </c>
      <c r="H79" s="662" t="s">
        <v>597</v>
      </c>
      <c r="I79" s="662" t="s">
        <v>1620</v>
      </c>
      <c r="J79" s="662" t="s">
        <v>1621</v>
      </c>
      <c r="K79" s="662" t="s">
        <v>3661</v>
      </c>
      <c r="L79" s="663">
        <v>194.49</v>
      </c>
      <c r="M79" s="663">
        <v>388.98</v>
      </c>
      <c r="N79" s="662">
        <v>2</v>
      </c>
      <c r="O79" s="745">
        <v>1</v>
      </c>
      <c r="P79" s="663">
        <v>388.98</v>
      </c>
      <c r="Q79" s="678">
        <v>1</v>
      </c>
      <c r="R79" s="662">
        <v>2</v>
      </c>
      <c r="S79" s="678">
        <v>1</v>
      </c>
      <c r="T79" s="745">
        <v>1</v>
      </c>
      <c r="U79" s="701">
        <v>1</v>
      </c>
    </row>
    <row r="80" spans="1:21" ht="14.4" customHeight="1" x14ac:dyDescent="0.3">
      <c r="A80" s="661">
        <v>4</v>
      </c>
      <c r="B80" s="662" t="s">
        <v>3182</v>
      </c>
      <c r="C80" s="662" t="s">
        <v>3516</v>
      </c>
      <c r="D80" s="743" t="s">
        <v>5664</v>
      </c>
      <c r="E80" s="744" t="s">
        <v>3541</v>
      </c>
      <c r="F80" s="662" t="s">
        <v>3512</v>
      </c>
      <c r="G80" s="662" t="s">
        <v>3660</v>
      </c>
      <c r="H80" s="662" t="s">
        <v>597</v>
      </c>
      <c r="I80" s="662" t="s">
        <v>3662</v>
      </c>
      <c r="J80" s="662" t="s">
        <v>1621</v>
      </c>
      <c r="K80" s="662" t="s">
        <v>3663</v>
      </c>
      <c r="L80" s="663">
        <v>453.8</v>
      </c>
      <c r="M80" s="663">
        <v>453.8</v>
      </c>
      <c r="N80" s="662">
        <v>1</v>
      </c>
      <c r="O80" s="745">
        <v>0.5</v>
      </c>
      <c r="P80" s="663"/>
      <c r="Q80" s="678">
        <v>0</v>
      </c>
      <c r="R80" s="662"/>
      <c r="S80" s="678">
        <v>0</v>
      </c>
      <c r="T80" s="745"/>
      <c r="U80" s="701">
        <v>0</v>
      </c>
    </row>
    <row r="81" spans="1:21" ht="14.4" customHeight="1" x14ac:dyDescent="0.3">
      <c r="A81" s="661">
        <v>4</v>
      </c>
      <c r="B81" s="662" t="s">
        <v>3182</v>
      </c>
      <c r="C81" s="662" t="s">
        <v>3516</v>
      </c>
      <c r="D81" s="743" t="s">
        <v>5664</v>
      </c>
      <c r="E81" s="744" t="s">
        <v>3541</v>
      </c>
      <c r="F81" s="662" t="s">
        <v>3512</v>
      </c>
      <c r="G81" s="662" t="s">
        <v>3641</v>
      </c>
      <c r="H81" s="662" t="s">
        <v>597</v>
      </c>
      <c r="I81" s="662" t="s">
        <v>2170</v>
      </c>
      <c r="J81" s="662" t="s">
        <v>2171</v>
      </c>
      <c r="K81" s="662" t="s">
        <v>3642</v>
      </c>
      <c r="L81" s="663">
        <v>0</v>
      </c>
      <c r="M81" s="663">
        <v>0</v>
      </c>
      <c r="N81" s="662">
        <v>5</v>
      </c>
      <c r="O81" s="745">
        <v>1</v>
      </c>
      <c r="P81" s="663">
        <v>0</v>
      </c>
      <c r="Q81" s="678"/>
      <c r="R81" s="662">
        <v>5</v>
      </c>
      <c r="S81" s="678">
        <v>1</v>
      </c>
      <c r="T81" s="745">
        <v>1</v>
      </c>
      <c r="U81" s="701">
        <v>1</v>
      </c>
    </row>
    <row r="82" spans="1:21" ht="14.4" customHeight="1" x14ac:dyDescent="0.3">
      <c r="A82" s="661">
        <v>4</v>
      </c>
      <c r="B82" s="662" t="s">
        <v>3182</v>
      </c>
      <c r="C82" s="662" t="s">
        <v>3516</v>
      </c>
      <c r="D82" s="743" t="s">
        <v>5664</v>
      </c>
      <c r="E82" s="744" t="s">
        <v>3541</v>
      </c>
      <c r="F82" s="662" t="s">
        <v>3512</v>
      </c>
      <c r="G82" s="662" t="s">
        <v>3664</v>
      </c>
      <c r="H82" s="662" t="s">
        <v>597</v>
      </c>
      <c r="I82" s="662" t="s">
        <v>3665</v>
      </c>
      <c r="J82" s="662" t="s">
        <v>741</v>
      </c>
      <c r="K82" s="662" t="s">
        <v>3632</v>
      </c>
      <c r="L82" s="663">
        <v>0</v>
      </c>
      <c r="M82" s="663">
        <v>0</v>
      </c>
      <c r="N82" s="662">
        <v>1</v>
      </c>
      <c r="O82" s="745">
        <v>0.5</v>
      </c>
      <c r="P82" s="663"/>
      <c r="Q82" s="678"/>
      <c r="R82" s="662"/>
      <c r="S82" s="678">
        <v>0</v>
      </c>
      <c r="T82" s="745"/>
      <c r="U82" s="701">
        <v>0</v>
      </c>
    </row>
    <row r="83" spans="1:21" ht="14.4" customHeight="1" x14ac:dyDescent="0.3">
      <c r="A83" s="661">
        <v>4</v>
      </c>
      <c r="B83" s="662" t="s">
        <v>3182</v>
      </c>
      <c r="C83" s="662" t="s">
        <v>3516</v>
      </c>
      <c r="D83" s="743" t="s">
        <v>5664</v>
      </c>
      <c r="E83" s="744" t="s">
        <v>3541</v>
      </c>
      <c r="F83" s="662" t="s">
        <v>3512</v>
      </c>
      <c r="G83" s="662" t="s">
        <v>3593</v>
      </c>
      <c r="H83" s="662" t="s">
        <v>597</v>
      </c>
      <c r="I83" s="662" t="s">
        <v>806</v>
      </c>
      <c r="J83" s="662" t="s">
        <v>3594</v>
      </c>
      <c r="K83" s="662" t="s">
        <v>3595</v>
      </c>
      <c r="L83" s="663">
        <v>0</v>
      </c>
      <c r="M83" s="663">
        <v>0</v>
      </c>
      <c r="N83" s="662">
        <v>8</v>
      </c>
      <c r="O83" s="745">
        <v>6</v>
      </c>
      <c r="P83" s="663">
        <v>0</v>
      </c>
      <c r="Q83" s="678"/>
      <c r="R83" s="662">
        <v>3</v>
      </c>
      <c r="S83" s="678">
        <v>0.375</v>
      </c>
      <c r="T83" s="745">
        <v>1.5</v>
      </c>
      <c r="U83" s="701">
        <v>0.25</v>
      </c>
    </row>
    <row r="84" spans="1:21" ht="14.4" customHeight="1" x14ac:dyDescent="0.3">
      <c r="A84" s="661">
        <v>4</v>
      </c>
      <c r="B84" s="662" t="s">
        <v>3182</v>
      </c>
      <c r="C84" s="662" t="s">
        <v>3516</v>
      </c>
      <c r="D84" s="743" t="s">
        <v>5664</v>
      </c>
      <c r="E84" s="744" t="s">
        <v>3541</v>
      </c>
      <c r="F84" s="662" t="s">
        <v>3512</v>
      </c>
      <c r="G84" s="662" t="s">
        <v>3647</v>
      </c>
      <c r="H84" s="662" t="s">
        <v>597</v>
      </c>
      <c r="I84" s="662" t="s">
        <v>1605</v>
      </c>
      <c r="J84" s="662" t="s">
        <v>1606</v>
      </c>
      <c r="K84" s="662" t="s">
        <v>3648</v>
      </c>
      <c r="L84" s="663">
        <v>22.44</v>
      </c>
      <c r="M84" s="663">
        <v>44.88</v>
      </c>
      <c r="N84" s="662">
        <v>2</v>
      </c>
      <c r="O84" s="745">
        <v>1</v>
      </c>
      <c r="P84" s="663"/>
      <c r="Q84" s="678">
        <v>0</v>
      </c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4</v>
      </c>
      <c r="B85" s="662" t="s">
        <v>3182</v>
      </c>
      <c r="C85" s="662" t="s">
        <v>3516</v>
      </c>
      <c r="D85" s="743" t="s">
        <v>5664</v>
      </c>
      <c r="E85" s="744" t="s">
        <v>3541</v>
      </c>
      <c r="F85" s="662" t="s">
        <v>3512</v>
      </c>
      <c r="G85" s="662" t="s">
        <v>3666</v>
      </c>
      <c r="H85" s="662" t="s">
        <v>1373</v>
      </c>
      <c r="I85" s="662" t="s">
        <v>3667</v>
      </c>
      <c r="J85" s="662" t="s">
        <v>2760</v>
      </c>
      <c r="K85" s="662" t="s">
        <v>3668</v>
      </c>
      <c r="L85" s="663">
        <v>300.68</v>
      </c>
      <c r="M85" s="663">
        <v>300.68</v>
      </c>
      <c r="N85" s="662">
        <v>1</v>
      </c>
      <c r="O85" s="745">
        <v>1</v>
      </c>
      <c r="P85" s="663">
        <v>300.68</v>
      </c>
      <c r="Q85" s="678">
        <v>1</v>
      </c>
      <c r="R85" s="662">
        <v>1</v>
      </c>
      <c r="S85" s="678">
        <v>1</v>
      </c>
      <c r="T85" s="745">
        <v>1</v>
      </c>
      <c r="U85" s="701">
        <v>1</v>
      </c>
    </row>
    <row r="86" spans="1:21" ht="14.4" customHeight="1" x14ac:dyDescent="0.3">
      <c r="A86" s="661">
        <v>4</v>
      </c>
      <c r="B86" s="662" t="s">
        <v>3182</v>
      </c>
      <c r="C86" s="662" t="s">
        <v>3516</v>
      </c>
      <c r="D86" s="743" t="s">
        <v>5664</v>
      </c>
      <c r="E86" s="744" t="s">
        <v>3541</v>
      </c>
      <c r="F86" s="662" t="s">
        <v>3513</v>
      </c>
      <c r="G86" s="662" t="s">
        <v>3603</v>
      </c>
      <c r="H86" s="662" t="s">
        <v>597</v>
      </c>
      <c r="I86" s="662" t="s">
        <v>3604</v>
      </c>
      <c r="J86" s="662" t="s">
        <v>3605</v>
      </c>
      <c r="K86" s="662"/>
      <c r="L86" s="663">
        <v>0</v>
      </c>
      <c r="M86" s="663">
        <v>0</v>
      </c>
      <c r="N86" s="662">
        <v>2</v>
      </c>
      <c r="O86" s="745">
        <v>2</v>
      </c>
      <c r="P86" s="663">
        <v>0</v>
      </c>
      <c r="Q86" s="678"/>
      <c r="R86" s="662">
        <v>2</v>
      </c>
      <c r="S86" s="678">
        <v>1</v>
      </c>
      <c r="T86" s="745">
        <v>2</v>
      </c>
      <c r="U86" s="701">
        <v>1</v>
      </c>
    </row>
    <row r="87" spans="1:21" ht="14.4" customHeight="1" x14ac:dyDescent="0.3">
      <c r="A87" s="661">
        <v>4</v>
      </c>
      <c r="B87" s="662" t="s">
        <v>3182</v>
      </c>
      <c r="C87" s="662" t="s">
        <v>3516</v>
      </c>
      <c r="D87" s="743" t="s">
        <v>5664</v>
      </c>
      <c r="E87" s="744" t="s">
        <v>3542</v>
      </c>
      <c r="F87" s="662" t="s">
        <v>3512</v>
      </c>
      <c r="G87" s="662" t="s">
        <v>3669</v>
      </c>
      <c r="H87" s="662" t="s">
        <v>1373</v>
      </c>
      <c r="I87" s="662" t="s">
        <v>3041</v>
      </c>
      <c r="J87" s="662" t="s">
        <v>1532</v>
      </c>
      <c r="K87" s="662" t="s">
        <v>3042</v>
      </c>
      <c r="L87" s="663">
        <v>264</v>
      </c>
      <c r="M87" s="663">
        <v>528</v>
      </c>
      <c r="N87" s="662">
        <v>2</v>
      </c>
      <c r="O87" s="745">
        <v>0.5</v>
      </c>
      <c r="P87" s="663">
        <v>528</v>
      </c>
      <c r="Q87" s="678">
        <v>1</v>
      </c>
      <c r="R87" s="662">
        <v>2</v>
      </c>
      <c r="S87" s="678">
        <v>1</v>
      </c>
      <c r="T87" s="745">
        <v>0.5</v>
      </c>
      <c r="U87" s="701">
        <v>1</v>
      </c>
    </row>
    <row r="88" spans="1:21" ht="14.4" customHeight="1" x14ac:dyDescent="0.3">
      <c r="A88" s="661">
        <v>4</v>
      </c>
      <c r="B88" s="662" t="s">
        <v>3182</v>
      </c>
      <c r="C88" s="662" t="s">
        <v>3516</v>
      </c>
      <c r="D88" s="743" t="s">
        <v>5664</v>
      </c>
      <c r="E88" s="744" t="s">
        <v>3542</v>
      </c>
      <c r="F88" s="662" t="s">
        <v>3512</v>
      </c>
      <c r="G88" s="662" t="s">
        <v>3584</v>
      </c>
      <c r="H88" s="662" t="s">
        <v>597</v>
      </c>
      <c r="I88" s="662" t="s">
        <v>896</v>
      </c>
      <c r="J88" s="662" t="s">
        <v>3585</v>
      </c>
      <c r="K88" s="662" t="s">
        <v>3586</v>
      </c>
      <c r="L88" s="663">
        <v>53.57</v>
      </c>
      <c r="M88" s="663">
        <v>160.71</v>
      </c>
      <c r="N88" s="662">
        <v>3</v>
      </c>
      <c r="O88" s="745">
        <v>0.5</v>
      </c>
      <c r="P88" s="663">
        <v>160.71</v>
      </c>
      <c r="Q88" s="678">
        <v>1</v>
      </c>
      <c r="R88" s="662">
        <v>3</v>
      </c>
      <c r="S88" s="678">
        <v>1</v>
      </c>
      <c r="T88" s="745">
        <v>0.5</v>
      </c>
      <c r="U88" s="701">
        <v>1</v>
      </c>
    </row>
    <row r="89" spans="1:21" ht="14.4" customHeight="1" x14ac:dyDescent="0.3">
      <c r="A89" s="661">
        <v>4</v>
      </c>
      <c r="B89" s="662" t="s">
        <v>3182</v>
      </c>
      <c r="C89" s="662" t="s">
        <v>3516</v>
      </c>
      <c r="D89" s="743" t="s">
        <v>5664</v>
      </c>
      <c r="E89" s="744" t="s">
        <v>3542</v>
      </c>
      <c r="F89" s="662" t="s">
        <v>3512</v>
      </c>
      <c r="G89" s="662" t="s">
        <v>3572</v>
      </c>
      <c r="H89" s="662" t="s">
        <v>1373</v>
      </c>
      <c r="I89" s="662" t="s">
        <v>1523</v>
      </c>
      <c r="J89" s="662" t="s">
        <v>1524</v>
      </c>
      <c r="K89" s="662" t="s">
        <v>1525</v>
      </c>
      <c r="L89" s="663">
        <v>543.39</v>
      </c>
      <c r="M89" s="663">
        <v>1086.78</v>
      </c>
      <c r="N89" s="662">
        <v>2</v>
      </c>
      <c r="O89" s="745">
        <v>1</v>
      </c>
      <c r="P89" s="663">
        <v>1086.78</v>
      </c>
      <c r="Q89" s="678">
        <v>1</v>
      </c>
      <c r="R89" s="662">
        <v>2</v>
      </c>
      <c r="S89" s="678">
        <v>1</v>
      </c>
      <c r="T89" s="745">
        <v>1</v>
      </c>
      <c r="U89" s="701">
        <v>1</v>
      </c>
    </row>
    <row r="90" spans="1:21" ht="14.4" customHeight="1" x14ac:dyDescent="0.3">
      <c r="A90" s="661">
        <v>4</v>
      </c>
      <c r="B90" s="662" t="s">
        <v>3182</v>
      </c>
      <c r="C90" s="662" t="s">
        <v>3516</v>
      </c>
      <c r="D90" s="743" t="s">
        <v>5664</v>
      </c>
      <c r="E90" s="744" t="s">
        <v>3542</v>
      </c>
      <c r="F90" s="662" t="s">
        <v>3512</v>
      </c>
      <c r="G90" s="662" t="s">
        <v>3589</v>
      </c>
      <c r="H90" s="662" t="s">
        <v>597</v>
      </c>
      <c r="I90" s="662" t="s">
        <v>3639</v>
      </c>
      <c r="J90" s="662" t="s">
        <v>3591</v>
      </c>
      <c r="K90" s="662" t="s">
        <v>1845</v>
      </c>
      <c r="L90" s="663">
        <v>301.2</v>
      </c>
      <c r="M90" s="663">
        <v>301.2</v>
      </c>
      <c r="N90" s="662">
        <v>1</v>
      </c>
      <c r="O90" s="745">
        <v>0.5</v>
      </c>
      <c r="P90" s="663">
        <v>301.2</v>
      </c>
      <c r="Q90" s="678">
        <v>1</v>
      </c>
      <c r="R90" s="662">
        <v>1</v>
      </c>
      <c r="S90" s="678">
        <v>1</v>
      </c>
      <c r="T90" s="745">
        <v>0.5</v>
      </c>
      <c r="U90" s="701">
        <v>1</v>
      </c>
    </row>
    <row r="91" spans="1:21" ht="14.4" customHeight="1" x14ac:dyDescent="0.3">
      <c r="A91" s="661">
        <v>4</v>
      </c>
      <c r="B91" s="662" t="s">
        <v>3182</v>
      </c>
      <c r="C91" s="662" t="s">
        <v>3516</v>
      </c>
      <c r="D91" s="743" t="s">
        <v>5664</v>
      </c>
      <c r="E91" s="744" t="s">
        <v>3542</v>
      </c>
      <c r="F91" s="662" t="s">
        <v>3512</v>
      </c>
      <c r="G91" s="662" t="s">
        <v>3641</v>
      </c>
      <c r="H91" s="662" t="s">
        <v>597</v>
      </c>
      <c r="I91" s="662" t="s">
        <v>2170</v>
      </c>
      <c r="J91" s="662" t="s">
        <v>2171</v>
      </c>
      <c r="K91" s="662" t="s">
        <v>3642</v>
      </c>
      <c r="L91" s="663">
        <v>0</v>
      </c>
      <c r="M91" s="663">
        <v>0</v>
      </c>
      <c r="N91" s="662">
        <v>1</v>
      </c>
      <c r="O91" s="745">
        <v>1</v>
      </c>
      <c r="P91" s="663"/>
      <c r="Q91" s="678"/>
      <c r="R91" s="662"/>
      <c r="S91" s="678">
        <v>0</v>
      </c>
      <c r="T91" s="745"/>
      <c r="U91" s="701">
        <v>0</v>
      </c>
    </row>
    <row r="92" spans="1:21" ht="14.4" customHeight="1" x14ac:dyDescent="0.3">
      <c r="A92" s="661">
        <v>4</v>
      </c>
      <c r="B92" s="662" t="s">
        <v>3182</v>
      </c>
      <c r="C92" s="662" t="s">
        <v>3516</v>
      </c>
      <c r="D92" s="743" t="s">
        <v>5664</v>
      </c>
      <c r="E92" s="744" t="s">
        <v>3542</v>
      </c>
      <c r="F92" s="662" t="s">
        <v>3512</v>
      </c>
      <c r="G92" s="662" t="s">
        <v>3593</v>
      </c>
      <c r="H92" s="662" t="s">
        <v>597</v>
      </c>
      <c r="I92" s="662" t="s">
        <v>806</v>
      </c>
      <c r="J92" s="662" t="s">
        <v>3594</v>
      </c>
      <c r="K92" s="662" t="s">
        <v>3595</v>
      </c>
      <c r="L92" s="663">
        <v>0</v>
      </c>
      <c r="M92" s="663">
        <v>0</v>
      </c>
      <c r="N92" s="662">
        <v>1</v>
      </c>
      <c r="O92" s="745">
        <v>1</v>
      </c>
      <c r="P92" s="663">
        <v>0</v>
      </c>
      <c r="Q92" s="678"/>
      <c r="R92" s="662">
        <v>1</v>
      </c>
      <c r="S92" s="678">
        <v>1</v>
      </c>
      <c r="T92" s="745">
        <v>1</v>
      </c>
      <c r="U92" s="701">
        <v>1</v>
      </c>
    </row>
    <row r="93" spans="1:21" ht="14.4" customHeight="1" x14ac:dyDescent="0.3">
      <c r="A93" s="661">
        <v>4</v>
      </c>
      <c r="B93" s="662" t="s">
        <v>3182</v>
      </c>
      <c r="C93" s="662" t="s">
        <v>3516</v>
      </c>
      <c r="D93" s="743" t="s">
        <v>5664</v>
      </c>
      <c r="E93" s="744" t="s">
        <v>3542</v>
      </c>
      <c r="F93" s="662" t="s">
        <v>3512</v>
      </c>
      <c r="G93" s="662" t="s">
        <v>3670</v>
      </c>
      <c r="H93" s="662" t="s">
        <v>597</v>
      </c>
      <c r="I93" s="662" t="s">
        <v>3671</v>
      </c>
      <c r="J93" s="662" t="s">
        <v>803</v>
      </c>
      <c r="K93" s="662" t="s">
        <v>3672</v>
      </c>
      <c r="L93" s="663">
        <v>0</v>
      </c>
      <c r="M93" s="663">
        <v>0</v>
      </c>
      <c r="N93" s="662">
        <v>1</v>
      </c>
      <c r="O93" s="745">
        <v>0.5</v>
      </c>
      <c r="P93" s="663">
        <v>0</v>
      </c>
      <c r="Q93" s="678"/>
      <c r="R93" s="662">
        <v>1</v>
      </c>
      <c r="S93" s="678">
        <v>1</v>
      </c>
      <c r="T93" s="745">
        <v>0.5</v>
      </c>
      <c r="U93" s="701">
        <v>1</v>
      </c>
    </row>
    <row r="94" spans="1:21" ht="14.4" customHeight="1" x14ac:dyDescent="0.3">
      <c r="A94" s="661">
        <v>4</v>
      </c>
      <c r="B94" s="662" t="s">
        <v>3182</v>
      </c>
      <c r="C94" s="662" t="s">
        <v>3516</v>
      </c>
      <c r="D94" s="743" t="s">
        <v>5664</v>
      </c>
      <c r="E94" s="744" t="s">
        <v>3543</v>
      </c>
      <c r="F94" s="662" t="s">
        <v>3512</v>
      </c>
      <c r="G94" s="662" t="s">
        <v>3573</v>
      </c>
      <c r="H94" s="662" t="s">
        <v>1373</v>
      </c>
      <c r="I94" s="662" t="s">
        <v>1641</v>
      </c>
      <c r="J94" s="662" t="s">
        <v>1557</v>
      </c>
      <c r="K94" s="662" t="s">
        <v>3351</v>
      </c>
      <c r="L94" s="663">
        <v>154.36000000000001</v>
      </c>
      <c r="M94" s="663">
        <v>463.08000000000004</v>
      </c>
      <c r="N94" s="662">
        <v>3</v>
      </c>
      <c r="O94" s="745">
        <v>3</v>
      </c>
      <c r="P94" s="663">
        <v>308.72000000000003</v>
      </c>
      <c r="Q94" s="678">
        <v>0.66666666666666663</v>
      </c>
      <c r="R94" s="662">
        <v>2</v>
      </c>
      <c r="S94" s="678">
        <v>0.66666666666666663</v>
      </c>
      <c r="T94" s="745">
        <v>2</v>
      </c>
      <c r="U94" s="701">
        <v>0.66666666666666663</v>
      </c>
    </row>
    <row r="95" spans="1:21" ht="14.4" customHeight="1" x14ac:dyDescent="0.3">
      <c r="A95" s="661">
        <v>4</v>
      </c>
      <c r="B95" s="662" t="s">
        <v>3182</v>
      </c>
      <c r="C95" s="662" t="s">
        <v>3516</v>
      </c>
      <c r="D95" s="743" t="s">
        <v>5664</v>
      </c>
      <c r="E95" s="744" t="s">
        <v>3543</v>
      </c>
      <c r="F95" s="662" t="s">
        <v>3512</v>
      </c>
      <c r="G95" s="662" t="s">
        <v>3673</v>
      </c>
      <c r="H95" s="662" t="s">
        <v>597</v>
      </c>
      <c r="I95" s="662" t="s">
        <v>2040</v>
      </c>
      <c r="J95" s="662" t="s">
        <v>3674</v>
      </c>
      <c r="K95" s="662" t="s">
        <v>3675</v>
      </c>
      <c r="L95" s="663">
        <v>83.35</v>
      </c>
      <c r="M95" s="663">
        <v>83.35</v>
      </c>
      <c r="N95" s="662">
        <v>1</v>
      </c>
      <c r="O95" s="745">
        <v>1</v>
      </c>
      <c r="P95" s="663">
        <v>83.35</v>
      </c>
      <c r="Q95" s="678">
        <v>1</v>
      </c>
      <c r="R95" s="662">
        <v>1</v>
      </c>
      <c r="S95" s="678">
        <v>1</v>
      </c>
      <c r="T95" s="745">
        <v>1</v>
      </c>
      <c r="U95" s="701">
        <v>1</v>
      </c>
    </row>
    <row r="96" spans="1:21" ht="14.4" customHeight="1" x14ac:dyDescent="0.3">
      <c r="A96" s="661">
        <v>4</v>
      </c>
      <c r="B96" s="662" t="s">
        <v>3182</v>
      </c>
      <c r="C96" s="662" t="s">
        <v>3516</v>
      </c>
      <c r="D96" s="743" t="s">
        <v>5664</v>
      </c>
      <c r="E96" s="744" t="s">
        <v>3543</v>
      </c>
      <c r="F96" s="662" t="s">
        <v>3512</v>
      </c>
      <c r="G96" s="662" t="s">
        <v>3676</v>
      </c>
      <c r="H96" s="662" t="s">
        <v>1373</v>
      </c>
      <c r="I96" s="662" t="s">
        <v>3677</v>
      </c>
      <c r="J96" s="662" t="s">
        <v>3678</v>
      </c>
      <c r="K96" s="662" t="s">
        <v>1487</v>
      </c>
      <c r="L96" s="663">
        <v>131.54</v>
      </c>
      <c r="M96" s="663">
        <v>131.54</v>
      </c>
      <c r="N96" s="662">
        <v>1</v>
      </c>
      <c r="O96" s="745">
        <v>0.5</v>
      </c>
      <c r="P96" s="663"/>
      <c r="Q96" s="678">
        <v>0</v>
      </c>
      <c r="R96" s="662"/>
      <c r="S96" s="678">
        <v>0</v>
      </c>
      <c r="T96" s="745"/>
      <c r="U96" s="701">
        <v>0</v>
      </c>
    </row>
    <row r="97" spans="1:21" ht="14.4" customHeight="1" x14ac:dyDescent="0.3">
      <c r="A97" s="661">
        <v>4</v>
      </c>
      <c r="B97" s="662" t="s">
        <v>3182</v>
      </c>
      <c r="C97" s="662" t="s">
        <v>3516</v>
      </c>
      <c r="D97" s="743" t="s">
        <v>5664</v>
      </c>
      <c r="E97" s="744" t="s">
        <v>3543</v>
      </c>
      <c r="F97" s="662" t="s">
        <v>3512</v>
      </c>
      <c r="G97" s="662" t="s">
        <v>3679</v>
      </c>
      <c r="H97" s="662" t="s">
        <v>597</v>
      </c>
      <c r="I97" s="662" t="s">
        <v>3680</v>
      </c>
      <c r="J97" s="662" t="s">
        <v>3681</v>
      </c>
      <c r="K97" s="662" t="s">
        <v>3682</v>
      </c>
      <c r="L97" s="663">
        <v>152.24</v>
      </c>
      <c r="M97" s="663">
        <v>152.24</v>
      </c>
      <c r="N97" s="662">
        <v>1</v>
      </c>
      <c r="O97" s="745">
        <v>1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4</v>
      </c>
      <c r="B98" s="662" t="s">
        <v>3182</v>
      </c>
      <c r="C98" s="662" t="s">
        <v>3516</v>
      </c>
      <c r="D98" s="743" t="s">
        <v>5664</v>
      </c>
      <c r="E98" s="744" t="s">
        <v>3543</v>
      </c>
      <c r="F98" s="662" t="s">
        <v>3512</v>
      </c>
      <c r="G98" s="662" t="s">
        <v>3683</v>
      </c>
      <c r="H98" s="662" t="s">
        <v>1373</v>
      </c>
      <c r="I98" s="662" t="s">
        <v>1397</v>
      </c>
      <c r="J98" s="662" t="s">
        <v>3314</v>
      </c>
      <c r="K98" s="662" t="s">
        <v>3315</v>
      </c>
      <c r="L98" s="663">
        <v>140.6</v>
      </c>
      <c r="M98" s="663">
        <v>140.6</v>
      </c>
      <c r="N98" s="662">
        <v>1</v>
      </c>
      <c r="O98" s="745">
        <v>0.5</v>
      </c>
      <c r="P98" s="663"/>
      <c r="Q98" s="678">
        <v>0</v>
      </c>
      <c r="R98" s="662"/>
      <c r="S98" s="678">
        <v>0</v>
      </c>
      <c r="T98" s="745"/>
      <c r="U98" s="701">
        <v>0</v>
      </c>
    </row>
    <row r="99" spans="1:21" ht="14.4" customHeight="1" x14ac:dyDescent="0.3">
      <c r="A99" s="661">
        <v>4</v>
      </c>
      <c r="B99" s="662" t="s">
        <v>3182</v>
      </c>
      <c r="C99" s="662" t="s">
        <v>3516</v>
      </c>
      <c r="D99" s="743" t="s">
        <v>5664</v>
      </c>
      <c r="E99" s="744" t="s">
        <v>3543</v>
      </c>
      <c r="F99" s="662" t="s">
        <v>3512</v>
      </c>
      <c r="G99" s="662" t="s">
        <v>3615</v>
      </c>
      <c r="H99" s="662" t="s">
        <v>597</v>
      </c>
      <c r="I99" s="662" t="s">
        <v>3616</v>
      </c>
      <c r="J99" s="662" t="s">
        <v>2258</v>
      </c>
      <c r="K99" s="662" t="s">
        <v>2259</v>
      </c>
      <c r="L99" s="663">
        <v>374.79</v>
      </c>
      <c r="M99" s="663">
        <v>1499.16</v>
      </c>
      <c r="N99" s="662">
        <v>4</v>
      </c>
      <c r="O99" s="745">
        <v>0.5</v>
      </c>
      <c r="P99" s="663">
        <v>1499.16</v>
      </c>
      <c r="Q99" s="678">
        <v>1</v>
      </c>
      <c r="R99" s="662">
        <v>4</v>
      </c>
      <c r="S99" s="678">
        <v>1</v>
      </c>
      <c r="T99" s="745">
        <v>0.5</v>
      </c>
      <c r="U99" s="701">
        <v>1</v>
      </c>
    </row>
    <row r="100" spans="1:21" ht="14.4" customHeight="1" x14ac:dyDescent="0.3">
      <c r="A100" s="661">
        <v>4</v>
      </c>
      <c r="B100" s="662" t="s">
        <v>3182</v>
      </c>
      <c r="C100" s="662" t="s">
        <v>3516</v>
      </c>
      <c r="D100" s="743" t="s">
        <v>5664</v>
      </c>
      <c r="E100" s="744" t="s">
        <v>3543</v>
      </c>
      <c r="F100" s="662" t="s">
        <v>3512</v>
      </c>
      <c r="G100" s="662" t="s">
        <v>3684</v>
      </c>
      <c r="H100" s="662" t="s">
        <v>1373</v>
      </c>
      <c r="I100" s="662" t="s">
        <v>1374</v>
      </c>
      <c r="J100" s="662" t="s">
        <v>1375</v>
      </c>
      <c r="K100" s="662" t="s">
        <v>1376</v>
      </c>
      <c r="L100" s="663">
        <v>102.93</v>
      </c>
      <c r="M100" s="663">
        <v>102.93</v>
      </c>
      <c r="N100" s="662">
        <v>1</v>
      </c>
      <c r="O100" s="745">
        <v>1</v>
      </c>
      <c r="P100" s="663">
        <v>102.93</v>
      </c>
      <c r="Q100" s="678">
        <v>1</v>
      </c>
      <c r="R100" s="662">
        <v>1</v>
      </c>
      <c r="S100" s="678">
        <v>1</v>
      </c>
      <c r="T100" s="745">
        <v>1</v>
      </c>
      <c r="U100" s="701">
        <v>1</v>
      </c>
    </row>
    <row r="101" spans="1:21" ht="14.4" customHeight="1" x14ac:dyDescent="0.3">
      <c r="A101" s="661">
        <v>4</v>
      </c>
      <c r="B101" s="662" t="s">
        <v>3182</v>
      </c>
      <c r="C101" s="662" t="s">
        <v>3516</v>
      </c>
      <c r="D101" s="743" t="s">
        <v>5664</v>
      </c>
      <c r="E101" s="744" t="s">
        <v>3543</v>
      </c>
      <c r="F101" s="662" t="s">
        <v>3512</v>
      </c>
      <c r="G101" s="662" t="s">
        <v>3593</v>
      </c>
      <c r="H101" s="662" t="s">
        <v>597</v>
      </c>
      <c r="I101" s="662" t="s">
        <v>806</v>
      </c>
      <c r="J101" s="662" t="s">
        <v>3594</v>
      </c>
      <c r="K101" s="662" t="s">
        <v>3595</v>
      </c>
      <c r="L101" s="663">
        <v>0</v>
      </c>
      <c r="M101" s="663">
        <v>0</v>
      </c>
      <c r="N101" s="662">
        <v>2</v>
      </c>
      <c r="O101" s="745">
        <v>0.5</v>
      </c>
      <c r="P101" s="663">
        <v>0</v>
      </c>
      <c r="Q101" s="678"/>
      <c r="R101" s="662">
        <v>2</v>
      </c>
      <c r="S101" s="678">
        <v>1</v>
      </c>
      <c r="T101" s="745">
        <v>0.5</v>
      </c>
      <c r="U101" s="701">
        <v>1</v>
      </c>
    </row>
    <row r="102" spans="1:21" ht="14.4" customHeight="1" x14ac:dyDescent="0.3">
      <c r="A102" s="661">
        <v>4</v>
      </c>
      <c r="B102" s="662" t="s">
        <v>3182</v>
      </c>
      <c r="C102" s="662" t="s">
        <v>3516</v>
      </c>
      <c r="D102" s="743" t="s">
        <v>5664</v>
      </c>
      <c r="E102" s="744" t="s">
        <v>3544</v>
      </c>
      <c r="F102" s="662" t="s">
        <v>3512</v>
      </c>
      <c r="G102" s="662" t="s">
        <v>3620</v>
      </c>
      <c r="H102" s="662" t="s">
        <v>597</v>
      </c>
      <c r="I102" s="662" t="s">
        <v>3685</v>
      </c>
      <c r="J102" s="662" t="s">
        <v>3622</v>
      </c>
      <c r="K102" s="662" t="s">
        <v>3623</v>
      </c>
      <c r="L102" s="663">
        <v>0</v>
      </c>
      <c r="M102" s="663">
        <v>0</v>
      </c>
      <c r="N102" s="662">
        <v>1</v>
      </c>
      <c r="O102" s="745">
        <v>1</v>
      </c>
      <c r="P102" s="663"/>
      <c r="Q102" s="678"/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4</v>
      </c>
      <c r="B103" s="662" t="s">
        <v>3182</v>
      </c>
      <c r="C103" s="662" t="s">
        <v>3516</v>
      </c>
      <c r="D103" s="743" t="s">
        <v>5664</v>
      </c>
      <c r="E103" s="744" t="s">
        <v>3544</v>
      </c>
      <c r="F103" s="662" t="s">
        <v>3512</v>
      </c>
      <c r="G103" s="662" t="s">
        <v>3573</v>
      </c>
      <c r="H103" s="662" t="s">
        <v>1373</v>
      </c>
      <c r="I103" s="662" t="s">
        <v>1641</v>
      </c>
      <c r="J103" s="662" t="s">
        <v>1557</v>
      </c>
      <c r="K103" s="662" t="s">
        <v>3351</v>
      </c>
      <c r="L103" s="663">
        <v>154.36000000000001</v>
      </c>
      <c r="M103" s="663">
        <v>154.36000000000001</v>
      </c>
      <c r="N103" s="662">
        <v>1</v>
      </c>
      <c r="O103" s="745">
        <v>1</v>
      </c>
      <c r="P103" s="663"/>
      <c r="Q103" s="678">
        <v>0</v>
      </c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4</v>
      </c>
      <c r="B104" s="662" t="s">
        <v>3182</v>
      </c>
      <c r="C104" s="662" t="s">
        <v>3516</v>
      </c>
      <c r="D104" s="743" t="s">
        <v>5664</v>
      </c>
      <c r="E104" s="744" t="s">
        <v>3544</v>
      </c>
      <c r="F104" s="662" t="s">
        <v>3512</v>
      </c>
      <c r="G104" s="662" t="s">
        <v>3629</v>
      </c>
      <c r="H104" s="662" t="s">
        <v>597</v>
      </c>
      <c r="I104" s="662" t="s">
        <v>1161</v>
      </c>
      <c r="J104" s="662" t="s">
        <v>1162</v>
      </c>
      <c r="K104" s="662" t="s">
        <v>3630</v>
      </c>
      <c r="L104" s="663">
        <v>30.46</v>
      </c>
      <c r="M104" s="663">
        <v>30.46</v>
      </c>
      <c r="N104" s="662">
        <v>1</v>
      </c>
      <c r="O104" s="745">
        <v>1</v>
      </c>
      <c r="P104" s="663">
        <v>30.46</v>
      </c>
      <c r="Q104" s="678">
        <v>1</v>
      </c>
      <c r="R104" s="662">
        <v>1</v>
      </c>
      <c r="S104" s="678">
        <v>1</v>
      </c>
      <c r="T104" s="745">
        <v>1</v>
      </c>
      <c r="U104" s="701">
        <v>1</v>
      </c>
    </row>
    <row r="105" spans="1:21" ht="14.4" customHeight="1" x14ac:dyDescent="0.3">
      <c r="A105" s="661">
        <v>4</v>
      </c>
      <c r="B105" s="662" t="s">
        <v>3182</v>
      </c>
      <c r="C105" s="662" t="s">
        <v>3516</v>
      </c>
      <c r="D105" s="743" t="s">
        <v>5664</v>
      </c>
      <c r="E105" s="744" t="s">
        <v>3544</v>
      </c>
      <c r="F105" s="662" t="s">
        <v>3512</v>
      </c>
      <c r="G105" s="662" t="s">
        <v>3583</v>
      </c>
      <c r="H105" s="662" t="s">
        <v>1373</v>
      </c>
      <c r="I105" s="662" t="s">
        <v>2348</v>
      </c>
      <c r="J105" s="662" t="s">
        <v>1405</v>
      </c>
      <c r="K105" s="662" t="s">
        <v>2349</v>
      </c>
      <c r="L105" s="663">
        <v>0</v>
      </c>
      <c r="M105" s="663">
        <v>0</v>
      </c>
      <c r="N105" s="662">
        <v>1</v>
      </c>
      <c r="O105" s="745">
        <v>1</v>
      </c>
      <c r="P105" s="663">
        <v>0</v>
      </c>
      <c r="Q105" s="678"/>
      <c r="R105" s="662">
        <v>1</v>
      </c>
      <c r="S105" s="678">
        <v>1</v>
      </c>
      <c r="T105" s="745">
        <v>1</v>
      </c>
      <c r="U105" s="701">
        <v>1</v>
      </c>
    </row>
    <row r="106" spans="1:21" ht="14.4" customHeight="1" x14ac:dyDescent="0.3">
      <c r="A106" s="661">
        <v>4</v>
      </c>
      <c r="B106" s="662" t="s">
        <v>3182</v>
      </c>
      <c r="C106" s="662" t="s">
        <v>3516</v>
      </c>
      <c r="D106" s="743" t="s">
        <v>5664</v>
      </c>
      <c r="E106" s="744" t="s">
        <v>3544</v>
      </c>
      <c r="F106" s="662" t="s">
        <v>3512</v>
      </c>
      <c r="G106" s="662" t="s">
        <v>3615</v>
      </c>
      <c r="H106" s="662" t="s">
        <v>597</v>
      </c>
      <c r="I106" s="662" t="s">
        <v>3616</v>
      </c>
      <c r="J106" s="662" t="s">
        <v>2258</v>
      </c>
      <c r="K106" s="662" t="s">
        <v>2259</v>
      </c>
      <c r="L106" s="663">
        <v>374.79</v>
      </c>
      <c r="M106" s="663">
        <v>10494.12</v>
      </c>
      <c r="N106" s="662">
        <v>28</v>
      </c>
      <c r="O106" s="745">
        <v>5</v>
      </c>
      <c r="P106" s="663">
        <v>2623.53</v>
      </c>
      <c r="Q106" s="678">
        <v>0.25</v>
      </c>
      <c r="R106" s="662">
        <v>7</v>
      </c>
      <c r="S106" s="678">
        <v>0.25</v>
      </c>
      <c r="T106" s="745">
        <v>1.5</v>
      </c>
      <c r="U106" s="701">
        <v>0.3</v>
      </c>
    </row>
    <row r="107" spans="1:21" ht="14.4" customHeight="1" x14ac:dyDescent="0.3">
      <c r="A107" s="661">
        <v>4</v>
      </c>
      <c r="B107" s="662" t="s">
        <v>3182</v>
      </c>
      <c r="C107" s="662" t="s">
        <v>3516</v>
      </c>
      <c r="D107" s="743" t="s">
        <v>5664</v>
      </c>
      <c r="E107" s="744" t="s">
        <v>3544</v>
      </c>
      <c r="F107" s="662" t="s">
        <v>3512</v>
      </c>
      <c r="G107" s="662" t="s">
        <v>3615</v>
      </c>
      <c r="H107" s="662" t="s">
        <v>597</v>
      </c>
      <c r="I107" s="662" t="s">
        <v>2257</v>
      </c>
      <c r="J107" s="662" t="s">
        <v>2258</v>
      </c>
      <c r="K107" s="662" t="s">
        <v>2259</v>
      </c>
      <c r="L107" s="663">
        <v>374.79</v>
      </c>
      <c r="M107" s="663">
        <v>3373.1100000000006</v>
      </c>
      <c r="N107" s="662">
        <v>9</v>
      </c>
      <c r="O107" s="745">
        <v>2</v>
      </c>
      <c r="P107" s="663">
        <v>2248.7400000000002</v>
      </c>
      <c r="Q107" s="678">
        <v>0.66666666666666663</v>
      </c>
      <c r="R107" s="662">
        <v>6</v>
      </c>
      <c r="S107" s="678">
        <v>0.66666666666666663</v>
      </c>
      <c r="T107" s="745">
        <v>1</v>
      </c>
      <c r="U107" s="701">
        <v>0.5</v>
      </c>
    </row>
    <row r="108" spans="1:21" ht="14.4" customHeight="1" x14ac:dyDescent="0.3">
      <c r="A108" s="661">
        <v>4</v>
      </c>
      <c r="B108" s="662" t="s">
        <v>3182</v>
      </c>
      <c r="C108" s="662" t="s">
        <v>3516</v>
      </c>
      <c r="D108" s="743" t="s">
        <v>5664</v>
      </c>
      <c r="E108" s="744" t="s">
        <v>3544</v>
      </c>
      <c r="F108" s="662" t="s">
        <v>3512</v>
      </c>
      <c r="G108" s="662" t="s">
        <v>3615</v>
      </c>
      <c r="H108" s="662" t="s">
        <v>597</v>
      </c>
      <c r="I108" s="662" t="s">
        <v>2271</v>
      </c>
      <c r="J108" s="662" t="s">
        <v>2258</v>
      </c>
      <c r="K108" s="662" t="s">
        <v>2259</v>
      </c>
      <c r="L108" s="663">
        <v>374.79</v>
      </c>
      <c r="M108" s="663">
        <v>1124.3700000000001</v>
      </c>
      <c r="N108" s="662">
        <v>3</v>
      </c>
      <c r="O108" s="745">
        <v>0.5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4</v>
      </c>
      <c r="B109" s="662" t="s">
        <v>3182</v>
      </c>
      <c r="C109" s="662" t="s">
        <v>3516</v>
      </c>
      <c r="D109" s="743" t="s">
        <v>5664</v>
      </c>
      <c r="E109" s="744" t="s">
        <v>3544</v>
      </c>
      <c r="F109" s="662" t="s">
        <v>3512</v>
      </c>
      <c r="G109" s="662" t="s">
        <v>3572</v>
      </c>
      <c r="H109" s="662" t="s">
        <v>1373</v>
      </c>
      <c r="I109" s="662" t="s">
        <v>3587</v>
      </c>
      <c r="J109" s="662" t="s">
        <v>1524</v>
      </c>
      <c r="K109" s="662" t="s">
        <v>3588</v>
      </c>
      <c r="L109" s="663">
        <v>923.74</v>
      </c>
      <c r="M109" s="663">
        <v>923.74</v>
      </c>
      <c r="N109" s="662">
        <v>1</v>
      </c>
      <c r="O109" s="745">
        <v>0.5</v>
      </c>
      <c r="P109" s="663">
        <v>923.74</v>
      </c>
      <c r="Q109" s="678">
        <v>1</v>
      </c>
      <c r="R109" s="662">
        <v>1</v>
      </c>
      <c r="S109" s="678">
        <v>1</v>
      </c>
      <c r="T109" s="745">
        <v>0.5</v>
      </c>
      <c r="U109" s="701">
        <v>1</v>
      </c>
    </row>
    <row r="110" spans="1:21" ht="14.4" customHeight="1" x14ac:dyDescent="0.3">
      <c r="A110" s="661">
        <v>4</v>
      </c>
      <c r="B110" s="662" t="s">
        <v>3182</v>
      </c>
      <c r="C110" s="662" t="s">
        <v>3516</v>
      </c>
      <c r="D110" s="743" t="s">
        <v>5664</v>
      </c>
      <c r="E110" s="744" t="s">
        <v>3544</v>
      </c>
      <c r="F110" s="662" t="s">
        <v>3512</v>
      </c>
      <c r="G110" s="662" t="s">
        <v>3589</v>
      </c>
      <c r="H110" s="662" t="s">
        <v>597</v>
      </c>
      <c r="I110" s="662" t="s">
        <v>3686</v>
      </c>
      <c r="J110" s="662" t="s">
        <v>1841</v>
      </c>
      <c r="K110" s="662" t="s">
        <v>1845</v>
      </c>
      <c r="L110" s="663">
        <v>0</v>
      </c>
      <c r="M110" s="663">
        <v>0</v>
      </c>
      <c r="N110" s="662">
        <v>1</v>
      </c>
      <c r="O110" s="745">
        <v>0.5</v>
      </c>
      <c r="P110" s="663"/>
      <c r="Q110" s="678"/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4</v>
      </c>
      <c r="B111" s="662" t="s">
        <v>3182</v>
      </c>
      <c r="C111" s="662" t="s">
        <v>3516</v>
      </c>
      <c r="D111" s="743" t="s">
        <v>5664</v>
      </c>
      <c r="E111" s="744" t="s">
        <v>3544</v>
      </c>
      <c r="F111" s="662" t="s">
        <v>3512</v>
      </c>
      <c r="G111" s="662" t="s">
        <v>3589</v>
      </c>
      <c r="H111" s="662" t="s">
        <v>597</v>
      </c>
      <c r="I111" s="662" t="s">
        <v>3639</v>
      </c>
      <c r="J111" s="662" t="s">
        <v>3591</v>
      </c>
      <c r="K111" s="662" t="s">
        <v>1845</v>
      </c>
      <c r="L111" s="663">
        <v>301.2</v>
      </c>
      <c r="M111" s="663">
        <v>903.59999999999991</v>
      </c>
      <c r="N111" s="662">
        <v>3</v>
      </c>
      <c r="O111" s="745">
        <v>1.5</v>
      </c>
      <c r="P111" s="663">
        <v>301.2</v>
      </c>
      <c r="Q111" s="678">
        <v>0.33333333333333337</v>
      </c>
      <c r="R111" s="662">
        <v>1</v>
      </c>
      <c r="S111" s="678">
        <v>0.33333333333333331</v>
      </c>
      <c r="T111" s="745">
        <v>0.5</v>
      </c>
      <c r="U111" s="701">
        <v>0.33333333333333331</v>
      </c>
    </row>
    <row r="112" spans="1:21" ht="14.4" customHeight="1" x14ac:dyDescent="0.3">
      <c r="A112" s="661">
        <v>4</v>
      </c>
      <c r="B112" s="662" t="s">
        <v>3182</v>
      </c>
      <c r="C112" s="662" t="s">
        <v>3516</v>
      </c>
      <c r="D112" s="743" t="s">
        <v>5664</v>
      </c>
      <c r="E112" s="744" t="s">
        <v>3544</v>
      </c>
      <c r="F112" s="662" t="s">
        <v>3512</v>
      </c>
      <c r="G112" s="662" t="s">
        <v>3589</v>
      </c>
      <c r="H112" s="662" t="s">
        <v>597</v>
      </c>
      <c r="I112" s="662" t="s">
        <v>3639</v>
      </c>
      <c r="J112" s="662" t="s">
        <v>3591</v>
      </c>
      <c r="K112" s="662" t="s">
        <v>1845</v>
      </c>
      <c r="L112" s="663">
        <v>185.26</v>
      </c>
      <c r="M112" s="663">
        <v>555.78</v>
      </c>
      <c r="N112" s="662">
        <v>3</v>
      </c>
      <c r="O112" s="745">
        <v>1.5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4</v>
      </c>
      <c r="B113" s="662" t="s">
        <v>3182</v>
      </c>
      <c r="C113" s="662" t="s">
        <v>3516</v>
      </c>
      <c r="D113" s="743" t="s">
        <v>5664</v>
      </c>
      <c r="E113" s="744" t="s">
        <v>3544</v>
      </c>
      <c r="F113" s="662" t="s">
        <v>3512</v>
      </c>
      <c r="G113" s="662" t="s">
        <v>3687</v>
      </c>
      <c r="H113" s="662" t="s">
        <v>597</v>
      </c>
      <c r="I113" s="662" t="s">
        <v>2662</v>
      </c>
      <c r="J113" s="662" t="s">
        <v>2663</v>
      </c>
      <c r="K113" s="662" t="s">
        <v>3688</v>
      </c>
      <c r="L113" s="663">
        <v>55.72</v>
      </c>
      <c r="M113" s="663">
        <v>55.72</v>
      </c>
      <c r="N113" s="662">
        <v>1</v>
      </c>
      <c r="O113" s="745">
        <v>1</v>
      </c>
      <c r="P113" s="663"/>
      <c r="Q113" s="678">
        <v>0</v>
      </c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4</v>
      </c>
      <c r="B114" s="662" t="s">
        <v>3182</v>
      </c>
      <c r="C114" s="662" t="s">
        <v>3516</v>
      </c>
      <c r="D114" s="743" t="s">
        <v>5664</v>
      </c>
      <c r="E114" s="744" t="s">
        <v>3544</v>
      </c>
      <c r="F114" s="662" t="s">
        <v>3512</v>
      </c>
      <c r="G114" s="662" t="s">
        <v>3593</v>
      </c>
      <c r="H114" s="662" t="s">
        <v>597</v>
      </c>
      <c r="I114" s="662" t="s">
        <v>806</v>
      </c>
      <c r="J114" s="662" t="s">
        <v>3594</v>
      </c>
      <c r="K114" s="662" t="s">
        <v>3595</v>
      </c>
      <c r="L114" s="663">
        <v>0</v>
      </c>
      <c r="M114" s="663">
        <v>0</v>
      </c>
      <c r="N114" s="662">
        <v>3</v>
      </c>
      <c r="O114" s="745">
        <v>2.5</v>
      </c>
      <c r="P114" s="663">
        <v>0</v>
      </c>
      <c r="Q114" s="678"/>
      <c r="R114" s="662">
        <v>1</v>
      </c>
      <c r="S114" s="678">
        <v>0.33333333333333331</v>
      </c>
      <c r="T114" s="745">
        <v>0.5</v>
      </c>
      <c r="U114" s="701">
        <v>0.2</v>
      </c>
    </row>
    <row r="115" spans="1:21" ht="14.4" customHeight="1" x14ac:dyDescent="0.3">
      <c r="A115" s="661">
        <v>4</v>
      </c>
      <c r="B115" s="662" t="s">
        <v>3182</v>
      </c>
      <c r="C115" s="662" t="s">
        <v>3516</v>
      </c>
      <c r="D115" s="743" t="s">
        <v>5664</v>
      </c>
      <c r="E115" s="744" t="s">
        <v>3548</v>
      </c>
      <c r="F115" s="662" t="s">
        <v>3512</v>
      </c>
      <c r="G115" s="662" t="s">
        <v>3593</v>
      </c>
      <c r="H115" s="662" t="s">
        <v>597</v>
      </c>
      <c r="I115" s="662" t="s">
        <v>806</v>
      </c>
      <c r="J115" s="662" t="s">
        <v>3594</v>
      </c>
      <c r="K115" s="662" t="s">
        <v>3595</v>
      </c>
      <c r="L115" s="663">
        <v>0</v>
      </c>
      <c r="M115" s="663">
        <v>0</v>
      </c>
      <c r="N115" s="662">
        <v>1</v>
      </c>
      <c r="O115" s="745">
        <v>1</v>
      </c>
      <c r="P115" s="663">
        <v>0</v>
      </c>
      <c r="Q115" s="678"/>
      <c r="R115" s="662">
        <v>1</v>
      </c>
      <c r="S115" s="678">
        <v>1</v>
      </c>
      <c r="T115" s="745">
        <v>1</v>
      </c>
      <c r="U115" s="701">
        <v>1</v>
      </c>
    </row>
    <row r="116" spans="1:21" ht="14.4" customHeight="1" x14ac:dyDescent="0.3">
      <c r="A116" s="661">
        <v>4</v>
      </c>
      <c r="B116" s="662" t="s">
        <v>3182</v>
      </c>
      <c r="C116" s="662" t="s">
        <v>3516</v>
      </c>
      <c r="D116" s="743" t="s">
        <v>5664</v>
      </c>
      <c r="E116" s="744" t="s">
        <v>3549</v>
      </c>
      <c r="F116" s="662" t="s">
        <v>3512</v>
      </c>
      <c r="G116" s="662" t="s">
        <v>3573</v>
      </c>
      <c r="H116" s="662" t="s">
        <v>1373</v>
      </c>
      <c r="I116" s="662" t="s">
        <v>1641</v>
      </c>
      <c r="J116" s="662" t="s">
        <v>1557</v>
      </c>
      <c r="K116" s="662" t="s">
        <v>3351</v>
      </c>
      <c r="L116" s="663">
        <v>150.04</v>
      </c>
      <c r="M116" s="663">
        <v>150.04</v>
      </c>
      <c r="N116" s="662">
        <v>1</v>
      </c>
      <c r="O116" s="745">
        <v>1</v>
      </c>
      <c r="P116" s="663"/>
      <c r="Q116" s="678">
        <v>0</v>
      </c>
      <c r="R116" s="662"/>
      <c r="S116" s="678">
        <v>0</v>
      </c>
      <c r="T116" s="745"/>
      <c r="U116" s="701">
        <v>0</v>
      </c>
    </row>
    <row r="117" spans="1:21" ht="14.4" customHeight="1" x14ac:dyDescent="0.3">
      <c r="A117" s="661">
        <v>4</v>
      </c>
      <c r="B117" s="662" t="s">
        <v>3182</v>
      </c>
      <c r="C117" s="662" t="s">
        <v>3516</v>
      </c>
      <c r="D117" s="743" t="s">
        <v>5664</v>
      </c>
      <c r="E117" s="744" t="s">
        <v>3549</v>
      </c>
      <c r="F117" s="662" t="s">
        <v>3512</v>
      </c>
      <c r="G117" s="662" t="s">
        <v>3573</v>
      </c>
      <c r="H117" s="662" t="s">
        <v>1373</v>
      </c>
      <c r="I117" s="662" t="s">
        <v>1641</v>
      </c>
      <c r="J117" s="662" t="s">
        <v>1557</v>
      </c>
      <c r="K117" s="662" t="s">
        <v>3351</v>
      </c>
      <c r="L117" s="663">
        <v>154.36000000000001</v>
      </c>
      <c r="M117" s="663">
        <v>463.08000000000004</v>
      </c>
      <c r="N117" s="662">
        <v>3</v>
      </c>
      <c r="O117" s="745">
        <v>3</v>
      </c>
      <c r="P117" s="663"/>
      <c r="Q117" s="678">
        <v>0</v>
      </c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4</v>
      </c>
      <c r="B118" s="662" t="s">
        <v>3182</v>
      </c>
      <c r="C118" s="662" t="s">
        <v>3516</v>
      </c>
      <c r="D118" s="743" t="s">
        <v>5664</v>
      </c>
      <c r="E118" s="744" t="s">
        <v>3549</v>
      </c>
      <c r="F118" s="662" t="s">
        <v>3512</v>
      </c>
      <c r="G118" s="662" t="s">
        <v>3577</v>
      </c>
      <c r="H118" s="662" t="s">
        <v>597</v>
      </c>
      <c r="I118" s="662" t="s">
        <v>1131</v>
      </c>
      <c r="J118" s="662" t="s">
        <v>3578</v>
      </c>
      <c r="K118" s="662" t="s">
        <v>3579</v>
      </c>
      <c r="L118" s="663">
        <v>0</v>
      </c>
      <c r="M118" s="663">
        <v>0</v>
      </c>
      <c r="N118" s="662">
        <v>1</v>
      </c>
      <c r="O118" s="745">
        <v>0.5</v>
      </c>
      <c r="P118" s="663"/>
      <c r="Q118" s="678"/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4</v>
      </c>
      <c r="B119" s="662" t="s">
        <v>3182</v>
      </c>
      <c r="C119" s="662" t="s">
        <v>3516</v>
      </c>
      <c r="D119" s="743" t="s">
        <v>5664</v>
      </c>
      <c r="E119" s="744" t="s">
        <v>3549</v>
      </c>
      <c r="F119" s="662" t="s">
        <v>3512</v>
      </c>
      <c r="G119" s="662" t="s">
        <v>3572</v>
      </c>
      <c r="H119" s="662" t="s">
        <v>1373</v>
      </c>
      <c r="I119" s="662" t="s">
        <v>1523</v>
      </c>
      <c r="J119" s="662" t="s">
        <v>1524</v>
      </c>
      <c r="K119" s="662" t="s">
        <v>1525</v>
      </c>
      <c r="L119" s="663">
        <v>543.39</v>
      </c>
      <c r="M119" s="663">
        <v>543.39</v>
      </c>
      <c r="N119" s="662">
        <v>1</v>
      </c>
      <c r="O119" s="745">
        <v>1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4</v>
      </c>
      <c r="B120" s="662" t="s">
        <v>3182</v>
      </c>
      <c r="C120" s="662" t="s">
        <v>3516</v>
      </c>
      <c r="D120" s="743" t="s">
        <v>5664</v>
      </c>
      <c r="E120" s="744" t="s">
        <v>3549</v>
      </c>
      <c r="F120" s="662" t="s">
        <v>3512</v>
      </c>
      <c r="G120" s="662" t="s">
        <v>3572</v>
      </c>
      <c r="H120" s="662" t="s">
        <v>1373</v>
      </c>
      <c r="I120" s="662" t="s">
        <v>3689</v>
      </c>
      <c r="J120" s="662" t="s">
        <v>1524</v>
      </c>
      <c r="K120" s="662" t="s">
        <v>2399</v>
      </c>
      <c r="L120" s="663">
        <v>815.1</v>
      </c>
      <c r="M120" s="663">
        <v>815.1</v>
      </c>
      <c r="N120" s="662">
        <v>1</v>
      </c>
      <c r="O120" s="745">
        <v>1</v>
      </c>
      <c r="P120" s="663">
        <v>815.1</v>
      </c>
      <c r="Q120" s="678">
        <v>1</v>
      </c>
      <c r="R120" s="662">
        <v>1</v>
      </c>
      <c r="S120" s="678">
        <v>1</v>
      </c>
      <c r="T120" s="745">
        <v>1</v>
      </c>
      <c r="U120" s="701">
        <v>1</v>
      </c>
    </row>
    <row r="121" spans="1:21" ht="14.4" customHeight="1" x14ac:dyDescent="0.3">
      <c r="A121" s="661">
        <v>4</v>
      </c>
      <c r="B121" s="662" t="s">
        <v>3182</v>
      </c>
      <c r="C121" s="662" t="s">
        <v>3516</v>
      </c>
      <c r="D121" s="743" t="s">
        <v>5664</v>
      </c>
      <c r="E121" s="744" t="s">
        <v>3549</v>
      </c>
      <c r="F121" s="662" t="s">
        <v>3512</v>
      </c>
      <c r="G121" s="662" t="s">
        <v>3607</v>
      </c>
      <c r="H121" s="662" t="s">
        <v>1373</v>
      </c>
      <c r="I121" s="662" t="s">
        <v>1577</v>
      </c>
      <c r="J121" s="662" t="s">
        <v>1567</v>
      </c>
      <c r="K121" s="662" t="s">
        <v>1578</v>
      </c>
      <c r="L121" s="663">
        <v>105.31</v>
      </c>
      <c r="M121" s="663">
        <v>2527.44</v>
      </c>
      <c r="N121" s="662">
        <v>24</v>
      </c>
      <c r="O121" s="745">
        <v>2</v>
      </c>
      <c r="P121" s="663"/>
      <c r="Q121" s="678">
        <v>0</v>
      </c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4</v>
      </c>
      <c r="B122" s="662" t="s">
        <v>3182</v>
      </c>
      <c r="C122" s="662" t="s">
        <v>3516</v>
      </c>
      <c r="D122" s="743" t="s">
        <v>5664</v>
      </c>
      <c r="E122" s="744" t="s">
        <v>3549</v>
      </c>
      <c r="F122" s="662" t="s">
        <v>3512</v>
      </c>
      <c r="G122" s="662" t="s">
        <v>3641</v>
      </c>
      <c r="H122" s="662" t="s">
        <v>597</v>
      </c>
      <c r="I122" s="662" t="s">
        <v>2170</v>
      </c>
      <c r="J122" s="662" t="s">
        <v>2171</v>
      </c>
      <c r="K122" s="662" t="s">
        <v>3642</v>
      </c>
      <c r="L122" s="663">
        <v>0</v>
      </c>
      <c r="M122" s="663">
        <v>0</v>
      </c>
      <c r="N122" s="662">
        <v>7</v>
      </c>
      <c r="O122" s="745">
        <v>5</v>
      </c>
      <c r="P122" s="663">
        <v>0</v>
      </c>
      <c r="Q122" s="678"/>
      <c r="R122" s="662">
        <v>3</v>
      </c>
      <c r="S122" s="678">
        <v>0.42857142857142855</v>
      </c>
      <c r="T122" s="745">
        <v>3</v>
      </c>
      <c r="U122" s="701">
        <v>0.6</v>
      </c>
    </row>
    <row r="123" spans="1:21" ht="14.4" customHeight="1" x14ac:dyDescent="0.3">
      <c r="A123" s="661">
        <v>4</v>
      </c>
      <c r="B123" s="662" t="s">
        <v>3182</v>
      </c>
      <c r="C123" s="662" t="s">
        <v>3516</v>
      </c>
      <c r="D123" s="743" t="s">
        <v>5664</v>
      </c>
      <c r="E123" s="744" t="s">
        <v>3549</v>
      </c>
      <c r="F123" s="662" t="s">
        <v>3512</v>
      </c>
      <c r="G123" s="662" t="s">
        <v>3593</v>
      </c>
      <c r="H123" s="662" t="s">
        <v>597</v>
      </c>
      <c r="I123" s="662" t="s">
        <v>806</v>
      </c>
      <c r="J123" s="662" t="s">
        <v>3594</v>
      </c>
      <c r="K123" s="662" t="s">
        <v>3595</v>
      </c>
      <c r="L123" s="663">
        <v>0</v>
      </c>
      <c r="M123" s="663">
        <v>0</v>
      </c>
      <c r="N123" s="662">
        <v>2</v>
      </c>
      <c r="O123" s="745">
        <v>1.5</v>
      </c>
      <c r="P123" s="663"/>
      <c r="Q123" s="678"/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4</v>
      </c>
      <c r="B124" s="662" t="s">
        <v>3182</v>
      </c>
      <c r="C124" s="662" t="s">
        <v>3516</v>
      </c>
      <c r="D124" s="743" t="s">
        <v>5664</v>
      </c>
      <c r="E124" s="744" t="s">
        <v>3549</v>
      </c>
      <c r="F124" s="662" t="s">
        <v>3512</v>
      </c>
      <c r="G124" s="662" t="s">
        <v>3690</v>
      </c>
      <c r="H124" s="662" t="s">
        <v>597</v>
      </c>
      <c r="I124" s="662" t="s">
        <v>2443</v>
      </c>
      <c r="J124" s="662" t="s">
        <v>1646</v>
      </c>
      <c r="K124" s="662" t="s">
        <v>3691</v>
      </c>
      <c r="L124" s="663">
        <v>186.27</v>
      </c>
      <c r="M124" s="663">
        <v>186.27</v>
      </c>
      <c r="N124" s="662">
        <v>1</v>
      </c>
      <c r="O124" s="745">
        <v>1</v>
      </c>
      <c r="P124" s="663"/>
      <c r="Q124" s="678">
        <v>0</v>
      </c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4</v>
      </c>
      <c r="B125" s="662" t="s">
        <v>3182</v>
      </c>
      <c r="C125" s="662" t="s">
        <v>3516</v>
      </c>
      <c r="D125" s="743" t="s">
        <v>5664</v>
      </c>
      <c r="E125" s="744" t="s">
        <v>3549</v>
      </c>
      <c r="F125" s="662" t="s">
        <v>3512</v>
      </c>
      <c r="G125" s="662" t="s">
        <v>3602</v>
      </c>
      <c r="H125" s="662" t="s">
        <v>1373</v>
      </c>
      <c r="I125" s="662" t="s">
        <v>2312</v>
      </c>
      <c r="J125" s="662" t="s">
        <v>1539</v>
      </c>
      <c r="K125" s="662" t="s">
        <v>2313</v>
      </c>
      <c r="L125" s="663">
        <v>53.57</v>
      </c>
      <c r="M125" s="663">
        <v>53.57</v>
      </c>
      <c r="N125" s="662">
        <v>1</v>
      </c>
      <c r="O125" s="745">
        <v>1</v>
      </c>
      <c r="P125" s="663">
        <v>53.57</v>
      </c>
      <c r="Q125" s="678">
        <v>1</v>
      </c>
      <c r="R125" s="662">
        <v>1</v>
      </c>
      <c r="S125" s="678">
        <v>1</v>
      </c>
      <c r="T125" s="745">
        <v>1</v>
      </c>
      <c r="U125" s="701">
        <v>1</v>
      </c>
    </row>
    <row r="126" spans="1:21" ht="14.4" customHeight="1" x14ac:dyDescent="0.3">
      <c r="A126" s="661">
        <v>4</v>
      </c>
      <c r="B126" s="662" t="s">
        <v>3182</v>
      </c>
      <c r="C126" s="662" t="s">
        <v>3516</v>
      </c>
      <c r="D126" s="743" t="s">
        <v>5664</v>
      </c>
      <c r="E126" s="744" t="s">
        <v>3549</v>
      </c>
      <c r="F126" s="662" t="s">
        <v>3513</v>
      </c>
      <c r="G126" s="662" t="s">
        <v>3603</v>
      </c>
      <c r="H126" s="662" t="s">
        <v>597</v>
      </c>
      <c r="I126" s="662" t="s">
        <v>3604</v>
      </c>
      <c r="J126" s="662" t="s">
        <v>3605</v>
      </c>
      <c r="K126" s="662"/>
      <c r="L126" s="663">
        <v>0</v>
      </c>
      <c r="M126" s="663">
        <v>0</v>
      </c>
      <c r="N126" s="662">
        <v>4</v>
      </c>
      <c r="O126" s="745">
        <v>4</v>
      </c>
      <c r="P126" s="663">
        <v>0</v>
      </c>
      <c r="Q126" s="678"/>
      <c r="R126" s="662">
        <v>3</v>
      </c>
      <c r="S126" s="678">
        <v>0.75</v>
      </c>
      <c r="T126" s="745">
        <v>3</v>
      </c>
      <c r="U126" s="701">
        <v>0.75</v>
      </c>
    </row>
    <row r="127" spans="1:21" ht="14.4" customHeight="1" x14ac:dyDescent="0.3">
      <c r="A127" s="661">
        <v>4</v>
      </c>
      <c r="B127" s="662" t="s">
        <v>3182</v>
      </c>
      <c r="C127" s="662" t="s">
        <v>3516</v>
      </c>
      <c r="D127" s="743" t="s">
        <v>5664</v>
      </c>
      <c r="E127" s="744" t="s">
        <v>3550</v>
      </c>
      <c r="F127" s="662" t="s">
        <v>3512</v>
      </c>
      <c r="G127" s="662" t="s">
        <v>3573</v>
      </c>
      <c r="H127" s="662" t="s">
        <v>1373</v>
      </c>
      <c r="I127" s="662" t="s">
        <v>1641</v>
      </c>
      <c r="J127" s="662" t="s">
        <v>1557</v>
      </c>
      <c r="K127" s="662" t="s">
        <v>3351</v>
      </c>
      <c r="L127" s="663">
        <v>150.04</v>
      </c>
      <c r="M127" s="663">
        <v>450.12</v>
      </c>
      <c r="N127" s="662">
        <v>3</v>
      </c>
      <c r="O127" s="745">
        <v>1.5</v>
      </c>
      <c r="P127" s="663">
        <v>300.08</v>
      </c>
      <c r="Q127" s="678">
        <v>0.66666666666666663</v>
      </c>
      <c r="R127" s="662">
        <v>2</v>
      </c>
      <c r="S127" s="678">
        <v>0.66666666666666663</v>
      </c>
      <c r="T127" s="745">
        <v>0.5</v>
      </c>
      <c r="U127" s="701">
        <v>0.33333333333333331</v>
      </c>
    </row>
    <row r="128" spans="1:21" ht="14.4" customHeight="1" x14ac:dyDescent="0.3">
      <c r="A128" s="661">
        <v>4</v>
      </c>
      <c r="B128" s="662" t="s">
        <v>3182</v>
      </c>
      <c r="C128" s="662" t="s">
        <v>3516</v>
      </c>
      <c r="D128" s="743" t="s">
        <v>5664</v>
      </c>
      <c r="E128" s="744" t="s">
        <v>3550</v>
      </c>
      <c r="F128" s="662" t="s">
        <v>3512</v>
      </c>
      <c r="G128" s="662" t="s">
        <v>3573</v>
      </c>
      <c r="H128" s="662" t="s">
        <v>1373</v>
      </c>
      <c r="I128" s="662" t="s">
        <v>1641</v>
      </c>
      <c r="J128" s="662" t="s">
        <v>1557</v>
      </c>
      <c r="K128" s="662" t="s">
        <v>3351</v>
      </c>
      <c r="L128" s="663">
        <v>154.36000000000001</v>
      </c>
      <c r="M128" s="663">
        <v>308.72000000000003</v>
      </c>
      <c r="N128" s="662">
        <v>2</v>
      </c>
      <c r="O128" s="745">
        <v>1.5</v>
      </c>
      <c r="P128" s="663">
        <v>154.36000000000001</v>
      </c>
      <c r="Q128" s="678">
        <v>0.5</v>
      </c>
      <c r="R128" s="662">
        <v>1</v>
      </c>
      <c r="S128" s="678">
        <v>0.5</v>
      </c>
      <c r="T128" s="745">
        <v>1</v>
      </c>
      <c r="U128" s="701">
        <v>0.66666666666666663</v>
      </c>
    </row>
    <row r="129" spans="1:21" ht="14.4" customHeight="1" x14ac:dyDescent="0.3">
      <c r="A129" s="661">
        <v>4</v>
      </c>
      <c r="B129" s="662" t="s">
        <v>3182</v>
      </c>
      <c r="C129" s="662" t="s">
        <v>3516</v>
      </c>
      <c r="D129" s="743" t="s">
        <v>5664</v>
      </c>
      <c r="E129" s="744" t="s">
        <v>3550</v>
      </c>
      <c r="F129" s="662" t="s">
        <v>3512</v>
      </c>
      <c r="G129" s="662" t="s">
        <v>3573</v>
      </c>
      <c r="H129" s="662" t="s">
        <v>1373</v>
      </c>
      <c r="I129" s="662" t="s">
        <v>2478</v>
      </c>
      <c r="J129" s="662" t="s">
        <v>3438</v>
      </c>
      <c r="K129" s="662" t="s">
        <v>3350</v>
      </c>
      <c r="L129" s="663">
        <v>145.02000000000001</v>
      </c>
      <c r="M129" s="663">
        <v>145.02000000000001</v>
      </c>
      <c r="N129" s="662">
        <v>1</v>
      </c>
      <c r="O129" s="745">
        <v>0.5</v>
      </c>
      <c r="P129" s="663"/>
      <c r="Q129" s="678">
        <v>0</v>
      </c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4</v>
      </c>
      <c r="B130" s="662" t="s">
        <v>3182</v>
      </c>
      <c r="C130" s="662" t="s">
        <v>3516</v>
      </c>
      <c r="D130" s="743" t="s">
        <v>5664</v>
      </c>
      <c r="E130" s="744" t="s">
        <v>3550</v>
      </c>
      <c r="F130" s="662" t="s">
        <v>3512</v>
      </c>
      <c r="G130" s="662" t="s">
        <v>3573</v>
      </c>
      <c r="H130" s="662" t="s">
        <v>1373</v>
      </c>
      <c r="I130" s="662" t="s">
        <v>2478</v>
      </c>
      <c r="J130" s="662" t="s">
        <v>3438</v>
      </c>
      <c r="K130" s="662" t="s">
        <v>3350</v>
      </c>
      <c r="L130" s="663">
        <v>149.52000000000001</v>
      </c>
      <c r="M130" s="663">
        <v>149.52000000000001</v>
      </c>
      <c r="N130" s="662">
        <v>1</v>
      </c>
      <c r="O130" s="745">
        <v>1</v>
      </c>
      <c r="P130" s="663"/>
      <c r="Q130" s="678">
        <v>0</v>
      </c>
      <c r="R130" s="662"/>
      <c r="S130" s="678">
        <v>0</v>
      </c>
      <c r="T130" s="745"/>
      <c r="U130" s="701">
        <v>0</v>
      </c>
    </row>
    <row r="131" spans="1:21" ht="14.4" customHeight="1" x14ac:dyDescent="0.3">
      <c r="A131" s="661">
        <v>4</v>
      </c>
      <c r="B131" s="662" t="s">
        <v>3182</v>
      </c>
      <c r="C131" s="662" t="s">
        <v>3516</v>
      </c>
      <c r="D131" s="743" t="s">
        <v>5664</v>
      </c>
      <c r="E131" s="744" t="s">
        <v>3550</v>
      </c>
      <c r="F131" s="662" t="s">
        <v>3512</v>
      </c>
      <c r="G131" s="662" t="s">
        <v>3574</v>
      </c>
      <c r="H131" s="662" t="s">
        <v>597</v>
      </c>
      <c r="I131" s="662" t="s">
        <v>3692</v>
      </c>
      <c r="J131" s="662" t="s">
        <v>3575</v>
      </c>
      <c r="K131" s="662" t="s">
        <v>3576</v>
      </c>
      <c r="L131" s="663">
        <v>0</v>
      </c>
      <c r="M131" s="663">
        <v>0</v>
      </c>
      <c r="N131" s="662">
        <v>1</v>
      </c>
      <c r="O131" s="745">
        <v>0.5</v>
      </c>
      <c r="P131" s="663">
        <v>0</v>
      </c>
      <c r="Q131" s="678"/>
      <c r="R131" s="662">
        <v>1</v>
      </c>
      <c r="S131" s="678">
        <v>1</v>
      </c>
      <c r="T131" s="745">
        <v>0.5</v>
      </c>
      <c r="U131" s="701">
        <v>1</v>
      </c>
    </row>
    <row r="132" spans="1:21" ht="14.4" customHeight="1" x14ac:dyDescent="0.3">
      <c r="A132" s="661">
        <v>4</v>
      </c>
      <c r="B132" s="662" t="s">
        <v>3182</v>
      </c>
      <c r="C132" s="662" t="s">
        <v>3516</v>
      </c>
      <c r="D132" s="743" t="s">
        <v>5664</v>
      </c>
      <c r="E132" s="744" t="s">
        <v>3550</v>
      </c>
      <c r="F132" s="662" t="s">
        <v>3512</v>
      </c>
      <c r="G132" s="662" t="s">
        <v>3624</v>
      </c>
      <c r="H132" s="662" t="s">
        <v>597</v>
      </c>
      <c r="I132" s="662" t="s">
        <v>3625</v>
      </c>
      <c r="J132" s="662" t="s">
        <v>3626</v>
      </c>
      <c r="K132" s="662" t="s">
        <v>3627</v>
      </c>
      <c r="L132" s="663">
        <v>0</v>
      </c>
      <c r="M132" s="663">
        <v>0</v>
      </c>
      <c r="N132" s="662">
        <v>1</v>
      </c>
      <c r="O132" s="745">
        <v>0.5</v>
      </c>
      <c r="P132" s="663"/>
      <c r="Q132" s="678"/>
      <c r="R132" s="662"/>
      <c r="S132" s="678">
        <v>0</v>
      </c>
      <c r="T132" s="745"/>
      <c r="U132" s="701">
        <v>0</v>
      </c>
    </row>
    <row r="133" spans="1:21" ht="14.4" customHeight="1" x14ac:dyDescent="0.3">
      <c r="A133" s="661">
        <v>4</v>
      </c>
      <c r="B133" s="662" t="s">
        <v>3182</v>
      </c>
      <c r="C133" s="662" t="s">
        <v>3516</v>
      </c>
      <c r="D133" s="743" t="s">
        <v>5664</v>
      </c>
      <c r="E133" s="744" t="s">
        <v>3550</v>
      </c>
      <c r="F133" s="662" t="s">
        <v>3512</v>
      </c>
      <c r="G133" s="662" t="s">
        <v>3693</v>
      </c>
      <c r="H133" s="662" t="s">
        <v>597</v>
      </c>
      <c r="I133" s="662" t="s">
        <v>3694</v>
      </c>
      <c r="J133" s="662" t="s">
        <v>3695</v>
      </c>
      <c r="K133" s="662" t="s">
        <v>3696</v>
      </c>
      <c r="L133" s="663">
        <v>0</v>
      </c>
      <c r="M133" s="663">
        <v>0</v>
      </c>
      <c r="N133" s="662">
        <v>1</v>
      </c>
      <c r="O133" s="745">
        <v>0.5</v>
      </c>
      <c r="P133" s="663"/>
      <c r="Q133" s="678"/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4</v>
      </c>
      <c r="B134" s="662" t="s">
        <v>3182</v>
      </c>
      <c r="C134" s="662" t="s">
        <v>3516</v>
      </c>
      <c r="D134" s="743" t="s">
        <v>5664</v>
      </c>
      <c r="E134" s="744" t="s">
        <v>3550</v>
      </c>
      <c r="F134" s="662" t="s">
        <v>3512</v>
      </c>
      <c r="G134" s="662" t="s">
        <v>3577</v>
      </c>
      <c r="H134" s="662" t="s">
        <v>597</v>
      </c>
      <c r="I134" s="662" t="s">
        <v>1131</v>
      </c>
      <c r="J134" s="662" t="s">
        <v>3578</v>
      </c>
      <c r="K134" s="662" t="s">
        <v>3579</v>
      </c>
      <c r="L134" s="663">
        <v>0</v>
      </c>
      <c r="M134" s="663">
        <v>0</v>
      </c>
      <c r="N134" s="662">
        <v>2</v>
      </c>
      <c r="O134" s="745">
        <v>1</v>
      </c>
      <c r="P134" s="663"/>
      <c r="Q134" s="678"/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4</v>
      </c>
      <c r="B135" s="662" t="s">
        <v>3182</v>
      </c>
      <c r="C135" s="662" t="s">
        <v>3516</v>
      </c>
      <c r="D135" s="743" t="s">
        <v>5664</v>
      </c>
      <c r="E135" s="744" t="s">
        <v>3550</v>
      </c>
      <c r="F135" s="662" t="s">
        <v>3512</v>
      </c>
      <c r="G135" s="662" t="s">
        <v>3603</v>
      </c>
      <c r="H135" s="662" t="s">
        <v>597</v>
      </c>
      <c r="I135" s="662" t="s">
        <v>3606</v>
      </c>
      <c r="J135" s="662" t="s">
        <v>3605</v>
      </c>
      <c r="K135" s="662"/>
      <c r="L135" s="663">
        <v>0</v>
      </c>
      <c r="M135" s="663">
        <v>0</v>
      </c>
      <c r="N135" s="662">
        <v>1</v>
      </c>
      <c r="O135" s="745">
        <v>1</v>
      </c>
      <c r="P135" s="663">
        <v>0</v>
      </c>
      <c r="Q135" s="678"/>
      <c r="R135" s="662">
        <v>1</v>
      </c>
      <c r="S135" s="678">
        <v>1</v>
      </c>
      <c r="T135" s="745">
        <v>1</v>
      </c>
      <c r="U135" s="701">
        <v>1</v>
      </c>
    </row>
    <row r="136" spans="1:21" ht="14.4" customHeight="1" x14ac:dyDescent="0.3">
      <c r="A136" s="661">
        <v>4</v>
      </c>
      <c r="B136" s="662" t="s">
        <v>3182</v>
      </c>
      <c r="C136" s="662" t="s">
        <v>3516</v>
      </c>
      <c r="D136" s="743" t="s">
        <v>5664</v>
      </c>
      <c r="E136" s="744" t="s">
        <v>3550</v>
      </c>
      <c r="F136" s="662" t="s">
        <v>3512</v>
      </c>
      <c r="G136" s="662" t="s">
        <v>3697</v>
      </c>
      <c r="H136" s="662" t="s">
        <v>597</v>
      </c>
      <c r="I136" s="662" t="s">
        <v>3698</v>
      </c>
      <c r="J136" s="662" t="s">
        <v>2193</v>
      </c>
      <c r="K136" s="662" t="s">
        <v>3699</v>
      </c>
      <c r="L136" s="663">
        <v>0</v>
      </c>
      <c r="M136" s="663">
        <v>0</v>
      </c>
      <c r="N136" s="662">
        <v>1</v>
      </c>
      <c r="O136" s="745">
        <v>0.5</v>
      </c>
      <c r="P136" s="663">
        <v>0</v>
      </c>
      <c r="Q136" s="678"/>
      <c r="R136" s="662">
        <v>1</v>
      </c>
      <c r="S136" s="678">
        <v>1</v>
      </c>
      <c r="T136" s="745">
        <v>0.5</v>
      </c>
      <c r="U136" s="701">
        <v>1</v>
      </c>
    </row>
    <row r="137" spans="1:21" ht="14.4" customHeight="1" x14ac:dyDescent="0.3">
      <c r="A137" s="661">
        <v>4</v>
      </c>
      <c r="B137" s="662" t="s">
        <v>3182</v>
      </c>
      <c r="C137" s="662" t="s">
        <v>3516</v>
      </c>
      <c r="D137" s="743" t="s">
        <v>5664</v>
      </c>
      <c r="E137" s="744" t="s">
        <v>3550</v>
      </c>
      <c r="F137" s="662" t="s">
        <v>3512</v>
      </c>
      <c r="G137" s="662" t="s">
        <v>3611</v>
      </c>
      <c r="H137" s="662" t="s">
        <v>597</v>
      </c>
      <c r="I137" s="662" t="s">
        <v>748</v>
      </c>
      <c r="J137" s="662" t="s">
        <v>749</v>
      </c>
      <c r="K137" s="662" t="s">
        <v>3612</v>
      </c>
      <c r="L137" s="663">
        <v>733.55</v>
      </c>
      <c r="M137" s="663">
        <v>1467.1</v>
      </c>
      <c r="N137" s="662">
        <v>2</v>
      </c>
      <c r="O137" s="745">
        <v>1</v>
      </c>
      <c r="P137" s="663">
        <v>733.55</v>
      </c>
      <c r="Q137" s="678">
        <v>0.5</v>
      </c>
      <c r="R137" s="662">
        <v>1</v>
      </c>
      <c r="S137" s="678">
        <v>0.5</v>
      </c>
      <c r="T137" s="745">
        <v>0.5</v>
      </c>
      <c r="U137" s="701">
        <v>0.5</v>
      </c>
    </row>
    <row r="138" spans="1:21" ht="14.4" customHeight="1" x14ac:dyDescent="0.3">
      <c r="A138" s="661">
        <v>4</v>
      </c>
      <c r="B138" s="662" t="s">
        <v>3182</v>
      </c>
      <c r="C138" s="662" t="s">
        <v>3516</v>
      </c>
      <c r="D138" s="743" t="s">
        <v>5664</v>
      </c>
      <c r="E138" s="744" t="s">
        <v>3550</v>
      </c>
      <c r="F138" s="662" t="s">
        <v>3512</v>
      </c>
      <c r="G138" s="662" t="s">
        <v>3613</v>
      </c>
      <c r="H138" s="662" t="s">
        <v>597</v>
      </c>
      <c r="I138" s="662" t="s">
        <v>1090</v>
      </c>
      <c r="J138" s="662" t="s">
        <v>1091</v>
      </c>
      <c r="K138" s="662" t="s">
        <v>1092</v>
      </c>
      <c r="L138" s="663">
        <v>0</v>
      </c>
      <c r="M138" s="663">
        <v>0</v>
      </c>
      <c r="N138" s="662">
        <v>3</v>
      </c>
      <c r="O138" s="745">
        <v>1.5</v>
      </c>
      <c r="P138" s="663">
        <v>0</v>
      </c>
      <c r="Q138" s="678"/>
      <c r="R138" s="662">
        <v>1</v>
      </c>
      <c r="S138" s="678">
        <v>0.33333333333333331</v>
      </c>
      <c r="T138" s="745">
        <v>1</v>
      </c>
      <c r="U138" s="701">
        <v>0.66666666666666663</v>
      </c>
    </row>
    <row r="139" spans="1:21" ht="14.4" customHeight="1" x14ac:dyDescent="0.3">
      <c r="A139" s="661">
        <v>4</v>
      </c>
      <c r="B139" s="662" t="s">
        <v>3182</v>
      </c>
      <c r="C139" s="662" t="s">
        <v>3516</v>
      </c>
      <c r="D139" s="743" t="s">
        <v>5664</v>
      </c>
      <c r="E139" s="744" t="s">
        <v>3550</v>
      </c>
      <c r="F139" s="662" t="s">
        <v>3512</v>
      </c>
      <c r="G139" s="662" t="s">
        <v>3613</v>
      </c>
      <c r="H139" s="662" t="s">
        <v>597</v>
      </c>
      <c r="I139" s="662" t="s">
        <v>927</v>
      </c>
      <c r="J139" s="662" t="s">
        <v>1091</v>
      </c>
      <c r="K139" s="662" t="s">
        <v>3614</v>
      </c>
      <c r="L139" s="663">
        <v>0</v>
      </c>
      <c r="M139" s="663">
        <v>0</v>
      </c>
      <c r="N139" s="662">
        <v>2</v>
      </c>
      <c r="O139" s="745">
        <v>0.5</v>
      </c>
      <c r="P139" s="663">
        <v>0</v>
      </c>
      <c r="Q139" s="678"/>
      <c r="R139" s="662">
        <v>2</v>
      </c>
      <c r="S139" s="678">
        <v>1</v>
      </c>
      <c r="T139" s="745">
        <v>0.5</v>
      </c>
      <c r="U139" s="701">
        <v>1</v>
      </c>
    </row>
    <row r="140" spans="1:21" ht="14.4" customHeight="1" x14ac:dyDescent="0.3">
      <c r="A140" s="661">
        <v>4</v>
      </c>
      <c r="B140" s="662" t="s">
        <v>3182</v>
      </c>
      <c r="C140" s="662" t="s">
        <v>3516</v>
      </c>
      <c r="D140" s="743" t="s">
        <v>5664</v>
      </c>
      <c r="E140" s="744" t="s">
        <v>3550</v>
      </c>
      <c r="F140" s="662" t="s">
        <v>3512</v>
      </c>
      <c r="G140" s="662" t="s">
        <v>3700</v>
      </c>
      <c r="H140" s="662" t="s">
        <v>597</v>
      </c>
      <c r="I140" s="662" t="s">
        <v>825</v>
      </c>
      <c r="J140" s="662" t="s">
        <v>826</v>
      </c>
      <c r="K140" s="662" t="s">
        <v>3701</v>
      </c>
      <c r="L140" s="663">
        <v>232.37</v>
      </c>
      <c r="M140" s="663">
        <v>232.37</v>
      </c>
      <c r="N140" s="662">
        <v>1</v>
      </c>
      <c r="O140" s="745">
        <v>1</v>
      </c>
      <c r="P140" s="663"/>
      <c r="Q140" s="678">
        <v>0</v>
      </c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4</v>
      </c>
      <c r="B141" s="662" t="s">
        <v>3182</v>
      </c>
      <c r="C141" s="662" t="s">
        <v>3516</v>
      </c>
      <c r="D141" s="743" t="s">
        <v>5664</v>
      </c>
      <c r="E141" s="744" t="s">
        <v>3550</v>
      </c>
      <c r="F141" s="662" t="s">
        <v>3512</v>
      </c>
      <c r="G141" s="662" t="s">
        <v>3615</v>
      </c>
      <c r="H141" s="662" t="s">
        <v>597</v>
      </c>
      <c r="I141" s="662" t="s">
        <v>3702</v>
      </c>
      <c r="J141" s="662" t="s">
        <v>3703</v>
      </c>
      <c r="K141" s="662" t="s">
        <v>3704</v>
      </c>
      <c r="L141" s="663">
        <v>0</v>
      </c>
      <c r="M141" s="663">
        <v>0</v>
      </c>
      <c r="N141" s="662">
        <v>3</v>
      </c>
      <c r="O141" s="745">
        <v>0.5</v>
      </c>
      <c r="P141" s="663"/>
      <c r="Q141" s="678"/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4</v>
      </c>
      <c r="B142" s="662" t="s">
        <v>3182</v>
      </c>
      <c r="C142" s="662" t="s">
        <v>3516</v>
      </c>
      <c r="D142" s="743" t="s">
        <v>5664</v>
      </c>
      <c r="E142" s="744" t="s">
        <v>3550</v>
      </c>
      <c r="F142" s="662" t="s">
        <v>3512</v>
      </c>
      <c r="G142" s="662" t="s">
        <v>3615</v>
      </c>
      <c r="H142" s="662" t="s">
        <v>597</v>
      </c>
      <c r="I142" s="662" t="s">
        <v>2257</v>
      </c>
      <c r="J142" s="662" t="s">
        <v>2258</v>
      </c>
      <c r="K142" s="662" t="s">
        <v>2259</v>
      </c>
      <c r="L142" s="663">
        <v>374.79</v>
      </c>
      <c r="M142" s="663">
        <v>749.58</v>
      </c>
      <c r="N142" s="662">
        <v>2</v>
      </c>
      <c r="O142" s="745">
        <v>1</v>
      </c>
      <c r="P142" s="663"/>
      <c r="Q142" s="678">
        <v>0</v>
      </c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4</v>
      </c>
      <c r="B143" s="662" t="s">
        <v>3182</v>
      </c>
      <c r="C143" s="662" t="s">
        <v>3516</v>
      </c>
      <c r="D143" s="743" t="s">
        <v>5664</v>
      </c>
      <c r="E143" s="744" t="s">
        <v>3550</v>
      </c>
      <c r="F143" s="662" t="s">
        <v>3512</v>
      </c>
      <c r="G143" s="662" t="s">
        <v>3572</v>
      </c>
      <c r="H143" s="662" t="s">
        <v>1373</v>
      </c>
      <c r="I143" s="662" t="s">
        <v>1523</v>
      </c>
      <c r="J143" s="662" t="s">
        <v>1524</v>
      </c>
      <c r="K143" s="662" t="s">
        <v>1525</v>
      </c>
      <c r="L143" s="663">
        <v>543.39</v>
      </c>
      <c r="M143" s="663">
        <v>543.39</v>
      </c>
      <c r="N143" s="662">
        <v>1</v>
      </c>
      <c r="O143" s="745">
        <v>0.5</v>
      </c>
      <c r="P143" s="663">
        <v>543.39</v>
      </c>
      <c r="Q143" s="678">
        <v>1</v>
      </c>
      <c r="R143" s="662">
        <v>1</v>
      </c>
      <c r="S143" s="678">
        <v>1</v>
      </c>
      <c r="T143" s="745">
        <v>0.5</v>
      </c>
      <c r="U143" s="701">
        <v>1</v>
      </c>
    </row>
    <row r="144" spans="1:21" ht="14.4" customHeight="1" x14ac:dyDescent="0.3">
      <c r="A144" s="661">
        <v>4</v>
      </c>
      <c r="B144" s="662" t="s">
        <v>3182</v>
      </c>
      <c r="C144" s="662" t="s">
        <v>3516</v>
      </c>
      <c r="D144" s="743" t="s">
        <v>5664</v>
      </c>
      <c r="E144" s="744" t="s">
        <v>3550</v>
      </c>
      <c r="F144" s="662" t="s">
        <v>3512</v>
      </c>
      <c r="G144" s="662" t="s">
        <v>3572</v>
      </c>
      <c r="H144" s="662" t="s">
        <v>1373</v>
      </c>
      <c r="I144" s="662" t="s">
        <v>3689</v>
      </c>
      <c r="J144" s="662" t="s">
        <v>1524</v>
      </c>
      <c r="K144" s="662" t="s">
        <v>2399</v>
      </c>
      <c r="L144" s="663">
        <v>815.1</v>
      </c>
      <c r="M144" s="663">
        <v>3260.4</v>
      </c>
      <c r="N144" s="662">
        <v>4</v>
      </c>
      <c r="O144" s="745">
        <v>3.5</v>
      </c>
      <c r="P144" s="663">
        <v>1630.2</v>
      </c>
      <c r="Q144" s="678">
        <v>0.5</v>
      </c>
      <c r="R144" s="662">
        <v>2</v>
      </c>
      <c r="S144" s="678">
        <v>0.5</v>
      </c>
      <c r="T144" s="745">
        <v>2</v>
      </c>
      <c r="U144" s="701">
        <v>0.5714285714285714</v>
      </c>
    </row>
    <row r="145" spans="1:21" ht="14.4" customHeight="1" x14ac:dyDescent="0.3">
      <c r="A145" s="661">
        <v>4</v>
      </c>
      <c r="B145" s="662" t="s">
        <v>3182</v>
      </c>
      <c r="C145" s="662" t="s">
        <v>3516</v>
      </c>
      <c r="D145" s="743" t="s">
        <v>5664</v>
      </c>
      <c r="E145" s="744" t="s">
        <v>3550</v>
      </c>
      <c r="F145" s="662" t="s">
        <v>3512</v>
      </c>
      <c r="G145" s="662" t="s">
        <v>3572</v>
      </c>
      <c r="H145" s="662" t="s">
        <v>1373</v>
      </c>
      <c r="I145" s="662" t="s">
        <v>3638</v>
      </c>
      <c r="J145" s="662" t="s">
        <v>1524</v>
      </c>
      <c r="K145" s="662" t="s">
        <v>3309</v>
      </c>
      <c r="L145" s="663">
        <v>1154.68</v>
      </c>
      <c r="M145" s="663">
        <v>1154.68</v>
      </c>
      <c r="N145" s="662">
        <v>1</v>
      </c>
      <c r="O145" s="745">
        <v>0.5</v>
      </c>
      <c r="P145" s="663"/>
      <c r="Q145" s="678">
        <v>0</v>
      </c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4</v>
      </c>
      <c r="B146" s="662" t="s">
        <v>3182</v>
      </c>
      <c r="C146" s="662" t="s">
        <v>3516</v>
      </c>
      <c r="D146" s="743" t="s">
        <v>5664</v>
      </c>
      <c r="E146" s="744" t="s">
        <v>3550</v>
      </c>
      <c r="F146" s="662" t="s">
        <v>3512</v>
      </c>
      <c r="G146" s="662" t="s">
        <v>3589</v>
      </c>
      <c r="H146" s="662" t="s">
        <v>597</v>
      </c>
      <c r="I146" s="662" t="s">
        <v>3590</v>
      </c>
      <c r="J146" s="662" t="s">
        <v>3591</v>
      </c>
      <c r="K146" s="662" t="s">
        <v>1842</v>
      </c>
      <c r="L146" s="663">
        <v>93.71</v>
      </c>
      <c r="M146" s="663">
        <v>93.71</v>
      </c>
      <c r="N146" s="662">
        <v>1</v>
      </c>
      <c r="O146" s="745">
        <v>0.5</v>
      </c>
      <c r="P146" s="663"/>
      <c r="Q146" s="678">
        <v>0</v>
      </c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4</v>
      </c>
      <c r="B147" s="662" t="s">
        <v>3182</v>
      </c>
      <c r="C147" s="662" t="s">
        <v>3516</v>
      </c>
      <c r="D147" s="743" t="s">
        <v>5664</v>
      </c>
      <c r="E147" s="744" t="s">
        <v>3550</v>
      </c>
      <c r="F147" s="662" t="s">
        <v>3512</v>
      </c>
      <c r="G147" s="662" t="s">
        <v>3589</v>
      </c>
      <c r="H147" s="662" t="s">
        <v>597</v>
      </c>
      <c r="I147" s="662" t="s">
        <v>3590</v>
      </c>
      <c r="J147" s="662" t="s">
        <v>3591</v>
      </c>
      <c r="K147" s="662" t="s">
        <v>1842</v>
      </c>
      <c r="L147" s="663">
        <v>57.64</v>
      </c>
      <c r="M147" s="663">
        <v>57.64</v>
      </c>
      <c r="N147" s="662">
        <v>1</v>
      </c>
      <c r="O147" s="745">
        <v>0.5</v>
      </c>
      <c r="P147" s="663">
        <v>57.64</v>
      </c>
      <c r="Q147" s="678">
        <v>1</v>
      </c>
      <c r="R147" s="662">
        <v>1</v>
      </c>
      <c r="S147" s="678">
        <v>1</v>
      </c>
      <c r="T147" s="745">
        <v>0.5</v>
      </c>
      <c r="U147" s="701">
        <v>1</v>
      </c>
    </row>
    <row r="148" spans="1:21" ht="14.4" customHeight="1" x14ac:dyDescent="0.3">
      <c r="A148" s="661">
        <v>4</v>
      </c>
      <c r="B148" s="662" t="s">
        <v>3182</v>
      </c>
      <c r="C148" s="662" t="s">
        <v>3516</v>
      </c>
      <c r="D148" s="743" t="s">
        <v>5664</v>
      </c>
      <c r="E148" s="744" t="s">
        <v>3550</v>
      </c>
      <c r="F148" s="662" t="s">
        <v>3512</v>
      </c>
      <c r="G148" s="662" t="s">
        <v>3589</v>
      </c>
      <c r="H148" s="662" t="s">
        <v>597</v>
      </c>
      <c r="I148" s="662" t="s">
        <v>3639</v>
      </c>
      <c r="J148" s="662" t="s">
        <v>3591</v>
      </c>
      <c r="K148" s="662" t="s">
        <v>1845</v>
      </c>
      <c r="L148" s="663">
        <v>185.26</v>
      </c>
      <c r="M148" s="663">
        <v>185.26</v>
      </c>
      <c r="N148" s="662">
        <v>1</v>
      </c>
      <c r="O148" s="745">
        <v>0.5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4</v>
      </c>
      <c r="B149" s="662" t="s">
        <v>3182</v>
      </c>
      <c r="C149" s="662" t="s">
        <v>3516</v>
      </c>
      <c r="D149" s="743" t="s">
        <v>5664</v>
      </c>
      <c r="E149" s="744" t="s">
        <v>3550</v>
      </c>
      <c r="F149" s="662" t="s">
        <v>3512</v>
      </c>
      <c r="G149" s="662" t="s">
        <v>3705</v>
      </c>
      <c r="H149" s="662" t="s">
        <v>597</v>
      </c>
      <c r="I149" s="662" t="s">
        <v>721</v>
      </c>
      <c r="J149" s="662" t="s">
        <v>3706</v>
      </c>
      <c r="K149" s="662" t="s">
        <v>3707</v>
      </c>
      <c r="L149" s="663">
        <v>0</v>
      </c>
      <c r="M149" s="663">
        <v>0</v>
      </c>
      <c r="N149" s="662">
        <v>1</v>
      </c>
      <c r="O149" s="745">
        <v>0.5</v>
      </c>
      <c r="P149" s="663">
        <v>0</v>
      </c>
      <c r="Q149" s="678"/>
      <c r="R149" s="662">
        <v>1</v>
      </c>
      <c r="S149" s="678">
        <v>1</v>
      </c>
      <c r="T149" s="745">
        <v>0.5</v>
      </c>
      <c r="U149" s="701">
        <v>1</v>
      </c>
    </row>
    <row r="150" spans="1:21" ht="14.4" customHeight="1" x14ac:dyDescent="0.3">
      <c r="A150" s="661">
        <v>4</v>
      </c>
      <c r="B150" s="662" t="s">
        <v>3182</v>
      </c>
      <c r="C150" s="662" t="s">
        <v>3516</v>
      </c>
      <c r="D150" s="743" t="s">
        <v>5664</v>
      </c>
      <c r="E150" s="744" t="s">
        <v>3550</v>
      </c>
      <c r="F150" s="662" t="s">
        <v>3512</v>
      </c>
      <c r="G150" s="662" t="s">
        <v>3708</v>
      </c>
      <c r="H150" s="662" t="s">
        <v>597</v>
      </c>
      <c r="I150" s="662" t="s">
        <v>2461</v>
      </c>
      <c r="J150" s="662" t="s">
        <v>3709</v>
      </c>
      <c r="K150" s="662" t="s">
        <v>3710</v>
      </c>
      <c r="L150" s="663">
        <v>78.33</v>
      </c>
      <c r="M150" s="663">
        <v>78.33</v>
      </c>
      <c r="N150" s="662">
        <v>1</v>
      </c>
      <c r="O150" s="745">
        <v>1</v>
      </c>
      <c r="P150" s="663"/>
      <c r="Q150" s="678">
        <v>0</v>
      </c>
      <c r="R150" s="662"/>
      <c r="S150" s="678">
        <v>0</v>
      </c>
      <c r="T150" s="745"/>
      <c r="U150" s="701">
        <v>0</v>
      </c>
    </row>
    <row r="151" spans="1:21" ht="14.4" customHeight="1" x14ac:dyDescent="0.3">
      <c r="A151" s="661">
        <v>4</v>
      </c>
      <c r="B151" s="662" t="s">
        <v>3182</v>
      </c>
      <c r="C151" s="662" t="s">
        <v>3516</v>
      </c>
      <c r="D151" s="743" t="s">
        <v>5664</v>
      </c>
      <c r="E151" s="744" t="s">
        <v>3550</v>
      </c>
      <c r="F151" s="662" t="s">
        <v>3512</v>
      </c>
      <c r="G151" s="662" t="s">
        <v>3593</v>
      </c>
      <c r="H151" s="662" t="s">
        <v>597</v>
      </c>
      <c r="I151" s="662" t="s">
        <v>806</v>
      </c>
      <c r="J151" s="662" t="s">
        <v>3594</v>
      </c>
      <c r="K151" s="662" t="s">
        <v>3595</v>
      </c>
      <c r="L151" s="663">
        <v>0</v>
      </c>
      <c r="M151" s="663">
        <v>0</v>
      </c>
      <c r="N151" s="662">
        <v>1</v>
      </c>
      <c r="O151" s="745">
        <v>1</v>
      </c>
      <c r="P151" s="663">
        <v>0</v>
      </c>
      <c r="Q151" s="678"/>
      <c r="R151" s="662">
        <v>1</v>
      </c>
      <c r="S151" s="678">
        <v>1</v>
      </c>
      <c r="T151" s="745">
        <v>1</v>
      </c>
      <c r="U151" s="701">
        <v>1</v>
      </c>
    </row>
    <row r="152" spans="1:21" ht="14.4" customHeight="1" x14ac:dyDescent="0.3">
      <c r="A152" s="661">
        <v>4</v>
      </c>
      <c r="B152" s="662" t="s">
        <v>3182</v>
      </c>
      <c r="C152" s="662" t="s">
        <v>3516</v>
      </c>
      <c r="D152" s="743" t="s">
        <v>5664</v>
      </c>
      <c r="E152" s="744" t="s">
        <v>3550</v>
      </c>
      <c r="F152" s="662" t="s">
        <v>3512</v>
      </c>
      <c r="G152" s="662" t="s">
        <v>3666</v>
      </c>
      <c r="H152" s="662" t="s">
        <v>1373</v>
      </c>
      <c r="I152" s="662" t="s">
        <v>2290</v>
      </c>
      <c r="J152" s="662" t="s">
        <v>2291</v>
      </c>
      <c r="K152" s="662" t="s">
        <v>2292</v>
      </c>
      <c r="L152" s="663">
        <v>31.32</v>
      </c>
      <c r="M152" s="663">
        <v>31.32</v>
      </c>
      <c r="N152" s="662">
        <v>1</v>
      </c>
      <c r="O152" s="745">
        <v>0.5</v>
      </c>
      <c r="P152" s="663"/>
      <c r="Q152" s="678">
        <v>0</v>
      </c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4</v>
      </c>
      <c r="B153" s="662" t="s">
        <v>3182</v>
      </c>
      <c r="C153" s="662" t="s">
        <v>3516</v>
      </c>
      <c r="D153" s="743" t="s">
        <v>5664</v>
      </c>
      <c r="E153" s="744" t="s">
        <v>3552</v>
      </c>
      <c r="F153" s="662" t="s">
        <v>3512</v>
      </c>
      <c r="G153" s="662" t="s">
        <v>3610</v>
      </c>
      <c r="H153" s="662" t="s">
        <v>597</v>
      </c>
      <c r="I153" s="662" t="s">
        <v>2450</v>
      </c>
      <c r="J153" s="662" t="s">
        <v>2451</v>
      </c>
      <c r="K153" s="662" t="s">
        <v>3439</v>
      </c>
      <c r="L153" s="663">
        <v>78.33</v>
      </c>
      <c r="M153" s="663">
        <v>156.66</v>
      </c>
      <c r="N153" s="662">
        <v>2</v>
      </c>
      <c r="O153" s="745">
        <v>1</v>
      </c>
      <c r="P153" s="663"/>
      <c r="Q153" s="678">
        <v>0</v>
      </c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4</v>
      </c>
      <c r="B154" s="662" t="s">
        <v>3182</v>
      </c>
      <c r="C154" s="662" t="s">
        <v>3516</v>
      </c>
      <c r="D154" s="743" t="s">
        <v>5664</v>
      </c>
      <c r="E154" s="744" t="s">
        <v>3552</v>
      </c>
      <c r="F154" s="662" t="s">
        <v>3512</v>
      </c>
      <c r="G154" s="662" t="s">
        <v>3580</v>
      </c>
      <c r="H154" s="662" t="s">
        <v>597</v>
      </c>
      <c r="I154" s="662" t="s">
        <v>938</v>
      </c>
      <c r="J154" s="662" t="s">
        <v>939</v>
      </c>
      <c r="K154" s="662" t="s">
        <v>3711</v>
      </c>
      <c r="L154" s="663">
        <v>0</v>
      </c>
      <c r="M154" s="663">
        <v>0</v>
      </c>
      <c r="N154" s="662">
        <v>1</v>
      </c>
      <c r="O154" s="745">
        <v>1</v>
      </c>
      <c r="P154" s="663"/>
      <c r="Q154" s="678"/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4</v>
      </c>
      <c r="B155" s="662" t="s">
        <v>3182</v>
      </c>
      <c r="C155" s="662" t="s">
        <v>3516</v>
      </c>
      <c r="D155" s="743" t="s">
        <v>5664</v>
      </c>
      <c r="E155" s="744" t="s">
        <v>3552</v>
      </c>
      <c r="F155" s="662" t="s">
        <v>3512</v>
      </c>
      <c r="G155" s="662" t="s">
        <v>3712</v>
      </c>
      <c r="H155" s="662" t="s">
        <v>597</v>
      </c>
      <c r="I155" s="662" t="s">
        <v>2566</v>
      </c>
      <c r="J155" s="662" t="s">
        <v>2567</v>
      </c>
      <c r="K155" s="662" t="s">
        <v>2568</v>
      </c>
      <c r="L155" s="663">
        <v>140.46</v>
      </c>
      <c r="M155" s="663">
        <v>140.46</v>
      </c>
      <c r="N155" s="662">
        <v>1</v>
      </c>
      <c r="O155" s="745">
        <v>1</v>
      </c>
      <c r="P155" s="663">
        <v>140.46</v>
      </c>
      <c r="Q155" s="678">
        <v>1</v>
      </c>
      <c r="R155" s="662">
        <v>1</v>
      </c>
      <c r="S155" s="678">
        <v>1</v>
      </c>
      <c r="T155" s="745">
        <v>1</v>
      </c>
      <c r="U155" s="701">
        <v>1</v>
      </c>
    </row>
    <row r="156" spans="1:21" ht="14.4" customHeight="1" x14ac:dyDescent="0.3">
      <c r="A156" s="661">
        <v>4</v>
      </c>
      <c r="B156" s="662" t="s">
        <v>3182</v>
      </c>
      <c r="C156" s="662" t="s">
        <v>3516</v>
      </c>
      <c r="D156" s="743" t="s">
        <v>5664</v>
      </c>
      <c r="E156" s="744" t="s">
        <v>3553</v>
      </c>
      <c r="F156" s="662" t="s">
        <v>3512</v>
      </c>
      <c r="G156" s="662" t="s">
        <v>3713</v>
      </c>
      <c r="H156" s="662" t="s">
        <v>597</v>
      </c>
      <c r="I156" s="662" t="s">
        <v>3714</v>
      </c>
      <c r="J156" s="662" t="s">
        <v>3715</v>
      </c>
      <c r="K156" s="662" t="s">
        <v>3716</v>
      </c>
      <c r="L156" s="663">
        <v>0</v>
      </c>
      <c r="M156" s="663">
        <v>0</v>
      </c>
      <c r="N156" s="662">
        <v>1</v>
      </c>
      <c r="O156" s="745">
        <v>0.5</v>
      </c>
      <c r="P156" s="663">
        <v>0</v>
      </c>
      <c r="Q156" s="678"/>
      <c r="R156" s="662">
        <v>1</v>
      </c>
      <c r="S156" s="678">
        <v>1</v>
      </c>
      <c r="T156" s="745">
        <v>0.5</v>
      </c>
      <c r="U156" s="701">
        <v>1</v>
      </c>
    </row>
    <row r="157" spans="1:21" ht="14.4" customHeight="1" x14ac:dyDescent="0.3">
      <c r="A157" s="661">
        <v>4</v>
      </c>
      <c r="B157" s="662" t="s">
        <v>3182</v>
      </c>
      <c r="C157" s="662" t="s">
        <v>3516</v>
      </c>
      <c r="D157" s="743" t="s">
        <v>5664</v>
      </c>
      <c r="E157" s="744" t="s">
        <v>3553</v>
      </c>
      <c r="F157" s="662" t="s">
        <v>3512</v>
      </c>
      <c r="G157" s="662" t="s">
        <v>3573</v>
      </c>
      <c r="H157" s="662" t="s">
        <v>1373</v>
      </c>
      <c r="I157" s="662" t="s">
        <v>1641</v>
      </c>
      <c r="J157" s="662" t="s">
        <v>1557</v>
      </c>
      <c r="K157" s="662" t="s">
        <v>3351</v>
      </c>
      <c r="L157" s="663">
        <v>154.36000000000001</v>
      </c>
      <c r="M157" s="663">
        <v>617.44000000000005</v>
      </c>
      <c r="N157" s="662">
        <v>4</v>
      </c>
      <c r="O157" s="745">
        <v>3</v>
      </c>
      <c r="P157" s="663">
        <v>308.72000000000003</v>
      </c>
      <c r="Q157" s="678">
        <v>0.5</v>
      </c>
      <c r="R157" s="662">
        <v>2</v>
      </c>
      <c r="S157" s="678">
        <v>0.5</v>
      </c>
      <c r="T157" s="745">
        <v>1.5</v>
      </c>
      <c r="U157" s="701">
        <v>0.5</v>
      </c>
    </row>
    <row r="158" spans="1:21" ht="14.4" customHeight="1" x14ac:dyDescent="0.3">
      <c r="A158" s="661">
        <v>4</v>
      </c>
      <c r="B158" s="662" t="s">
        <v>3182</v>
      </c>
      <c r="C158" s="662" t="s">
        <v>3516</v>
      </c>
      <c r="D158" s="743" t="s">
        <v>5664</v>
      </c>
      <c r="E158" s="744" t="s">
        <v>3553</v>
      </c>
      <c r="F158" s="662" t="s">
        <v>3512</v>
      </c>
      <c r="G158" s="662" t="s">
        <v>3717</v>
      </c>
      <c r="H158" s="662" t="s">
        <v>597</v>
      </c>
      <c r="I158" s="662" t="s">
        <v>3718</v>
      </c>
      <c r="J158" s="662" t="s">
        <v>2056</v>
      </c>
      <c r="K158" s="662" t="s">
        <v>1540</v>
      </c>
      <c r="L158" s="663">
        <v>450.81</v>
      </c>
      <c r="M158" s="663">
        <v>450.81</v>
      </c>
      <c r="N158" s="662">
        <v>1</v>
      </c>
      <c r="O158" s="745">
        <v>1</v>
      </c>
      <c r="P158" s="663">
        <v>450.81</v>
      </c>
      <c r="Q158" s="678">
        <v>1</v>
      </c>
      <c r="R158" s="662">
        <v>1</v>
      </c>
      <c r="S158" s="678">
        <v>1</v>
      </c>
      <c r="T158" s="745">
        <v>1</v>
      </c>
      <c r="U158" s="701">
        <v>1</v>
      </c>
    </row>
    <row r="159" spans="1:21" ht="14.4" customHeight="1" x14ac:dyDescent="0.3">
      <c r="A159" s="661">
        <v>4</v>
      </c>
      <c r="B159" s="662" t="s">
        <v>3182</v>
      </c>
      <c r="C159" s="662" t="s">
        <v>3516</v>
      </c>
      <c r="D159" s="743" t="s">
        <v>5664</v>
      </c>
      <c r="E159" s="744" t="s">
        <v>3553</v>
      </c>
      <c r="F159" s="662" t="s">
        <v>3512</v>
      </c>
      <c r="G159" s="662" t="s">
        <v>3610</v>
      </c>
      <c r="H159" s="662" t="s">
        <v>597</v>
      </c>
      <c r="I159" s="662" t="s">
        <v>2450</v>
      </c>
      <c r="J159" s="662" t="s">
        <v>2451</v>
      </c>
      <c r="K159" s="662" t="s">
        <v>3439</v>
      </c>
      <c r="L159" s="663">
        <v>66.819999999999993</v>
      </c>
      <c r="M159" s="663">
        <v>200.45999999999998</v>
      </c>
      <c r="N159" s="662">
        <v>3</v>
      </c>
      <c r="O159" s="745">
        <v>1</v>
      </c>
      <c r="P159" s="663"/>
      <c r="Q159" s="678">
        <v>0</v>
      </c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4</v>
      </c>
      <c r="B160" s="662" t="s">
        <v>3182</v>
      </c>
      <c r="C160" s="662" t="s">
        <v>3516</v>
      </c>
      <c r="D160" s="743" t="s">
        <v>5664</v>
      </c>
      <c r="E160" s="744" t="s">
        <v>3553</v>
      </c>
      <c r="F160" s="662" t="s">
        <v>3512</v>
      </c>
      <c r="G160" s="662" t="s">
        <v>3610</v>
      </c>
      <c r="H160" s="662" t="s">
        <v>597</v>
      </c>
      <c r="I160" s="662" t="s">
        <v>2450</v>
      </c>
      <c r="J160" s="662" t="s">
        <v>2451</v>
      </c>
      <c r="K160" s="662" t="s">
        <v>3439</v>
      </c>
      <c r="L160" s="663">
        <v>78.33</v>
      </c>
      <c r="M160" s="663">
        <v>78.33</v>
      </c>
      <c r="N160" s="662">
        <v>1</v>
      </c>
      <c r="O160" s="745">
        <v>0.5</v>
      </c>
      <c r="P160" s="663">
        <v>78.33</v>
      </c>
      <c r="Q160" s="678">
        <v>1</v>
      </c>
      <c r="R160" s="662">
        <v>1</v>
      </c>
      <c r="S160" s="678">
        <v>1</v>
      </c>
      <c r="T160" s="745">
        <v>0.5</v>
      </c>
      <c r="U160" s="701">
        <v>1</v>
      </c>
    </row>
    <row r="161" spans="1:21" ht="14.4" customHeight="1" x14ac:dyDescent="0.3">
      <c r="A161" s="661">
        <v>4</v>
      </c>
      <c r="B161" s="662" t="s">
        <v>3182</v>
      </c>
      <c r="C161" s="662" t="s">
        <v>3516</v>
      </c>
      <c r="D161" s="743" t="s">
        <v>5664</v>
      </c>
      <c r="E161" s="744" t="s">
        <v>3553</v>
      </c>
      <c r="F161" s="662" t="s">
        <v>3512</v>
      </c>
      <c r="G161" s="662" t="s">
        <v>3669</v>
      </c>
      <c r="H161" s="662" t="s">
        <v>1373</v>
      </c>
      <c r="I161" s="662" t="s">
        <v>1493</v>
      </c>
      <c r="J161" s="662" t="s">
        <v>1494</v>
      </c>
      <c r="K161" s="662" t="s">
        <v>1880</v>
      </c>
      <c r="L161" s="663">
        <v>65.989999999999995</v>
      </c>
      <c r="M161" s="663">
        <v>65.989999999999995</v>
      </c>
      <c r="N161" s="662">
        <v>1</v>
      </c>
      <c r="O161" s="745">
        <v>1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4</v>
      </c>
      <c r="B162" s="662" t="s">
        <v>3182</v>
      </c>
      <c r="C162" s="662" t="s">
        <v>3516</v>
      </c>
      <c r="D162" s="743" t="s">
        <v>5664</v>
      </c>
      <c r="E162" s="744" t="s">
        <v>3553</v>
      </c>
      <c r="F162" s="662" t="s">
        <v>3512</v>
      </c>
      <c r="G162" s="662" t="s">
        <v>3719</v>
      </c>
      <c r="H162" s="662" t="s">
        <v>597</v>
      </c>
      <c r="I162" s="662" t="s">
        <v>752</v>
      </c>
      <c r="J162" s="662" t="s">
        <v>753</v>
      </c>
      <c r="K162" s="662" t="s">
        <v>3302</v>
      </c>
      <c r="L162" s="663">
        <v>110.28</v>
      </c>
      <c r="M162" s="663">
        <v>110.28</v>
      </c>
      <c r="N162" s="662">
        <v>1</v>
      </c>
      <c r="O162" s="745">
        <v>0.5</v>
      </c>
      <c r="P162" s="663">
        <v>110.28</v>
      </c>
      <c r="Q162" s="678">
        <v>1</v>
      </c>
      <c r="R162" s="662">
        <v>1</v>
      </c>
      <c r="S162" s="678">
        <v>1</v>
      </c>
      <c r="T162" s="745">
        <v>0.5</v>
      </c>
      <c r="U162" s="701">
        <v>1</v>
      </c>
    </row>
    <row r="163" spans="1:21" ht="14.4" customHeight="1" x14ac:dyDescent="0.3">
      <c r="A163" s="661">
        <v>4</v>
      </c>
      <c r="B163" s="662" t="s">
        <v>3182</v>
      </c>
      <c r="C163" s="662" t="s">
        <v>3516</v>
      </c>
      <c r="D163" s="743" t="s">
        <v>5664</v>
      </c>
      <c r="E163" s="744" t="s">
        <v>3553</v>
      </c>
      <c r="F163" s="662" t="s">
        <v>3512</v>
      </c>
      <c r="G163" s="662" t="s">
        <v>3720</v>
      </c>
      <c r="H163" s="662" t="s">
        <v>597</v>
      </c>
      <c r="I163" s="662" t="s">
        <v>2933</v>
      </c>
      <c r="J163" s="662" t="s">
        <v>3721</v>
      </c>
      <c r="K163" s="662" t="s">
        <v>3722</v>
      </c>
      <c r="L163" s="663">
        <v>24.68</v>
      </c>
      <c r="M163" s="663">
        <v>24.68</v>
      </c>
      <c r="N163" s="662">
        <v>1</v>
      </c>
      <c r="O163" s="745">
        <v>0.5</v>
      </c>
      <c r="P163" s="663">
        <v>24.68</v>
      </c>
      <c r="Q163" s="678">
        <v>1</v>
      </c>
      <c r="R163" s="662">
        <v>1</v>
      </c>
      <c r="S163" s="678">
        <v>1</v>
      </c>
      <c r="T163" s="745">
        <v>0.5</v>
      </c>
      <c r="U163" s="701">
        <v>1</v>
      </c>
    </row>
    <row r="164" spans="1:21" ht="14.4" customHeight="1" x14ac:dyDescent="0.3">
      <c r="A164" s="661">
        <v>4</v>
      </c>
      <c r="B164" s="662" t="s">
        <v>3182</v>
      </c>
      <c r="C164" s="662" t="s">
        <v>3516</v>
      </c>
      <c r="D164" s="743" t="s">
        <v>5664</v>
      </c>
      <c r="E164" s="744" t="s">
        <v>3553</v>
      </c>
      <c r="F164" s="662" t="s">
        <v>3512</v>
      </c>
      <c r="G164" s="662" t="s">
        <v>3723</v>
      </c>
      <c r="H164" s="662" t="s">
        <v>597</v>
      </c>
      <c r="I164" s="662" t="s">
        <v>3724</v>
      </c>
      <c r="J164" s="662" t="s">
        <v>2491</v>
      </c>
      <c r="K164" s="662" t="s">
        <v>3725</v>
      </c>
      <c r="L164" s="663">
        <v>2991.23</v>
      </c>
      <c r="M164" s="663">
        <v>5982.46</v>
      </c>
      <c r="N164" s="662">
        <v>2</v>
      </c>
      <c r="O164" s="745">
        <v>1</v>
      </c>
      <c r="P164" s="663"/>
      <c r="Q164" s="678">
        <v>0</v>
      </c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4</v>
      </c>
      <c r="B165" s="662" t="s">
        <v>3182</v>
      </c>
      <c r="C165" s="662" t="s">
        <v>3516</v>
      </c>
      <c r="D165" s="743" t="s">
        <v>5664</v>
      </c>
      <c r="E165" s="744" t="s">
        <v>3553</v>
      </c>
      <c r="F165" s="662" t="s">
        <v>3512</v>
      </c>
      <c r="G165" s="662" t="s">
        <v>3693</v>
      </c>
      <c r="H165" s="662" t="s">
        <v>597</v>
      </c>
      <c r="I165" s="662" t="s">
        <v>914</v>
      </c>
      <c r="J165" s="662" t="s">
        <v>3695</v>
      </c>
      <c r="K165" s="662" t="s">
        <v>3726</v>
      </c>
      <c r="L165" s="663">
        <v>63.7</v>
      </c>
      <c r="M165" s="663">
        <v>63.7</v>
      </c>
      <c r="N165" s="662">
        <v>1</v>
      </c>
      <c r="O165" s="745">
        <v>0.5</v>
      </c>
      <c r="P165" s="663"/>
      <c r="Q165" s="678">
        <v>0</v>
      </c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4</v>
      </c>
      <c r="B166" s="662" t="s">
        <v>3182</v>
      </c>
      <c r="C166" s="662" t="s">
        <v>3516</v>
      </c>
      <c r="D166" s="743" t="s">
        <v>5664</v>
      </c>
      <c r="E166" s="744" t="s">
        <v>3553</v>
      </c>
      <c r="F166" s="662" t="s">
        <v>3512</v>
      </c>
      <c r="G166" s="662" t="s">
        <v>3727</v>
      </c>
      <c r="H166" s="662" t="s">
        <v>597</v>
      </c>
      <c r="I166" s="662" t="s">
        <v>669</v>
      </c>
      <c r="J166" s="662" t="s">
        <v>670</v>
      </c>
      <c r="K166" s="662" t="s">
        <v>3728</v>
      </c>
      <c r="L166" s="663">
        <v>98.63</v>
      </c>
      <c r="M166" s="663">
        <v>98.63</v>
      </c>
      <c r="N166" s="662">
        <v>1</v>
      </c>
      <c r="O166" s="745">
        <v>0.5</v>
      </c>
      <c r="P166" s="663">
        <v>98.63</v>
      </c>
      <c r="Q166" s="678">
        <v>1</v>
      </c>
      <c r="R166" s="662">
        <v>1</v>
      </c>
      <c r="S166" s="678">
        <v>1</v>
      </c>
      <c r="T166" s="745">
        <v>0.5</v>
      </c>
      <c r="U166" s="701">
        <v>1</v>
      </c>
    </row>
    <row r="167" spans="1:21" ht="14.4" customHeight="1" x14ac:dyDescent="0.3">
      <c r="A167" s="661">
        <v>4</v>
      </c>
      <c r="B167" s="662" t="s">
        <v>3182</v>
      </c>
      <c r="C167" s="662" t="s">
        <v>3516</v>
      </c>
      <c r="D167" s="743" t="s">
        <v>5664</v>
      </c>
      <c r="E167" s="744" t="s">
        <v>3553</v>
      </c>
      <c r="F167" s="662" t="s">
        <v>3512</v>
      </c>
      <c r="G167" s="662" t="s">
        <v>3729</v>
      </c>
      <c r="H167" s="662" t="s">
        <v>1373</v>
      </c>
      <c r="I167" s="662" t="s">
        <v>1446</v>
      </c>
      <c r="J167" s="662" t="s">
        <v>3400</v>
      </c>
      <c r="K167" s="662" t="s">
        <v>3401</v>
      </c>
      <c r="L167" s="663">
        <v>424.24</v>
      </c>
      <c r="M167" s="663">
        <v>424.24</v>
      </c>
      <c r="N167" s="662">
        <v>1</v>
      </c>
      <c r="O167" s="745">
        <v>0.5</v>
      </c>
      <c r="P167" s="663">
        <v>424.24</v>
      </c>
      <c r="Q167" s="678">
        <v>1</v>
      </c>
      <c r="R167" s="662">
        <v>1</v>
      </c>
      <c r="S167" s="678">
        <v>1</v>
      </c>
      <c r="T167" s="745">
        <v>0.5</v>
      </c>
      <c r="U167" s="701">
        <v>1</v>
      </c>
    </row>
    <row r="168" spans="1:21" ht="14.4" customHeight="1" x14ac:dyDescent="0.3">
      <c r="A168" s="661">
        <v>4</v>
      </c>
      <c r="B168" s="662" t="s">
        <v>3182</v>
      </c>
      <c r="C168" s="662" t="s">
        <v>3516</v>
      </c>
      <c r="D168" s="743" t="s">
        <v>5664</v>
      </c>
      <c r="E168" s="744" t="s">
        <v>3553</v>
      </c>
      <c r="F168" s="662" t="s">
        <v>3512</v>
      </c>
      <c r="G168" s="662" t="s">
        <v>3577</v>
      </c>
      <c r="H168" s="662" t="s">
        <v>597</v>
      </c>
      <c r="I168" s="662" t="s">
        <v>1131</v>
      </c>
      <c r="J168" s="662" t="s">
        <v>3578</v>
      </c>
      <c r="K168" s="662" t="s">
        <v>3579</v>
      </c>
      <c r="L168" s="663">
        <v>0</v>
      </c>
      <c r="M168" s="663">
        <v>0</v>
      </c>
      <c r="N168" s="662">
        <v>1</v>
      </c>
      <c r="O168" s="745">
        <v>0.5</v>
      </c>
      <c r="P168" s="663">
        <v>0</v>
      </c>
      <c r="Q168" s="678"/>
      <c r="R168" s="662">
        <v>1</v>
      </c>
      <c r="S168" s="678">
        <v>1</v>
      </c>
      <c r="T168" s="745">
        <v>0.5</v>
      </c>
      <c r="U168" s="701">
        <v>1</v>
      </c>
    </row>
    <row r="169" spans="1:21" ht="14.4" customHeight="1" x14ac:dyDescent="0.3">
      <c r="A169" s="661">
        <v>4</v>
      </c>
      <c r="B169" s="662" t="s">
        <v>3182</v>
      </c>
      <c r="C169" s="662" t="s">
        <v>3516</v>
      </c>
      <c r="D169" s="743" t="s">
        <v>5664</v>
      </c>
      <c r="E169" s="744" t="s">
        <v>3553</v>
      </c>
      <c r="F169" s="662" t="s">
        <v>3512</v>
      </c>
      <c r="G169" s="662" t="s">
        <v>3730</v>
      </c>
      <c r="H169" s="662" t="s">
        <v>597</v>
      </c>
      <c r="I169" s="662" t="s">
        <v>1935</v>
      </c>
      <c r="J169" s="662" t="s">
        <v>1936</v>
      </c>
      <c r="K169" s="662" t="s">
        <v>1937</v>
      </c>
      <c r="L169" s="663">
        <v>33</v>
      </c>
      <c r="M169" s="663">
        <v>33</v>
      </c>
      <c r="N169" s="662">
        <v>1</v>
      </c>
      <c r="O169" s="745">
        <v>0.5</v>
      </c>
      <c r="P169" s="663"/>
      <c r="Q169" s="678">
        <v>0</v>
      </c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4</v>
      </c>
      <c r="B170" s="662" t="s">
        <v>3182</v>
      </c>
      <c r="C170" s="662" t="s">
        <v>3516</v>
      </c>
      <c r="D170" s="743" t="s">
        <v>5664</v>
      </c>
      <c r="E170" s="744" t="s">
        <v>3553</v>
      </c>
      <c r="F170" s="662" t="s">
        <v>3512</v>
      </c>
      <c r="G170" s="662" t="s">
        <v>3730</v>
      </c>
      <c r="H170" s="662" t="s">
        <v>597</v>
      </c>
      <c r="I170" s="662" t="s">
        <v>3731</v>
      </c>
      <c r="J170" s="662" t="s">
        <v>757</v>
      </c>
      <c r="K170" s="662" t="s">
        <v>3732</v>
      </c>
      <c r="L170" s="663">
        <v>0</v>
      </c>
      <c r="M170" s="663">
        <v>0</v>
      </c>
      <c r="N170" s="662">
        <v>1</v>
      </c>
      <c r="O170" s="745">
        <v>0.5</v>
      </c>
      <c r="P170" s="663">
        <v>0</v>
      </c>
      <c r="Q170" s="678"/>
      <c r="R170" s="662">
        <v>1</v>
      </c>
      <c r="S170" s="678">
        <v>1</v>
      </c>
      <c r="T170" s="745">
        <v>0.5</v>
      </c>
      <c r="U170" s="701">
        <v>1</v>
      </c>
    </row>
    <row r="171" spans="1:21" ht="14.4" customHeight="1" x14ac:dyDescent="0.3">
      <c r="A171" s="661">
        <v>4</v>
      </c>
      <c r="B171" s="662" t="s">
        <v>3182</v>
      </c>
      <c r="C171" s="662" t="s">
        <v>3516</v>
      </c>
      <c r="D171" s="743" t="s">
        <v>5664</v>
      </c>
      <c r="E171" s="744" t="s">
        <v>3553</v>
      </c>
      <c r="F171" s="662" t="s">
        <v>3512</v>
      </c>
      <c r="G171" s="662" t="s">
        <v>3580</v>
      </c>
      <c r="H171" s="662" t="s">
        <v>597</v>
      </c>
      <c r="I171" s="662" t="s">
        <v>938</v>
      </c>
      <c r="J171" s="662" t="s">
        <v>939</v>
      </c>
      <c r="K171" s="662" t="s">
        <v>3711</v>
      </c>
      <c r="L171" s="663">
        <v>0</v>
      </c>
      <c r="M171" s="663">
        <v>0</v>
      </c>
      <c r="N171" s="662">
        <v>1</v>
      </c>
      <c r="O171" s="745">
        <v>1</v>
      </c>
      <c r="P171" s="663"/>
      <c r="Q171" s="678"/>
      <c r="R171" s="662"/>
      <c r="S171" s="678">
        <v>0</v>
      </c>
      <c r="T171" s="745"/>
      <c r="U171" s="701">
        <v>0</v>
      </c>
    </row>
    <row r="172" spans="1:21" ht="14.4" customHeight="1" x14ac:dyDescent="0.3">
      <c r="A172" s="661">
        <v>4</v>
      </c>
      <c r="B172" s="662" t="s">
        <v>3182</v>
      </c>
      <c r="C172" s="662" t="s">
        <v>3516</v>
      </c>
      <c r="D172" s="743" t="s">
        <v>5664</v>
      </c>
      <c r="E172" s="744" t="s">
        <v>3553</v>
      </c>
      <c r="F172" s="662" t="s">
        <v>3512</v>
      </c>
      <c r="G172" s="662" t="s">
        <v>3733</v>
      </c>
      <c r="H172" s="662" t="s">
        <v>597</v>
      </c>
      <c r="I172" s="662" t="s">
        <v>3734</v>
      </c>
      <c r="J172" s="662" t="s">
        <v>3735</v>
      </c>
      <c r="K172" s="662" t="s">
        <v>3736</v>
      </c>
      <c r="L172" s="663">
        <v>0</v>
      </c>
      <c r="M172" s="663">
        <v>0</v>
      </c>
      <c r="N172" s="662">
        <v>2</v>
      </c>
      <c r="O172" s="745">
        <v>0.5</v>
      </c>
      <c r="P172" s="663"/>
      <c r="Q172" s="678"/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4</v>
      </c>
      <c r="B173" s="662" t="s">
        <v>3182</v>
      </c>
      <c r="C173" s="662" t="s">
        <v>3516</v>
      </c>
      <c r="D173" s="743" t="s">
        <v>5664</v>
      </c>
      <c r="E173" s="744" t="s">
        <v>3553</v>
      </c>
      <c r="F173" s="662" t="s">
        <v>3512</v>
      </c>
      <c r="G173" s="662" t="s">
        <v>3737</v>
      </c>
      <c r="H173" s="662" t="s">
        <v>1373</v>
      </c>
      <c r="I173" s="662" t="s">
        <v>2286</v>
      </c>
      <c r="J173" s="662" t="s">
        <v>3418</v>
      </c>
      <c r="K173" s="662" t="s">
        <v>3419</v>
      </c>
      <c r="L173" s="663">
        <v>57.64</v>
      </c>
      <c r="M173" s="663">
        <v>57.64</v>
      </c>
      <c r="N173" s="662">
        <v>1</v>
      </c>
      <c r="O173" s="745">
        <v>0.5</v>
      </c>
      <c r="P173" s="663">
        <v>57.64</v>
      </c>
      <c r="Q173" s="678">
        <v>1</v>
      </c>
      <c r="R173" s="662">
        <v>1</v>
      </c>
      <c r="S173" s="678">
        <v>1</v>
      </c>
      <c r="T173" s="745">
        <v>0.5</v>
      </c>
      <c r="U173" s="701">
        <v>1</v>
      </c>
    </row>
    <row r="174" spans="1:21" ht="14.4" customHeight="1" x14ac:dyDescent="0.3">
      <c r="A174" s="661">
        <v>4</v>
      </c>
      <c r="B174" s="662" t="s">
        <v>3182</v>
      </c>
      <c r="C174" s="662" t="s">
        <v>3516</v>
      </c>
      <c r="D174" s="743" t="s">
        <v>5664</v>
      </c>
      <c r="E174" s="744" t="s">
        <v>3553</v>
      </c>
      <c r="F174" s="662" t="s">
        <v>3512</v>
      </c>
      <c r="G174" s="662" t="s">
        <v>3738</v>
      </c>
      <c r="H174" s="662" t="s">
        <v>597</v>
      </c>
      <c r="I174" s="662" t="s">
        <v>3739</v>
      </c>
      <c r="J174" s="662" t="s">
        <v>3740</v>
      </c>
      <c r="K174" s="662" t="s">
        <v>3741</v>
      </c>
      <c r="L174" s="663">
        <v>0</v>
      </c>
      <c r="M174" s="663">
        <v>0</v>
      </c>
      <c r="N174" s="662">
        <v>1</v>
      </c>
      <c r="O174" s="745">
        <v>0.5</v>
      </c>
      <c r="P174" s="663">
        <v>0</v>
      </c>
      <c r="Q174" s="678"/>
      <c r="R174" s="662">
        <v>1</v>
      </c>
      <c r="S174" s="678">
        <v>1</v>
      </c>
      <c r="T174" s="745">
        <v>0.5</v>
      </c>
      <c r="U174" s="701">
        <v>1</v>
      </c>
    </row>
    <row r="175" spans="1:21" ht="14.4" customHeight="1" x14ac:dyDescent="0.3">
      <c r="A175" s="661">
        <v>4</v>
      </c>
      <c r="B175" s="662" t="s">
        <v>3182</v>
      </c>
      <c r="C175" s="662" t="s">
        <v>3516</v>
      </c>
      <c r="D175" s="743" t="s">
        <v>5664</v>
      </c>
      <c r="E175" s="744" t="s">
        <v>3553</v>
      </c>
      <c r="F175" s="662" t="s">
        <v>3512</v>
      </c>
      <c r="G175" s="662" t="s">
        <v>3700</v>
      </c>
      <c r="H175" s="662" t="s">
        <v>597</v>
      </c>
      <c r="I175" s="662" t="s">
        <v>825</v>
      </c>
      <c r="J175" s="662" t="s">
        <v>826</v>
      </c>
      <c r="K175" s="662" t="s">
        <v>3701</v>
      </c>
      <c r="L175" s="663">
        <v>232.37</v>
      </c>
      <c r="M175" s="663">
        <v>232.37</v>
      </c>
      <c r="N175" s="662">
        <v>1</v>
      </c>
      <c r="O175" s="745">
        <v>0.5</v>
      </c>
      <c r="P175" s="663">
        <v>232.37</v>
      </c>
      <c r="Q175" s="678">
        <v>1</v>
      </c>
      <c r="R175" s="662">
        <v>1</v>
      </c>
      <c r="S175" s="678">
        <v>1</v>
      </c>
      <c r="T175" s="745">
        <v>0.5</v>
      </c>
      <c r="U175" s="701">
        <v>1</v>
      </c>
    </row>
    <row r="176" spans="1:21" ht="14.4" customHeight="1" x14ac:dyDescent="0.3">
      <c r="A176" s="661">
        <v>4</v>
      </c>
      <c r="B176" s="662" t="s">
        <v>3182</v>
      </c>
      <c r="C176" s="662" t="s">
        <v>3516</v>
      </c>
      <c r="D176" s="743" t="s">
        <v>5664</v>
      </c>
      <c r="E176" s="744" t="s">
        <v>3553</v>
      </c>
      <c r="F176" s="662" t="s">
        <v>3512</v>
      </c>
      <c r="G176" s="662" t="s">
        <v>3742</v>
      </c>
      <c r="H176" s="662" t="s">
        <v>597</v>
      </c>
      <c r="I176" s="662" t="s">
        <v>3743</v>
      </c>
      <c r="J176" s="662" t="s">
        <v>3744</v>
      </c>
      <c r="K176" s="662" t="s">
        <v>3745</v>
      </c>
      <c r="L176" s="663">
        <v>140.72</v>
      </c>
      <c r="M176" s="663">
        <v>985.04</v>
      </c>
      <c r="N176" s="662">
        <v>7</v>
      </c>
      <c r="O176" s="745">
        <v>1</v>
      </c>
      <c r="P176" s="663">
        <v>562.88</v>
      </c>
      <c r="Q176" s="678">
        <v>0.5714285714285714</v>
      </c>
      <c r="R176" s="662">
        <v>4</v>
      </c>
      <c r="S176" s="678">
        <v>0.5714285714285714</v>
      </c>
      <c r="T176" s="745">
        <v>0.5</v>
      </c>
      <c r="U176" s="701">
        <v>0.5</v>
      </c>
    </row>
    <row r="177" spans="1:21" ht="14.4" customHeight="1" x14ac:dyDescent="0.3">
      <c r="A177" s="661">
        <v>4</v>
      </c>
      <c r="B177" s="662" t="s">
        <v>3182</v>
      </c>
      <c r="C177" s="662" t="s">
        <v>3516</v>
      </c>
      <c r="D177" s="743" t="s">
        <v>5664</v>
      </c>
      <c r="E177" s="744" t="s">
        <v>3553</v>
      </c>
      <c r="F177" s="662" t="s">
        <v>3512</v>
      </c>
      <c r="G177" s="662" t="s">
        <v>3584</v>
      </c>
      <c r="H177" s="662" t="s">
        <v>597</v>
      </c>
      <c r="I177" s="662" t="s">
        <v>896</v>
      </c>
      <c r="J177" s="662" t="s">
        <v>3585</v>
      </c>
      <c r="K177" s="662" t="s">
        <v>3586</v>
      </c>
      <c r="L177" s="663">
        <v>53.57</v>
      </c>
      <c r="M177" s="663">
        <v>214.28</v>
      </c>
      <c r="N177" s="662">
        <v>4</v>
      </c>
      <c r="O177" s="745">
        <v>1.5</v>
      </c>
      <c r="P177" s="663">
        <v>160.71</v>
      </c>
      <c r="Q177" s="678">
        <v>0.75</v>
      </c>
      <c r="R177" s="662">
        <v>3</v>
      </c>
      <c r="S177" s="678">
        <v>0.75</v>
      </c>
      <c r="T177" s="745">
        <v>1</v>
      </c>
      <c r="U177" s="701">
        <v>0.66666666666666663</v>
      </c>
    </row>
    <row r="178" spans="1:21" ht="14.4" customHeight="1" x14ac:dyDescent="0.3">
      <c r="A178" s="661">
        <v>4</v>
      </c>
      <c r="B178" s="662" t="s">
        <v>3182</v>
      </c>
      <c r="C178" s="662" t="s">
        <v>3516</v>
      </c>
      <c r="D178" s="743" t="s">
        <v>5664</v>
      </c>
      <c r="E178" s="744" t="s">
        <v>3553</v>
      </c>
      <c r="F178" s="662" t="s">
        <v>3512</v>
      </c>
      <c r="G178" s="662" t="s">
        <v>3746</v>
      </c>
      <c r="H178" s="662" t="s">
        <v>597</v>
      </c>
      <c r="I178" s="662" t="s">
        <v>2879</v>
      </c>
      <c r="J178" s="662" t="s">
        <v>2926</v>
      </c>
      <c r="K178" s="662" t="s">
        <v>3747</v>
      </c>
      <c r="L178" s="663">
        <v>17.559999999999999</v>
      </c>
      <c r="M178" s="663">
        <v>17.559999999999999</v>
      </c>
      <c r="N178" s="662">
        <v>1</v>
      </c>
      <c r="O178" s="745">
        <v>0.5</v>
      </c>
      <c r="P178" s="663"/>
      <c r="Q178" s="678">
        <v>0</v>
      </c>
      <c r="R178" s="662"/>
      <c r="S178" s="678">
        <v>0</v>
      </c>
      <c r="T178" s="745"/>
      <c r="U178" s="701">
        <v>0</v>
      </c>
    </row>
    <row r="179" spans="1:21" ht="14.4" customHeight="1" x14ac:dyDescent="0.3">
      <c r="A179" s="661">
        <v>4</v>
      </c>
      <c r="B179" s="662" t="s">
        <v>3182</v>
      </c>
      <c r="C179" s="662" t="s">
        <v>3516</v>
      </c>
      <c r="D179" s="743" t="s">
        <v>5664</v>
      </c>
      <c r="E179" s="744" t="s">
        <v>3553</v>
      </c>
      <c r="F179" s="662" t="s">
        <v>3512</v>
      </c>
      <c r="G179" s="662" t="s">
        <v>3748</v>
      </c>
      <c r="H179" s="662" t="s">
        <v>597</v>
      </c>
      <c r="I179" s="662" t="s">
        <v>2440</v>
      </c>
      <c r="J179" s="662" t="s">
        <v>2441</v>
      </c>
      <c r="K179" s="662" t="s">
        <v>3749</v>
      </c>
      <c r="L179" s="663">
        <v>30.17</v>
      </c>
      <c r="M179" s="663">
        <v>30.17</v>
      </c>
      <c r="N179" s="662">
        <v>1</v>
      </c>
      <c r="O179" s="745">
        <v>0.5</v>
      </c>
      <c r="P179" s="663"/>
      <c r="Q179" s="678">
        <v>0</v>
      </c>
      <c r="R179" s="662"/>
      <c r="S179" s="678">
        <v>0</v>
      </c>
      <c r="T179" s="745"/>
      <c r="U179" s="701">
        <v>0</v>
      </c>
    </row>
    <row r="180" spans="1:21" ht="14.4" customHeight="1" x14ac:dyDescent="0.3">
      <c r="A180" s="661">
        <v>4</v>
      </c>
      <c r="B180" s="662" t="s">
        <v>3182</v>
      </c>
      <c r="C180" s="662" t="s">
        <v>3516</v>
      </c>
      <c r="D180" s="743" t="s">
        <v>5664</v>
      </c>
      <c r="E180" s="744" t="s">
        <v>3553</v>
      </c>
      <c r="F180" s="662" t="s">
        <v>3512</v>
      </c>
      <c r="G180" s="662" t="s">
        <v>3615</v>
      </c>
      <c r="H180" s="662" t="s">
        <v>597</v>
      </c>
      <c r="I180" s="662" t="s">
        <v>3616</v>
      </c>
      <c r="J180" s="662" t="s">
        <v>2258</v>
      </c>
      <c r="K180" s="662" t="s">
        <v>2259</v>
      </c>
      <c r="L180" s="663">
        <v>374.79</v>
      </c>
      <c r="M180" s="663">
        <v>1124.3700000000001</v>
      </c>
      <c r="N180" s="662">
        <v>3</v>
      </c>
      <c r="O180" s="745">
        <v>1.5</v>
      </c>
      <c r="P180" s="663">
        <v>374.79</v>
      </c>
      <c r="Q180" s="678">
        <v>0.33333333333333331</v>
      </c>
      <c r="R180" s="662">
        <v>1</v>
      </c>
      <c r="S180" s="678">
        <v>0.33333333333333331</v>
      </c>
      <c r="T180" s="745">
        <v>0.5</v>
      </c>
      <c r="U180" s="701">
        <v>0.33333333333333331</v>
      </c>
    </row>
    <row r="181" spans="1:21" ht="14.4" customHeight="1" x14ac:dyDescent="0.3">
      <c r="A181" s="661">
        <v>4</v>
      </c>
      <c r="B181" s="662" t="s">
        <v>3182</v>
      </c>
      <c r="C181" s="662" t="s">
        <v>3516</v>
      </c>
      <c r="D181" s="743" t="s">
        <v>5664</v>
      </c>
      <c r="E181" s="744" t="s">
        <v>3553</v>
      </c>
      <c r="F181" s="662" t="s">
        <v>3512</v>
      </c>
      <c r="G181" s="662" t="s">
        <v>3572</v>
      </c>
      <c r="H181" s="662" t="s">
        <v>1373</v>
      </c>
      <c r="I181" s="662" t="s">
        <v>3689</v>
      </c>
      <c r="J181" s="662" t="s">
        <v>1524</v>
      </c>
      <c r="K181" s="662" t="s">
        <v>2399</v>
      </c>
      <c r="L181" s="663">
        <v>815.1</v>
      </c>
      <c r="M181" s="663">
        <v>2445.3000000000002</v>
      </c>
      <c r="N181" s="662">
        <v>3</v>
      </c>
      <c r="O181" s="745">
        <v>1.5</v>
      </c>
      <c r="P181" s="663">
        <v>1630.2</v>
      </c>
      <c r="Q181" s="678">
        <v>0.66666666666666663</v>
      </c>
      <c r="R181" s="662">
        <v>2</v>
      </c>
      <c r="S181" s="678">
        <v>0.66666666666666663</v>
      </c>
      <c r="T181" s="745">
        <v>0.5</v>
      </c>
      <c r="U181" s="701">
        <v>0.33333333333333331</v>
      </c>
    </row>
    <row r="182" spans="1:21" ht="14.4" customHeight="1" x14ac:dyDescent="0.3">
      <c r="A182" s="661">
        <v>4</v>
      </c>
      <c r="B182" s="662" t="s">
        <v>3182</v>
      </c>
      <c r="C182" s="662" t="s">
        <v>3516</v>
      </c>
      <c r="D182" s="743" t="s">
        <v>5664</v>
      </c>
      <c r="E182" s="744" t="s">
        <v>3553</v>
      </c>
      <c r="F182" s="662" t="s">
        <v>3512</v>
      </c>
      <c r="G182" s="662" t="s">
        <v>3572</v>
      </c>
      <c r="H182" s="662" t="s">
        <v>1373</v>
      </c>
      <c r="I182" s="662" t="s">
        <v>3750</v>
      </c>
      <c r="J182" s="662" t="s">
        <v>1524</v>
      </c>
      <c r="K182" s="662" t="s">
        <v>3751</v>
      </c>
      <c r="L182" s="663">
        <v>0</v>
      </c>
      <c r="M182" s="663">
        <v>0</v>
      </c>
      <c r="N182" s="662">
        <v>2</v>
      </c>
      <c r="O182" s="745">
        <v>1</v>
      </c>
      <c r="P182" s="663">
        <v>0</v>
      </c>
      <c r="Q182" s="678"/>
      <c r="R182" s="662">
        <v>2</v>
      </c>
      <c r="S182" s="678">
        <v>1</v>
      </c>
      <c r="T182" s="745">
        <v>1</v>
      </c>
      <c r="U182" s="701">
        <v>1</v>
      </c>
    </row>
    <row r="183" spans="1:21" ht="14.4" customHeight="1" x14ac:dyDescent="0.3">
      <c r="A183" s="661">
        <v>4</v>
      </c>
      <c r="B183" s="662" t="s">
        <v>3182</v>
      </c>
      <c r="C183" s="662" t="s">
        <v>3516</v>
      </c>
      <c r="D183" s="743" t="s">
        <v>5664</v>
      </c>
      <c r="E183" s="744" t="s">
        <v>3553</v>
      </c>
      <c r="F183" s="662" t="s">
        <v>3512</v>
      </c>
      <c r="G183" s="662" t="s">
        <v>3572</v>
      </c>
      <c r="H183" s="662" t="s">
        <v>1373</v>
      </c>
      <c r="I183" s="662" t="s">
        <v>3587</v>
      </c>
      <c r="J183" s="662" t="s">
        <v>1524</v>
      </c>
      <c r="K183" s="662" t="s">
        <v>3588</v>
      </c>
      <c r="L183" s="663">
        <v>923.74</v>
      </c>
      <c r="M183" s="663">
        <v>1847.48</v>
      </c>
      <c r="N183" s="662">
        <v>2</v>
      </c>
      <c r="O183" s="745">
        <v>2</v>
      </c>
      <c r="P183" s="663">
        <v>923.74</v>
      </c>
      <c r="Q183" s="678">
        <v>0.5</v>
      </c>
      <c r="R183" s="662">
        <v>1</v>
      </c>
      <c r="S183" s="678">
        <v>0.5</v>
      </c>
      <c r="T183" s="745">
        <v>1</v>
      </c>
      <c r="U183" s="701">
        <v>0.5</v>
      </c>
    </row>
    <row r="184" spans="1:21" ht="14.4" customHeight="1" x14ac:dyDescent="0.3">
      <c r="A184" s="661">
        <v>4</v>
      </c>
      <c r="B184" s="662" t="s">
        <v>3182</v>
      </c>
      <c r="C184" s="662" t="s">
        <v>3516</v>
      </c>
      <c r="D184" s="743" t="s">
        <v>5664</v>
      </c>
      <c r="E184" s="744" t="s">
        <v>3553</v>
      </c>
      <c r="F184" s="662" t="s">
        <v>3512</v>
      </c>
      <c r="G184" s="662" t="s">
        <v>3752</v>
      </c>
      <c r="H184" s="662" t="s">
        <v>597</v>
      </c>
      <c r="I184" s="662" t="s">
        <v>3753</v>
      </c>
      <c r="J184" s="662" t="s">
        <v>1002</v>
      </c>
      <c r="K184" s="662" t="s">
        <v>3754</v>
      </c>
      <c r="L184" s="663">
        <v>74.099999999999994</v>
      </c>
      <c r="M184" s="663">
        <v>148.19999999999999</v>
      </c>
      <c r="N184" s="662">
        <v>2</v>
      </c>
      <c r="O184" s="745">
        <v>0.5</v>
      </c>
      <c r="P184" s="663"/>
      <c r="Q184" s="678">
        <v>0</v>
      </c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4</v>
      </c>
      <c r="B185" s="662" t="s">
        <v>3182</v>
      </c>
      <c r="C185" s="662" t="s">
        <v>3516</v>
      </c>
      <c r="D185" s="743" t="s">
        <v>5664</v>
      </c>
      <c r="E185" s="744" t="s">
        <v>3553</v>
      </c>
      <c r="F185" s="662" t="s">
        <v>3512</v>
      </c>
      <c r="G185" s="662" t="s">
        <v>3752</v>
      </c>
      <c r="H185" s="662" t="s">
        <v>597</v>
      </c>
      <c r="I185" s="662" t="s">
        <v>3753</v>
      </c>
      <c r="J185" s="662" t="s">
        <v>1002</v>
      </c>
      <c r="K185" s="662" t="s">
        <v>3754</v>
      </c>
      <c r="L185" s="663">
        <v>65.22</v>
      </c>
      <c r="M185" s="663">
        <v>260.88</v>
      </c>
      <c r="N185" s="662">
        <v>4</v>
      </c>
      <c r="O185" s="745">
        <v>0.5</v>
      </c>
      <c r="P185" s="663">
        <v>260.88</v>
      </c>
      <c r="Q185" s="678">
        <v>1</v>
      </c>
      <c r="R185" s="662">
        <v>4</v>
      </c>
      <c r="S185" s="678">
        <v>1</v>
      </c>
      <c r="T185" s="745">
        <v>0.5</v>
      </c>
      <c r="U185" s="701">
        <v>1</v>
      </c>
    </row>
    <row r="186" spans="1:21" ht="14.4" customHeight="1" x14ac:dyDescent="0.3">
      <c r="A186" s="661">
        <v>4</v>
      </c>
      <c r="B186" s="662" t="s">
        <v>3182</v>
      </c>
      <c r="C186" s="662" t="s">
        <v>3516</v>
      </c>
      <c r="D186" s="743" t="s">
        <v>5664</v>
      </c>
      <c r="E186" s="744" t="s">
        <v>3553</v>
      </c>
      <c r="F186" s="662" t="s">
        <v>3512</v>
      </c>
      <c r="G186" s="662" t="s">
        <v>3589</v>
      </c>
      <c r="H186" s="662" t="s">
        <v>597</v>
      </c>
      <c r="I186" s="662" t="s">
        <v>3590</v>
      </c>
      <c r="J186" s="662" t="s">
        <v>3591</v>
      </c>
      <c r="K186" s="662" t="s">
        <v>1842</v>
      </c>
      <c r="L186" s="663">
        <v>57.64</v>
      </c>
      <c r="M186" s="663">
        <v>57.64</v>
      </c>
      <c r="N186" s="662">
        <v>1</v>
      </c>
      <c r="O186" s="745">
        <v>0.5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4</v>
      </c>
      <c r="B187" s="662" t="s">
        <v>3182</v>
      </c>
      <c r="C187" s="662" t="s">
        <v>3516</v>
      </c>
      <c r="D187" s="743" t="s">
        <v>5664</v>
      </c>
      <c r="E187" s="744" t="s">
        <v>3553</v>
      </c>
      <c r="F187" s="662" t="s">
        <v>3512</v>
      </c>
      <c r="G187" s="662" t="s">
        <v>3589</v>
      </c>
      <c r="H187" s="662" t="s">
        <v>597</v>
      </c>
      <c r="I187" s="662" t="s">
        <v>3639</v>
      </c>
      <c r="J187" s="662" t="s">
        <v>3591</v>
      </c>
      <c r="K187" s="662" t="s">
        <v>1845</v>
      </c>
      <c r="L187" s="663">
        <v>185.26</v>
      </c>
      <c r="M187" s="663">
        <v>555.78</v>
      </c>
      <c r="N187" s="662">
        <v>3</v>
      </c>
      <c r="O187" s="745">
        <v>1</v>
      </c>
      <c r="P187" s="663">
        <v>555.78</v>
      </c>
      <c r="Q187" s="678">
        <v>1</v>
      </c>
      <c r="R187" s="662">
        <v>3</v>
      </c>
      <c r="S187" s="678">
        <v>1</v>
      </c>
      <c r="T187" s="745">
        <v>1</v>
      </c>
      <c r="U187" s="701">
        <v>1</v>
      </c>
    </row>
    <row r="188" spans="1:21" ht="14.4" customHeight="1" x14ac:dyDescent="0.3">
      <c r="A188" s="661">
        <v>4</v>
      </c>
      <c r="B188" s="662" t="s">
        <v>3182</v>
      </c>
      <c r="C188" s="662" t="s">
        <v>3516</v>
      </c>
      <c r="D188" s="743" t="s">
        <v>5664</v>
      </c>
      <c r="E188" s="744" t="s">
        <v>3553</v>
      </c>
      <c r="F188" s="662" t="s">
        <v>3512</v>
      </c>
      <c r="G188" s="662" t="s">
        <v>3755</v>
      </c>
      <c r="H188" s="662" t="s">
        <v>597</v>
      </c>
      <c r="I188" s="662" t="s">
        <v>3756</v>
      </c>
      <c r="J188" s="662" t="s">
        <v>1207</v>
      </c>
      <c r="K188" s="662" t="s">
        <v>3757</v>
      </c>
      <c r="L188" s="663">
        <v>0</v>
      </c>
      <c r="M188" s="663">
        <v>0</v>
      </c>
      <c r="N188" s="662">
        <v>1</v>
      </c>
      <c r="O188" s="745">
        <v>0.5</v>
      </c>
      <c r="P188" s="663">
        <v>0</v>
      </c>
      <c r="Q188" s="678"/>
      <c r="R188" s="662">
        <v>1</v>
      </c>
      <c r="S188" s="678">
        <v>1</v>
      </c>
      <c r="T188" s="745">
        <v>0.5</v>
      </c>
      <c r="U188" s="701">
        <v>1</v>
      </c>
    </row>
    <row r="189" spans="1:21" ht="14.4" customHeight="1" x14ac:dyDescent="0.3">
      <c r="A189" s="661">
        <v>4</v>
      </c>
      <c r="B189" s="662" t="s">
        <v>3182</v>
      </c>
      <c r="C189" s="662" t="s">
        <v>3516</v>
      </c>
      <c r="D189" s="743" t="s">
        <v>5664</v>
      </c>
      <c r="E189" s="744" t="s">
        <v>3553</v>
      </c>
      <c r="F189" s="662" t="s">
        <v>3512</v>
      </c>
      <c r="G189" s="662" t="s">
        <v>3684</v>
      </c>
      <c r="H189" s="662" t="s">
        <v>1373</v>
      </c>
      <c r="I189" s="662" t="s">
        <v>2737</v>
      </c>
      <c r="J189" s="662" t="s">
        <v>2738</v>
      </c>
      <c r="K189" s="662" t="s">
        <v>3463</v>
      </c>
      <c r="L189" s="663">
        <v>57.64</v>
      </c>
      <c r="M189" s="663">
        <v>57.64</v>
      </c>
      <c r="N189" s="662">
        <v>1</v>
      </c>
      <c r="O189" s="745">
        <v>0.5</v>
      </c>
      <c r="P189" s="663"/>
      <c r="Q189" s="678">
        <v>0</v>
      </c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4</v>
      </c>
      <c r="B190" s="662" t="s">
        <v>3182</v>
      </c>
      <c r="C190" s="662" t="s">
        <v>3516</v>
      </c>
      <c r="D190" s="743" t="s">
        <v>5664</v>
      </c>
      <c r="E190" s="744" t="s">
        <v>3553</v>
      </c>
      <c r="F190" s="662" t="s">
        <v>3512</v>
      </c>
      <c r="G190" s="662" t="s">
        <v>3684</v>
      </c>
      <c r="H190" s="662" t="s">
        <v>1373</v>
      </c>
      <c r="I190" s="662" t="s">
        <v>3758</v>
      </c>
      <c r="J190" s="662" t="s">
        <v>2738</v>
      </c>
      <c r="K190" s="662" t="s">
        <v>2739</v>
      </c>
      <c r="L190" s="663">
        <v>0</v>
      </c>
      <c r="M190" s="663">
        <v>0</v>
      </c>
      <c r="N190" s="662">
        <v>1</v>
      </c>
      <c r="O190" s="745">
        <v>1</v>
      </c>
      <c r="P190" s="663">
        <v>0</v>
      </c>
      <c r="Q190" s="678"/>
      <c r="R190" s="662">
        <v>1</v>
      </c>
      <c r="S190" s="678">
        <v>1</v>
      </c>
      <c r="T190" s="745">
        <v>1</v>
      </c>
      <c r="U190" s="701">
        <v>1</v>
      </c>
    </row>
    <row r="191" spans="1:21" ht="14.4" customHeight="1" x14ac:dyDescent="0.3">
      <c r="A191" s="661">
        <v>4</v>
      </c>
      <c r="B191" s="662" t="s">
        <v>3182</v>
      </c>
      <c r="C191" s="662" t="s">
        <v>3516</v>
      </c>
      <c r="D191" s="743" t="s">
        <v>5664</v>
      </c>
      <c r="E191" s="744" t="s">
        <v>3553</v>
      </c>
      <c r="F191" s="662" t="s">
        <v>3512</v>
      </c>
      <c r="G191" s="662" t="s">
        <v>3592</v>
      </c>
      <c r="H191" s="662" t="s">
        <v>597</v>
      </c>
      <c r="I191" s="662" t="s">
        <v>1329</v>
      </c>
      <c r="J191" s="662" t="s">
        <v>1330</v>
      </c>
      <c r="K191" s="662" t="s">
        <v>1331</v>
      </c>
      <c r="L191" s="663">
        <v>108.44</v>
      </c>
      <c r="M191" s="663">
        <v>433.76</v>
      </c>
      <c r="N191" s="662">
        <v>4</v>
      </c>
      <c r="O191" s="745">
        <v>2.5</v>
      </c>
      <c r="P191" s="663">
        <v>216.88</v>
      </c>
      <c r="Q191" s="678">
        <v>0.5</v>
      </c>
      <c r="R191" s="662">
        <v>2</v>
      </c>
      <c r="S191" s="678">
        <v>0.5</v>
      </c>
      <c r="T191" s="745">
        <v>1</v>
      </c>
      <c r="U191" s="701">
        <v>0.4</v>
      </c>
    </row>
    <row r="192" spans="1:21" ht="14.4" customHeight="1" x14ac:dyDescent="0.3">
      <c r="A192" s="661">
        <v>4</v>
      </c>
      <c r="B192" s="662" t="s">
        <v>3182</v>
      </c>
      <c r="C192" s="662" t="s">
        <v>3516</v>
      </c>
      <c r="D192" s="743" t="s">
        <v>5664</v>
      </c>
      <c r="E192" s="744" t="s">
        <v>3553</v>
      </c>
      <c r="F192" s="662" t="s">
        <v>3512</v>
      </c>
      <c r="G192" s="662" t="s">
        <v>3660</v>
      </c>
      <c r="H192" s="662" t="s">
        <v>597</v>
      </c>
      <c r="I192" s="662" t="s">
        <v>1620</v>
      </c>
      <c r="J192" s="662" t="s">
        <v>1621</v>
      </c>
      <c r="K192" s="662" t="s">
        <v>3661</v>
      </c>
      <c r="L192" s="663">
        <v>194.49</v>
      </c>
      <c r="M192" s="663">
        <v>388.98</v>
      </c>
      <c r="N192" s="662">
        <v>2</v>
      </c>
      <c r="O192" s="745">
        <v>0.5</v>
      </c>
      <c r="P192" s="663">
        <v>388.98</v>
      </c>
      <c r="Q192" s="678">
        <v>1</v>
      </c>
      <c r="R192" s="662">
        <v>2</v>
      </c>
      <c r="S192" s="678">
        <v>1</v>
      </c>
      <c r="T192" s="745">
        <v>0.5</v>
      </c>
      <c r="U192" s="701">
        <v>1</v>
      </c>
    </row>
    <row r="193" spans="1:21" ht="14.4" customHeight="1" x14ac:dyDescent="0.3">
      <c r="A193" s="661">
        <v>4</v>
      </c>
      <c r="B193" s="662" t="s">
        <v>3182</v>
      </c>
      <c r="C193" s="662" t="s">
        <v>3516</v>
      </c>
      <c r="D193" s="743" t="s">
        <v>5664</v>
      </c>
      <c r="E193" s="744" t="s">
        <v>3553</v>
      </c>
      <c r="F193" s="662" t="s">
        <v>3512</v>
      </c>
      <c r="G193" s="662" t="s">
        <v>3664</v>
      </c>
      <c r="H193" s="662" t="s">
        <v>597</v>
      </c>
      <c r="I193" s="662" t="s">
        <v>740</v>
      </c>
      <c r="J193" s="662" t="s">
        <v>741</v>
      </c>
      <c r="K193" s="662" t="s">
        <v>3759</v>
      </c>
      <c r="L193" s="663">
        <v>0</v>
      </c>
      <c r="M193" s="663">
        <v>0</v>
      </c>
      <c r="N193" s="662">
        <v>1</v>
      </c>
      <c r="O193" s="745">
        <v>0.5</v>
      </c>
      <c r="P193" s="663">
        <v>0</v>
      </c>
      <c r="Q193" s="678"/>
      <c r="R193" s="662">
        <v>1</v>
      </c>
      <c r="S193" s="678">
        <v>1</v>
      </c>
      <c r="T193" s="745">
        <v>0.5</v>
      </c>
      <c r="U193" s="701">
        <v>1</v>
      </c>
    </row>
    <row r="194" spans="1:21" ht="14.4" customHeight="1" x14ac:dyDescent="0.3">
      <c r="A194" s="661">
        <v>4</v>
      </c>
      <c r="B194" s="662" t="s">
        <v>3182</v>
      </c>
      <c r="C194" s="662" t="s">
        <v>3516</v>
      </c>
      <c r="D194" s="743" t="s">
        <v>5664</v>
      </c>
      <c r="E194" s="744" t="s">
        <v>3553</v>
      </c>
      <c r="F194" s="662" t="s">
        <v>3512</v>
      </c>
      <c r="G194" s="662" t="s">
        <v>3760</v>
      </c>
      <c r="H194" s="662" t="s">
        <v>597</v>
      </c>
      <c r="I194" s="662" t="s">
        <v>1210</v>
      </c>
      <c r="J194" s="662" t="s">
        <v>1211</v>
      </c>
      <c r="K194" s="662" t="s">
        <v>3761</v>
      </c>
      <c r="L194" s="663">
        <v>77.14</v>
      </c>
      <c r="M194" s="663">
        <v>231.42000000000002</v>
      </c>
      <c r="N194" s="662">
        <v>3</v>
      </c>
      <c r="O194" s="745">
        <v>2</v>
      </c>
      <c r="P194" s="663">
        <v>154.28</v>
      </c>
      <c r="Q194" s="678">
        <v>0.66666666666666663</v>
      </c>
      <c r="R194" s="662">
        <v>2</v>
      </c>
      <c r="S194" s="678">
        <v>0.66666666666666663</v>
      </c>
      <c r="T194" s="745">
        <v>1.5</v>
      </c>
      <c r="U194" s="701">
        <v>0.75</v>
      </c>
    </row>
    <row r="195" spans="1:21" ht="14.4" customHeight="1" x14ac:dyDescent="0.3">
      <c r="A195" s="661">
        <v>4</v>
      </c>
      <c r="B195" s="662" t="s">
        <v>3182</v>
      </c>
      <c r="C195" s="662" t="s">
        <v>3516</v>
      </c>
      <c r="D195" s="743" t="s">
        <v>5664</v>
      </c>
      <c r="E195" s="744" t="s">
        <v>3553</v>
      </c>
      <c r="F195" s="662" t="s">
        <v>3512</v>
      </c>
      <c r="G195" s="662" t="s">
        <v>3647</v>
      </c>
      <c r="H195" s="662" t="s">
        <v>597</v>
      </c>
      <c r="I195" s="662" t="s">
        <v>1605</v>
      </c>
      <c r="J195" s="662" t="s">
        <v>1606</v>
      </c>
      <c r="K195" s="662" t="s">
        <v>3648</v>
      </c>
      <c r="L195" s="663">
        <v>22.44</v>
      </c>
      <c r="M195" s="663">
        <v>22.44</v>
      </c>
      <c r="N195" s="662">
        <v>1</v>
      </c>
      <c r="O195" s="745">
        <v>1</v>
      </c>
      <c r="P195" s="663">
        <v>22.44</v>
      </c>
      <c r="Q195" s="678">
        <v>1</v>
      </c>
      <c r="R195" s="662">
        <v>1</v>
      </c>
      <c r="S195" s="678">
        <v>1</v>
      </c>
      <c r="T195" s="745">
        <v>1</v>
      </c>
      <c r="U195" s="701">
        <v>1</v>
      </c>
    </row>
    <row r="196" spans="1:21" ht="14.4" customHeight="1" x14ac:dyDescent="0.3">
      <c r="A196" s="661">
        <v>4</v>
      </c>
      <c r="B196" s="662" t="s">
        <v>3182</v>
      </c>
      <c r="C196" s="662" t="s">
        <v>3516</v>
      </c>
      <c r="D196" s="743" t="s">
        <v>5664</v>
      </c>
      <c r="E196" s="744" t="s">
        <v>3553</v>
      </c>
      <c r="F196" s="662" t="s">
        <v>3512</v>
      </c>
      <c r="G196" s="662" t="s">
        <v>3762</v>
      </c>
      <c r="H196" s="662" t="s">
        <v>597</v>
      </c>
      <c r="I196" s="662" t="s">
        <v>3763</v>
      </c>
      <c r="J196" s="662" t="s">
        <v>3764</v>
      </c>
      <c r="K196" s="662" t="s">
        <v>3765</v>
      </c>
      <c r="L196" s="663">
        <v>145.15</v>
      </c>
      <c r="M196" s="663">
        <v>725.75</v>
      </c>
      <c r="N196" s="662">
        <v>5</v>
      </c>
      <c r="O196" s="745">
        <v>1</v>
      </c>
      <c r="P196" s="663">
        <v>725.75</v>
      </c>
      <c r="Q196" s="678">
        <v>1</v>
      </c>
      <c r="R196" s="662">
        <v>5</v>
      </c>
      <c r="S196" s="678">
        <v>1</v>
      </c>
      <c r="T196" s="745">
        <v>1</v>
      </c>
      <c r="U196" s="701">
        <v>1</v>
      </c>
    </row>
    <row r="197" spans="1:21" ht="14.4" customHeight="1" x14ac:dyDescent="0.3">
      <c r="A197" s="661">
        <v>4</v>
      </c>
      <c r="B197" s="662" t="s">
        <v>3182</v>
      </c>
      <c r="C197" s="662" t="s">
        <v>3516</v>
      </c>
      <c r="D197" s="743" t="s">
        <v>5664</v>
      </c>
      <c r="E197" s="744" t="s">
        <v>3553</v>
      </c>
      <c r="F197" s="662" t="s">
        <v>3512</v>
      </c>
      <c r="G197" s="662" t="s">
        <v>3690</v>
      </c>
      <c r="H197" s="662" t="s">
        <v>597</v>
      </c>
      <c r="I197" s="662" t="s">
        <v>2443</v>
      </c>
      <c r="J197" s="662" t="s">
        <v>1646</v>
      </c>
      <c r="K197" s="662" t="s">
        <v>3691</v>
      </c>
      <c r="L197" s="663">
        <v>186.27</v>
      </c>
      <c r="M197" s="663">
        <v>186.27</v>
      </c>
      <c r="N197" s="662">
        <v>1</v>
      </c>
      <c r="O197" s="745">
        <v>1</v>
      </c>
      <c r="P197" s="663">
        <v>186.27</v>
      </c>
      <c r="Q197" s="678">
        <v>1</v>
      </c>
      <c r="R197" s="662">
        <v>1</v>
      </c>
      <c r="S197" s="678">
        <v>1</v>
      </c>
      <c r="T197" s="745">
        <v>1</v>
      </c>
      <c r="U197" s="701">
        <v>1</v>
      </c>
    </row>
    <row r="198" spans="1:21" ht="14.4" customHeight="1" x14ac:dyDescent="0.3">
      <c r="A198" s="661">
        <v>4</v>
      </c>
      <c r="B198" s="662" t="s">
        <v>3182</v>
      </c>
      <c r="C198" s="662" t="s">
        <v>3516</v>
      </c>
      <c r="D198" s="743" t="s">
        <v>5664</v>
      </c>
      <c r="E198" s="744" t="s">
        <v>3553</v>
      </c>
      <c r="F198" s="662" t="s">
        <v>3512</v>
      </c>
      <c r="G198" s="662" t="s">
        <v>3766</v>
      </c>
      <c r="H198" s="662" t="s">
        <v>597</v>
      </c>
      <c r="I198" s="662" t="s">
        <v>783</v>
      </c>
      <c r="J198" s="662" t="s">
        <v>784</v>
      </c>
      <c r="K198" s="662" t="s">
        <v>785</v>
      </c>
      <c r="L198" s="663">
        <v>80.959999999999994</v>
      </c>
      <c r="M198" s="663">
        <v>80.959999999999994</v>
      </c>
      <c r="N198" s="662">
        <v>1</v>
      </c>
      <c r="O198" s="745">
        <v>0.5</v>
      </c>
      <c r="P198" s="663"/>
      <c r="Q198" s="678">
        <v>0</v>
      </c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4</v>
      </c>
      <c r="B199" s="662" t="s">
        <v>3182</v>
      </c>
      <c r="C199" s="662" t="s">
        <v>3516</v>
      </c>
      <c r="D199" s="743" t="s">
        <v>5664</v>
      </c>
      <c r="E199" s="744" t="s">
        <v>3553</v>
      </c>
      <c r="F199" s="662" t="s">
        <v>3512</v>
      </c>
      <c r="G199" s="662" t="s">
        <v>3766</v>
      </c>
      <c r="H199" s="662" t="s">
        <v>597</v>
      </c>
      <c r="I199" s="662" t="s">
        <v>787</v>
      </c>
      <c r="J199" s="662" t="s">
        <v>788</v>
      </c>
      <c r="K199" s="662" t="s">
        <v>3767</v>
      </c>
      <c r="L199" s="663">
        <v>121.43</v>
      </c>
      <c r="M199" s="663">
        <v>121.43</v>
      </c>
      <c r="N199" s="662">
        <v>1</v>
      </c>
      <c r="O199" s="745">
        <v>0.5</v>
      </c>
      <c r="P199" s="663">
        <v>121.43</v>
      </c>
      <c r="Q199" s="678">
        <v>1</v>
      </c>
      <c r="R199" s="662">
        <v>1</v>
      </c>
      <c r="S199" s="678">
        <v>1</v>
      </c>
      <c r="T199" s="745">
        <v>0.5</v>
      </c>
      <c r="U199" s="701">
        <v>1</v>
      </c>
    </row>
    <row r="200" spans="1:21" ht="14.4" customHeight="1" x14ac:dyDescent="0.3">
      <c r="A200" s="661">
        <v>4</v>
      </c>
      <c r="B200" s="662" t="s">
        <v>3182</v>
      </c>
      <c r="C200" s="662" t="s">
        <v>3516</v>
      </c>
      <c r="D200" s="743" t="s">
        <v>5664</v>
      </c>
      <c r="E200" s="744" t="s">
        <v>3553</v>
      </c>
      <c r="F200" s="662" t="s">
        <v>3512</v>
      </c>
      <c r="G200" s="662" t="s">
        <v>3602</v>
      </c>
      <c r="H200" s="662" t="s">
        <v>1373</v>
      </c>
      <c r="I200" s="662" t="s">
        <v>1538</v>
      </c>
      <c r="J200" s="662" t="s">
        <v>1539</v>
      </c>
      <c r="K200" s="662" t="s">
        <v>1540</v>
      </c>
      <c r="L200" s="663">
        <v>133.94</v>
      </c>
      <c r="M200" s="663">
        <v>267.88</v>
      </c>
      <c r="N200" s="662">
        <v>2</v>
      </c>
      <c r="O200" s="745">
        <v>0.5</v>
      </c>
      <c r="P200" s="663">
        <v>267.88</v>
      </c>
      <c r="Q200" s="678">
        <v>1</v>
      </c>
      <c r="R200" s="662">
        <v>2</v>
      </c>
      <c r="S200" s="678">
        <v>1</v>
      </c>
      <c r="T200" s="745">
        <v>0.5</v>
      </c>
      <c r="U200" s="701">
        <v>1</v>
      </c>
    </row>
    <row r="201" spans="1:21" ht="14.4" customHeight="1" x14ac:dyDescent="0.3">
      <c r="A201" s="661">
        <v>4</v>
      </c>
      <c r="B201" s="662" t="s">
        <v>3182</v>
      </c>
      <c r="C201" s="662" t="s">
        <v>3516</v>
      </c>
      <c r="D201" s="743" t="s">
        <v>5664</v>
      </c>
      <c r="E201" s="744" t="s">
        <v>3553</v>
      </c>
      <c r="F201" s="662" t="s">
        <v>3514</v>
      </c>
      <c r="G201" s="662" t="s">
        <v>3768</v>
      </c>
      <c r="H201" s="662" t="s">
        <v>597</v>
      </c>
      <c r="I201" s="662" t="s">
        <v>3769</v>
      </c>
      <c r="J201" s="662" t="s">
        <v>3770</v>
      </c>
      <c r="K201" s="662" t="s">
        <v>3771</v>
      </c>
      <c r="L201" s="663">
        <v>500</v>
      </c>
      <c r="M201" s="663">
        <v>500</v>
      </c>
      <c r="N201" s="662">
        <v>1</v>
      </c>
      <c r="O201" s="745">
        <v>1</v>
      </c>
      <c r="P201" s="663"/>
      <c r="Q201" s="678">
        <v>0</v>
      </c>
      <c r="R201" s="662"/>
      <c r="S201" s="678">
        <v>0</v>
      </c>
      <c r="T201" s="745"/>
      <c r="U201" s="701">
        <v>0</v>
      </c>
    </row>
    <row r="202" spans="1:21" ht="14.4" customHeight="1" x14ac:dyDescent="0.3">
      <c r="A202" s="661">
        <v>4</v>
      </c>
      <c r="B202" s="662" t="s">
        <v>3182</v>
      </c>
      <c r="C202" s="662" t="s">
        <v>3516</v>
      </c>
      <c r="D202" s="743" t="s">
        <v>5664</v>
      </c>
      <c r="E202" s="744" t="s">
        <v>3554</v>
      </c>
      <c r="F202" s="662" t="s">
        <v>3512</v>
      </c>
      <c r="G202" s="662" t="s">
        <v>3653</v>
      </c>
      <c r="H202" s="662" t="s">
        <v>597</v>
      </c>
      <c r="I202" s="662" t="s">
        <v>3654</v>
      </c>
      <c r="J202" s="662" t="s">
        <v>3655</v>
      </c>
      <c r="K202" s="662" t="s">
        <v>3656</v>
      </c>
      <c r="L202" s="663">
        <v>0</v>
      </c>
      <c r="M202" s="663">
        <v>0</v>
      </c>
      <c r="N202" s="662">
        <v>1</v>
      </c>
      <c r="O202" s="745">
        <v>0.5</v>
      </c>
      <c r="P202" s="663">
        <v>0</v>
      </c>
      <c r="Q202" s="678"/>
      <c r="R202" s="662">
        <v>1</v>
      </c>
      <c r="S202" s="678">
        <v>1</v>
      </c>
      <c r="T202" s="745">
        <v>0.5</v>
      </c>
      <c r="U202" s="701">
        <v>1</v>
      </c>
    </row>
    <row r="203" spans="1:21" ht="14.4" customHeight="1" x14ac:dyDescent="0.3">
      <c r="A203" s="661">
        <v>4</v>
      </c>
      <c r="B203" s="662" t="s">
        <v>3182</v>
      </c>
      <c r="C203" s="662" t="s">
        <v>3516</v>
      </c>
      <c r="D203" s="743" t="s">
        <v>5664</v>
      </c>
      <c r="E203" s="744" t="s">
        <v>3554</v>
      </c>
      <c r="F203" s="662" t="s">
        <v>3512</v>
      </c>
      <c r="G203" s="662" t="s">
        <v>3572</v>
      </c>
      <c r="H203" s="662" t="s">
        <v>1373</v>
      </c>
      <c r="I203" s="662" t="s">
        <v>1523</v>
      </c>
      <c r="J203" s="662" t="s">
        <v>1524</v>
      </c>
      <c r="K203" s="662" t="s">
        <v>1525</v>
      </c>
      <c r="L203" s="663">
        <v>543.39</v>
      </c>
      <c r="M203" s="663">
        <v>543.39</v>
      </c>
      <c r="N203" s="662">
        <v>1</v>
      </c>
      <c r="O203" s="745">
        <v>1</v>
      </c>
      <c r="P203" s="663">
        <v>543.39</v>
      </c>
      <c r="Q203" s="678">
        <v>1</v>
      </c>
      <c r="R203" s="662">
        <v>1</v>
      </c>
      <c r="S203" s="678">
        <v>1</v>
      </c>
      <c r="T203" s="745">
        <v>1</v>
      </c>
      <c r="U203" s="701">
        <v>1</v>
      </c>
    </row>
    <row r="204" spans="1:21" ht="14.4" customHeight="1" x14ac:dyDescent="0.3">
      <c r="A204" s="661">
        <v>4</v>
      </c>
      <c r="B204" s="662" t="s">
        <v>3182</v>
      </c>
      <c r="C204" s="662" t="s">
        <v>3516</v>
      </c>
      <c r="D204" s="743" t="s">
        <v>5664</v>
      </c>
      <c r="E204" s="744" t="s">
        <v>3554</v>
      </c>
      <c r="F204" s="662" t="s">
        <v>3512</v>
      </c>
      <c r="G204" s="662" t="s">
        <v>3772</v>
      </c>
      <c r="H204" s="662" t="s">
        <v>597</v>
      </c>
      <c r="I204" s="662" t="s">
        <v>3773</v>
      </c>
      <c r="J204" s="662" t="s">
        <v>1168</v>
      </c>
      <c r="K204" s="662" t="s">
        <v>3774</v>
      </c>
      <c r="L204" s="663">
        <v>27.49</v>
      </c>
      <c r="M204" s="663">
        <v>27.49</v>
      </c>
      <c r="N204" s="662">
        <v>1</v>
      </c>
      <c r="O204" s="745">
        <v>0.5</v>
      </c>
      <c r="P204" s="663">
        <v>27.49</v>
      </c>
      <c r="Q204" s="678">
        <v>1</v>
      </c>
      <c r="R204" s="662">
        <v>1</v>
      </c>
      <c r="S204" s="678">
        <v>1</v>
      </c>
      <c r="T204" s="745">
        <v>0.5</v>
      </c>
      <c r="U204" s="701">
        <v>1</v>
      </c>
    </row>
    <row r="205" spans="1:21" ht="14.4" customHeight="1" x14ac:dyDescent="0.3">
      <c r="A205" s="661">
        <v>4</v>
      </c>
      <c r="B205" s="662" t="s">
        <v>3182</v>
      </c>
      <c r="C205" s="662" t="s">
        <v>3516</v>
      </c>
      <c r="D205" s="743" t="s">
        <v>5664</v>
      </c>
      <c r="E205" s="744" t="s">
        <v>3554</v>
      </c>
      <c r="F205" s="662" t="s">
        <v>3512</v>
      </c>
      <c r="G205" s="662" t="s">
        <v>3775</v>
      </c>
      <c r="H205" s="662" t="s">
        <v>597</v>
      </c>
      <c r="I205" s="662" t="s">
        <v>3776</v>
      </c>
      <c r="J205" s="662" t="s">
        <v>3777</v>
      </c>
      <c r="K205" s="662" t="s">
        <v>3778</v>
      </c>
      <c r="L205" s="663">
        <v>88.87</v>
      </c>
      <c r="M205" s="663">
        <v>88.87</v>
      </c>
      <c r="N205" s="662">
        <v>1</v>
      </c>
      <c r="O205" s="745">
        <v>0.5</v>
      </c>
      <c r="P205" s="663">
        <v>88.87</v>
      </c>
      <c r="Q205" s="678">
        <v>1</v>
      </c>
      <c r="R205" s="662">
        <v>1</v>
      </c>
      <c r="S205" s="678">
        <v>1</v>
      </c>
      <c r="T205" s="745">
        <v>0.5</v>
      </c>
      <c r="U205" s="701">
        <v>1</v>
      </c>
    </row>
    <row r="206" spans="1:21" ht="14.4" customHeight="1" x14ac:dyDescent="0.3">
      <c r="A206" s="661">
        <v>4</v>
      </c>
      <c r="B206" s="662" t="s">
        <v>3182</v>
      </c>
      <c r="C206" s="662" t="s">
        <v>3516</v>
      </c>
      <c r="D206" s="743" t="s">
        <v>5664</v>
      </c>
      <c r="E206" s="744" t="s">
        <v>3554</v>
      </c>
      <c r="F206" s="662" t="s">
        <v>3512</v>
      </c>
      <c r="G206" s="662" t="s">
        <v>3593</v>
      </c>
      <c r="H206" s="662" t="s">
        <v>597</v>
      </c>
      <c r="I206" s="662" t="s">
        <v>806</v>
      </c>
      <c r="J206" s="662" t="s">
        <v>3594</v>
      </c>
      <c r="K206" s="662" t="s">
        <v>3595</v>
      </c>
      <c r="L206" s="663">
        <v>0</v>
      </c>
      <c r="M206" s="663">
        <v>0</v>
      </c>
      <c r="N206" s="662">
        <v>1</v>
      </c>
      <c r="O206" s="745">
        <v>0.5</v>
      </c>
      <c r="P206" s="663">
        <v>0</v>
      </c>
      <c r="Q206" s="678"/>
      <c r="R206" s="662">
        <v>1</v>
      </c>
      <c r="S206" s="678">
        <v>1</v>
      </c>
      <c r="T206" s="745">
        <v>0.5</v>
      </c>
      <c r="U206" s="701">
        <v>1</v>
      </c>
    </row>
    <row r="207" spans="1:21" ht="14.4" customHeight="1" x14ac:dyDescent="0.3">
      <c r="A207" s="661">
        <v>4</v>
      </c>
      <c r="B207" s="662" t="s">
        <v>3182</v>
      </c>
      <c r="C207" s="662" t="s">
        <v>3516</v>
      </c>
      <c r="D207" s="743" t="s">
        <v>5664</v>
      </c>
      <c r="E207" s="744" t="s">
        <v>3555</v>
      </c>
      <c r="F207" s="662" t="s">
        <v>3512</v>
      </c>
      <c r="G207" s="662" t="s">
        <v>3779</v>
      </c>
      <c r="H207" s="662" t="s">
        <v>597</v>
      </c>
      <c r="I207" s="662" t="s">
        <v>3780</v>
      </c>
      <c r="J207" s="662" t="s">
        <v>3781</v>
      </c>
      <c r="K207" s="662" t="s">
        <v>3782</v>
      </c>
      <c r="L207" s="663">
        <v>254.83</v>
      </c>
      <c r="M207" s="663">
        <v>254.83</v>
      </c>
      <c r="N207" s="662">
        <v>1</v>
      </c>
      <c r="O207" s="745">
        <v>1</v>
      </c>
      <c r="P207" s="663"/>
      <c r="Q207" s="678">
        <v>0</v>
      </c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4</v>
      </c>
      <c r="B208" s="662" t="s">
        <v>3182</v>
      </c>
      <c r="C208" s="662" t="s">
        <v>3516</v>
      </c>
      <c r="D208" s="743" t="s">
        <v>5664</v>
      </c>
      <c r="E208" s="744" t="s">
        <v>3555</v>
      </c>
      <c r="F208" s="662" t="s">
        <v>3512</v>
      </c>
      <c r="G208" s="662" t="s">
        <v>3783</v>
      </c>
      <c r="H208" s="662" t="s">
        <v>1373</v>
      </c>
      <c r="I208" s="662" t="s">
        <v>3784</v>
      </c>
      <c r="J208" s="662" t="s">
        <v>3785</v>
      </c>
      <c r="K208" s="662" t="s">
        <v>3786</v>
      </c>
      <c r="L208" s="663">
        <v>88.51</v>
      </c>
      <c r="M208" s="663">
        <v>88.51</v>
      </c>
      <c r="N208" s="662">
        <v>1</v>
      </c>
      <c r="O208" s="745">
        <v>0.5</v>
      </c>
      <c r="P208" s="663"/>
      <c r="Q208" s="678">
        <v>0</v>
      </c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4</v>
      </c>
      <c r="B209" s="662" t="s">
        <v>3182</v>
      </c>
      <c r="C209" s="662" t="s">
        <v>3516</v>
      </c>
      <c r="D209" s="743" t="s">
        <v>5664</v>
      </c>
      <c r="E209" s="744" t="s">
        <v>3555</v>
      </c>
      <c r="F209" s="662" t="s">
        <v>3512</v>
      </c>
      <c r="G209" s="662" t="s">
        <v>3787</v>
      </c>
      <c r="H209" s="662" t="s">
        <v>1373</v>
      </c>
      <c r="I209" s="662" t="s">
        <v>3788</v>
      </c>
      <c r="J209" s="662" t="s">
        <v>3789</v>
      </c>
      <c r="K209" s="662" t="s">
        <v>3790</v>
      </c>
      <c r="L209" s="663">
        <v>86.43</v>
      </c>
      <c r="M209" s="663">
        <v>86.43</v>
      </c>
      <c r="N209" s="662">
        <v>1</v>
      </c>
      <c r="O209" s="745">
        <v>0.5</v>
      </c>
      <c r="P209" s="663"/>
      <c r="Q209" s="678">
        <v>0</v>
      </c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4</v>
      </c>
      <c r="B210" s="662" t="s">
        <v>3182</v>
      </c>
      <c r="C210" s="662" t="s">
        <v>3516</v>
      </c>
      <c r="D210" s="743" t="s">
        <v>5664</v>
      </c>
      <c r="E210" s="744" t="s">
        <v>3555</v>
      </c>
      <c r="F210" s="662" t="s">
        <v>3512</v>
      </c>
      <c r="G210" s="662" t="s">
        <v>3607</v>
      </c>
      <c r="H210" s="662" t="s">
        <v>1373</v>
      </c>
      <c r="I210" s="662" t="s">
        <v>1570</v>
      </c>
      <c r="J210" s="662" t="s">
        <v>1571</v>
      </c>
      <c r="K210" s="662" t="s">
        <v>1578</v>
      </c>
      <c r="L210" s="663">
        <v>108.47</v>
      </c>
      <c r="M210" s="663">
        <v>1084.7</v>
      </c>
      <c r="N210" s="662">
        <v>10</v>
      </c>
      <c r="O210" s="745">
        <v>1</v>
      </c>
      <c r="P210" s="663"/>
      <c r="Q210" s="678">
        <v>0</v>
      </c>
      <c r="R210" s="662"/>
      <c r="S210" s="678">
        <v>0</v>
      </c>
      <c r="T210" s="745"/>
      <c r="U210" s="701">
        <v>0</v>
      </c>
    </row>
    <row r="211" spans="1:21" ht="14.4" customHeight="1" x14ac:dyDescent="0.3">
      <c r="A211" s="661">
        <v>4</v>
      </c>
      <c r="B211" s="662" t="s">
        <v>3182</v>
      </c>
      <c r="C211" s="662" t="s">
        <v>3516</v>
      </c>
      <c r="D211" s="743" t="s">
        <v>5664</v>
      </c>
      <c r="E211" s="744" t="s">
        <v>3555</v>
      </c>
      <c r="F211" s="662" t="s">
        <v>3512</v>
      </c>
      <c r="G211" s="662" t="s">
        <v>3647</v>
      </c>
      <c r="H211" s="662" t="s">
        <v>597</v>
      </c>
      <c r="I211" s="662" t="s">
        <v>1605</v>
      </c>
      <c r="J211" s="662" t="s">
        <v>1606</v>
      </c>
      <c r="K211" s="662" t="s">
        <v>3648</v>
      </c>
      <c r="L211" s="663">
        <v>22.44</v>
      </c>
      <c r="M211" s="663">
        <v>22.44</v>
      </c>
      <c r="N211" s="662">
        <v>1</v>
      </c>
      <c r="O211" s="745">
        <v>1</v>
      </c>
      <c r="P211" s="663"/>
      <c r="Q211" s="678">
        <v>0</v>
      </c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4</v>
      </c>
      <c r="B212" s="662" t="s">
        <v>3182</v>
      </c>
      <c r="C212" s="662" t="s">
        <v>3516</v>
      </c>
      <c r="D212" s="743" t="s">
        <v>5664</v>
      </c>
      <c r="E212" s="744" t="s">
        <v>3555</v>
      </c>
      <c r="F212" s="662" t="s">
        <v>3512</v>
      </c>
      <c r="G212" s="662" t="s">
        <v>3666</v>
      </c>
      <c r="H212" s="662" t="s">
        <v>1373</v>
      </c>
      <c r="I212" s="662" t="s">
        <v>2290</v>
      </c>
      <c r="J212" s="662" t="s">
        <v>2291</v>
      </c>
      <c r="K212" s="662" t="s">
        <v>2292</v>
      </c>
      <c r="L212" s="663">
        <v>31.32</v>
      </c>
      <c r="M212" s="663">
        <v>31.32</v>
      </c>
      <c r="N212" s="662">
        <v>1</v>
      </c>
      <c r="O212" s="745">
        <v>0.5</v>
      </c>
      <c r="P212" s="663"/>
      <c r="Q212" s="678">
        <v>0</v>
      </c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4</v>
      </c>
      <c r="B213" s="662" t="s">
        <v>3182</v>
      </c>
      <c r="C213" s="662" t="s">
        <v>3516</v>
      </c>
      <c r="D213" s="743" t="s">
        <v>5664</v>
      </c>
      <c r="E213" s="744" t="s">
        <v>3555</v>
      </c>
      <c r="F213" s="662" t="s">
        <v>3512</v>
      </c>
      <c r="G213" s="662" t="s">
        <v>3791</v>
      </c>
      <c r="H213" s="662" t="s">
        <v>597</v>
      </c>
      <c r="I213" s="662" t="s">
        <v>1221</v>
      </c>
      <c r="J213" s="662" t="s">
        <v>1222</v>
      </c>
      <c r="K213" s="662" t="s">
        <v>1223</v>
      </c>
      <c r="L213" s="663">
        <v>0</v>
      </c>
      <c r="M213" s="663">
        <v>0</v>
      </c>
      <c r="N213" s="662">
        <v>1</v>
      </c>
      <c r="O213" s="745">
        <v>0.5</v>
      </c>
      <c r="P213" s="663"/>
      <c r="Q213" s="678"/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4</v>
      </c>
      <c r="B214" s="662" t="s">
        <v>3182</v>
      </c>
      <c r="C214" s="662" t="s">
        <v>3516</v>
      </c>
      <c r="D214" s="743" t="s">
        <v>5664</v>
      </c>
      <c r="E214" s="744" t="s">
        <v>3555</v>
      </c>
      <c r="F214" s="662" t="s">
        <v>3512</v>
      </c>
      <c r="G214" s="662" t="s">
        <v>3792</v>
      </c>
      <c r="H214" s="662" t="s">
        <v>1373</v>
      </c>
      <c r="I214" s="662" t="s">
        <v>1513</v>
      </c>
      <c r="J214" s="662" t="s">
        <v>3305</v>
      </c>
      <c r="K214" s="662" t="s">
        <v>3306</v>
      </c>
      <c r="L214" s="663">
        <v>120.61</v>
      </c>
      <c r="M214" s="663">
        <v>120.61</v>
      </c>
      <c r="N214" s="662">
        <v>1</v>
      </c>
      <c r="O214" s="745">
        <v>1</v>
      </c>
      <c r="P214" s="663">
        <v>120.61</v>
      </c>
      <c r="Q214" s="678">
        <v>1</v>
      </c>
      <c r="R214" s="662">
        <v>1</v>
      </c>
      <c r="S214" s="678">
        <v>1</v>
      </c>
      <c r="T214" s="745">
        <v>1</v>
      </c>
      <c r="U214" s="701">
        <v>1</v>
      </c>
    </row>
    <row r="215" spans="1:21" ht="14.4" customHeight="1" x14ac:dyDescent="0.3">
      <c r="A215" s="661">
        <v>4</v>
      </c>
      <c r="B215" s="662" t="s">
        <v>3182</v>
      </c>
      <c r="C215" s="662" t="s">
        <v>3516</v>
      </c>
      <c r="D215" s="743" t="s">
        <v>5664</v>
      </c>
      <c r="E215" s="744" t="s">
        <v>3557</v>
      </c>
      <c r="F215" s="662" t="s">
        <v>3512</v>
      </c>
      <c r="G215" s="662" t="s">
        <v>3577</v>
      </c>
      <c r="H215" s="662" t="s">
        <v>597</v>
      </c>
      <c r="I215" s="662" t="s">
        <v>1131</v>
      </c>
      <c r="J215" s="662" t="s">
        <v>3578</v>
      </c>
      <c r="K215" s="662" t="s">
        <v>3579</v>
      </c>
      <c r="L215" s="663">
        <v>0</v>
      </c>
      <c r="M215" s="663">
        <v>0</v>
      </c>
      <c r="N215" s="662">
        <v>2</v>
      </c>
      <c r="O215" s="745">
        <v>0.5</v>
      </c>
      <c r="P215" s="663">
        <v>0</v>
      </c>
      <c r="Q215" s="678"/>
      <c r="R215" s="662">
        <v>2</v>
      </c>
      <c r="S215" s="678">
        <v>1</v>
      </c>
      <c r="T215" s="745">
        <v>0.5</v>
      </c>
      <c r="U215" s="701">
        <v>1</v>
      </c>
    </row>
    <row r="216" spans="1:21" ht="14.4" customHeight="1" x14ac:dyDescent="0.3">
      <c r="A216" s="661">
        <v>4</v>
      </c>
      <c r="B216" s="662" t="s">
        <v>3182</v>
      </c>
      <c r="C216" s="662" t="s">
        <v>3516</v>
      </c>
      <c r="D216" s="743" t="s">
        <v>5664</v>
      </c>
      <c r="E216" s="744" t="s">
        <v>3557</v>
      </c>
      <c r="F216" s="662" t="s">
        <v>3512</v>
      </c>
      <c r="G216" s="662" t="s">
        <v>3615</v>
      </c>
      <c r="H216" s="662" t="s">
        <v>597</v>
      </c>
      <c r="I216" s="662" t="s">
        <v>3793</v>
      </c>
      <c r="J216" s="662" t="s">
        <v>2258</v>
      </c>
      <c r="K216" s="662" t="s">
        <v>3794</v>
      </c>
      <c r="L216" s="663">
        <v>0</v>
      </c>
      <c r="M216" s="663">
        <v>0</v>
      </c>
      <c r="N216" s="662">
        <v>1</v>
      </c>
      <c r="O216" s="745">
        <v>0.5</v>
      </c>
      <c r="P216" s="663"/>
      <c r="Q216" s="678"/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4</v>
      </c>
      <c r="B217" s="662" t="s">
        <v>3182</v>
      </c>
      <c r="C217" s="662" t="s">
        <v>3516</v>
      </c>
      <c r="D217" s="743" t="s">
        <v>5664</v>
      </c>
      <c r="E217" s="744" t="s">
        <v>3557</v>
      </c>
      <c r="F217" s="662" t="s">
        <v>3512</v>
      </c>
      <c r="G217" s="662" t="s">
        <v>3572</v>
      </c>
      <c r="H217" s="662" t="s">
        <v>1373</v>
      </c>
      <c r="I217" s="662" t="s">
        <v>1523</v>
      </c>
      <c r="J217" s="662" t="s">
        <v>1524</v>
      </c>
      <c r="K217" s="662" t="s">
        <v>1525</v>
      </c>
      <c r="L217" s="663">
        <v>543.39</v>
      </c>
      <c r="M217" s="663">
        <v>543.39</v>
      </c>
      <c r="N217" s="662">
        <v>1</v>
      </c>
      <c r="O217" s="745">
        <v>1</v>
      </c>
      <c r="P217" s="663">
        <v>543.39</v>
      </c>
      <c r="Q217" s="678">
        <v>1</v>
      </c>
      <c r="R217" s="662">
        <v>1</v>
      </c>
      <c r="S217" s="678">
        <v>1</v>
      </c>
      <c r="T217" s="745">
        <v>1</v>
      </c>
      <c r="U217" s="701">
        <v>1</v>
      </c>
    </row>
    <row r="218" spans="1:21" ht="14.4" customHeight="1" x14ac:dyDescent="0.3">
      <c r="A218" s="661">
        <v>4</v>
      </c>
      <c r="B218" s="662" t="s">
        <v>3182</v>
      </c>
      <c r="C218" s="662" t="s">
        <v>3516</v>
      </c>
      <c r="D218" s="743" t="s">
        <v>5664</v>
      </c>
      <c r="E218" s="744" t="s">
        <v>3557</v>
      </c>
      <c r="F218" s="662" t="s">
        <v>3512</v>
      </c>
      <c r="G218" s="662" t="s">
        <v>3572</v>
      </c>
      <c r="H218" s="662" t="s">
        <v>1373</v>
      </c>
      <c r="I218" s="662" t="s">
        <v>3689</v>
      </c>
      <c r="J218" s="662" t="s">
        <v>1524</v>
      </c>
      <c r="K218" s="662" t="s">
        <v>2399</v>
      </c>
      <c r="L218" s="663">
        <v>815.1</v>
      </c>
      <c r="M218" s="663">
        <v>815.1</v>
      </c>
      <c r="N218" s="662">
        <v>1</v>
      </c>
      <c r="O218" s="745">
        <v>1</v>
      </c>
      <c r="P218" s="663"/>
      <c r="Q218" s="678">
        <v>0</v>
      </c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4</v>
      </c>
      <c r="B219" s="662" t="s">
        <v>3182</v>
      </c>
      <c r="C219" s="662" t="s">
        <v>3516</v>
      </c>
      <c r="D219" s="743" t="s">
        <v>5664</v>
      </c>
      <c r="E219" s="744" t="s">
        <v>3557</v>
      </c>
      <c r="F219" s="662" t="s">
        <v>3512</v>
      </c>
      <c r="G219" s="662" t="s">
        <v>3572</v>
      </c>
      <c r="H219" s="662" t="s">
        <v>597</v>
      </c>
      <c r="I219" s="662" t="s">
        <v>3795</v>
      </c>
      <c r="J219" s="662" t="s">
        <v>1524</v>
      </c>
      <c r="K219" s="662" t="s">
        <v>3637</v>
      </c>
      <c r="L219" s="663">
        <v>163.01</v>
      </c>
      <c r="M219" s="663">
        <v>163.01</v>
      </c>
      <c r="N219" s="662">
        <v>1</v>
      </c>
      <c r="O219" s="745">
        <v>1</v>
      </c>
      <c r="P219" s="663">
        <v>163.01</v>
      </c>
      <c r="Q219" s="678">
        <v>1</v>
      </c>
      <c r="R219" s="662">
        <v>1</v>
      </c>
      <c r="S219" s="678">
        <v>1</v>
      </c>
      <c r="T219" s="745">
        <v>1</v>
      </c>
      <c r="U219" s="701">
        <v>1</v>
      </c>
    </row>
    <row r="220" spans="1:21" ht="14.4" customHeight="1" x14ac:dyDescent="0.3">
      <c r="A220" s="661">
        <v>4</v>
      </c>
      <c r="B220" s="662" t="s">
        <v>3182</v>
      </c>
      <c r="C220" s="662" t="s">
        <v>3516</v>
      </c>
      <c r="D220" s="743" t="s">
        <v>5664</v>
      </c>
      <c r="E220" s="744" t="s">
        <v>3557</v>
      </c>
      <c r="F220" s="662" t="s">
        <v>3512</v>
      </c>
      <c r="G220" s="662" t="s">
        <v>3589</v>
      </c>
      <c r="H220" s="662" t="s">
        <v>597</v>
      </c>
      <c r="I220" s="662" t="s">
        <v>3590</v>
      </c>
      <c r="J220" s="662" t="s">
        <v>3591</v>
      </c>
      <c r="K220" s="662" t="s">
        <v>1842</v>
      </c>
      <c r="L220" s="663">
        <v>57.64</v>
      </c>
      <c r="M220" s="663">
        <v>57.64</v>
      </c>
      <c r="N220" s="662">
        <v>1</v>
      </c>
      <c r="O220" s="745">
        <v>1</v>
      </c>
      <c r="P220" s="663"/>
      <c r="Q220" s="678">
        <v>0</v>
      </c>
      <c r="R220" s="662"/>
      <c r="S220" s="678">
        <v>0</v>
      </c>
      <c r="T220" s="745"/>
      <c r="U220" s="701">
        <v>0</v>
      </c>
    </row>
    <row r="221" spans="1:21" ht="14.4" customHeight="1" x14ac:dyDescent="0.3">
      <c r="A221" s="661">
        <v>4</v>
      </c>
      <c r="B221" s="662" t="s">
        <v>3182</v>
      </c>
      <c r="C221" s="662" t="s">
        <v>3516</v>
      </c>
      <c r="D221" s="743" t="s">
        <v>5664</v>
      </c>
      <c r="E221" s="744" t="s">
        <v>3557</v>
      </c>
      <c r="F221" s="662" t="s">
        <v>3512</v>
      </c>
      <c r="G221" s="662" t="s">
        <v>3641</v>
      </c>
      <c r="H221" s="662" t="s">
        <v>597</v>
      </c>
      <c r="I221" s="662" t="s">
        <v>2170</v>
      </c>
      <c r="J221" s="662" t="s">
        <v>2171</v>
      </c>
      <c r="K221" s="662" t="s">
        <v>3642</v>
      </c>
      <c r="L221" s="663">
        <v>0</v>
      </c>
      <c r="M221" s="663">
        <v>0</v>
      </c>
      <c r="N221" s="662">
        <v>2</v>
      </c>
      <c r="O221" s="745">
        <v>0.5</v>
      </c>
      <c r="P221" s="663">
        <v>0</v>
      </c>
      <c r="Q221" s="678"/>
      <c r="R221" s="662">
        <v>2</v>
      </c>
      <c r="S221" s="678">
        <v>1</v>
      </c>
      <c r="T221" s="745">
        <v>0.5</v>
      </c>
      <c r="U221" s="701">
        <v>1</v>
      </c>
    </row>
    <row r="222" spans="1:21" ht="14.4" customHeight="1" x14ac:dyDescent="0.3">
      <c r="A222" s="661">
        <v>4</v>
      </c>
      <c r="B222" s="662" t="s">
        <v>3182</v>
      </c>
      <c r="C222" s="662" t="s">
        <v>3516</v>
      </c>
      <c r="D222" s="743" t="s">
        <v>5664</v>
      </c>
      <c r="E222" s="744" t="s">
        <v>3557</v>
      </c>
      <c r="F222" s="662" t="s">
        <v>3512</v>
      </c>
      <c r="G222" s="662" t="s">
        <v>3666</v>
      </c>
      <c r="H222" s="662" t="s">
        <v>597</v>
      </c>
      <c r="I222" s="662" t="s">
        <v>3796</v>
      </c>
      <c r="J222" s="662" t="s">
        <v>3797</v>
      </c>
      <c r="K222" s="662" t="s">
        <v>3500</v>
      </c>
      <c r="L222" s="663">
        <v>31.32</v>
      </c>
      <c r="M222" s="663">
        <v>62.64</v>
      </c>
      <c r="N222" s="662">
        <v>2</v>
      </c>
      <c r="O222" s="745">
        <v>0.5</v>
      </c>
      <c r="P222" s="663"/>
      <c r="Q222" s="678">
        <v>0</v>
      </c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4</v>
      </c>
      <c r="B223" s="662" t="s">
        <v>3182</v>
      </c>
      <c r="C223" s="662" t="s">
        <v>3516</v>
      </c>
      <c r="D223" s="743" t="s">
        <v>5664</v>
      </c>
      <c r="E223" s="744" t="s">
        <v>3557</v>
      </c>
      <c r="F223" s="662" t="s">
        <v>3513</v>
      </c>
      <c r="G223" s="662" t="s">
        <v>3603</v>
      </c>
      <c r="H223" s="662" t="s">
        <v>597</v>
      </c>
      <c r="I223" s="662" t="s">
        <v>3604</v>
      </c>
      <c r="J223" s="662" t="s">
        <v>3605</v>
      </c>
      <c r="K223" s="662"/>
      <c r="L223" s="663">
        <v>0</v>
      </c>
      <c r="M223" s="663">
        <v>0</v>
      </c>
      <c r="N223" s="662">
        <v>1</v>
      </c>
      <c r="O223" s="745">
        <v>1</v>
      </c>
      <c r="P223" s="663">
        <v>0</v>
      </c>
      <c r="Q223" s="678"/>
      <c r="R223" s="662">
        <v>1</v>
      </c>
      <c r="S223" s="678">
        <v>1</v>
      </c>
      <c r="T223" s="745">
        <v>1</v>
      </c>
      <c r="U223" s="701">
        <v>1</v>
      </c>
    </row>
    <row r="224" spans="1:21" ht="14.4" customHeight="1" x14ac:dyDescent="0.3">
      <c r="A224" s="661">
        <v>4</v>
      </c>
      <c r="B224" s="662" t="s">
        <v>3182</v>
      </c>
      <c r="C224" s="662" t="s">
        <v>3516</v>
      </c>
      <c r="D224" s="743" t="s">
        <v>5664</v>
      </c>
      <c r="E224" s="744" t="s">
        <v>3558</v>
      </c>
      <c r="F224" s="662" t="s">
        <v>3512</v>
      </c>
      <c r="G224" s="662" t="s">
        <v>3798</v>
      </c>
      <c r="H224" s="662" t="s">
        <v>597</v>
      </c>
      <c r="I224" s="662" t="s">
        <v>1073</v>
      </c>
      <c r="J224" s="662" t="s">
        <v>3799</v>
      </c>
      <c r="K224" s="662" t="s">
        <v>3800</v>
      </c>
      <c r="L224" s="663">
        <v>0</v>
      </c>
      <c r="M224" s="663">
        <v>0</v>
      </c>
      <c r="N224" s="662">
        <v>1</v>
      </c>
      <c r="O224" s="745">
        <v>0.5</v>
      </c>
      <c r="P224" s="663"/>
      <c r="Q224" s="678"/>
      <c r="R224" s="662"/>
      <c r="S224" s="678">
        <v>0</v>
      </c>
      <c r="T224" s="745"/>
      <c r="U224" s="701">
        <v>0</v>
      </c>
    </row>
    <row r="225" spans="1:21" ht="14.4" customHeight="1" x14ac:dyDescent="0.3">
      <c r="A225" s="661">
        <v>4</v>
      </c>
      <c r="B225" s="662" t="s">
        <v>3182</v>
      </c>
      <c r="C225" s="662" t="s">
        <v>3516</v>
      </c>
      <c r="D225" s="743" t="s">
        <v>5664</v>
      </c>
      <c r="E225" s="744" t="s">
        <v>3558</v>
      </c>
      <c r="F225" s="662" t="s">
        <v>3512</v>
      </c>
      <c r="G225" s="662" t="s">
        <v>3573</v>
      </c>
      <c r="H225" s="662" t="s">
        <v>1373</v>
      </c>
      <c r="I225" s="662" t="s">
        <v>1641</v>
      </c>
      <c r="J225" s="662" t="s">
        <v>1557</v>
      </c>
      <c r="K225" s="662" t="s">
        <v>3351</v>
      </c>
      <c r="L225" s="663">
        <v>150.04</v>
      </c>
      <c r="M225" s="663">
        <v>150.04</v>
      </c>
      <c r="N225" s="662">
        <v>1</v>
      </c>
      <c r="O225" s="745">
        <v>1</v>
      </c>
      <c r="P225" s="663">
        <v>150.04</v>
      </c>
      <c r="Q225" s="678">
        <v>1</v>
      </c>
      <c r="R225" s="662">
        <v>1</v>
      </c>
      <c r="S225" s="678">
        <v>1</v>
      </c>
      <c r="T225" s="745">
        <v>1</v>
      </c>
      <c r="U225" s="701">
        <v>1</v>
      </c>
    </row>
    <row r="226" spans="1:21" ht="14.4" customHeight="1" x14ac:dyDescent="0.3">
      <c r="A226" s="661">
        <v>4</v>
      </c>
      <c r="B226" s="662" t="s">
        <v>3182</v>
      </c>
      <c r="C226" s="662" t="s">
        <v>3516</v>
      </c>
      <c r="D226" s="743" t="s">
        <v>5664</v>
      </c>
      <c r="E226" s="744" t="s">
        <v>3558</v>
      </c>
      <c r="F226" s="662" t="s">
        <v>3512</v>
      </c>
      <c r="G226" s="662" t="s">
        <v>3573</v>
      </c>
      <c r="H226" s="662" t="s">
        <v>1373</v>
      </c>
      <c r="I226" s="662" t="s">
        <v>1641</v>
      </c>
      <c r="J226" s="662" t="s">
        <v>1557</v>
      </c>
      <c r="K226" s="662" t="s">
        <v>3351</v>
      </c>
      <c r="L226" s="663">
        <v>154.36000000000001</v>
      </c>
      <c r="M226" s="663">
        <v>771.80000000000007</v>
      </c>
      <c r="N226" s="662">
        <v>5</v>
      </c>
      <c r="O226" s="745">
        <v>4.5</v>
      </c>
      <c r="P226" s="663">
        <v>308.72000000000003</v>
      </c>
      <c r="Q226" s="678">
        <v>0.4</v>
      </c>
      <c r="R226" s="662">
        <v>2</v>
      </c>
      <c r="S226" s="678">
        <v>0.4</v>
      </c>
      <c r="T226" s="745">
        <v>2</v>
      </c>
      <c r="U226" s="701">
        <v>0.44444444444444442</v>
      </c>
    </row>
    <row r="227" spans="1:21" ht="14.4" customHeight="1" x14ac:dyDescent="0.3">
      <c r="A227" s="661">
        <v>4</v>
      </c>
      <c r="B227" s="662" t="s">
        <v>3182</v>
      </c>
      <c r="C227" s="662" t="s">
        <v>3516</v>
      </c>
      <c r="D227" s="743" t="s">
        <v>5664</v>
      </c>
      <c r="E227" s="744" t="s">
        <v>3558</v>
      </c>
      <c r="F227" s="662" t="s">
        <v>3512</v>
      </c>
      <c r="G227" s="662" t="s">
        <v>3573</v>
      </c>
      <c r="H227" s="662" t="s">
        <v>1373</v>
      </c>
      <c r="I227" s="662" t="s">
        <v>2478</v>
      </c>
      <c r="J227" s="662" t="s">
        <v>3438</v>
      </c>
      <c r="K227" s="662" t="s">
        <v>3350</v>
      </c>
      <c r="L227" s="663">
        <v>149.52000000000001</v>
      </c>
      <c r="M227" s="663">
        <v>149.52000000000001</v>
      </c>
      <c r="N227" s="662">
        <v>1</v>
      </c>
      <c r="O227" s="745">
        <v>1</v>
      </c>
      <c r="P227" s="663"/>
      <c r="Q227" s="678">
        <v>0</v>
      </c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4</v>
      </c>
      <c r="B228" s="662" t="s">
        <v>3182</v>
      </c>
      <c r="C228" s="662" t="s">
        <v>3516</v>
      </c>
      <c r="D228" s="743" t="s">
        <v>5664</v>
      </c>
      <c r="E228" s="744" t="s">
        <v>3558</v>
      </c>
      <c r="F228" s="662" t="s">
        <v>3512</v>
      </c>
      <c r="G228" s="662" t="s">
        <v>3577</v>
      </c>
      <c r="H228" s="662" t="s">
        <v>597</v>
      </c>
      <c r="I228" s="662" t="s">
        <v>1131</v>
      </c>
      <c r="J228" s="662" t="s">
        <v>3578</v>
      </c>
      <c r="K228" s="662" t="s">
        <v>3579</v>
      </c>
      <c r="L228" s="663">
        <v>0</v>
      </c>
      <c r="M228" s="663">
        <v>0</v>
      </c>
      <c r="N228" s="662">
        <v>1</v>
      </c>
      <c r="O228" s="745">
        <v>0.5</v>
      </c>
      <c r="P228" s="663"/>
      <c r="Q228" s="678"/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4</v>
      </c>
      <c r="B229" s="662" t="s">
        <v>3182</v>
      </c>
      <c r="C229" s="662" t="s">
        <v>3516</v>
      </c>
      <c r="D229" s="743" t="s">
        <v>5664</v>
      </c>
      <c r="E229" s="744" t="s">
        <v>3558</v>
      </c>
      <c r="F229" s="662" t="s">
        <v>3512</v>
      </c>
      <c r="G229" s="662" t="s">
        <v>3733</v>
      </c>
      <c r="H229" s="662" t="s">
        <v>597</v>
      </c>
      <c r="I229" s="662" t="s">
        <v>3734</v>
      </c>
      <c r="J229" s="662" t="s">
        <v>3735</v>
      </c>
      <c r="K229" s="662" t="s">
        <v>3736</v>
      </c>
      <c r="L229" s="663">
        <v>0</v>
      </c>
      <c r="M229" s="663">
        <v>0</v>
      </c>
      <c r="N229" s="662">
        <v>1</v>
      </c>
      <c r="O229" s="745">
        <v>0.5</v>
      </c>
      <c r="P229" s="663"/>
      <c r="Q229" s="678"/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4</v>
      </c>
      <c r="B230" s="662" t="s">
        <v>3182</v>
      </c>
      <c r="C230" s="662" t="s">
        <v>3516</v>
      </c>
      <c r="D230" s="743" t="s">
        <v>5664</v>
      </c>
      <c r="E230" s="744" t="s">
        <v>3558</v>
      </c>
      <c r="F230" s="662" t="s">
        <v>3512</v>
      </c>
      <c r="G230" s="662" t="s">
        <v>3801</v>
      </c>
      <c r="H230" s="662" t="s">
        <v>597</v>
      </c>
      <c r="I230" s="662" t="s">
        <v>3802</v>
      </c>
      <c r="J230" s="662" t="s">
        <v>2653</v>
      </c>
      <c r="K230" s="662" t="s">
        <v>3803</v>
      </c>
      <c r="L230" s="663">
        <v>0</v>
      </c>
      <c r="M230" s="663">
        <v>0</v>
      </c>
      <c r="N230" s="662">
        <v>1</v>
      </c>
      <c r="O230" s="745">
        <v>1</v>
      </c>
      <c r="P230" s="663"/>
      <c r="Q230" s="678"/>
      <c r="R230" s="662"/>
      <c r="S230" s="678">
        <v>0</v>
      </c>
      <c r="T230" s="745"/>
      <c r="U230" s="701">
        <v>0</v>
      </c>
    </row>
    <row r="231" spans="1:21" ht="14.4" customHeight="1" x14ac:dyDescent="0.3">
      <c r="A231" s="661">
        <v>4</v>
      </c>
      <c r="B231" s="662" t="s">
        <v>3182</v>
      </c>
      <c r="C231" s="662" t="s">
        <v>3516</v>
      </c>
      <c r="D231" s="743" t="s">
        <v>5664</v>
      </c>
      <c r="E231" s="744" t="s">
        <v>3558</v>
      </c>
      <c r="F231" s="662" t="s">
        <v>3512</v>
      </c>
      <c r="G231" s="662" t="s">
        <v>3611</v>
      </c>
      <c r="H231" s="662" t="s">
        <v>597</v>
      </c>
      <c r="I231" s="662" t="s">
        <v>748</v>
      </c>
      <c r="J231" s="662" t="s">
        <v>749</v>
      </c>
      <c r="K231" s="662" t="s">
        <v>3612</v>
      </c>
      <c r="L231" s="663">
        <v>733.55</v>
      </c>
      <c r="M231" s="663">
        <v>733.55</v>
      </c>
      <c r="N231" s="662">
        <v>1</v>
      </c>
      <c r="O231" s="745">
        <v>1</v>
      </c>
      <c r="P231" s="663">
        <v>733.55</v>
      </c>
      <c r="Q231" s="678">
        <v>1</v>
      </c>
      <c r="R231" s="662">
        <v>1</v>
      </c>
      <c r="S231" s="678">
        <v>1</v>
      </c>
      <c r="T231" s="745">
        <v>1</v>
      </c>
      <c r="U231" s="701">
        <v>1</v>
      </c>
    </row>
    <row r="232" spans="1:21" ht="14.4" customHeight="1" x14ac:dyDescent="0.3">
      <c r="A232" s="661">
        <v>4</v>
      </c>
      <c r="B232" s="662" t="s">
        <v>3182</v>
      </c>
      <c r="C232" s="662" t="s">
        <v>3516</v>
      </c>
      <c r="D232" s="743" t="s">
        <v>5664</v>
      </c>
      <c r="E232" s="744" t="s">
        <v>3558</v>
      </c>
      <c r="F232" s="662" t="s">
        <v>3512</v>
      </c>
      <c r="G232" s="662" t="s">
        <v>3615</v>
      </c>
      <c r="H232" s="662" t="s">
        <v>597</v>
      </c>
      <c r="I232" s="662" t="s">
        <v>3616</v>
      </c>
      <c r="J232" s="662" t="s">
        <v>2258</v>
      </c>
      <c r="K232" s="662" t="s">
        <v>2259</v>
      </c>
      <c r="L232" s="663">
        <v>374.79</v>
      </c>
      <c r="M232" s="663">
        <v>749.58</v>
      </c>
      <c r="N232" s="662">
        <v>2</v>
      </c>
      <c r="O232" s="745">
        <v>1.5</v>
      </c>
      <c r="P232" s="663">
        <v>749.58</v>
      </c>
      <c r="Q232" s="678">
        <v>1</v>
      </c>
      <c r="R232" s="662">
        <v>2</v>
      </c>
      <c r="S232" s="678">
        <v>1</v>
      </c>
      <c r="T232" s="745">
        <v>1.5</v>
      </c>
      <c r="U232" s="701">
        <v>1</v>
      </c>
    </row>
    <row r="233" spans="1:21" ht="14.4" customHeight="1" x14ac:dyDescent="0.3">
      <c r="A233" s="661">
        <v>4</v>
      </c>
      <c r="B233" s="662" t="s">
        <v>3182</v>
      </c>
      <c r="C233" s="662" t="s">
        <v>3516</v>
      </c>
      <c r="D233" s="743" t="s">
        <v>5664</v>
      </c>
      <c r="E233" s="744" t="s">
        <v>3558</v>
      </c>
      <c r="F233" s="662" t="s">
        <v>3512</v>
      </c>
      <c r="G233" s="662" t="s">
        <v>3615</v>
      </c>
      <c r="H233" s="662" t="s">
        <v>597</v>
      </c>
      <c r="I233" s="662" t="s">
        <v>2257</v>
      </c>
      <c r="J233" s="662" t="s">
        <v>2258</v>
      </c>
      <c r="K233" s="662" t="s">
        <v>2259</v>
      </c>
      <c r="L233" s="663">
        <v>374.79</v>
      </c>
      <c r="M233" s="663">
        <v>374.79</v>
      </c>
      <c r="N233" s="662">
        <v>1</v>
      </c>
      <c r="O233" s="745">
        <v>0.5</v>
      </c>
      <c r="P233" s="663"/>
      <c r="Q233" s="678">
        <v>0</v>
      </c>
      <c r="R233" s="662"/>
      <c r="S233" s="678">
        <v>0</v>
      </c>
      <c r="T233" s="745"/>
      <c r="U233" s="701">
        <v>0</v>
      </c>
    </row>
    <row r="234" spans="1:21" ht="14.4" customHeight="1" x14ac:dyDescent="0.3">
      <c r="A234" s="661">
        <v>4</v>
      </c>
      <c r="B234" s="662" t="s">
        <v>3182</v>
      </c>
      <c r="C234" s="662" t="s">
        <v>3516</v>
      </c>
      <c r="D234" s="743" t="s">
        <v>5664</v>
      </c>
      <c r="E234" s="744" t="s">
        <v>3558</v>
      </c>
      <c r="F234" s="662" t="s">
        <v>3512</v>
      </c>
      <c r="G234" s="662" t="s">
        <v>3572</v>
      </c>
      <c r="H234" s="662" t="s">
        <v>1373</v>
      </c>
      <c r="I234" s="662" t="s">
        <v>3587</v>
      </c>
      <c r="J234" s="662" t="s">
        <v>1524</v>
      </c>
      <c r="K234" s="662" t="s">
        <v>3588</v>
      </c>
      <c r="L234" s="663">
        <v>923.74</v>
      </c>
      <c r="M234" s="663">
        <v>923.74</v>
      </c>
      <c r="N234" s="662">
        <v>1</v>
      </c>
      <c r="O234" s="745">
        <v>1</v>
      </c>
      <c r="P234" s="663">
        <v>923.74</v>
      </c>
      <c r="Q234" s="678">
        <v>1</v>
      </c>
      <c r="R234" s="662">
        <v>1</v>
      </c>
      <c r="S234" s="678">
        <v>1</v>
      </c>
      <c r="T234" s="745">
        <v>1</v>
      </c>
      <c r="U234" s="701">
        <v>1</v>
      </c>
    </row>
    <row r="235" spans="1:21" ht="14.4" customHeight="1" x14ac:dyDescent="0.3">
      <c r="A235" s="661">
        <v>4</v>
      </c>
      <c r="B235" s="662" t="s">
        <v>3182</v>
      </c>
      <c r="C235" s="662" t="s">
        <v>3516</v>
      </c>
      <c r="D235" s="743" t="s">
        <v>5664</v>
      </c>
      <c r="E235" s="744" t="s">
        <v>3558</v>
      </c>
      <c r="F235" s="662" t="s">
        <v>3512</v>
      </c>
      <c r="G235" s="662" t="s">
        <v>3708</v>
      </c>
      <c r="H235" s="662" t="s">
        <v>597</v>
      </c>
      <c r="I235" s="662" t="s">
        <v>2461</v>
      </c>
      <c r="J235" s="662" t="s">
        <v>3709</v>
      </c>
      <c r="K235" s="662" t="s">
        <v>3710</v>
      </c>
      <c r="L235" s="663">
        <v>78.33</v>
      </c>
      <c r="M235" s="663">
        <v>156.66</v>
      </c>
      <c r="N235" s="662">
        <v>2</v>
      </c>
      <c r="O235" s="745">
        <v>1</v>
      </c>
      <c r="P235" s="663">
        <v>156.66</v>
      </c>
      <c r="Q235" s="678">
        <v>1</v>
      </c>
      <c r="R235" s="662">
        <v>2</v>
      </c>
      <c r="S235" s="678">
        <v>1</v>
      </c>
      <c r="T235" s="745">
        <v>1</v>
      </c>
      <c r="U235" s="701">
        <v>1</v>
      </c>
    </row>
    <row r="236" spans="1:21" ht="14.4" customHeight="1" x14ac:dyDescent="0.3">
      <c r="A236" s="661">
        <v>4</v>
      </c>
      <c r="B236" s="662" t="s">
        <v>3182</v>
      </c>
      <c r="C236" s="662" t="s">
        <v>3516</v>
      </c>
      <c r="D236" s="743" t="s">
        <v>5664</v>
      </c>
      <c r="E236" s="744" t="s">
        <v>3558</v>
      </c>
      <c r="F236" s="662" t="s">
        <v>3512</v>
      </c>
      <c r="G236" s="662" t="s">
        <v>3641</v>
      </c>
      <c r="H236" s="662" t="s">
        <v>597</v>
      </c>
      <c r="I236" s="662" t="s">
        <v>2170</v>
      </c>
      <c r="J236" s="662" t="s">
        <v>2171</v>
      </c>
      <c r="K236" s="662" t="s">
        <v>3642</v>
      </c>
      <c r="L236" s="663">
        <v>0</v>
      </c>
      <c r="M236" s="663">
        <v>0</v>
      </c>
      <c r="N236" s="662">
        <v>2</v>
      </c>
      <c r="O236" s="745">
        <v>0.5</v>
      </c>
      <c r="P236" s="663"/>
      <c r="Q236" s="678"/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4</v>
      </c>
      <c r="B237" s="662" t="s">
        <v>3182</v>
      </c>
      <c r="C237" s="662" t="s">
        <v>3516</v>
      </c>
      <c r="D237" s="743" t="s">
        <v>5664</v>
      </c>
      <c r="E237" s="744" t="s">
        <v>3558</v>
      </c>
      <c r="F237" s="662" t="s">
        <v>3512</v>
      </c>
      <c r="G237" s="662" t="s">
        <v>3760</v>
      </c>
      <c r="H237" s="662" t="s">
        <v>597</v>
      </c>
      <c r="I237" s="662" t="s">
        <v>1210</v>
      </c>
      <c r="J237" s="662" t="s">
        <v>1211</v>
      </c>
      <c r="K237" s="662" t="s">
        <v>3761</v>
      </c>
      <c r="L237" s="663">
        <v>77.14</v>
      </c>
      <c r="M237" s="663">
        <v>77.14</v>
      </c>
      <c r="N237" s="662">
        <v>1</v>
      </c>
      <c r="O237" s="745">
        <v>1</v>
      </c>
      <c r="P237" s="663"/>
      <c r="Q237" s="678">
        <v>0</v>
      </c>
      <c r="R237" s="662"/>
      <c r="S237" s="678">
        <v>0</v>
      </c>
      <c r="T237" s="745"/>
      <c r="U237" s="701">
        <v>0</v>
      </c>
    </row>
    <row r="238" spans="1:21" ht="14.4" customHeight="1" x14ac:dyDescent="0.3">
      <c r="A238" s="661">
        <v>4</v>
      </c>
      <c r="B238" s="662" t="s">
        <v>3182</v>
      </c>
      <c r="C238" s="662" t="s">
        <v>3516</v>
      </c>
      <c r="D238" s="743" t="s">
        <v>5664</v>
      </c>
      <c r="E238" s="744" t="s">
        <v>3558</v>
      </c>
      <c r="F238" s="662" t="s">
        <v>3512</v>
      </c>
      <c r="G238" s="662" t="s">
        <v>3593</v>
      </c>
      <c r="H238" s="662" t="s">
        <v>597</v>
      </c>
      <c r="I238" s="662" t="s">
        <v>806</v>
      </c>
      <c r="J238" s="662" t="s">
        <v>3594</v>
      </c>
      <c r="K238" s="662" t="s">
        <v>3595</v>
      </c>
      <c r="L238" s="663">
        <v>0</v>
      </c>
      <c r="M238" s="663">
        <v>0</v>
      </c>
      <c r="N238" s="662">
        <v>5</v>
      </c>
      <c r="O238" s="745">
        <v>3.5</v>
      </c>
      <c r="P238" s="663">
        <v>0</v>
      </c>
      <c r="Q238" s="678"/>
      <c r="R238" s="662">
        <v>3</v>
      </c>
      <c r="S238" s="678">
        <v>0.6</v>
      </c>
      <c r="T238" s="745">
        <v>1.5</v>
      </c>
      <c r="U238" s="701">
        <v>0.42857142857142855</v>
      </c>
    </row>
    <row r="239" spans="1:21" ht="14.4" customHeight="1" x14ac:dyDescent="0.3">
      <c r="A239" s="661">
        <v>4</v>
      </c>
      <c r="B239" s="662" t="s">
        <v>3182</v>
      </c>
      <c r="C239" s="662" t="s">
        <v>3516</v>
      </c>
      <c r="D239" s="743" t="s">
        <v>5664</v>
      </c>
      <c r="E239" s="744" t="s">
        <v>3558</v>
      </c>
      <c r="F239" s="662" t="s">
        <v>3512</v>
      </c>
      <c r="G239" s="662" t="s">
        <v>3647</v>
      </c>
      <c r="H239" s="662" t="s">
        <v>597</v>
      </c>
      <c r="I239" s="662" t="s">
        <v>1605</v>
      </c>
      <c r="J239" s="662" t="s">
        <v>1606</v>
      </c>
      <c r="K239" s="662" t="s">
        <v>3648</v>
      </c>
      <c r="L239" s="663">
        <v>22.44</v>
      </c>
      <c r="M239" s="663">
        <v>22.44</v>
      </c>
      <c r="N239" s="662">
        <v>1</v>
      </c>
      <c r="O239" s="745">
        <v>1</v>
      </c>
      <c r="P239" s="663"/>
      <c r="Q239" s="678">
        <v>0</v>
      </c>
      <c r="R239" s="662"/>
      <c r="S239" s="678">
        <v>0</v>
      </c>
      <c r="T239" s="745"/>
      <c r="U239" s="701">
        <v>0</v>
      </c>
    </row>
    <row r="240" spans="1:21" ht="14.4" customHeight="1" x14ac:dyDescent="0.3">
      <c r="A240" s="661">
        <v>4</v>
      </c>
      <c r="B240" s="662" t="s">
        <v>3182</v>
      </c>
      <c r="C240" s="662" t="s">
        <v>3516</v>
      </c>
      <c r="D240" s="743" t="s">
        <v>5664</v>
      </c>
      <c r="E240" s="744" t="s">
        <v>3558</v>
      </c>
      <c r="F240" s="662" t="s">
        <v>3512</v>
      </c>
      <c r="G240" s="662" t="s">
        <v>3647</v>
      </c>
      <c r="H240" s="662" t="s">
        <v>597</v>
      </c>
      <c r="I240" s="662" t="s">
        <v>1609</v>
      </c>
      <c r="J240" s="662" t="s">
        <v>1610</v>
      </c>
      <c r="K240" s="662" t="s">
        <v>3648</v>
      </c>
      <c r="L240" s="663">
        <v>22.44</v>
      </c>
      <c r="M240" s="663">
        <v>44.88</v>
      </c>
      <c r="N240" s="662">
        <v>2</v>
      </c>
      <c r="O240" s="745">
        <v>2</v>
      </c>
      <c r="P240" s="663">
        <v>44.88</v>
      </c>
      <c r="Q240" s="678">
        <v>1</v>
      </c>
      <c r="R240" s="662">
        <v>2</v>
      </c>
      <c r="S240" s="678">
        <v>1</v>
      </c>
      <c r="T240" s="745">
        <v>2</v>
      </c>
      <c r="U240" s="701">
        <v>1</v>
      </c>
    </row>
    <row r="241" spans="1:21" ht="14.4" customHeight="1" x14ac:dyDescent="0.3">
      <c r="A241" s="661">
        <v>4</v>
      </c>
      <c r="B241" s="662" t="s">
        <v>3182</v>
      </c>
      <c r="C241" s="662" t="s">
        <v>3516</v>
      </c>
      <c r="D241" s="743" t="s">
        <v>5664</v>
      </c>
      <c r="E241" s="744" t="s">
        <v>3559</v>
      </c>
      <c r="F241" s="662" t="s">
        <v>3512</v>
      </c>
      <c r="G241" s="662" t="s">
        <v>3573</v>
      </c>
      <c r="H241" s="662" t="s">
        <v>597</v>
      </c>
      <c r="I241" s="662" t="s">
        <v>3804</v>
      </c>
      <c r="J241" s="662" t="s">
        <v>2273</v>
      </c>
      <c r="K241" s="662" t="s">
        <v>3351</v>
      </c>
      <c r="L241" s="663">
        <v>0</v>
      </c>
      <c r="M241" s="663">
        <v>0</v>
      </c>
      <c r="N241" s="662">
        <v>1</v>
      </c>
      <c r="O241" s="745">
        <v>0.5</v>
      </c>
      <c r="P241" s="663"/>
      <c r="Q241" s="678"/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4</v>
      </c>
      <c r="B242" s="662" t="s">
        <v>3182</v>
      </c>
      <c r="C242" s="662" t="s">
        <v>3516</v>
      </c>
      <c r="D242" s="743" t="s">
        <v>5664</v>
      </c>
      <c r="E242" s="744" t="s">
        <v>3559</v>
      </c>
      <c r="F242" s="662" t="s">
        <v>3512</v>
      </c>
      <c r="G242" s="662" t="s">
        <v>3805</v>
      </c>
      <c r="H242" s="662" t="s">
        <v>597</v>
      </c>
      <c r="I242" s="662" t="s">
        <v>3806</v>
      </c>
      <c r="J242" s="662" t="s">
        <v>1613</v>
      </c>
      <c r="K242" s="662" t="s">
        <v>3807</v>
      </c>
      <c r="L242" s="663">
        <v>0</v>
      </c>
      <c r="M242" s="663">
        <v>0</v>
      </c>
      <c r="N242" s="662">
        <v>1</v>
      </c>
      <c r="O242" s="745">
        <v>0.5</v>
      </c>
      <c r="P242" s="663"/>
      <c r="Q242" s="678"/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4</v>
      </c>
      <c r="B243" s="662" t="s">
        <v>3182</v>
      </c>
      <c r="C243" s="662" t="s">
        <v>3516</v>
      </c>
      <c r="D243" s="743" t="s">
        <v>5664</v>
      </c>
      <c r="E243" s="744" t="s">
        <v>3559</v>
      </c>
      <c r="F243" s="662" t="s">
        <v>3512</v>
      </c>
      <c r="G243" s="662" t="s">
        <v>3584</v>
      </c>
      <c r="H243" s="662" t="s">
        <v>597</v>
      </c>
      <c r="I243" s="662" t="s">
        <v>896</v>
      </c>
      <c r="J243" s="662" t="s">
        <v>3585</v>
      </c>
      <c r="K243" s="662" t="s">
        <v>3586</v>
      </c>
      <c r="L243" s="663">
        <v>53.57</v>
      </c>
      <c r="M243" s="663">
        <v>107.14</v>
      </c>
      <c r="N243" s="662">
        <v>2</v>
      </c>
      <c r="O243" s="745">
        <v>0.5</v>
      </c>
      <c r="P243" s="663">
        <v>107.14</v>
      </c>
      <c r="Q243" s="678">
        <v>1</v>
      </c>
      <c r="R243" s="662">
        <v>2</v>
      </c>
      <c r="S243" s="678">
        <v>1</v>
      </c>
      <c r="T243" s="745">
        <v>0.5</v>
      </c>
      <c r="U243" s="701">
        <v>1</v>
      </c>
    </row>
    <row r="244" spans="1:21" ht="14.4" customHeight="1" x14ac:dyDescent="0.3">
      <c r="A244" s="661">
        <v>4</v>
      </c>
      <c r="B244" s="662" t="s">
        <v>3182</v>
      </c>
      <c r="C244" s="662" t="s">
        <v>3516</v>
      </c>
      <c r="D244" s="743" t="s">
        <v>5664</v>
      </c>
      <c r="E244" s="744" t="s">
        <v>3559</v>
      </c>
      <c r="F244" s="662" t="s">
        <v>3512</v>
      </c>
      <c r="G244" s="662" t="s">
        <v>3572</v>
      </c>
      <c r="H244" s="662" t="s">
        <v>1373</v>
      </c>
      <c r="I244" s="662" t="s">
        <v>3808</v>
      </c>
      <c r="J244" s="662" t="s">
        <v>1524</v>
      </c>
      <c r="K244" s="662" t="s">
        <v>3809</v>
      </c>
      <c r="L244" s="663">
        <v>407.55</v>
      </c>
      <c r="M244" s="663">
        <v>815.1</v>
      </c>
      <c r="N244" s="662">
        <v>2</v>
      </c>
      <c r="O244" s="745">
        <v>1</v>
      </c>
      <c r="P244" s="663">
        <v>815.1</v>
      </c>
      <c r="Q244" s="678">
        <v>1</v>
      </c>
      <c r="R244" s="662">
        <v>2</v>
      </c>
      <c r="S244" s="678">
        <v>1</v>
      </c>
      <c r="T244" s="745">
        <v>1</v>
      </c>
      <c r="U244" s="701">
        <v>1</v>
      </c>
    </row>
    <row r="245" spans="1:21" ht="14.4" customHeight="1" x14ac:dyDescent="0.3">
      <c r="A245" s="661">
        <v>4</v>
      </c>
      <c r="B245" s="662" t="s">
        <v>3182</v>
      </c>
      <c r="C245" s="662" t="s">
        <v>3516</v>
      </c>
      <c r="D245" s="743" t="s">
        <v>5664</v>
      </c>
      <c r="E245" s="744" t="s">
        <v>3559</v>
      </c>
      <c r="F245" s="662" t="s">
        <v>3512</v>
      </c>
      <c r="G245" s="662" t="s">
        <v>3589</v>
      </c>
      <c r="H245" s="662" t="s">
        <v>597</v>
      </c>
      <c r="I245" s="662" t="s">
        <v>1844</v>
      </c>
      <c r="J245" s="662" t="s">
        <v>1841</v>
      </c>
      <c r="K245" s="662" t="s">
        <v>1845</v>
      </c>
      <c r="L245" s="663">
        <v>301.2</v>
      </c>
      <c r="M245" s="663">
        <v>602.4</v>
      </c>
      <c r="N245" s="662">
        <v>2</v>
      </c>
      <c r="O245" s="745">
        <v>0.5</v>
      </c>
      <c r="P245" s="663">
        <v>602.4</v>
      </c>
      <c r="Q245" s="678">
        <v>1</v>
      </c>
      <c r="R245" s="662">
        <v>2</v>
      </c>
      <c r="S245" s="678">
        <v>1</v>
      </c>
      <c r="T245" s="745">
        <v>0.5</v>
      </c>
      <c r="U245" s="701">
        <v>1</v>
      </c>
    </row>
    <row r="246" spans="1:21" ht="14.4" customHeight="1" x14ac:dyDescent="0.3">
      <c r="A246" s="661">
        <v>4</v>
      </c>
      <c r="B246" s="662" t="s">
        <v>3182</v>
      </c>
      <c r="C246" s="662" t="s">
        <v>3516</v>
      </c>
      <c r="D246" s="743" t="s">
        <v>5664</v>
      </c>
      <c r="E246" s="744" t="s">
        <v>3559</v>
      </c>
      <c r="F246" s="662" t="s">
        <v>3512</v>
      </c>
      <c r="G246" s="662" t="s">
        <v>3589</v>
      </c>
      <c r="H246" s="662" t="s">
        <v>597</v>
      </c>
      <c r="I246" s="662" t="s">
        <v>1844</v>
      </c>
      <c r="J246" s="662" t="s">
        <v>1841</v>
      </c>
      <c r="K246" s="662" t="s">
        <v>1845</v>
      </c>
      <c r="L246" s="663">
        <v>185.26</v>
      </c>
      <c r="M246" s="663">
        <v>1111.56</v>
      </c>
      <c r="N246" s="662">
        <v>6</v>
      </c>
      <c r="O246" s="745">
        <v>3</v>
      </c>
      <c r="P246" s="663">
        <v>370.52</v>
      </c>
      <c r="Q246" s="678">
        <v>0.33333333333333331</v>
      </c>
      <c r="R246" s="662">
        <v>2</v>
      </c>
      <c r="S246" s="678">
        <v>0.33333333333333331</v>
      </c>
      <c r="T246" s="745">
        <v>1</v>
      </c>
      <c r="U246" s="701">
        <v>0.33333333333333331</v>
      </c>
    </row>
    <row r="247" spans="1:21" ht="14.4" customHeight="1" x14ac:dyDescent="0.3">
      <c r="A247" s="661">
        <v>4</v>
      </c>
      <c r="B247" s="662" t="s">
        <v>3182</v>
      </c>
      <c r="C247" s="662" t="s">
        <v>3516</v>
      </c>
      <c r="D247" s="743" t="s">
        <v>5664</v>
      </c>
      <c r="E247" s="744" t="s">
        <v>3559</v>
      </c>
      <c r="F247" s="662" t="s">
        <v>3512</v>
      </c>
      <c r="G247" s="662" t="s">
        <v>3607</v>
      </c>
      <c r="H247" s="662" t="s">
        <v>1373</v>
      </c>
      <c r="I247" s="662" t="s">
        <v>3086</v>
      </c>
      <c r="J247" s="662" t="s">
        <v>3087</v>
      </c>
      <c r="K247" s="662" t="s">
        <v>3088</v>
      </c>
      <c r="L247" s="663">
        <v>194.26</v>
      </c>
      <c r="M247" s="663">
        <v>1165.56</v>
      </c>
      <c r="N247" s="662">
        <v>6</v>
      </c>
      <c r="O247" s="745">
        <v>2</v>
      </c>
      <c r="P247" s="663">
        <v>582.78</v>
      </c>
      <c r="Q247" s="678">
        <v>0.5</v>
      </c>
      <c r="R247" s="662">
        <v>3</v>
      </c>
      <c r="S247" s="678">
        <v>0.5</v>
      </c>
      <c r="T247" s="745">
        <v>1</v>
      </c>
      <c r="U247" s="701">
        <v>0.5</v>
      </c>
    </row>
    <row r="248" spans="1:21" ht="14.4" customHeight="1" x14ac:dyDescent="0.3">
      <c r="A248" s="661">
        <v>4</v>
      </c>
      <c r="B248" s="662" t="s">
        <v>3182</v>
      </c>
      <c r="C248" s="662" t="s">
        <v>3516</v>
      </c>
      <c r="D248" s="743" t="s">
        <v>5664</v>
      </c>
      <c r="E248" s="744" t="s">
        <v>3559</v>
      </c>
      <c r="F248" s="662" t="s">
        <v>3514</v>
      </c>
      <c r="G248" s="662" t="s">
        <v>3768</v>
      </c>
      <c r="H248" s="662" t="s">
        <v>597</v>
      </c>
      <c r="I248" s="662" t="s">
        <v>3810</v>
      </c>
      <c r="J248" s="662" t="s">
        <v>3811</v>
      </c>
      <c r="K248" s="662" t="s">
        <v>3812</v>
      </c>
      <c r="L248" s="663">
        <v>378.48</v>
      </c>
      <c r="M248" s="663">
        <v>378.48</v>
      </c>
      <c r="N248" s="662">
        <v>1</v>
      </c>
      <c r="O248" s="745">
        <v>1</v>
      </c>
      <c r="P248" s="663">
        <v>378.48</v>
      </c>
      <c r="Q248" s="678">
        <v>1</v>
      </c>
      <c r="R248" s="662">
        <v>1</v>
      </c>
      <c r="S248" s="678">
        <v>1</v>
      </c>
      <c r="T248" s="745">
        <v>1</v>
      </c>
      <c r="U248" s="701">
        <v>1</v>
      </c>
    </row>
    <row r="249" spans="1:21" ht="14.4" customHeight="1" x14ac:dyDescent="0.3">
      <c r="A249" s="661">
        <v>4</v>
      </c>
      <c r="B249" s="662" t="s">
        <v>3182</v>
      </c>
      <c r="C249" s="662" t="s">
        <v>3516</v>
      </c>
      <c r="D249" s="743" t="s">
        <v>5664</v>
      </c>
      <c r="E249" s="744" t="s">
        <v>3561</v>
      </c>
      <c r="F249" s="662" t="s">
        <v>3512</v>
      </c>
      <c r="G249" s="662" t="s">
        <v>3573</v>
      </c>
      <c r="H249" s="662" t="s">
        <v>1373</v>
      </c>
      <c r="I249" s="662" t="s">
        <v>1641</v>
      </c>
      <c r="J249" s="662" t="s">
        <v>1557</v>
      </c>
      <c r="K249" s="662" t="s">
        <v>3351</v>
      </c>
      <c r="L249" s="663">
        <v>154.36000000000001</v>
      </c>
      <c r="M249" s="663">
        <v>308.72000000000003</v>
      </c>
      <c r="N249" s="662">
        <v>2</v>
      </c>
      <c r="O249" s="745">
        <v>2</v>
      </c>
      <c r="P249" s="663"/>
      <c r="Q249" s="678">
        <v>0</v>
      </c>
      <c r="R249" s="662"/>
      <c r="S249" s="678">
        <v>0</v>
      </c>
      <c r="T249" s="745"/>
      <c r="U249" s="701">
        <v>0</v>
      </c>
    </row>
    <row r="250" spans="1:21" ht="14.4" customHeight="1" x14ac:dyDescent="0.3">
      <c r="A250" s="661">
        <v>4</v>
      </c>
      <c r="B250" s="662" t="s">
        <v>3182</v>
      </c>
      <c r="C250" s="662" t="s">
        <v>3516</v>
      </c>
      <c r="D250" s="743" t="s">
        <v>5664</v>
      </c>
      <c r="E250" s="744" t="s">
        <v>3561</v>
      </c>
      <c r="F250" s="662" t="s">
        <v>3512</v>
      </c>
      <c r="G250" s="662" t="s">
        <v>3573</v>
      </c>
      <c r="H250" s="662" t="s">
        <v>1373</v>
      </c>
      <c r="I250" s="662" t="s">
        <v>2478</v>
      </c>
      <c r="J250" s="662" t="s">
        <v>3438</v>
      </c>
      <c r="K250" s="662" t="s">
        <v>3350</v>
      </c>
      <c r="L250" s="663">
        <v>149.52000000000001</v>
      </c>
      <c r="M250" s="663">
        <v>149.52000000000001</v>
      </c>
      <c r="N250" s="662">
        <v>1</v>
      </c>
      <c r="O250" s="745">
        <v>1</v>
      </c>
      <c r="P250" s="663"/>
      <c r="Q250" s="678">
        <v>0</v>
      </c>
      <c r="R250" s="662"/>
      <c r="S250" s="678">
        <v>0</v>
      </c>
      <c r="T250" s="745"/>
      <c r="U250" s="701">
        <v>0</v>
      </c>
    </row>
    <row r="251" spans="1:21" ht="14.4" customHeight="1" x14ac:dyDescent="0.3">
      <c r="A251" s="661">
        <v>4</v>
      </c>
      <c r="B251" s="662" t="s">
        <v>3182</v>
      </c>
      <c r="C251" s="662" t="s">
        <v>3516</v>
      </c>
      <c r="D251" s="743" t="s">
        <v>5664</v>
      </c>
      <c r="E251" s="744" t="s">
        <v>3561</v>
      </c>
      <c r="F251" s="662" t="s">
        <v>3512</v>
      </c>
      <c r="G251" s="662" t="s">
        <v>3813</v>
      </c>
      <c r="H251" s="662" t="s">
        <v>597</v>
      </c>
      <c r="I251" s="662" t="s">
        <v>3814</v>
      </c>
      <c r="J251" s="662" t="s">
        <v>2447</v>
      </c>
      <c r="K251" s="662" t="s">
        <v>3439</v>
      </c>
      <c r="L251" s="663">
        <v>170.52</v>
      </c>
      <c r="M251" s="663">
        <v>170.52</v>
      </c>
      <c r="N251" s="662">
        <v>1</v>
      </c>
      <c r="O251" s="745">
        <v>1</v>
      </c>
      <c r="P251" s="663">
        <v>170.52</v>
      </c>
      <c r="Q251" s="678">
        <v>1</v>
      </c>
      <c r="R251" s="662">
        <v>1</v>
      </c>
      <c r="S251" s="678">
        <v>1</v>
      </c>
      <c r="T251" s="745">
        <v>1</v>
      </c>
      <c r="U251" s="701">
        <v>1</v>
      </c>
    </row>
    <row r="252" spans="1:21" ht="14.4" customHeight="1" x14ac:dyDescent="0.3">
      <c r="A252" s="661">
        <v>4</v>
      </c>
      <c r="B252" s="662" t="s">
        <v>3182</v>
      </c>
      <c r="C252" s="662" t="s">
        <v>3516</v>
      </c>
      <c r="D252" s="743" t="s">
        <v>5664</v>
      </c>
      <c r="E252" s="744" t="s">
        <v>3561</v>
      </c>
      <c r="F252" s="662" t="s">
        <v>3512</v>
      </c>
      <c r="G252" s="662" t="s">
        <v>3577</v>
      </c>
      <c r="H252" s="662" t="s">
        <v>597</v>
      </c>
      <c r="I252" s="662" t="s">
        <v>1131</v>
      </c>
      <c r="J252" s="662" t="s">
        <v>3578</v>
      </c>
      <c r="K252" s="662" t="s">
        <v>3579</v>
      </c>
      <c r="L252" s="663">
        <v>0</v>
      </c>
      <c r="M252" s="663">
        <v>0</v>
      </c>
      <c r="N252" s="662">
        <v>1</v>
      </c>
      <c r="O252" s="745">
        <v>0.5</v>
      </c>
      <c r="P252" s="663"/>
      <c r="Q252" s="678"/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4</v>
      </c>
      <c r="B253" s="662" t="s">
        <v>3182</v>
      </c>
      <c r="C253" s="662" t="s">
        <v>3516</v>
      </c>
      <c r="D253" s="743" t="s">
        <v>5664</v>
      </c>
      <c r="E253" s="744" t="s">
        <v>3561</v>
      </c>
      <c r="F253" s="662" t="s">
        <v>3512</v>
      </c>
      <c r="G253" s="662" t="s">
        <v>3583</v>
      </c>
      <c r="H253" s="662" t="s">
        <v>1373</v>
      </c>
      <c r="I253" s="662" t="s">
        <v>2348</v>
      </c>
      <c r="J253" s="662" t="s">
        <v>1405</v>
      </c>
      <c r="K253" s="662" t="s">
        <v>2349</v>
      </c>
      <c r="L253" s="663">
        <v>0</v>
      </c>
      <c r="M253" s="663">
        <v>0</v>
      </c>
      <c r="N253" s="662">
        <v>1</v>
      </c>
      <c r="O253" s="745">
        <v>0.5</v>
      </c>
      <c r="P253" s="663"/>
      <c r="Q253" s="678"/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4</v>
      </c>
      <c r="B254" s="662" t="s">
        <v>3182</v>
      </c>
      <c r="C254" s="662" t="s">
        <v>3516</v>
      </c>
      <c r="D254" s="743" t="s">
        <v>5664</v>
      </c>
      <c r="E254" s="744" t="s">
        <v>3561</v>
      </c>
      <c r="F254" s="662" t="s">
        <v>3512</v>
      </c>
      <c r="G254" s="662" t="s">
        <v>3572</v>
      </c>
      <c r="H254" s="662" t="s">
        <v>1373</v>
      </c>
      <c r="I254" s="662" t="s">
        <v>3689</v>
      </c>
      <c r="J254" s="662" t="s">
        <v>1524</v>
      </c>
      <c r="K254" s="662" t="s">
        <v>2399</v>
      </c>
      <c r="L254" s="663">
        <v>815.1</v>
      </c>
      <c r="M254" s="663">
        <v>815.1</v>
      </c>
      <c r="N254" s="662">
        <v>1</v>
      </c>
      <c r="O254" s="745">
        <v>1</v>
      </c>
      <c r="P254" s="663"/>
      <c r="Q254" s="678">
        <v>0</v>
      </c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4</v>
      </c>
      <c r="B255" s="662" t="s">
        <v>3182</v>
      </c>
      <c r="C255" s="662" t="s">
        <v>3516</v>
      </c>
      <c r="D255" s="743" t="s">
        <v>5664</v>
      </c>
      <c r="E255" s="744" t="s">
        <v>3561</v>
      </c>
      <c r="F255" s="662" t="s">
        <v>3512</v>
      </c>
      <c r="G255" s="662" t="s">
        <v>3589</v>
      </c>
      <c r="H255" s="662" t="s">
        <v>597</v>
      </c>
      <c r="I255" s="662" t="s">
        <v>3686</v>
      </c>
      <c r="J255" s="662" t="s">
        <v>1841</v>
      </c>
      <c r="K255" s="662" t="s">
        <v>1845</v>
      </c>
      <c r="L255" s="663">
        <v>0</v>
      </c>
      <c r="M255" s="663">
        <v>0</v>
      </c>
      <c r="N255" s="662">
        <v>2</v>
      </c>
      <c r="O255" s="745">
        <v>0.5</v>
      </c>
      <c r="P255" s="663"/>
      <c r="Q255" s="678"/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4</v>
      </c>
      <c r="B256" s="662" t="s">
        <v>3182</v>
      </c>
      <c r="C256" s="662" t="s">
        <v>3516</v>
      </c>
      <c r="D256" s="743" t="s">
        <v>5664</v>
      </c>
      <c r="E256" s="744" t="s">
        <v>3561</v>
      </c>
      <c r="F256" s="662" t="s">
        <v>3512</v>
      </c>
      <c r="G256" s="662" t="s">
        <v>3641</v>
      </c>
      <c r="H256" s="662" t="s">
        <v>597</v>
      </c>
      <c r="I256" s="662" t="s">
        <v>2170</v>
      </c>
      <c r="J256" s="662" t="s">
        <v>2171</v>
      </c>
      <c r="K256" s="662" t="s">
        <v>3642</v>
      </c>
      <c r="L256" s="663">
        <v>0</v>
      </c>
      <c r="M256" s="663">
        <v>0</v>
      </c>
      <c r="N256" s="662">
        <v>8</v>
      </c>
      <c r="O256" s="745">
        <v>3</v>
      </c>
      <c r="P256" s="663">
        <v>0</v>
      </c>
      <c r="Q256" s="678"/>
      <c r="R256" s="662">
        <v>2</v>
      </c>
      <c r="S256" s="678">
        <v>0.25</v>
      </c>
      <c r="T256" s="745">
        <v>1</v>
      </c>
      <c r="U256" s="701">
        <v>0.33333333333333331</v>
      </c>
    </row>
    <row r="257" spans="1:21" ht="14.4" customHeight="1" x14ac:dyDescent="0.3">
      <c r="A257" s="661">
        <v>4</v>
      </c>
      <c r="B257" s="662" t="s">
        <v>3182</v>
      </c>
      <c r="C257" s="662" t="s">
        <v>3516</v>
      </c>
      <c r="D257" s="743" t="s">
        <v>5664</v>
      </c>
      <c r="E257" s="744" t="s">
        <v>3561</v>
      </c>
      <c r="F257" s="662" t="s">
        <v>3512</v>
      </c>
      <c r="G257" s="662" t="s">
        <v>3593</v>
      </c>
      <c r="H257" s="662" t="s">
        <v>597</v>
      </c>
      <c r="I257" s="662" t="s">
        <v>806</v>
      </c>
      <c r="J257" s="662" t="s">
        <v>3594</v>
      </c>
      <c r="K257" s="662" t="s">
        <v>3595</v>
      </c>
      <c r="L257" s="663">
        <v>0</v>
      </c>
      <c r="M257" s="663">
        <v>0</v>
      </c>
      <c r="N257" s="662">
        <v>1</v>
      </c>
      <c r="O257" s="745">
        <v>0.5</v>
      </c>
      <c r="P257" s="663"/>
      <c r="Q257" s="678"/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4</v>
      </c>
      <c r="B258" s="662" t="s">
        <v>3182</v>
      </c>
      <c r="C258" s="662" t="s">
        <v>3516</v>
      </c>
      <c r="D258" s="743" t="s">
        <v>5664</v>
      </c>
      <c r="E258" s="744" t="s">
        <v>3561</v>
      </c>
      <c r="F258" s="662" t="s">
        <v>3513</v>
      </c>
      <c r="G258" s="662" t="s">
        <v>3603</v>
      </c>
      <c r="H258" s="662" t="s">
        <v>597</v>
      </c>
      <c r="I258" s="662" t="s">
        <v>3604</v>
      </c>
      <c r="J258" s="662" t="s">
        <v>3605</v>
      </c>
      <c r="K258" s="662"/>
      <c r="L258" s="663">
        <v>0</v>
      </c>
      <c r="M258" s="663">
        <v>0</v>
      </c>
      <c r="N258" s="662">
        <v>1</v>
      </c>
      <c r="O258" s="745">
        <v>1</v>
      </c>
      <c r="P258" s="663">
        <v>0</v>
      </c>
      <c r="Q258" s="678"/>
      <c r="R258" s="662">
        <v>1</v>
      </c>
      <c r="S258" s="678">
        <v>1</v>
      </c>
      <c r="T258" s="745">
        <v>1</v>
      </c>
      <c r="U258" s="701">
        <v>1</v>
      </c>
    </row>
    <row r="259" spans="1:21" ht="14.4" customHeight="1" x14ac:dyDescent="0.3">
      <c r="A259" s="661">
        <v>4</v>
      </c>
      <c r="B259" s="662" t="s">
        <v>3182</v>
      </c>
      <c r="C259" s="662" t="s">
        <v>3516</v>
      </c>
      <c r="D259" s="743" t="s">
        <v>5664</v>
      </c>
      <c r="E259" s="744" t="s">
        <v>3563</v>
      </c>
      <c r="F259" s="662" t="s">
        <v>3512</v>
      </c>
      <c r="G259" s="662" t="s">
        <v>3573</v>
      </c>
      <c r="H259" s="662" t="s">
        <v>1373</v>
      </c>
      <c r="I259" s="662" t="s">
        <v>1641</v>
      </c>
      <c r="J259" s="662" t="s">
        <v>1557</v>
      </c>
      <c r="K259" s="662" t="s">
        <v>3351</v>
      </c>
      <c r="L259" s="663">
        <v>154.36000000000001</v>
      </c>
      <c r="M259" s="663">
        <v>154.36000000000001</v>
      </c>
      <c r="N259" s="662">
        <v>1</v>
      </c>
      <c r="O259" s="745">
        <v>1</v>
      </c>
      <c r="P259" s="663">
        <v>154.36000000000001</v>
      </c>
      <c r="Q259" s="678">
        <v>1</v>
      </c>
      <c r="R259" s="662">
        <v>1</v>
      </c>
      <c r="S259" s="678">
        <v>1</v>
      </c>
      <c r="T259" s="745">
        <v>1</v>
      </c>
      <c r="U259" s="701">
        <v>1</v>
      </c>
    </row>
    <row r="260" spans="1:21" ht="14.4" customHeight="1" x14ac:dyDescent="0.3">
      <c r="A260" s="661">
        <v>4</v>
      </c>
      <c r="B260" s="662" t="s">
        <v>3182</v>
      </c>
      <c r="C260" s="662" t="s">
        <v>3516</v>
      </c>
      <c r="D260" s="743" t="s">
        <v>5664</v>
      </c>
      <c r="E260" s="744" t="s">
        <v>3563</v>
      </c>
      <c r="F260" s="662" t="s">
        <v>3512</v>
      </c>
      <c r="G260" s="662" t="s">
        <v>3573</v>
      </c>
      <c r="H260" s="662" t="s">
        <v>1373</v>
      </c>
      <c r="I260" s="662" t="s">
        <v>1556</v>
      </c>
      <c r="J260" s="662" t="s">
        <v>1557</v>
      </c>
      <c r="K260" s="662" t="s">
        <v>3350</v>
      </c>
      <c r="L260" s="663">
        <v>225.06</v>
      </c>
      <c r="M260" s="663">
        <v>225.06</v>
      </c>
      <c r="N260" s="662">
        <v>1</v>
      </c>
      <c r="O260" s="745">
        <v>1</v>
      </c>
      <c r="P260" s="663">
        <v>225.06</v>
      </c>
      <c r="Q260" s="678">
        <v>1</v>
      </c>
      <c r="R260" s="662">
        <v>1</v>
      </c>
      <c r="S260" s="678">
        <v>1</v>
      </c>
      <c r="T260" s="745">
        <v>1</v>
      </c>
      <c r="U260" s="701">
        <v>1</v>
      </c>
    </row>
    <row r="261" spans="1:21" ht="14.4" customHeight="1" x14ac:dyDescent="0.3">
      <c r="A261" s="661">
        <v>4</v>
      </c>
      <c r="B261" s="662" t="s">
        <v>3182</v>
      </c>
      <c r="C261" s="662" t="s">
        <v>3516</v>
      </c>
      <c r="D261" s="743" t="s">
        <v>5664</v>
      </c>
      <c r="E261" s="744" t="s">
        <v>3563</v>
      </c>
      <c r="F261" s="662" t="s">
        <v>3512</v>
      </c>
      <c r="G261" s="662" t="s">
        <v>3815</v>
      </c>
      <c r="H261" s="662" t="s">
        <v>597</v>
      </c>
      <c r="I261" s="662" t="s">
        <v>1821</v>
      </c>
      <c r="J261" s="662" t="s">
        <v>3816</v>
      </c>
      <c r="K261" s="662" t="s">
        <v>3817</v>
      </c>
      <c r="L261" s="663">
        <v>0</v>
      </c>
      <c r="M261" s="663">
        <v>0</v>
      </c>
      <c r="N261" s="662">
        <v>1</v>
      </c>
      <c r="O261" s="745">
        <v>0.5</v>
      </c>
      <c r="P261" s="663"/>
      <c r="Q261" s="678"/>
      <c r="R261" s="662"/>
      <c r="S261" s="678">
        <v>0</v>
      </c>
      <c r="T261" s="745"/>
      <c r="U261" s="701">
        <v>0</v>
      </c>
    </row>
    <row r="262" spans="1:21" ht="14.4" customHeight="1" x14ac:dyDescent="0.3">
      <c r="A262" s="661">
        <v>4</v>
      </c>
      <c r="B262" s="662" t="s">
        <v>3182</v>
      </c>
      <c r="C262" s="662" t="s">
        <v>3516</v>
      </c>
      <c r="D262" s="743" t="s">
        <v>5664</v>
      </c>
      <c r="E262" s="744" t="s">
        <v>3563</v>
      </c>
      <c r="F262" s="662" t="s">
        <v>3512</v>
      </c>
      <c r="G262" s="662" t="s">
        <v>3572</v>
      </c>
      <c r="H262" s="662" t="s">
        <v>1373</v>
      </c>
      <c r="I262" s="662" t="s">
        <v>1523</v>
      </c>
      <c r="J262" s="662" t="s">
        <v>1524</v>
      </c>
      <c r="K262" s="662" t="s">
        <v>1525</v>
      </c>
      <c r="L262" s="663">
        <v>543.39</v>
      </c>
      <c r="M262" s="663">
        <v>543.39</v>
      </c>
      <c r="N262" s="662">
        <v>1</v>
      </c>
      <c r="O262" s="745">
        <v>1</v>
      </c>
      <c r="P262" s="663">
        <v>543.39</v>
      </c>
      <c r="Q262" s="678">
        <v>1</v>
      </c>
      <c r="R262" s="662">
        <v>1</v>
      </c>
      <c r="S262" s="678">
        <v>1</v>
      </c>
      <c r="T262" s="745">
        <v>1</v>
      </c>
      <c r="U262" s="701">
        <v>1</v>
      </c>
    </row>
    <row r="263" spans="1:21" ht="14.4" customHeight="1" x14ac:dyDescent="0.3">
      <c r="A263" s="661">
        <v>4</v>
      </c>
      <c r="B263" s="662" t="s">
        <v>3182</v>
      </c>
      <c r="C263" s="662" t="s">
        <v>3516</v>
      </c>
      <c r="D263" s="743" t="s">
        <v>5664</v>
      </c>
      <c r="E263" s="744" t="s">
        <v>3563</v>
      </c>
      <c r="F263" s="662" t="s">
        <v>3512</v>
      </c>
      <c r="G263" s="662" t="s">
        <v>3572</v>
      </c>
      <c r="H263" s="662" t="s">
        <v>1373</v>
      </c>
      <c r="I263" s="662" t="s">
        <v>3689</v>
      </c>
      <c r="J263" s="662" t="s">
        <v>1524</v>
      </c>
      <c r="K263" s="662" t="s">
        <v>2399</v>
      </c>
      <c r="L263" s="663">
        <v>815.1</v>
      </c>
      <c r="M263" s="663">
        <v>2445.3000000000002</v>
      </c>
      <c r="N263" s="662">
        <v>3</v>
      </c>
      <c r="O263" s="745">
        <v>1.5</v>
      </c>
      <c r="P263" s="663">
        <v>2445.3000000000002</v>
      </c>
      <c r="Q263" s="678">
        <v>1</v>
      </c>
      <c r="R263" s="662">
        <v>3</v>
      </c>
      <c r="S263" s="678">
        <v>1</v>
      </c>
      <c r="T263" s="745">
        <v>1.5</v>
      </c>
      <c r="U263" s="701">
        <v>1</v>
      </c>
    </row>
    <row r="264" spans="1:21" ht="14.4" customHeight="1" x14ac:dyDescent="0.3">
      <c r="A264" s="661">
        <v>4</v>
      </c>
      <c r="B264" s="662" t="s">
        <v>3182</v>
      </c>
      <c r="C264" s="662" t="s">
        <v>3516</v>
      </c>
      <c r="D264" s="743" t="s">
        <v>5664</v>
      </c>
      <c r="E264" s="744" t="s">
        <v>3563</v>
      </c>
      <c r="F264" s="662" t="s">
        <v>3512</v>
      </c>
      <c r="G264" s="662" t="s">
        <v>3572</v>
      </c>
      <c r="H264" s="662" t="s">
        <v>1373</v>
      </c>
      <c r="I264" s="662" t="s">
        <v>3587</v>
      </c>
      <c r="J264" s="662" t="s">
        <v>1524</v>
      </c>
      <c r="K264" s="662" t="s">
        <v>3588</v>
      </c>
      <c r="L264" s="663">
        <v>923.74</v>
      </c>
      <c r="M264" s="663">
        <v>923.74</v>
      </c>
      <c r="N264" s="662">
        <v>1</v>
      </c>
      <c r="O264" s="745">
        <v>1</v>
      </c>
      <c r="P264" s="663">
        <v>923.74</v>
      </c>
      <c r="Q264" s="678">
        <v>1</v>
      </c>
      <c r="R264" s="662">
        <v>1</v>
      </c>
      <c r="S264" s="678">
        <v>1</v>
      </c>
      <c r="T264" s="745">
        <v>1</v>
      </c>
      <c r="U264" s="701">
        <v>1</v>
      </c>
    </row>
    <row r="265" spans="1:21" ht="14.4" customHeight="1" x14ac:dyDescent="0.3">
      <c r="A265" s="661">
        <v>4</v>
      </c>
      <c r="B265" s="662" t="s">
        <v>3182</v>
      </c>
      <c r="C265" s="662" t="s">
        <v>3516</v>
      </c>
      <c r="D265" s="743" t="s">
        <v>5664</v>
      </c>
      <c r="E265" s="744" t="s">
        <v>3563</v>
      </c>
      <c r="F265" s="662" t="s">
        <v>3512</v>
      </c>
      <c r="G265" s="662" t="s">
        <v>3592</v>
      </c>
      <c r="H265" s="662" t="s">
        <v>597</v>
      </c>
      <c r="I265" s="662" t="s">
        <v>1329</v>
      </c>
      <c r="J265" s="662" t="s">
        <v>1330</v>
      </c>
      <c r="K265" s="662" t="s">
        <v>1331</v>
      </c>
      <c r="L265" s="663">
        <v>108.44</v>
      </c>
      <c r="M265" s="663">
        <v>108.44</v>
      </c>
      <c r="N265" s="662">
        <v>1</v>
      </c>
      <c r="O265" s="745">
        <v>0.5</v>
      </c>
      <c r="P265" s="663">
        <v>108.44</v>
      </c>
      <c r="Q265" s="678">
        <v>1</v>
      </c>
      <c r="R265" s="662">
        <v>1</v>
      </c>
      <c r="S265" s="678">
        <v>1</v>
      </c>
      <c r="T265" s="745">
        <v>0.5</v>
      </c>
      <c r="U265" s="701">
        <v>1</v>
      </c>
    </row>
    <row r="266" spans="1:21" ht="14.4" customHeight="1" x14ac:dyDescent="0.3">
      <c r="A266" s="661">
        <v>4</v>
      </c>
      <c r="B266" s="662" t="s">
        <v>3182</v>
      </c>
      <c r="C266" s="662" t="s">
        <v>3516</v>
      </c>
      <c r="D266" s="743" t="s">
        <v>5664</v>
      </c>
      <c r="E266" s="744" t="s">
        <v>3563</v>
      </c>
      <c r="F266" s="662" t="s">
        <v>3512</v>
      </c>
      <c r="G266" s="662" t="s">
        <v>3593</v>
      </c>
      <c r="H266" s="662" t="s">
        <v>597</v>
      </c>
      <c r="I266" s="662" t="s">
        <v>806</v>
      </c>
      <c r="J266" s="662" t="s">
        <v>3594</v>
      </c>
      <c r="K266" s="662" t="s">
        <v>3595</v>
      </c>
      <c r="L266" s="663">
        <v>0</v>
      </c>
      <c r="M266" s="663">
        <v>0</v>
      </c>
      <c r="N266" s="662">
        <v>2</v>
      </c>
      <c r="O266" s="745">
        <v>1.5</v>
      </c>
      <c r="P266" s="663">
        <v>0</v>
      </c>
      <c r="Q266" s="678"/>
      <c r="R266" s="662">
        <v>1</v>
      </c>
      <c r="S266" s="678">
        <v>0.5</v>
      </c>
      <c r="T266" s="745">
        <v>1</v>
      </c>
      <c r="U266" s="701">
        <v>0.66666666666666663</v>
      </c>
    </row>
    <row r="267" spans="1:21" ht="14.4" customHeight="1" x14ac:dyDescent="0.3">
      <c r="A267" s="661">
        <v>4</v>
      </c>
      <c r="B267" s="662" t="s">
        <v>3182</v>
      </c>
      <c r="C267" s="662" t="s">
        <v>3516</v>
      </c>
      <c r="D267" s="743" t="s">
        <v>5664</v>
      </c>
      <c r="E267" s="744" t="s">
        <v>3563</v>
      </c>
      <c r="F267" s="662" t="s">
        <v>3512</v>
      </c>
      <c r="G267" s="662" t="s">
        <v>3647</v>
      </c>
      <c r="H267" s="662" t="s">
        <v>597</v>
      </c>
      <c r="I267" s="662" t="s">
        <v>1605</v>
      </c>
      <c r="J267" s="662" t="s">
        <v>1606</v>
      </c>
      <c r="K267" s="662" t="s">
        <v>3648</v>
      </c>
      <c r="L267" s="663">
        <v>22.44</v>
      </c>
      <c r="M267" s="663">
        <v>22.44</v>
      </c>
      <c r="N267" s="662">
        <v>1</v>
      </c>
      <c r="O267" s="745">
        <v>0.5</v>
      </c>
      <c r="P267" s="663">
        <v>22.44</v>
      </c>
      <c r="Q267" s="678">
        <v>1</v>
      </c>
      <c r="R267" s="662">
        <v>1</v>
      </c>
      <c r="S267" s="678">
        <v>1</v>
      </c>
      <c r="T267" s="745">
        <v>0.5</v>
      </c>
      <c r="U267" s="701">
        <v>1</v>
      </c>
    </row>
    <row r="268" spans="1:21" ht="14.4" customHeight="1" x14ac:dyDescent="0.3">
      <c r="A268" s="661">
        <v>4</v>
      </c>
      <c r="B268" s="662" t="s">
        <v>3182</v>
      </c>
      <c r="C268" s="662" t="s">
        <v>3516</v>
      </c>
      <c r="D268" s="743" t="s">
        <v>5664</v>
      </c>
      <c r="E268" s="744" t="s">
        <v>3563</v>
      </c>
      <c r="F268" s="662" t="s">
        <v>3512</v>
      </c>
      <c r="G268" s="662" t="s">
        <v>3818</v>
      </c>
      <c r="H268" s="662" t="s">
        <v>597</v>
      </c>
      <c r="I268" s="662" t="s">
        <v>3819</v>
      </c>
      <c r="J268" s="662" t="s">
        <v>2074</v>
      </c>
      <c r="K268" s="662" t="s">
        <v>2209</v>
      </c>
      <c r="L268" s="663">
        <v>0</v>
      </c>
      <c r="M268" s="663">
        <v>0</v>
      </c>
      <c r="N268" s="662">
        <v>1</v>
      </c>
      <c r="O268" s="745">
        <v>0.5</v>
      </c>
      <c r="P268" s="663">
        <v>0</v>
      </c>
      <c r="Q268" s="678"/>
      <c r="R268" s="662">
        <v>1</v>
      </c>
      <c r="S268" s="678">
        <v>1</v>
      </c>
      <c r="T268" s="745">
        <v>0.5</v>
      </c>
      <c r="U268" s="701">
        <v>1</v>
      </c>
    </row>
    <row r="269" spans="1:21" ht="14.4" customHeight="1" x14ac:dyDescent="0.3">
      <c r="A269" s="661">
        <v>4</v>
      </c>
      <c r="B269" s="662" t="s">
        <v>3182</v>
      </c>
      <c r="C269" s="662" t="s">
        <v>3516</v>
      </c>
      <c r="D269" s="743" t="s">
        <v>5664</v>
      </c>
      <c r="E269" s="744" t="s">
        <v>3563</v>
      </c>
      <c r="F269" s="662" t="s">
        <v>3514</v>
      </c>
      <c r="G269" s="662" t="s">
        <v>3820</v>
      </c>
      <c r="H269" s="662" t="s">
        <v>597</v>
      </c>
      <c r="I269" s="662" t="s">
        <v>3821</v>
      </c>
      <c r="J269" s="662" t="s">
        <v>3822</v>
      </c>
      <c r="K269" s="662" t="s">
        <v>3823</v>
      </c>
      <c r="L269" s="663">
        <v>50</v>
      </c>
      <c r="M269" s="663">
        <v>150</v>
      </c>
      <c r="N269" s="662">
        <v>3</v>
      </c>
      <c r="O269" s="745">
        <v>1</v>
      </c>
      <c r="P269" s="663">
        <v>150</v>
      </c>
      <c r="Q269" s="678">
        <v>1</v>
      </c>
      <c r="R269" s="662">
        <v>3</v>
      </c>
      <c r="S269" s="678">
        <v>1</v>
      </c>
      <c r="T269" s="745">
        <v>1</v>
      </c>
      <c r="U269" s="701">
        <v>1</v>
      </c>
    </row>
    <row r="270" spans="1:21" ht="14.4" customHeight="1" x14ac:dyDescent="0.3">
      <c r="A270" s="661">
        <v>4</v>
      </c>
      <c r="B270" s="662" t="s">
        <v>3182</v>
      </c>
      <c r="C270" s="662" t="s">
        <v>3516</v>
      </c>
      <c r="D270" s="743" t="s">
        <v>5664</v>
      </c>
      <c r="E270" s="744" t="s">
        <v>3564</v>
      </c>
      <c r="F270" s="662" t="s">
        <v>3512</v>
      </c>
      <c r="G270" s="662" t="s">
        <v>3573</v>
      </c>
      <c r="H270" s="662" t="s">
        <v>1373</v>
      </c>
      <c r="I270" s="662" t="s">
        <v>1641</v>
      </c>
      <c r="J270" s="662" t="s">
        <v>1557</v>
      </c>
      <c r="K270" s="662" t="s">
        <v>3351</v>
      </c>
      <c r="L270" s="663">
        <v>150.04</v>
      </c>
      <c r="M270" s="663">
        <v>150.04</v>
      </c>
      <c r="N270" s="662">
        <v>1</v>
      </c>
      <c r="O270" s="745">
        <v>1</v>
      </c>
      <c r="P270" s="663"/>
      <c r="Q270" s="678">
        <v>0</v>
      </c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4</v>
      </c>
      <c r="B271" s="662" t="s">
        <v>3182</v>
      </c>
      <c r="C271" s="662" t="s">
        <v>3516</v>
      </c>
      <c r="D271" s="743" t="s">
        <v>5664</v>
      </c>
      <c r="E271" s="744" t="s">
        <v>3564</v>
      </c>
      <c r="F271" s="662" t="s">
        <v>3512</v>
      </c>
      <c r="G271" s="662" t="s">
        <v>3573</v>
      </c>
      <c r="H271" s="662" t="s">
        <v>1373</v>
      </c>
      <c r="I271" s="662" t="s">
        <v>1641</v>
      </c>
      <c r="J271" s="662" t="s">
        <v>1557</v>
      </c>
      <c r="K271" s="662" t="s">
        <v>3351</v>
      </c>
      <c r="L271" s="663">
        <v>154.36000000000001</v>
      </c>
      <c r="M271" s="663">
        <v>463.08000000000004</v>
      </c>
      <c r="N271" s="662">
        <v>3</v>
      </c>
      <c r="O271" s="745">
        <v>2</v>
      </c>
      <c r="P271" s="663">
        <v>308.72000000000003</v>
      </c>
      <c r="Q271" s="678">
        <v>0.66666666666666663</v>
      </c>
      <c r="R271" s="662">
        <v>2</v>
      </c>
      <c r="S271" s="678">
        <v>0.66666666666666663</v>
      </c>
      <c r="T271" s="745">
        <v>1</v>
      </c>
      <c r="U271" s="701">
        <v>0.5</v>
      </c>
    </row>
    <row r="272" spans="1:21" ht="14.4" customHeight="1" x14ac:dyDescent="0.3">
      <c r="A272" s="661">
        <v>4</v>
      </c>
      <c r="B272" s="662" t="s">
        <v>3182</v>
      </c>
      <c r="C272" s="662" t="s">
        <v>3516</v>
      </c>
      <c r="D272" s="743" t="s">
        <v>5664</v>
      </c>
      <c r="E272" s="744" t="s">
        <v>3564</v>
      </c>
      <c r="F272" s="662" t="s">
        <v>3512</v>
      </c>
      <c r="G272" s="662" t="s">
        <v>3813</v>
      </c>
      <c r="H272" s="662" t="s">
        <v>597</v>
      </c>
      <c r="I272" s="662" t="s">
        <v>2446</v>
      </c>
      <c r="J272" s="662" t="s">
        <v>2447</v>
      </c>
      <c r="K272" s="662" t="s">
        <v>3439</v>
      </c>
      <c r="L272" s="663">
        <v>170.52</v>
      </c>
      <c r="M272" s="663">
        <v>170.52</v>
      </c>
      <c r="N272" s="662">
        <v>1</v>
      </c>
      <c r="O272" s="745">
        <v>1</v>
      </c>
      <c r="P272" s="663">
        <v>170.52</v>
      </c>
      <c r="Q272" s="678">
        <v>1</v>
      </c>
      <c r="R272" s="662">
        <v>1</v>
      </c>
      <c r="S272" s="678">
        <v>1</v>
      </c>
      <c r="T272" s="745">
        <v>1</v>
      </c>
      <c r="U272" s="701">
        <v>1</v>
      </c>
    </row>
    <row r="273" spans="1:21" ht="14.4" customHeight="1" x14ac:dyDescent="0.3">
      <c r="A273" s="661">
        <v>4</v>
      </c>
      <c r="B273" s="662" t="s">
        <v>3182</v>
      </c>
      <c r="C273" s="662" t="s">
        <v>3516</v>
      </c>
      <c r="D273" s="743" t="s">
        <v>5664</v>
      </c>
      <c r="E273" s="744" t="s">
        <v>3564</v>
      </c>
      <c r="F273" s="662" t="s">
        <v>3512</v>
      </c>
      <c r="G273" s="662" t="s">
        <v>3624</v>
      </c>
      <c r="H273" s="662" t="s">
        <v>597</v>
      </c>
      <c r="I273" s="662" t="s">
        <v>3824</v>
      </c>
      <c r="J273" s="662" t="s">
        <v>3626</v>
      </c>
      <c r="K273" s="662" t="s">
        <v>3825</v>
      </c>
      <c r="L273" s="663">
        <v>322.8</v>
      </c>
      <c r="M273" s="663">
        <v>322.8</v>
      </c>
      <c r="N273" s="662">
        <v>1</v>
      </c>
      <c r="O273" s="745">
        <v>1</v>
      </c>
      <c r="P273" s="663">
        <v>322.8</v>
      </c>
      <c r="Q273" s="678">
        <v>1</v>
      </c>
      <c r="R273" s="662">
        <v>1</v>
      </c>
      <c r="S273" s="678">
        <v>1</v>
      </c>
      <c r="T273" s="745">
        <v>1</v>
      </c>
      <c r="U273" s="701">
        <v>1</v>
      </c>
    </row>
    <row r="274" spans="1:21" ht="14.4" customHeight="1" x14ac:dyDescent="0.3">
      <c r="A274" s="661">
        <v>4</v>
      </c>
      <c r="B274" s="662" t="s">
        <v>3182</v>
      </c>
      <c r="C274" s="662" t="s">
        <v>3516</v>
      </c>
      <c r="D274" s="743" t="s">
        <v>5664</v>
      </c>
      <c r="E274" s="744" t="s">
        <v>3564</v>
      </c>
      <c r="F274" s="662" t="s">
        <v>3512</v>
      </c>
      <c r="G274" s="662" t="s">
        <v>3730</v>
      </c>
      <c r="H274" s="662" t="s">
        <v>597</v>
      </c>
      <c r="I274" s="662" t="s">
        <v>756</v>
      </c>
      <c r="J274" s="662" t="s">
        <v>757</v>
      </c>
      <c r="K274" s="662" t="s">
        <v>3826</v>
      </c>
      <c r="L274" s="663">
        <v>55.01</v>
      </c>
      <c r="M274" s="663">
        <v>55.01</v>
      </c>
      <c r="N274" s="662">
        <v>1</v>
      </c>
      <c r="O274" s="745">
        <v>0.5</v>
      </c>
      <c r="P274" s="663"/>
      <c r="Q274" s="678">
        <v>0</v>
      </c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4</v>
      </c>
      <c r="B275" s="662" t="s">
        <v>3182</v>
      </c>
      <c r="C275" s="662" t="s">
        <v>3516</v>
      </c>
      <c r="D275" s="743" t="s">
        <v>5664</v>
      </c>
      <c r="E275" s="744" t="s">
        <v>3564</v>
      </c>
      <c r="F275" s="662" t="s">
        <v>3512</v>
      </c>
      <c r="G275" s="662" t="s">
        <v>3584</v>
      </c>
      <c r="H275" s="662" t="s">
        <v>597</v>
      </c>
      <c r="I275" s="662" t="s">
        <v>896</v>
      </c>
      <c r="J275" s="662" t="s">
        <v>3585</v>
      </c>
      <c r="K275" s="662" t="s">
        <v>3586</v>
      </c>
      <c r="L275" s="663">
        <v>53.57</v>
      </c>
      <c r="M275" s="663">
        <v>160.71</v>
      </c>
      <c r="N275" s="662">
        <v>3</v>
      </c>
      <c r="O275" s="745">
        <v>2</v>
      </c>
      <c r="P275" s="663">
        <v>107.14</v>
      </c>
      <c r="Q275" s="678">
        <v>0.66666666666666663</v>
      </c>
      <c r="R275" s="662">
        <v>2</v>
      </c>
      <c r="S275" s="678">
        <v>0.66666666666666663</v>
      </c>
      <c r="T275" s="745">
        <v>1.5</v>
      </c>
      <c r="U275" s="701">
        <v>0.75</v>
      </c>
    </row>
    <row r="276" spans="1:21" ht="14.4" customHeight="1" x14ac:dyDescent="0.3">
      <c r="A276" s="661">
        <v>4</v>
      </c>
      <c r="B276" s="662" t="s">
        <v>3182</v>
      </c>
      <c r="C276" s="662" t="s">
        <v>3516</v>
      </c>
      <c r="D276" s="743" t="s">
        <v>5664</v>
      </c>
      <c r="E276" s="744" t="s">
        <v>3564</v>
      </c>
      <c r="F276" s="662" t="s">
        <v>3512</v>
      </c>
      <c r="G276" s="662" t="s">
        <v>3615</v>
      </c>
      <c r="H276" s="662" t="s">
        <v>597</v>
      </c>
      <c r="I276" s="662" t="s">
        <v>2271</v>
      </c>
      <c r="J276" s="662" t="s">
        <v>2258</v>
      </c>
      <c r="K276" s="662" t="s">
        <v>2259</v>
      </c>
      <c r="L276" s="663">
        <v>374.79</v>
      </c>
      <c r="M276" s="663">
        <v>749.58</v>
      </c>
      <c r="N276" s="662">
        <v>2</v>
      </c>
      <c r="O276" s="745">
        <v>1</v>
      </c>
      <c r="P276" s="663">
        <v>374.79</v>
      </c>
      <c r="Q276" s="678">
        <v>0.5</v>
      </c>
      <c r="R276" s="662">
        <v>1</v>
      </c>
      <c r="S276" s="678">
        <v>0.5</v>
      </c>
      <c r="T276" s="745">
        <v>0.5</v>
      </c>
      <c r="U276" s="701">
        <v>0.5</v>
      </c>
    </row>
    <row r="277" spans="1:21" ht="14.4" customHeight="1" x14ac:dyDescent="0.3">
      <c r="A277" s="661">
        <v>4</v>
      </c>
      <c r="B277" s="662" t="s">
        <v>3182</v>
      </c>
      <c r="C277" s="662" t="s">
        <v>3516</v>
      </c>
      <c r="D277" s="743" t="s">
        <v>5664</v>
      </c>
      <c r="E277" s="744" t="s">
        <v>3564</v>
      </c>
      <c r="F277" s="662" t="s">
        <v>3512</v>
      </c>
      <c r="G277" s="662" t="s">
        <v>3572</v>
      </c>
      <c r="H277" s="662" t="s">
        <v>1373</v>
      </c>
      <c r="I277" s="662" t="s">
        <v>1523</v>
      </c>
      <c r="J277" s="662" t="s">
        <v>1524</v>
      </c>
      <c r="K277" s="662" t="s">
        <v>1525</v>
      </c>
      <c r="L277" s="663">
        <v>543.39</v>
      </c>
      <c r="M277" s="663">
        <v>1086.78</v>
      </c>
      <c r="N277" s="662">
        <v>2</v>
      </c>
      <c r="O277" s="745">
        <v>1.5</v>
      </c>
      <c r="P277" s="663">
        <v>1086.78</v>
      </c>
      <c r="Q277" s="678">
        <v>1</v>
      </c>
      <c r="R277" s="662">
        <v>2</v>
      </c>
      <c r="S277" s="678">
        <v>1</v>
      </c>
      <c r="T277" s="745">
        <v>1.5</v>
      </c>
      <c r="U277" s="701">
        <v>1</v>
      </c>
    </row>
    <row r="278" spans="1:21" ht="14.4" customHeight="1" x14ac:dyDescent="0.3">
      <c r="A278" s="661">
        <v>4</v>
      </c>
      <c r="B278" s="662" t="s">
        <v>3182</v>
      </c>
      <c r="C278" s="662" t="s">
        <v>3516</v>
      </c>
      <c r="D278" s="743" t="s">
        <v>5664</v>
      </c>
      <c r="E278" s="744" t="s">
        <v>3564</v>
      </c>
      <c r="F278" s="662" t="s">
        <v>3512</v>
      </c>
      <c r="G278" s="662" t="s">
        <v>3572</v>
      </c>
      <c r="H278" s="662" t="s">
        <v>1373</v>
      </c>
      <c r="I278" s="662" t="s">
        <v>3689</v>
      </c>
      <c r="J278" s="662" t="s">
        <v>1524</v>
      </c>
      <c r="K278" s="662" t="s">
        <v>2399</v>
      </c>
      <c r="L278" s="663">
        <v>815.1</v>
      </c>
      <c r="M278" s="663">
        <v>815.1</v>
      </c>
      <c r="N278" s="662">
        <v>1</v>
      </c>
      <c r="O278" s="745">
        <v>1</v>
      </c>
      <c r="P278" s="663">
        <v>815.1</v>
      </c>
      <c r="Q278" s="678">
        <v>1</v>
      </c>
      <c r="R278" s="662">
        <v>1</v>
      </c>
      <c r="S278" s="678">
        <v>1</v>
      </c>
      <c r="T278" s="745">
        <v>1</v>
      </c>
      <c r="U278" s="701">
        <v>1</v>
      </c>
    </row>
    <row r="279" spans="1:21" ht="14.4" customHeight="1" x14ac:dyDescent="0.3">
      <c r="A279" s="661">
        <v>4</v>
      </c>
      <c r="B279" s="662" t="s">
        <v>3182</v>
      </c>
      <c r="C279" s="662" t="s">
        <v>3516</v>
      </c>
      <c r="D279" s="743" t="s">
        <v>5664</v>
      </c>
      <c r="E279" s="744" t="s">
        <v>3564</v>
      </c>
      <c r="F279" s="662" t="s">
        <v>3512</v>
      </c>
      <c r="G279" s="662" t="s">
        <v>3572</v>
      </c>
      <c r="H279" s="662" t="s">
        <v>1373</v>
      </c>
      <c r="I279" s="662" t="s">
        <v>3638</v>
      </c>
      <c r="J279" s="662" t="s">
        <v>1524</v>
      </c>
      <c r="K279" s="662" t="s">
        <v>3309</v>
      </c>
      <c r="L279" s="663">
        <v>1154.68</v>
      </c>
      <c r="M279" s="663">
        <v>2309.36</v>
      </c>
      <c r="N279" s="662">
        <v>2</v>
      </c>
      <c r="O279" s="745">
        <v>2</v>
      </c>
      <c r="P279" s="663">
        <v>2309.36</v>
      </c>
      <c r="Q279" s="678">
        <v>1</v>
      </c>
      <c r="R279" s="662">
        <v>2</v>
      </c>
      <c r="S279" s="678">
        <v>1</v>
      </c>
      <c r="T279" s="745">
        <v>2</v>
      </c>
      <c r="U279" s="701">
        <v>1</v>
      </c>
    </row>
    <row r="280" spans="1:21" ht="14.4" customHeight="1" x14ac:dyDescent="0.3">
      <c r="A280" s="661">
        <v>4</v>
      </c>
      <c r="B280" s="662" t="s">
        <v>3182</v>
      </c>
      <c r="C280" s="662" t="s">
        <v>3516</v>
      </c>
      <c r="D280" s="743" t="s">
        <v>5664</v>
      </c>
      <c r="E280" s="744" t="s">
        <v>3564</v>
      </c>
      <c r="F280" s="662" t="s">
        <v>3512</v>
      </c>
      <c r="G280" s="662" t="s">
        <v>3572</v>
      </c>
      <c r="H280" s="662" t="s">
        <v>1373</v>
      </c>
      <c r="I280" s="662" t="s">
        <v>3827</v>
      </c>
      <c r="J280" s="662" t="s">
        <v>1436</v>
      </c>
      <c r="K280" s="662" t="s">
        <v>2399</v>
      </c>
      <c r="L280" s="663">
        <v>1385.62</v>
      </c>
      <c r="M280" s="663">
        <v>1385.62</v>
      </c>
      <c r="N280" s="662">
        <v>1</v>
      </c>
      <c r="O280" s="745">
        <v>1</v>
      </c>
      <c r="P280" s="663">
        <v>1385.62</v>
      </c>
      <c r="Q280" s="678">
        <v>1</v>
      </c>
      <c r="R280" s="662">
        <v>1</v>
      </c>
      <c r="S280" s="678">
        <v>1</v>
      </c>
      <c r="T280" s="745">
        <v>1</v>
      </c>
      <c r="U280" s="701">
        <v>1</v>
      </c>
    </row>
    <row r="281" spans="1:21" ht="14.4" customHeight="1" x14ac:dyDescent="0.3">
      <c r="A281" s="661">
        <v>4</v>
      </c>
      <c r="B281" s="662" t="s">
        <v>3182</v>
      </c>
      <c r="C281" s="662" t="s">
        <v>3516</v>
      </c>
      <c r="D281" s="743" t="s">
        <v>5664</v>
      </c>
      <c r="E281" s="744" t="s">
        <v>3564</v>
      </c>
      <c r="F281" s="662" t="s">
        <v>3512</v>
      </c>
      <c r="G281" s="662" t="s">
        <v>3589</v>
      </c>
      <c r="H281" s="662" t="s">
        <v>597</v>
      </c>
      <c r="I281" s="662" t="s">
        <v>1844</v>
      </c>
      <c r="J281" s="662" t="s">
        <v>1841</v>
      </c>
      <c r="K281" s="662" t="s">
        <v>1845</v>
      </c>
      <c r="L281" s="663">
        <v>185.26</v>
      </c>
      <c r="M281" s="663">
        <v>370.52</v>
      </c>
      <c r="N281" s="662">
        <v>2</v>
      </c>
      <c r="O281" s="745">
        <v>1.5</v>
      </c>
      <c r="P281" s="663">
        <v>185.26</v>
      </c>
      <c r="Q281" s="678">
        <v>0.5</v>
      </c>
      <c r="R281" s="662">
        <v>1</v>
      </c>
      <c r="S281" s="678">
        <v>0.5</v>
      </c>
      <c r="T281" s="745">
        <v>0.5</v>
      </c>
      <c r="U281" s="701">
        <v>0.33333333333333331</v>
      </c>
    </row>
    <row r="282" spans="1:21" ht="14.4" customHeight="1" x14ac:dyDescent="0.3">
      <c r="A282" s="661">
        <v>4</v>
      </c>
      <c r="B282" s="662" t="s">
        <v>3182</v>
      </c>
      <c r="C282" s="662" t="s">
        <v>3516</v>
      </c>
      <c r="D282" s="743" t="s">
        <v>5664</v>
      </c>
      <c r="E282" s="744" t="s">
        <v>3564</v>
      </c>
      <c r="F282" s="662" t="s">
        <v>3512</v>
      </c>
      <c r="G282" s="662" t="s">
        <v>3684</v>
      </c>
      <c r="H282" s="662" t="s">
        <v>1373</v>
      </c>
      <c r="I282" s="662" t="s">
        <v>1374</v>
      </c>
      <c r="J282" s="662" t="s">
        <v>1375</v>
      </c>
      <c r="K282" s="662" t="s">
        <v>1376</v>
      </c>
      <c r="L282" s="663">
        <v>102.93</v>
      </c>
      <c r="M282" s="663">
        <v>102.93</v>
      </c>
      <c r="N282" s="662">
        <v>1</v>
      </c>
      <c r="O282" s="745">
        <v>0.5</v>
      </c>
      <c r="P282" s="663">
        <v>102.93</v>
      </c>
      <c r="Q282" s="678">
        <v>1</v>
      </c>
      <c r="R282" s="662">
        <v>1</v>
      </c>
      <c r="S282" s="678">
        <v>1</v>
      </c>
      <c r="T282" s="745">
        <v>0.5</v>
      </c>
      <c r="U282" s="701">
        <v>1</v>
      </c>
    </row>
    <row r="283" spans="1:21" ht="14.4" customHeight="1" x14ac:dyDescent="0.3">
      <c r="A283" s="661">
        <v>4</v>
      </c>
      <c r="B283" s="662" t="s">
        <v>3182</v>
      </c>
      <c r="C283" s="662" t="s">
        <v>3516</v>
      </c>
      <c r="D283" s="743" t="s">
        <v>5664</v>
      </c>
      <c r="E283" s="744" t="s">
        <v>3564</v>
      </c>
      <c r="F283" s="662" t="s">
        <v>3512</v>
      </c>
      <c r="G283" s="662" t="s">
        <v>3592</v>
      </c>
      <c r="H283" s="662" t="s">
        <v>597</v>
      </c>
      <c r="I283" s="662" t="s">
        <v>1329</v>
      </c>
      <c r="J283" s="662" t="s">
        <v>1330</v>
      </c>
      <c r="K283" s="662" t="s">
        <v>1331</v>
      </c>
      <c r="L283" s="663">
        <v>108.44</v>
      </c>
      <c r="M283" s="663">
        <v>216.88</v>
      </c>
      <c r="N283" s="662">
        <v>2</v>
      </c>
      <c r="O283" s="745">
        <v>1.5</v>
      </c>
      <c r="P283" s="663">
        <v>108.44</v>
      </c>
      <c r="Q283" s="678">
        <v>0.5</v>
      </c>
      <c r="R283" s="662">
        <v>1</v>
      </c>
      <c r="S283" s="678">
        <v>0.5</v>
      </c>
      <c r="T283" s="745">
        <v>1</v>
      </c>
      <c r="U283" s="701">
        <v>0.66666666666666663</v>
      </c>
    </row>
    <row r="284" spans="1:21" ht="14.4" customHeight="1" x14ac:dyDescent="0.3">
      <c r="A284" s="661">
        <v>4</v>
      </c>
      <c r="B284" s="662" t="s">
        <v>3182</v>
      </c>
      <c r="C284" s="662" t="s">
        <v>3516</v>
      </c>
      <c r="D284" s="743" t="s">
        <v>5664</v>
      </c>
      <c r="E284" s="744" t="s">
        <v>3564</v>
      </c>
      <c r="F284" s="662" t="s">
        <v>3512</v>
      </c>
      <c r="G284" s="662" t="s">
        <v>3760</v>
      </c>
      <c r="H284" s="662" t="s">
        <v>597</v>
      </c>
      <c r="I284" s="662" t="s">
        <v>1210</v>
      </c>
      <c r="J284" s="662" t="s">
        <v>1211</v>
      </c>
      <c r="K284" s="662" t="s">
        <v>3761</v>
      </c>
      <c r="L284" s="663">
        <v>77.14</v>
      </c>
      <c r="M284" s="663">
        <v>77.14</v>
      </c>
      <c r="N284" s="662">
        <v>1</v>
      </c>
      <c r="O284" s="745">
        <v>1</v>
      </c>
      <c r="P284" s="663">
        <v>77.14</v>
      </c>
      <c r="Q284" s="678">
        <v>1</v>
      </c>
      <c r="R284" s="662">
        <v>1</v>
      </c>
      <c r="S284" s="678">
        <v>1</v>
      </c>
      <c r="T284" s="745">
        <v>1</v>
      </c>
      <c r="U284" s="701">
        <v>1</v>
      </c>
    </row>
    <row r="285" spans="1:21" ht="14.4" customHeight="1" x14ac:dyDescent="0.3">
      <c r="A285" s="661">
        <v>4</v>
      </c>
      <c r="B285" s="662" t="s">
        <v>3182</v>
      </c>
      <c r="C285" s="662" t="s">
        <v>3516</v>
      </c>
      <c r="D285" s="743" t="s">
        <v>5664</v>
      </c>
      <c r="E285" s="744" t="s">
        <v>3564</v>
      </c>
      <c r="F285" s="662" t="s">
        <v>3512</v>
      </c>
      <c r="G285" s="662" t="s">
        <v>3593</v>
      </c>
      <c r="H285" s="662" t="s">
        <v>597</v>
      </c>
      <c r="I285" s="662" t="s">
        <v>806</v>
      </c>
      <c r="J285" s="662" t="s">
        <v>3594</v>
      </c>
      <c r="K285" s="662" t="s">
        <v>3595</v>
      </c>
      <c r="L285" s="663">
        <v>0</v>
      </c>
      <c r="M285" s="663">
        <v>0</v>
      </c>
      <c r="N285" s="662">
        <v>3</v>
      </c>
      <c r="O285" s="745">
        <v>3</v>
      </c>
      <c r="P285" s="663">
        <v>0</v>
      </c>
      <c r="Q285" s="678"/>
      <c r="R285" s="662">
        <v>2</v>
      </c>
      <c r="S285" s="678">
        <v>0.66666666666666663</v>
      </c>
      <c r="T285" s="745">
        <v>2</v>
      </c>
      <c r="U285" s="701">
        <v>0.66666666666666663</v>
      </c>
    </row>
    <row r="286" spans="1:21" ht="14.4" customHeight="1" x14ac:dyDescent="0.3">
      <c r="A286" s="661">
        <v>4</v>
      </c>
      <c r="B286" s="662" t="s">
        <v>3182</v>
      </c>
      <c r="C286" s="662" t="s">
        <v>3516</v>
      </c>
      <c r="D286" s="743" t="s">
        <v>5664</v>
      </c>
      <c r="E286" s="744" t="s">
        <v>3564</v>
      </c>
      <c r="F286" s="662" t="s">
        <v>3512</v>
      </c>
      <c r="G286" s="662" t="s">
        <v>3670</v>
      </c>
      <c r="H286" s="662" t="s">
        <v>597</v>
      </c>
      <c r="I286" s="662" t="s">
        <v>3671</v>
      </c>
      <c r="J286" s="662" t="s">
        <v>803</v>
      </c>
      <c r="K286" s="662" t="s">
        <v>3672</v>
      </c>
      <c r="L286" s="663">
        <v>0</v>
      </c>
      <c r="M286" s="663">
        <v>0</v>
      </c>
      <c r="N286" s="662">
        <v>1</v>
      </c>
      <c r="O286" s="745">
        <v>0.5</v>
      </c>
      <c r="P286" s="663"/>
      <c r="Q286" s="678"/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4</v>
      </c>
      <c r="B287" s="662" t="s">
        <v>3182</v>
      </c>
      <c r="C287" s="662" t="s">
        <v>3516</v>
      </c>
      <c r="D287" s="743" t="s">
        <v>5664</v>
      </c>
      <c r="E287" s="744" t="s">
        <v>3564</v>
      </c>
      <c r="F287" s="662" t="s">
        <v>3512</v>
      </c>
      <c r="G287" s="662" t="s">
        <v>3666</v>
      </c>
      <c r="H287" s="662" t="s">
        <v>1373</v>
      </c>
      <c r="I287" s="662" t="s">
        <v>3828</v>
      </c>
      <c r="J287" s="662" t="s">
        <v>3829</v>
      </c>
      <c r="K287" s="662" t="s">
        <v>2247</v>
      </c>
      <c r="L287" s="663">
        <v>140.94999999999999</v>
      </c>
      <c r="M287" s="663">
        <v>140.94999999999999</v>
      </c>
      <c r="N287" s="662">
        <v>1</v>
      </c>
      <c r="O287" s="745">
        <v>0.5</v>
      </c>
      <c r="P287" s="663"/>
      <c r="Q287" s="678">
        <v>0</v>
      </c>
      <c r="R287" s="662"/>
      <c r="S287" s="678">
        <v>0</v>
      </c>
      <c r="T287" s="745"/>
      <c r="U287" s="701">
        <v>0</v>
      </c>
    </row>
    <row r="288" spans="1:21" ht="14.4" customHeight="1" x14ac:dyDescent="0.3">
      <c r="A288" s="661">
        <v>4</v>
      </c>
      <c r="B288" s="662" t="s">
        <v>3182</v>
      </c>
      <c r="C288" s="662" t="s">
        <v>3516</v>
      </c>
      <c r="D288" s="743" t="s">
        <v>5664</v>
      </c>
      <c r="E288" s="744" t="s">
        <v>3564</v>
      </c>
      <c r="F288" s="662" t="s">
        <v>3512</v>
      </c>
      <c r="G288" s="662" t="s">
        <v>3602</v>
      </c>
      <c r="H288" s="662" t="s">
        <v>1373</v>
      </c>
      <c r="I288" s="662" t="s">
        <v>1538</v>
      </c>
      <c r="J288" s="662" t="s">
        <v>1539</v>
      </c>
      <c r="K288" s="662" t="s">
        <v>1540</v>
      </c>
      <c r="L288" s="663">
        <v>133.94</v>
      </c>
      <c r="M288" s="663">
        <v>133.94</v>
      </c>
      <c r="N288" s="662">
        <v>1</v>
      </c>
      <c r="O288" s="745">
        <v>0.5</v>
      </c>
      <c r="P288" s="663">
        <v>133.94</v>
      </c>
      <c r="Q288" s="678">
        <v>1</v>
      </c>
      <c r="R288" s="662">
        <v>1</v>
      </c>
      <c r="S288" s="678">
        <v>1</v>
      </c>
      <c r="T288" s="745">
        <v>0.5</v>
      </c>
      <c r="U288" s="701">
        <v>1</v>
      </c>
    </row>
    <row r="289" spans="1:21" ht="14.4" customHeight="1" x14ac:dyDescent="0.3">
      <c r="A289" s="661">
        <v>4</v>
      </c>
      <c r="B289" s="662" t="s">
        <v>3182</v>
      </c>
      <c r="C289" s="662" t="s">
        <v>3516</v>
      </c>
      <c r="D289" s="743" t="s">
        <v>5664</v>
      </c>
      <c r="E289" s="744" t="s">
        <v>3568</v>
      </c>
      <c r="F289" s="662" t="s">
        <v>3512</v>
      </c>
      <c r="G289" s="662" t="s">
        <v>3573</v>
      </c>
      <c r="H289" s="662" t="s">
        <v>1373</v>
      </c>
      <c r="I289" s="662" t="s">
        <v>1641</v>
      </c>
      <c r="J289" s="662" t="s">
        <v>1557</v>
      </c>
      <c r="K289" s="662" t="s">
        <v>3351</v>
      </c>
      <c r="L289" s="663">
        <v>154.36000000000001</v>
      </c>
      <c r="M289" s="663">
        <v>308.72000000000003</v>
      </c>
      <c r="N289" s="662">
        <v>2</v>
      </c>
      <c r="O289" s="745">
        <v>1.5</v>
      </c>
      <c r="P289" s="663">
        <v>154.36000000000001</v>
      </c>
      <c r="Q289" s="678">
        <v>0.5</v>
      </c>
      <c r="R289" s="662">
        <v>1</v>
      </c>
      <c r="S289" s="678">
        <v>0.5</v>
      </c>
      <c r="T289" s="745">
        <v>1</v>
      </c>
      <c r="U289" s="701">
        <v>0.66666666666666663</v>
      </c>
    </row>
    <row r="290" spans="1:21" ht="14.4" customHeight="1" x14ac:dyDescent="0.3">
      <c r="A290" s="661">
        <v>4</v>
      </c>
      <c r="B290" s="662" t="s">
        <v>3182</v>
      </c>
      <c r="C290" s="662" t="s">
        <v>3516</v>
      </c>
      <c r="D290" s="743" t="s">
        <v>5664</v>
      </c>
      <c r="E290" s="744" t="s">
        <v>3568</v>
      </c>
      <c r="F290" s="662" t="s">
        <v>3512</v>
      </c>
      <c r="G290" s="662" t="s">
        <v>3573</v>
      </c>
      <c r="H290" s="662" t="s">
        <v>1373</v>
      </c>
      <c r="I290" s="662" t="s">
        <v>1556</v>
      </c>
      <c r="J290" s="662" t="s">
        <v>1557</v>
      </c>
      <c r="K290" s="662" t="s">
        <v>3350</v>
      </c>
      <c r="L290" s="663">
        <v>225.06</v>
      </c>
      <c r="M290" s="663">
        <v>450.12</v>
      </c>
      <c r="N290" s="662">
        <v>2</v>
      </c>
      <c r="O290" s="745">
        <v>2</v>
      </c>
      <c r="P290" s="663">
        <v>225.06</v>
      </c>
      <c r="Q290" s="678">
        <v>0.5</v>
      </c>
      <c r="R290" s="662">
        <v>1</v>
      </c>
      <c r="S290" s="678">
        <v>0.5</v>
      </c>
      <c r="T290" s="745">
        <v>1</v>
      </c>
      <c r="U290" s="701">
        <v>0.5</v>
      </c>
    </row>
    <row r="291" spans="1:21" ht="14.4" customHeight="1" x14ac:dyDescent="0.3">
      <c r="A291" s="661">
        <v>4</v>
      </c>
      <c r="B291" s="662" t="s">
        <v>3182</v>
      </c>
      <c r="C291" s="662" t="s">
        <v>3516</v>
      </c>
      <c r="D291" s="743" t="s">
        <v>5664</v>
      </c>
      <c r="E291" s="744" t="s">
        <v>3568</v>
      </c>
      <c r="F291" s="662" t="s">
        <v>3512</v>
      </c>
      <c r="G291" s="662" t="s">
        <v>3723</v>
      </c>
      <c r="H291" s="662" t="s">
        <v>597</v>
      </c>
      <c r="I291" s="662" t="s">
        <v>3724</v>
      </c>
      <c r="J291" s="662" t="s">
        <v>2491</v>
      </c>
      <c r="K291" s="662" t="s">
        <v>3725</v>
      </c>
      <c r="L291" s="663">
        <v>2991.23</v>
      </c>
      <c r="M291" s="663">
        <v>5982.46</v>
      </c>
      <c r="N291" s="662">
        <v>2</v>
      </c>
      <c r="O291" s="745">
        <v>1</v>
      </c>
      <c r="P291" s="663"/>
      <c r="Q291" s="678">
        <v>0</v>
      </c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4</v>
      </c>
      <c r="B292" s="662" t="s">
        <v>3182</v>
      </c>
      <c r="C292" s="662" t="s">
        <v>3516</v>
      </c>
      <c r="D292" s="743" t="s">
        <v>5664</v>
      </c>
      <c r="E292" s="744" t="s">
        <v>3568</v>
      </c>
      <c r="F292" s="662" t="s">
        <v>3512</v>
      </c>
      <c r="G292" s="662" t="s">
        <v>3730</v>
      </c>
      <c r="H292" s="662" t="s">
        <v>597</v>
      </c>
      <c r="I292" s="662" t="s">
        <v>756</v>
      </c>
      <c r="J292" s="662" t="s">
        <v>757</v>
      </c>
      <c r="K292" s="662" t="s">
        <v>3826</v>
      </c>
      <c r="L292" s="663">
        <v>55.01</v>
      </c>
      <c r="M292" s="663">
        <v>55.01</v>
      </c>
      <c r="N292" s="662">
        <v>1</v>
      </c>
      <c r="O292" s="745">
        <v>1</v>
      </c>
      <c r="P292" s="663"/>
      <c r="Q292" s="678">
        <v>0</v>
      </c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4</v>
      </c>
      <c r="B293" s="662" t="s">
        <v>3182</v>
      </c>
      <c r="C293" s="662" t="s">
        <v>3516</v>
      </c>
      <c r="D293" s="743" t="s">
        <v>5664</v>
      </c>
      <c r="E293" s="744" t="s">
        <v>3568</v>
      </c>
      <c r="F293" s="662" t="s">
        <v>3512</v>
      </c>
      <c r="G293" s="662" t="s">
        <v>3615</v>
      </c>
      <c r="H293" s="662" t="s">
        <v>597</v>
      </c>
      <c r="I293" s="662" t="s">
        <v>3830</v>
      </c>
      <c r="J293" s="662" t="s">
        <v>2258</v>
      </c>
      <c r="K293" s="662" t="s">
        <v>3644</v>
      </c>
      <c r="L293" s="663">
        <v>0</v>
      </c>
      <c r="M293" s="663">
        <v>0</v>
      </c>
      <c r="N293" s="662">
        <v>1</v>
      </c>
      <c r="O293" s="745">
        <v>0.5</v>
      </c>
      <c r="P293" s="663">
        <v>0</v>
      </c>
      <c r="Q293" s="678"/>
      <c r="R293" s="662">
        <v>1</v>
      </c>
      <c r="S293" s="678">
        <v>1</v>
      </c>
      <c r="T293" s="745">
        <v>0.5</v>
      </c>
      <c r="U293" s="701">
        <v>1</v>
      </c>
    </row>
    <row r="294" spans="1:21" ht="14.4" customHeight="1" x14ac:dyDescent="0.3">
      <c r="A294" s="661">
        <v>4</v>
      </c>
      <c r="B294" s="662" t="s">
        <v>3182</v>
      </c>
      <c r="C294" s="662" t="s">
        <v>3516</v>
      </c>
      <c r="D294" s="743" t="s">
        <v>5664</v>
      </c>
      <c r="E294" s="744" t="s">
        <v>3568</v>
      </c>
      <c r="F294" s="662" t="s">
        <v>3512</v>
      </c>
      <c r="G294" s="662" t="s">
        <v>3572</v>
      </c>
      <c r="H294" s="662" t="s">
        <v>1373</v>
      </c>
      <c r="I294" s="662" t="s">
        <v>1523</v>
      </c>
      <c r="J294" s="662" t="s">
        <v>1524</v>
      </c>
      <c r="K294" s="662" t="s">
        <v>1525</v>
      </c>
      <c r="L294" s="663">
        <v>543.39</v>
      </c>
      <c r="M294" s="663">
        <v>1630.17</v>
      </c>
      <c r="N294" s="662">
        <v>3</v>
      </c>
      <c r="O294" s="745">
        <v>1.5</v>
      </c>
      <c r="P294" s="663">
        <v>543.39</v>
      </c>
      <c r="Q294" s="678">
        <v>0.33333333333333331</v>
      </c>
      <c r="R294" s="662">
        <v>1</v>
      </c>
      <c r="S294" s="678">
        <v>0.33333333333333331</v>
      </c>
      <c r="T294" s="745">
        <v>0.5</v>
      </c>
      <c r="U294" s="701">
        <v>0.33333333333333331</v>
      </c>
    </row>
    <row r="295" spans="1:21" ht="14.4" customHeight="1" x14ac:dyDescent="0.3">
      <c r="A295" s="661">
        <v>4</v>
      </c>
      <c r="B295" s="662" t="s">
        <v>3182</v>
      </c>
      <c r="C295" s="662" t="s">
        <v>3516</v>
      </c>
      <c r="D295" s="743" t="s">
        <v>5664</v>
      </c>
      <c r="E295" s="744" t="s">
        <v>3568</v>
      </c>
      <c r="F295" s="662" t="s">
        <v>3512</v>
      </c>
      <c r="G295" s="662" t="s">
        <v>3572</v>
      </c>
      <c r="H295" s="662" t="s">
        <v>1373</v>
      </c>
      <c r="I295" s="662" t="s">
        <v>3827</v>
      </c>
      <c r="J295" s="662" t="s">
        <v>1436</v>
      </c>
      <c r="K295" s="662" t="s">
        <v>2399</v>
      </c>
      <c r="L295" s="663">
        <v>1385.62</v>
      </c>
      <c r="M295" s="663">
        <v>2771.24</v>
      </c>
      <c r="N295" s="662">
        <v>2</v>
      </c>
      <c r="O295" s="745">
        <v>1</v>
      </c>
      <c r="P295" s="663">
        <v>2771.24</v>
      </c>
      <c r="Q295" s="678">
        <v>1</v>
      </c>
      <c r="R295" s="662">
        <v>2</v>
      </c>
      <c r="S295" s="678">
        <v>1</v>
      </c>
      <c r="T295" s="745">
        <v>1</v>
      </c>
      <c r="U295" s="701">
        <v>1</v>
      </c>
    </row>
    <row r="296" spans="1:21" ht="14.4" customHeight="1" x14ac:dyDescent="0.3">
      <c r="A296" s="661">
        <v>4</v>
      </c>
      <c r="B296" s="662" t="s">
        <v>3182</v>
      </c>
      <c r="C296" s="662" t="s">
        <v>3516</v>
      </c>
      <c r="D296" s="743" t="s">
        <v>5664</v>
      </c>
      <c r="E296" s="744" t="s">
        <v>3568</v>
      </c>
      <c r="F296" s="662" t="s">
        <v>3512</v>
      </c>
      <c r="G296" s="662" t="s">
        <v>3831</v>
      </c>
      <c r="H296" s="662" t="s">
        <v>597</v>
      </c>
      <c r="I296" s="662" t="s">
        <v>3832</v>
      </c>
      <c r="J296" s="662" t="s">
        <v>3833</v>
      </c>
      <c r="K296" s="662" t="s">
        <v>3834</v>
      </c>
      <c r="L296" s="663">
        <v>78.33</v>
      </c>
      <c r="M296" s="663">
        <v>78.33</v>
      </c>
      <c r="N296" s="662">
        <v>1</v>
      </c>
      <c r="O296" s="745">
        <v>0.5</v>
      </c>
      <c r="P296" s="663"/>
      <c r="Q296" s="678">
        <v>0</v>
      </c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4</v>
      </c>
      <c r="B297" s="662" t="s">
        <v>3182</v>
      </c>
      <c r="C297" s="662" t="s">
        <v>3516</v>
      </c>
      <c r="D297" s="743" t="s">
        <v>5664</v>
      </c>
      <c r="E297" s="744" t="s">
        <v>3568</v>
      </c>
      <c r="F297" s="662" t="s">
        <v>3512</v>
      </c>
      <c r="G297" s="662" t="s">
        <v>3589</v>
      </c>
      <c r="H297" s="662" t="s">
        <v>597</v>
      </c>
      <c r="I297" s="662" t="s">
        <v>3686</v>
      </c>
      <c r="J297" s="662" t="s">
        <v>1841</v>
      </c>
      <c r="K297" s="662" t="s">
        <v>1845</v>
      </c>
      <c r="L297" s="663">
        <v>0</v>
      </c>
      <c r="M297" s="663">
        <v>0</v>
      </c>
      <c r="N297" s="662">
        <v>1</v>
      </c>
      <c r="O297" s="745">
        <v>0.5</v>
      </c>
      <c r="P297" s="663"/>
      <c r="Q297" s="678"/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4</v>
      </c>
      <c r="B298" s="662" t="s">
        <v>3182</v>
      </c>
      <c r="C298" s="662" t="s">
        <v>3516</v>
      </c>
      <c r="D298" s="743" t="s">
        <v>5664</v>
      </c>
      <c r="E298" s="744" t="s">
        <v>3568</v>
      </c>
      <c r="F298" s="662" t="s">
        <v>3512</v>
      </c>
      <c r="G298" s="662" t="s">
        <v>3589</v>
      </c>
      <c r="H298" s="662" t="s">
        <v>597</v>
      </c>
      <c r="I298" s="662" t="s">
        <v>3639</v>
      </c>
      <c r="J298" s="662" t="s">
        <v>3591</v>
      </c>
      <c r="K298" s="662" t="s">
        <v>1845</v>
      </c>
      <c r="L298" s="663">
        <v>185.26</v>
      </c>
      <c r="M298" s="663">
        <v>185.26</v>
      </c>
      <c r="N298" s="662">
        <v>1</v>
      </c>
      <c r="O298" s="745">
        <v>0.5</v>
      </c>
      <c r="P298" s="663">
        <v>185.26</v>
      </c>
      <c r="Q298" s="678">
        <v>1</v>
      </c>
      <c r="R298" s="662">
        <v>1</v>
      </c>
      <c r="S298" s="678">
        <v>1</v>
      </c>
      <c r="T298" s="745">
        <v>0.5</v>
      </c>
      <c r="U298" s="701">
        <v>1</v>
      </c>
    </row>
    <row r="299" spans="1:21" ht="14.4" customHeight="1" x14ac:dyDescent="0.3">
      <c r="A299" s="661">
        <v>4</v>
      </c>
      <c r="B299" s="662" t="s">
        <v>3182</v>
      </c>
      <c r="C299" s="662" t="s">
        <v>3516</v>
      </c>
      <c r="D299" s="743" t="s">
        <v>5664</v>
      </c>
      <c r="E299" s="744" t="s">
        <v>3568</v>
      </c>
      <c r="F299" s="662" t="s">
        <v>3512</v>
      </c>
      <c r="G299" s="662" t="s">
        <v>3589</v>
      </c>
      <c r="H299" s="662" t="s">
        <v>597</v>
      </c>
      <c r="I299" s="662" t="s">
        <v>1840</v>
      </c>
      <c r="J299" s="662" t="s">
        <v>1841</v>
      </c>
      <c r="K299" s="662" t="s">
        <v>1842</v>
      </c>
      <c r="L299" s="663">
        <v>57.64</v>
      </c>
      <c r="M299" s="663">
        <v>57.64</v>
      </c>
      <c r="N299" s="662">
        <v>1</v>
      </c>
      <c r="O299" s="745">
        <v>0.5</v>
      </c>
      <c r="P299" s="663">
        <v>57.64</v>
      </c>
      <c r="Q299" s="678">
        <v>1</v>
      </c>
      <c r="R299" s="662">
        <v>1</v>
      </c>
      <c r="S299" s="678">
        <v>1</v>
      </c>
      <c r="T299" s="745">
        <v>0.5</v>
      </c>
      <c r="U299" s="701">
        <v>1</v>
      </c>
    </row>
    <row r="300" spans="1:21" ht="14.4" customHeight="1" x14ac:dyDescent="0.3">
      <c r="A300" s="661">
        <v>4</v>
      </c>
      <c r="B300" s="662" t="s">
        <v>3182</v>
      </c>
      <c r="C300" s="662" t="s">
        <v>3516</v>
      </c>
      <c r="D300" s="743" t="s">
        <v>5664</v>
      </c>
      <c r="E300" s="744" t="s">
        <v>3568</v>
      </c>
      <c r="F300" s="662" t="s">
        <v>3512</v>
      </c>
      <c r="G300" s="662" t="s">
        <v>3592</v>
      </c>
      <c r="H300" s="662" t="s">
        <v>597</v>
      </c>
      <c r="I300" s="662" t="s">
        <v>1329</v>
      </c>
      <c r="J300" s="662" t="s">
        <v>1330</v>
      </c>
      <c r="K300" s="662" t="s">
        <v>1331</v>
      </c>
      <c r="L300" s="663">
        <v>108.44</v>
      </c>
      <c r="M300" s="663">
        <v>108.44</v>
      </c>
      <c r="N300" s="662">
        <v>1</v>
      </c>
      <c r="O300" s="745">
        <v>0.5</v>
      </c>
      <c r="P300" s="663"/>
      <c r="Q300" s="678">
        <v>0</v>
      </c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4</v>
      </c>
      <c r="B301" s="662" t="s">
        <v>3182</v>
      </c>
      <c r="C301" s="662" t="s">
        <v>3516</v>
      </c>
      <c r="D301" s="743" t="s">
        <v>5664</v>
      </c>
      <c r="E301" s="744" t="s">
        <v>3568</v>
      </c>
      <c r="F301" s="662" t="s">
        <v>3512</v>
      </c>
      <c r="G301" s="662" t="s">
        <v>3593</v>
      </c>
      <c r="H301" s="662" t="s">
        <v>597</v>
      </c>
      <c r="I301" s="662" t="s">
        <v>806</v>
      </c>
      <c r="J301" s="662" t="s">
        <v>3594</v>
      </c>
      <c r="K301" s="662" t="s">
        <v>3595</v>
      </c>
      <c r="L301" s="663">
        <v>0</v>
      </c>
      <c r="M301" s="663">
        <v>0</v>
      </c>
      <c r="N301" s="662">
        <v>8</v>
      </c>
      <c r="O301" s="745">
        <v>6.5</v>
      </c>
      <c r="P301" s="663">
        <v>0</v>
      </c>
      <c r="Q301" s="678"/>
      <c r="R301" s="662">
        <v>5</v>
      </c>
      <c r="S301" s="678">
        <v>0.625</v>
      </c>
      <c r="T301" s="745">
        <v>4</v>
      </c>
      <c r="U301" s="701">
        <v>0.61538461538461542</v>
      </c>
    </row>
    <row r="302" spans="1:21" ht="14.4" customHeight="1" x14ac:dyDescent="0.3">
      <c r="A302" s="661">
        <v>4</v>
      </c>
      <c r="B302" s="662" t="s">
        <v>3182</v>
      </c>
      <c r="C302" s="662" t="s">
        <v>3516</v>
      </c>
      <c r="D302" s="743" t="s">
        <v>5664</v>
      </c>
      <c r="E302" s="744" t="s">
        <v>3568</v>
      </c>
      <c r="F302" s="662" t="s">
        <v>3512</v>
      </c>
      <c r="G302" s="662" t="s">
        <v>3647</v>
      </c>
      <c r="H302" s="662" t="s">
        <v>597</v>
      </c>
      <c r="I302" s="662" t="s">
        <v>1605</v>
      </c>
      <c r="J302" s="662" t="s">
        <v>1606</v>
      </c>
      <c r="K302" s="662" t="s">
        <v>3648</v>
      </c>
      <c r="L302" s="663">
        <v>22.44</v>
      </c>
      <c r="M302" s="663">
        <v>22.44</v>
      </c>
      <c r="N302" s="662">
        <v>1</v>
      </c>
      <c r="O302" s="745">
        <v>1</v>
      </c>
      <c r="P302" s="663"/>
      <c r="Q302" s="678">
        <v>0</v>
      </c>
      <c r="R302" s="662"/>
      <c r="S302" s="678">
        <v>0</v>
      </c>
      <c r="T302" s="745"/>
      <c r="U302" s="701">
        <v>0</v>
      </c>
    </row>
    <row r="303" spans="1:21" ht="14.4" customHeight="1" x14ac:dyDescent="0.3">
      <c r="A303" s="661">
        <v>4</v>
      </c>
      <c r="B303" s="662" t="s">
        <v>3182</v>
      </c>
      <c r="C303" s="662" t="s">
        <v>3516</v>
      </c>
      <c r="D303" s="743" t="s">
        <v>5664</v>
      </c>
      <c r="E303" s="744" t="s">
        <v>3568</v>
      </c>
      <c r="F303" s="662" t="s">
        <v>3512</v>
      </c>
      <c r="G303" s="662" t="s">
        <v>3647</v>
      </c>
      <c r="H303" s="662" t="s">
        <v>597</v>
      </c>
      <c r="I303" s="662" t="s">
        <v>1609</v>
      </c>
      <c r="J303" s="662" t="s">
        <v>1610</v>
      </c>
      <c r="K303" s="662" t="s">
        <v>3648</v>
      </c>
      <c r="L303" s="663">
        <v>22.44</v>
      </c>
      <c r="M303" s="663">
        <v>22.44</v>
      </c>
      <c r="N303" s="662">
        <v>1</v>
      </c>
      <c r="O303" s="745">
        <v>1</v>
      </c>
      <c r="P303" s="663">
        <v>22.44</v>
      </c>
      <c r="Q303" s="678">
        <v>1</v>
      </c>
      <c r="R303" s="662">
        <v>1</v>
      </c>
      <c r="S303" s="678">
        <v>1</v>
      </c>
      <c r="T303" s="745">
        <v>1</v>
      </c>
      <c r="U303" s="701">
        <v>1</v>
      </c>
    </row>
    <row r="304" spans="1:21" ht="14.4" customHeight="1" x14ac:dyDescent="0.3">
      <c r="A304" s="661">
        <v>4</v>
      </c>
      <c r="B304" s="662" t="s">
        <v>3182</v>
      </c>
      <c r="C304" s="662" t="s">
        <v>3516</v>
      </c>
      <c r="D304" s="743" t="s">
        <v>5664</v>
      </c>
      <c r="E304" s="744" t="s">
        <v>3568</v>
      </c>
      <c r="F304" s="662" t="s">
        <v>3512</v>
      </c>
      <c r="G304" s="662" t="s">
        <v>3602</v>
      </c>
      <c r="H304" s="662" t="s">
        <v>597</v>
      </c>
      <c r="I304" s="662" t="s">
        <v>3835</v>
      </c>
      <c r="J304" s="662" t="s">
        <v>3836</v>
      </c>
      <c r="K304" s="662" t="s">
        <v>3837</v>
      </c>
      <c r="L304" s="663">
        <v>133.94</v>
      </c>
      <c r="M304" s="663">
        <v>133.94</v>
      </c>
      <c r="N304" s="662">
        <v>1</v>
      </c>
      <c r="O304" s="745">
        <v>0.5</v>
      </c>
      <c r="P304" s="663"/>
      <c r="Q304" s="678">
        <v>0</v>
      </c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4</v>
      </c>
      <c r="B305" s="662" t="s">
        <v>3182</v>
      </c>
      <c r="C305" s="662" t="s">
        <v>3516</v>
      </c>
      <c r="D305" s="743" t="s">
        <v>5664</v>
      </c>
      <c r="E305" s="744" t="s">
        <v>3568</v>
      </c>
      <c r="F305" s="662" t="s">
        <v>3513</v>
      </c>
      <c r="G305" s="662" t="s">
        <v>3603</v>
      </c>
      <c r="H305" s="662" t="s">
        <v>597</v>
      </c>
      <c r="I305" s="662" t="s">
        <v>3604</v>
      </c>
      <c r="J305" s="662" t="s">
        <v>3605</v>
      </c>
      <c r="K305" s="662"/>
      <c r="L305" s="663">
        <v>0</v>
      </c>
      <c r="M305" s="663">
        <v>0</v>
      </c>
      <c r="N305" s="662">
        <v>1</v>
      </c>
      <c r="O305" s="745">
        <v>1</v>
      </c>
      <c r="P305" s="663">
        <v>0</v>
      </c>
      <c r="Q305" s="678"/>
      <c r="R305" s="662">
        <v>1</v>
      </c>
      <c r="S305" s="678">
        <v>1</v>
      </c>
      <c r="T305" s="745">
        <v>1</v>
      </c>
      <c r="U305" s="701">
        <v>1</v>
      </c>
    </row>
    <row r="306" spans="1:21" ht="14.4" customHeight="1" x14ac:dyDescent="0.3">
      <c r="A306" s="661">
        <v>4</v>
      </c>
      <c r="B306" s="662" t="s">
        <v>3182</v>
      </c>
      <c r="C306" s="662" t="s">
        <v>3516</v>
      </c>
      <c r="D306" s="743" t="s">
        <v>5664</v>
      </c>
      <c r="E306" s="744" t="s">
        <v>3569</v>
      </c>
      <c r="F306" s="662" t="s">
        <v>3512</v>
      </c>
      <c r="G306" s="662" t="s">
        <v>3573</v>
      </c>
      <c r="H306" s="662" t="s">
        <v>1373</v>
      </c>
      <c r="I306" s="662" t="s">
        <v>1641</v>
      </c>
      <c r="J306" s="662" t="s">
        <v>1557</v>
      </c>
      <c r="K306" s="662" t="s">
        <v>3351</v>
      </c>
      <c r="L306" s="663">
        <v>154.36000000000001</v>
      </c>
      <c r="M306" s="663">
        <v>154.36000000000001</v>
      </c>
      <c r="N306" s="662">
        <v>1</v>
      </c>
      <c r="O306" s="745">
        <v>1</v>
      </c>
      <c r="P306" s="663"/>
      <c r="Q306" s="678">
        <v>0</v>
      </c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4</v>
      </c>
      <c r="B307" s="662" t="s">
        <v>3182</v>
      </c>
      <c r="C307" s="662" t="s">
        <v>3516</v>
      </c>
      <c r="D307" s="743" t="s">
        <v>5664</v>
      </c>
      <c r="E307" s="744" t="s">
        <v>3569</v>
      </c>
      <c r="F307" s="662" t="s">
        <v>3512</v>
      </c>
      <c r="G307" s="662" t="s">
        <v>3748</v>
      </c>
      <c r="H307" s="662" t="s">
        <v>597</v>
      </c>
      <c r="I307" s="662" t="s">
        <v>3838</v>
      </c>
      <c r="J307" s="662" t="s">
        <v>2441</v>
      </c>
      <c r="K307" s="662" t="s">
        <v>3839</v>
      </c>
      <c r="L307" s="663">
        <v>34.19</v>
      </c>
      <c r="M307" s="663">
        <v>34.19</v>
      </c>
      <c r="N307" s="662">
        <v>1</v>
      </c>
      <c r="O307" s="745">
        <v>1</v>
      </c>
      <c r="P307" s="663"/>
      <c r="Q307" s="678">
        <v>0</v>
      </c>
      <c r="R307" s="662"/>
      <c r="S307" s="678">
        <v>0</v>
      </c>
      <c r="T307" s="745"/>
      <c r="U307" s="701">
        <v>0</v>
      </c>
    </row>
    <row r="308" spans="1:21" ht="14.4" customHeight="1" x14ac:dyDescent="0.3">
      <c r="A308" s="661">
        <v>4</v>
      </c>
      <c r="B308" s="662" t="s">
        <v>3182</v>
      </c>
      <c r="C308" s="662" t="s">
        <v>3516</v>
      </c>
      <c r="D308" s="743" t="s">
        <v>5664</v>
      </c>
      <c r="E308" s="744" t="s">
        <v>3569</v>
      </c>
      <c r="F308" s="662" t="s">
        <v>3512</v>
      </c>
      <c r="G308" s="662" t="s">
        <v>3615</v>
      </c>
      <c r="H308" s="662" t="s">
        <v>597</v>
      </c>
      <c r="I308" s="662" t="s">
        <v>3616</v>
      </c>
      <c r="J308" s="662" t="s">
        <v>2258</v>
      </c>
      <c r="K308" s="662" t="s">
        <v>2259</v>
      </c>
      <c r="L308" s="663">
        <v>374.79</v>
      </c>
      <c r="M308" s="663">
        <v>374.79</v>
      </c>
      <c r="N308" s="662">
        <v>1</v>
      </c>
      <c r="O308" s="745">
        <v>1</v>
      </c>
      <c r="P308" s="663"/>
      <c r="Q308" s="678">
        <v>0</v>
      </c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4</v>
      </c>
      <c r="B309" s="662" t="s">
        <v>3182</v>
      </c>
      <c r="C309" s="662" t="s">
        <v>3516</v>
      </c>
      <c r="D309" s="743" t="s">
        <v>5664</v>
      </c>
      <c r="E309" s="744" t="s">
        <v>3569</v>
      </c>
      <c r="F309" s="662" t="s">
        <v>3512</v>
      </c>
      <c r="G309" s="662" t="s">
        <v>3593</v>
      </c>
      <c r="H309" s="662" t="s">
        <v>597</v>
      </c>
      <c r="I309" s="662" t="s">
        <v>806</v>
      </c>
      <c r="J309" s="662" t="s">
        <v>3594</v>
      </c>
      <c r="K309" s="662" t="s">
        <v>3595</v>
      </c>
      <c r="L309" s="663">
        <v>0</v>
      </c>
      <c r="M309" s="663">
        <v>0</v>
      </c>
      <c r="N309" s="662">
        <v>4</v>
      </c>
      <c r="O309" s="745">
        <v>4</v>
      </c>
      <c r="P309" s="663">
        <v>0</v>
      </c>
      <c r="Q309" s="678"/>
      <c r="R309" s="662">
        <v>3</v>
      </c>
      <c r="S309" s="678">
        <v>0.75</v>
      </c>
      <c r="T309" s="745">
        <v>3</v>
      </c>
      <c r="U309" s="701">
        <v>0.75</v>
      </c>
    </row>
    <row r="310" spans="1:21" ht="14.4" customHeight="1" x14ac:dyDescent="0.3">
      <c r="A310" s="661">
        <v>4</v>
      </c>
      <c r="B310" s="662" t="s">
        <v>3182</v>
      </c>
      <c r="C310" s="662" t="s">
        <v>3516</v>
      </c>
      <c r="D310" s="743" t="s">
        <v>5664</v>
      </c>
      <c r="E310" s="744" t="s">
        <v>3569</v>
      </c>
      <c r="F310" s="662" t="s">
        <v>3514</v>
      </c>
      <c r="G310" s="662" t="s">
        <v>3768</v>
      </c>
      <c r="H310" s="662" t="s">
        <v>597</v>
      </c>
      <c r="I310" s="662" t="s">
        <v>3840</v>
      </c>
      <c r="J310" s="662" t="s">
        <v>3841</v>
      </c>
      <c r="K310" s="662" t="s">
        <v>3842</v>
      </c>
      <c r="L310" s="663">
        <v>900</v>
      </c>
      <c r="M310" s="663">
        <v>900</v>
      </c>
      <c r="N310" s="662">
        <v>1</v>
      </c>
      <c r="O310" s="745">
        <v>1</v>
      </c>
      <c r="P310" s="663">
        <v>900</v>
      </c>
      <c r="Q310" s="678">
        <v>1</v>
      </c>
      <c r="R310" s="662">
        <v>1</v>
      </c>
      <c r="S310" s="678">
        <v>1</v>
      </c>
      <c r="T310" s="745">
        <v>1</v>
      </c>
      <c r="U310" s="701">
        <v>1</v>
      </c>
    </row>
    <row r="311" spans="1:21" ht="14.4" customHeight="1" x14ac:dyDescent="0.3">
      <c r="A311" s="661">
        <v>4</v>
      </c>
      <c r="B311" s="662" t="s">
        <v>3182</v>
      </c>
      <c r="C311" s="662" t="s">
        <v>3516</v>
      </c>
      <c r="D311" s="743" t="s">
        <v>5664</v>
      </c>
      <c r="E311" s="744" t="s">
        <v>3570</v>
      </c>
      <c r="F311" s="662" t="s">
        <v>3512</v>
      </c>
      <c r="G311" s="662" t="s">
        <v>3573</v>
      </c>
      <c r="H311" s="662" t="s">
        <v>1373</v>
      </c>
      <c r="I311" s="662" t="s">
        <v>1641</v>
      </c>
      <c r="J311" s="662" t="s">
        <v>1557</v>
      </c>
      <c r="K311" s="662" t="s">
        <v>3351</v>
      </c>
      <c r="L311" s="663">
        <v>154.36000000000001</v>
      </c>
      <c r="M311" s="663">
        <v>154.36000000000001</v>
      </c>
      <c r="N311" s="662">
        <v>1</v>
      </c>
      <c r="O311" s="745">
        <v>1</v>
      </c>
      <c r="P311" s="663"/>
      <c r="Q311" s="678">
        <v>0</v>
      </c>
      <c r="R311" s="662"/>
      <c r="S311" s="678">
        <v>0</v>
      </c>
      <c r="T311" s="745"/>
      <c r="U311" s="701">
        <v>0</v>
      </c>
    </row>
    <row r="312" spans="1:21" ht="14.4" customHeight="1" x14ac:dyDescent="0.3">
      <c r="A312" s="661">
        <v>4</v>
      </c>
      <c r="B312" s="662" t="s">
        <v>3182</v>
      </c>
      <c r="C312" s="662" t="s">
        <v>3516</v>
      </c>
      <c r="D312" s="743" t="s">
        <v>5664</v>
      </c>
      <c r="E312" s="744" t="s">
        <v>3570</v>
      </c>
      <c r="F312" s="662" t="s">
        <v>3512</v>
      </c>
      <c r="G312" s="662" t="s">
        <v>3727</v>
      </c>
      <c r="H312" s="662" t="s">
        <v>597</v>
      </c>
      <c r="I312" s="662" t="s">
        <v>998</v>
      </c>
      <c r="J312" s="662" t="s">
        <v>670</v>
      </c>
      <c r="K312" s="662" t="s">
        <v>3843</v>
      </c>
      <c r="L312" s="663">
        <v>52.19</v>
      </c>
      <c r="M312" s="663">
        <v>52.19</v>
      </c>
      <c r="N312" s="662">
        <v>1</v>
      </c>
      <c r="O312" s="745">
        <v>0.5</v>
      </c>
      <c r="P312" s="663"/>
      <c r="Q312" s="678">
        <v>0</v>
      </c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4</v>
      </c>
      <c r="B313" s="662" t="s">
        <v>3182</v>
      </c>
      <c r="C313" s="662" t="s">
        <v>3516</v>
      </c>
      <c r="D313" s="743" t="s">
        <v>5664</v>
      </c>
      <c r="E313" s="744" t="s">
        <v>3570</v>
      </c>
      <c r="F313" s="662" t="s">
        <v>3512</v>
      </c>
      <c r="G313" s="662" t="s">
        <v>3589</v>
      </c>
      <c r="H313" s="662" t="s">
        <v>597</v>
      </c>
      <c r="I313" s="662" t="s">
        <v>3590</v>
      </c>
      <c r="J313" s="662" t="s">
        <v>3591</v>
      </c>
      <c r="K313" s="662" t="s">
        <v>1842</v>
      </c>
      <c r="L313" s="663">
        <v>57.64</v>
      </c>
      <c r="M313" s="663">
        <v>57.64</v>
      </c>
      <c r="N313" s="662">
        <v>1</v>
      </c>
      <c r="O313" s="745">
        <v>0.5</v>
      </c>
      <c r="P313" s="663"/>
      <c r="Q313" s="678">
        <v>0</v>
      </c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4</v>
      </c>
      <c r="B314" s="662" t="s">
        <v>3182</v>
      </c>
      <c r="C314" s="662" t="s">
        <v>3516</v>
      </c>
      <c r="D314" s="743" t="s">
        <v>5664</v>
      </c>
      <c r="E314" s="744" t="s">
        <v>3570</v>
      </c>
      <c r="F314" s="662" t="s">
        <v>3512</v>
      </c>
      <c r="G314" s="662" t="s">
        <v>3775</v>
      </c>
      <c r="H314" s="662" t="s">
        <v>597</v>
      </c>
      <c r="I314" s="662" t="s">
        <v>3776</v>
      </c>
      <c r="J314" s="662" t="s">
        <v>3777</v>
      </c>
      <c r="K314" s="662" t="s">
        <v>3778</v>
      </c>
      <c r="L314" s="663">
        <v>88.87</v>
      </c>
      <c r="M314" s="663">
        <v>88.87</v>
      </c>
      <c r="N314" s="662">
        <v>1</v>
      </c>
      <c r="O314" s="745">
        <v>0.5</v>
      </c>
      <c r="P314" s="663"/>
      <c r="Q314" s="678">
        <v>0</v>
      </c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4</v>
      </c>
      <c r="B315" s="662" t="s">
        <v>3182</v>
      </c>
      <c r="C315" s="662" t="s">
        <v>3516</v>
      </c>
      <c r="D315" s="743" t="s">
        <v>5664</v>
      </c>
      <c r="E315" s="744" t="s">
        <v>3570</v>
      </c>
      <c r="F315" s="662" t="s">
        <v>3512</v>
      </c>
      <c r="G315" s="662" t="s">
        <v>3602</v>
      </c>
      <c r="H315" s="662" t="s">
        <v>1373</v>
      </c>
      <c r="I315" s="662" t="s">
        <v>2312</v>
      </c>
      <c r="J315" s="662" t="s">
        <v>1539</v>
      </c>
      <c r="K315" s="662" t="s">
        <v>2313</v>
      </c>
      <c r="L315" s="663">
        <v>53.57</v>
      </c>
      <c r="M315" s="663">
        <v>53.57</v>
      </c>
      <c r="N315" s="662">
        <v>1</v>
      </c>
      <c r="O315" s="745">
        <v>0.5</v>
      </c>
      <c r="P315" s="663"/>
      <c r="Q315" s="678">
        <v>0</v>
      </c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4</v>
      </c>
      <c r="B316" s="662" t="s">
        <v>3182</v>
      </c>
      <c r="C316" s="662" t="s">
        <v>3518</v>
      </c>
      <c r="D316" s="743" t="s">
        <v>5665</v>
      </c>
      <c r="E316" s="744" t="s">
        <v>3531</v>
      </c>
      <c r="F316" s="662" t="s">
        <v>3512</v>
      </c>
      <c r="G316" s="662" t="s">
        <v>3844</v>
      </c>
      <c r="H316" s="662" t="s">
        <v>597</v>
      </c>
      <c r="I316" s="662" t="s">
        <v>3845</v>
      </c>
      <c r="J316" s="662" t="s">
        <v>981</v>
      </c>
      <c r="K316" s="662" t="s">
        <v>982</v>
      </c>
      <c r="L316" s="663">
        <v>0</v>
      </c>
      <c r="M316" s="663">
        <v>0</v>
      </c>
      <c r="N316" s="662">
        <v>2</v>
      </c>
      <c r="O316" s="745">
        <v>0.5</v>
      </c>
      <c r="P316" s="663">
        <v>0</v>
      </c>
      <c r="Q316" s="678"/>
      <c r="R316" s="662">
        <v>2</v>
      </c>
      <c r="S316" s="678">
        <v>1</v>
      </c>
      <c r="T316" s="745">
        <v>0.5</v>
      </c>
      <c r="U316" s="701">
        <v>1</v>
      </c>
    </row>
    <row r="317" spans="1:21" ht="14.4" customHeight="1" x14ac:dyDescent="0.3">
      <c r="A317" s="661">
        <v>4</v>
      </c>
      <c r="B317" s="662" t="s">
        <v>3182</v>
      </c>
      <c r="C317" s="662" t="s">
        <v>3518</v>
      </c>
      <c r="D317" s="743" t="s">
        <v>5665</v>
      </c>
      <c r="E317" s="744" t="s">
        <v>3531</v>
      </c>
      <c r="F317" s="662" t="s">
        <v>3512</v>
      </c>
      <c r="G317" s="662" t="s">
        <v>3844</v>
      </c>
      <c r="H317" s="662" t="s">
        <v>597</v>
      </c>
      <c r="I317" s="662" t="s">
        <v>973</v>
      </c>
      <c r="J317" s="662" t="s">
        <v>974</v>
      </c>
      <c r="K317" s="662" t="s">
        <v>975</v>
      </c>
      <c r="L317" s="663">
        <v>122.87</v>
      </c>
      <c r="M317" s="663">
        <v>122.87</v>
      </c>
      <c r="N317" s="662">
        <v>1</v>
      </c>
      <c r="O317" s="745">
        <v>1</v>
      </c>
      <c r="P317" s="663">
        <v>122.87</v>
      </c>
      <c r="Q317" s="678">
        <v>1</v>
      </c>
      <c r="R317" s="662">
        <v>1</v>
      </c>
      <c r="S317" s="678">
        <v>1</v>
      </c>
      <c r="T317" s="745">
        <v>1</v>
      </c>
      <c r="U317" s="701">
        <v>1</v>
      </c>
    </row>
    <row r="318" spans="1:21" ht="14.4" customHeight="1" x14ac:dyDescent="0.3">
      <c r="A318" s="661">
        <v>4</v>
      </c>
      <c r="B318" s="662" t="s">
        <v>3182</v>
      </c>
      <c r="C318" s="662" t="s">
        <v>3518</v>
      </c>
      <c r="D318" s="743" t="s">
        <v>5665</v>
      </c>
      <c r="E318" s="744" t="s">
        <v>3531</v>
      </c>
      <c r="F318" s="662" t="s">
        <v>3512</v>
      </c>
      <c r="G318" s="662" t="s">
        <v>3844</v>
      </c>
      <c r="H318" s="662" t="s">
        <v>597</v>
      </c>
      <c r="I318" s="662" t="s">
        <v>3846</v>
      </c>
      <c r="J318" s="662" t="s">
        <v>981</v>
      </c>
      <c r="K318" s="662" t="s">
        <v>3847</v>
      </c>
      <c r="L318" s="663">
        <v>0</v>
      </c>
      <c r="M318" s="663">
        <v>0</v>
      </c>
      <c r="N318" s="662">
        <v>2</v>
      </c>
      <c r="O318" s="745">
        <v>0.5</v>
      </c>
      <c r="P318" s="663">
        <v>0</v>
      </c>
      <c r="Q318" s="678"/>
      <c r="R318" s="662">
        <v>2</v>
      </c>
      <c r="S318" s="678">
        <v>1</v>
      </c>
      <c r="T318" s="745">
        <v>0.5</v>
      </c>
      <c r="U318" s="701">
        <v>1</v>
      </c>
    </row>
    <row r="319" spans="1:21" ht="14.4" customHeight="1" x14ac:dyDescent="0.3">
      <c r="A319" s="661">
        <v>4</v>
      </c>
      <c r="B319" s="662" t="s">
        <v>3182</v>
      </c>
      <c r="C319" s="662" t="s">
        <v>3518</v>
      </c>
      <c r="D319" s="743" t="s">
        <v>5665</v>
      </c>
      <c r="E319" s="744" t="s">
        <v>3531</v>
      </c>
      <c r="F319" s="662" t="s">
        <v>3512</v>
      </c>
      <c r="G319" s="662" t="s">
        <v>3844</v>
      </c>
      <c r="H319" s="662" t="s">
        <v>597</v>
      </c>
      <c r="I319" s="662" t="s">
        <v>3848</v>
      </c>
      <c r="J319" s="662" t="s">
        <v>981</v>
      </c>
      <c r="K319" s="662" t="s">
        <v>3847</v>
      </c>
      <c r="L319" s="663">
        <v>0</v>
      </c>
      <c r="M319" s="663">
        <v>0</v>
      </c>
      <c r="N319" s="662">
        <v>2</v>
      </c>
      <c r="O319" s="745">
        <v>0.5</v>
      </c>
      <c r="P319" s="663">
        <v>0</v>
      </c>
      <c r="Q319" s="678"/>
      <c r="R319" s="662">
        <v>2</v>
      </c>
      <c r="S319" s="678">
        <v>1</v>
      </c>
      <c r="T319" s="745">
        <v>0.5</v>
      </c>
      <c r="U319" s="701">
        <v>1</v>
      </c>
    </row>
    <row r="320" spans="1:21" ht="14.4" customHeight="1" x14ac:dyDescent="0.3">
      <c r="A320" s="661">
        <v>4</v>
      </c>
      <c r="B320" s="662" t="s">
        <v>3182</v>
      </c>
      <c r="C320" s="662" t="s">
        <v>3518</v>
      </c>
      <c r="D320" s="743" t="s">
        <v>5665</v>
      </c>
      <c r="E320" s="744" t="s">
        <v>3531</v>
      </c>
      <c r="F320" s="662" t="s">
        <v>3512</v>
      </c>
      <c r="G320" s="662" t="s">
        <v>3573</v>
      </c>
      <c r="H320" s="662" t="s">
        <v>1373</v>
      </c>
      <c r="I320" s="662" t="s">
        <v>1641</v>
      </c>
      <c r="J320" s="662" t="s">
        <v>1557</v>
      </c>
      <c r="K320" s="662" t="s">
        <v>3351</v>
      </c>
      <c r="L320" s="663">
        <v>154.36000000000001</v>
      </c>
      <c r="M320" s="663">
        <v>308.72000000000003</v>
      </c>
      <c r="N320" s="662">
        <v>2</v>
      </c>
      <c r="O320" s="745">
        <v>0.5</v>
      </c>
      <c r="P320" s="663">
        <v>308.72000000000003</v>
      </c>
      <c r="Q320" s="678">
        <v>1</v>
      </c>
      <c r="R320" s="662">
        <v>2</v>
      </c>
      <c r="S320" s="678">
        <v>1</v>
      </c>
      <c r="T320" s="745">
        <v>0.5</v>
      </c>
      <c r="U320" s="701">
        <v>1</v>
      </c>
    </row>
    <row r="321" spans="1:21" ht="14.4" customHeight="1" x14ac:dyDescent="0.3">
      <c r="A321" s="661">
        <v>4</v>
      </c>
      <c r="B321" s="662" t="s">
        <v>3182</v>
      </c>
      <c r="C321" s="662" t="s">
        <v>3518</v>
      </c>
      <c r="D321" s="743" t="s">
        <v>5665</v>
      </c>
      <c r="E321" s="744" t="s">
        <v>3531</v>
      </c>
      <c r="F321" s="662" t="s">
        <v>3512</v>
      </c>
      <c r="G321" s="662" t="s">
        <v>3849</v>
      </c>
      <c r="H321" s="662" t="s">
        <v>597</v>
      </c>
      <c r="I321" s="662" t="s">
        <v>3850</v>
      </c>
      <c r="J321" s="662" t="s">
        <v>3851</v>
      </c>
      <c r="K321" s="662" t="s">
        <v>3852</v>
      </c>
      <c r="L321" s="663">
        <v>119.7</v>
      </c>
      <c r="M321" s="663">
        <v>239.4</v>
      </c>
      <c r="N321" s="662">
        <v>2</v>
      </c>
      <c r="O321" s="745">
        <v>1</v>
      </c>
      <c r="P321" s="663">
        <v>239.4</v>
      </c>
      <c r="Q321" s="678">
        <v>1</v>
      </c>
      <c r="R321" s="662">
        <v>2</v>
      </c>
      <c r="S321" s="678">
        <v>1</v>
      </c>
      <c r="T321" s="745">
        <v>1</v>
      </c>
      <c r="U321" s="701">
        <v>1</v>
      </c>
    </row>
    <row r="322" spans="1:21" ht="14.4" customHeight="1" x14ac:dyDescent="0.3">
      <c r="A322" s="661">
        <v>4</v>
      </c>
      <c r="B322" s="662" t="s">
        <v>3182</v>
      </c>
      <c r="C322" s="662" t="s">
        <v>3518</v>
      </c>
      <c r="D322" s="743" t="s">
        <v>5665</v>
      </c>
      <c r="E322" s="744" t="s">
        <v>3531</v>
      </c>
      <c r="F322" s="662" t="s">
        <v>3512</v>
      </c>
      <c r="G322" s="662" t="s">
        <v>3849</v>
      </c>
      <c r="H322" s="662" t="s">
        <v>1373</v>
      </c>
      <c r="I322" s="662" t="s">
        <v>3853</v>
      </c>
      <c r="J322" s="662" t="s">
        <v>3854</v>
      </c>
      <c r="K322" s="662" t="s">
        <v>3855</v>
      </c>
      <c r="L322" s="663">
        <v>119.7</v>
      </c>
      <c r="M322" s="663">
        <v>239.4</v>
      </c>
      <c r="N322" s="662">
        <v>2</v>
      </c>
      <c r="O322" s="745">
        <v>0.5</v>
      </c>
      <c r="P322" s="663">
        <v>239.4</v>
      </c>
      <c r="Q322" s="678">
        <v>1</v>
      </c>
      <c r="R322" s="662">
        <v>2</v>
      </c>
      <c r="S322" s="678">
        <v>1</v>
      </c>
      <c r="T322" s="745">
        <v>0.5</v>
      </c>
      <c r="U322" s="701">
        <v>1</v>
      </c>
    </row>
    <row r="323" spans="1:21" ht="14.4" customHeight="1" x14ac:dyDescent="0.3">
      <c r="A323" s="661">
        <v>4</v>
      </c>
      <c r="B323" s="662" t="s">
        <v>3182</v>
      </c>
      <c r="C323" s="662" t="s">
        <v>3518</v>
      </c>
      <c r="D323" s="743" t="s">
        <v>5665</v>
      </c>
      <c r="E323" s="744" t="s">
        <v>3531</v>
      </c>
      <c r="F323" s="662" t="s">
        <v>3512</v>
      </c>
      <c r="G323" s="662" t="s">
        <v>3856</v>
      </c>
      <c r="H323" s="662" t="s">
        <v>1373</v>
      </c>
      <c r="I323" s="662" t="s">
        <v>3857</v>
      </c>
      <c r="J323" s="662" t="s">
        <v>1443</v>
      </c>
      <c r="K323" s="662" t="s">
        <v>3858</v>
      </c>
      <c r="L323" s="663">
        <v>227.32</v>
      </c>
      <c r="M323" s="663">
        <v>227.32</v>
      </c>
      <c r="N323" s="662">
        <v>1</v>
      </c>
      <c r="O323" s="745">
        <v>0.5</v>
      </c>
      <c r="P323" s="663">
        <v>227.32</v>
      </c>
      <c r="Q323" s="678">
        <v>1</v>
      </c>
      <c r="R323" s="662">
        <v>1</v>
      </c>
      <c r="S323" s="678">
        <v>1</v>
      </c>
      <c r="T323" s="745">
        <v>0.5</v>
      </c>
      <c r="U323" s="701">
        <v>1</v>
      </c>
    </row>
    <row r="324" spans="1:21" ht="14.4" customHeight="1" x14ac:dyDescent="0.3">
      <c r="A324" s="661">
        <v>4</v>
      </c>
      <c r="B324" s="662" t="s">
        <v>3182</v>
      </c>
      <c r="C324" s="662" t="s">
        <v>3518</v>
      </c>
      <c r="D324" s="743" t="s">
        <v>5665</v>
      </c>
      <c r="E324" s="744" t="s">
        <v>3531</v>
      </c>
      <c r="F324" s="662" t="s">
        <v>3512</v>
      </c>
      <c r="G324" s="662" t="s">
        <v>3624</v>
      </c>
      <c r="H324" s="662" t="s">
        <v>597</v>
      </c>
      <c r="I324" s="662" t="s">
        <v>2916</v>
      </c>
      <c r="J324" s="662" t="s">
        <v>2917</v>
      </c>
      <c r="K324" s="662" t="s">
        <v>3859</v>
      </c>
      <c r="L324" s="663">
        <v>72.64</v>
      </c>
      <c r="M324" s="663">
        <v>145.28</v>
      </c>
      <c r="N324" s="662">
        <v>2</v>
      </c>
      <c r="O324" s="745">
        <v>1</v>
      </c>
      <c r="P324" s="663">
        <v>145.28</v>
      </c>
      <c r="Q324" s="678">
        <v>1</v>
      </c>
      <c r="R324" s="662">
        <v>2</v>
      </c>
      <c r="S324" s="678">
        <v>1</v>
      </c>
      <c r="T324" s="745">
        <v>1</v>
      </c>
      <c r="U324" s="701">
        <v>1</v>
      </c>
    </row>
    <row r="325" spans="1:21" ht="14.4" customHeight="1" x14ac:dyDescent="0.3">
      <c r="A325" s="661">
        <v>4</v>
      </c>
      <c r="B325" s="662" t="s">
        <v>3182</v>
      </c>
      <c r="C325" s="662" t="s">
        <v>3518</v>
      </c>
      <c r="D325" s="743" t="s">
        <v>5665</v>
      </c>
      <c r="E325" s="744" t="s">
        <v>3531</v>
      </c>
      <c r="F325" s="662" t="s">
        <v>3512</v>
      </c>
      <c r="G325" s="662" t="s">
        <v>3860</v>
      </c>
      <c r="H325" s="662" t="s">
        <v>597</v>
      </c>
      <c r="I325" s="662" t="s">
        <v>3861</v>
      </c>
      <c r="J325" s="662" t="s">
        <v>3862</v>
      </c>
      <c r="K325" s="662" t="s">
        <v>3863</v>
      </c>
      <c r="L325" s="663">
        <v>0</v>
      </c>
      <c r="M325" s="663">
        <v>0</v>
      </c>
      <c r="N325" s="662">
        <v>2</v>
      </c>
      <c r="O325" s="745">
        <v>1</v>
      </c>
      <c r="P325" s="663">
        <v>0</v>
      </c>
      <c r="Q325" s="678"/>
      <c r="R325" s="662">
        <v>2</v>
      </c>
      <c r="S325" s="678">
        <v>1</v>
      </c>
      <c r="T325" s="745">
        <v>1</v>
      </c>
      <c r="U325" s="701">
        <v>1</v>
      </c>
    </row>
    <row r="326" spans="1:21" ht="14.4" customHeight="1" x14ac:dyDescent="0.3">
      <c r="A326" s="661">
        <v>4</v>
      </c>
      <c r="B326" s="662" t="s">
        <v>3182</v>
      </c>
      <c r="C326" s="662" t="s">
        <v>3518</v>
      </c>
      <c r="D326" s="743" t="s">
        <v>5665</v>
      </c>
      <c r="E326" s="744" t="s">
        <v>3531</v>
      </c>
      <c r="F326" s="662" t="s">
        <v>3512</v>
      </c>
      <c r="G326" s="662" t="s">
        <v>3864</v>
      </c>
      <c r="H326" s="662" t="s">
        <v>597</v>
      </c>
      <c r="I326" s="662" t="s">
        <v>1875</v>
      </c>
      <c r="J326" s="662" t="s">
        <v>1876</v>
      </c>
      <c r="K326" s="662" t="s">
        <v>3865</v>
      </c>
      <c r="L326" s="663">
        <v>156.77000000000001</v>
      </c>
      <c r="M326" s="663">
        <v>313.54000000000002</v>
      </c>
      <c r="N326" s="662">
        <v>2</v>
      </c>
      <c r="O326" s="745">
        <v>1</v>
      </c>
      <c r="P326" s="663">
        <v>313.54000000000002</v>
      </c>
      <c r="Q326" s="678">
        <v>1</v>
      </c>
      <c r="R326" s="662">
        <v>2</v>
      </c>
      <c r="S326" s="678">
        <v>1</v>
      </c>
      <c r="T326" s="745">
        <v>1</v>
      </c>
      <c r="U326" s="701">
        <v>1</v>
      </c>
    </row>
    <row r="327" spans="1:21" ht="14.4" customHeight="1" x14ac:dyDescent="0.3">
      <c r="A327" s="661">
        <v>4</v>
      </c>
      <c r="B327" s="662" t="s">
        <v>3182</v>
      </c>
      <c r="C327" s="662" t="s">
        <v>3518</v>
      </c>
      <c r="D327" s="743" t="s">
        <v>5665</v>
      </c>
      <c r="E327" s="744" t="s">
        <v>3531</v>
      </c>
      <c r="F327" s="662" t="s">
        <v>3512</v>
      </c>
      <c r="G327" s="662" t="s">
        <v>3864</v>
      </c>
      <c r="H327" s="662" t="s">
        <v>597</v>
      </c>
      <c r="I327" s="662" t="s">
        <v>1875</v>
      </c>
      <c r="J327" s="662" t="s">
        <v>1876</v>
      </c>
      <c r="K327" s="662" t="s">
        <v>3865</v>
      </c>
      <c r="L327" s="663">
        <v>107.27</v>
      </c>
      <c r="M327" s="663">
        <v>214.54</v>
      </c>
      <c r="N327" s="662">
        <v>2</v>
      </c>
      <c r="O327" s="745">
        <v>0.5</v>
      </c>
      <c r="P327" s="663">
        <v>214.54</v>
      </c>
      <c r="Q327" s="678">
        <v>1</v>
      </c>
      <c r="R327" s="662">
        <v>2</v>
      </c>
      <c r="S327" s="678">
        <v>1</v>
      </c>
      <c r="T327" s="745">
        <v>0.5</v>
      </c>
      <c r="U327" s="701">
        <v>1</v>
      </c>
    </row>
    <row r="328" spans="1:21" ht="14.4" customHeight="1" x14ac:dyDescent="0.3">
      <c r="A328" s="661">
        <v>4</v>
      </c>
      <c r="B328" s="662" t="s">
        <v>3182</v>
      </c>
      <c r="C328" s="662" t="s">
        <v>3518</v>
      </c>
      <c r="D328" s="743" t="s">
        <v>5665</v>
      </c>
      <c r="E328" s="744" t="s">
        <v>3531</v>
      </c>
      <c r="F328" s="662" t="s">
        <v>3512</v>
      </c>
      <c r="G328" s="662" t="s">
        <v>3805</v>
      </c>
      <c r="H328" s="662" t="s">
        <v>597</v>
      </c>
      <c r="I328" s="662" t="s">
        <v>1612</v>
      </c>
      <c r="J328" s="662" t="s">
        <v>1613</v>
      </c>
      <c r="K328" s="662" t="s">
        <v>3096</v>
      </c>
      <c r="L328" s="663">
        <v>98.75</v>
      </c>
      <c r="M328" s="663">
        <v>197.5</v>
      </c>
      <c r="N328" s="662">
        <v>2</v>
      </c>
      <c r="O328" s="745">
        <v>0.5</v>
      </c>
      <c r="P328" s="663">
        <v>197.5</v>
      </c>
      <c r="Q328" s="678">
        <v>1</v>
      </c>
      <c r="R328" s="662">
        <v>2</v>
      </c>
      <c r="S328" s="678">
        <v>1</v>
      </c>
      <c r="T328" s="745">
        <v>0.5</v>
      </c>
      <c r="U328" s="701">
        <v>1</v>
      </c>
    </row>
    <row r="329" spans="1:21" ht="14.4" customHeight="1" x14ac:dyDescent="0.3">
      <c r="A329" s="661">
        <v>4</v>
      </c>
      <c r="B329" s="662" t="s">
        <v>3182</v>
      </c>
      <c r="C329" s="662" t="s">
        <v>3518</v>
      </c>
      <c r="D329" s="743" t="s">
        <v>5665</v>
      </c>
      <c r="E329" s="744" t="s">
        <v>3531</v>
      </c>
      <c r="F329" s="662" t="s">
        <v>3512</v>
      </c>
      <c r="G329" s="662" t="s">
        <v>3866</v>
      </c>
      <c r="H329" s="662" t="s">
        <v>597</v>
      </c>
      <c r="I329" s="662" t="s">
        <v>3867</v>
      </c>
      <c r="J329" s="662" t="s">
        <v>3868</v>
      </c>
      <c r="K329" s="662" t="s">
        <v>3869</v>
      </c>
      <c r="L329" s="663">
        <v>0</v>
      </c>
      <c r="M329" s="663">
        <v>0</v>
      </c>
      <c r="N329" s="662">
        <v>1</v>
      </c>
      <c r="O329" s="745">
        <v>0.5</v>
      </c>
      <c r="P329" s="663">
        <v>0</v>
      </c>
      <c r="Q329" s="678"/>
      <c r="R329" s="662">
        <v>1</v>
      </c>
      <c r="S329" s="678">
        <v>1</v>
      </c>
      <c r="T329" s="745">
        <v>0.5</v>
      </c>
      <c r="U329" s="701">
        <v>1</v>
      </c>
    </row>
    <row r="330" spans="1:21" ht="14.4" customHeight="1" x14ac:dyDescent="0.3">
      <c r="A330" s="661">
        <v>4</v>
      </c>
      <c r="B330" s="662" t="s">
        <v>3182</v>
      </c>
      <c r="C330" s="662" t="s">
        <v>3518</v>
      </c>
      <c r="D330" s="743" t="s">
        <v>5665</v>
      </c>
      <c r="E330" s="744" t="s">
        <v>3531</v>
      </c>
      <c r="F330" s="662" t="s">
        <v>3512</v>
      </c>
      <c r="G330" s="662" t="s">
        <v>3866</v>
      </c>
      <c r="H330" s="662" t="s">
        <v>597</v>
      </c>
      <c r="I330" s="662" t="s">
        <v>3870</v>
      </c>
      <c r="J330" s="662" t="s">
        <v>3871</v>
      </c>
      <c r="K330" s="662" t="s">
        <v>3872</v>
      </c>
      <c r="L330" s="663">
        <v>0</v>
      </c>
      <c r="M330" s="663">
        <v>0</v>
      </c>
      <c r="N330" s="662">
        <v>1</v>
      </c>
      <c r="O330" s="745">
        <v>0.5</v>
      </c>
      <c r="P330" s="663">
        <v>0</v>
      </c>
      <c r="Q330" s="678"/>
      <c r="R330" s="662">
        <v>1</v>
      </c>
      <c r="S330" s="678">
        <v>1</v>
      </c>
      <c r="T330" s="745">
        <v>0.5</v>
      </c>
      <c r="U330" s="701">
        <v>1</v>
      </c>
    </row>
    <row r="331" spans="1:21" ht="14.4" customHeight="1" x14ac:dyDescent="0.3">
      <c r="A331" s="661">
        <v>4</v>
      </c>
      <c r="B331" s="662" t="s">
        <v>3182</v>
      </c>
      <c r="C331" s="662" t="s">
        <v>3518</v>
      </c>
      <c r="D331" s="743" t="s">
        <v>5665</v>
      </c>
      <c r="E331" s="744" t="s">
        <v>3531</v>
      </c>
      <c r="F331" s="662" t="s">
        <v>3512</v>
      </c>
      <c r="G331" s="662" t="s">
        <v>3873</v>
      </c>
      <c r="H331" s="662" t="s">
        <v>597</v>
      </c>
      <c r="I331" s="662" t="s">
        <v>3874</v>
      </c>
      <c r="J331" s="662" t="s">
        <v>3875</v>
      </c>
      <c r="K331" s="662" t="s">
        <v>3876</v>
      </c>
      <c r="L331" s="663">
        <v>0</v>
      </c>
      <c r="M331" s="663">
        <v>0</v>
      </c>
      <c r="N331" s="662">
        <v>1</v>
      </c>
      <c r="O331" s="745">
        <v>1</v>
      </c>
      <c r="P331" s="663">
        <v>0</v>
      </c>
      <c r="Q331" s="678"/>
      <c r="R331" s="662">
        <v>1</v>
      </c>
      <c r="S331" s="678">
        <v>1</v>
      </c>
      <c r="T331" s="745">
        <v>1</v>
      </c>
      <c r="U331" s="701">
        <v>1</v>
      </c>
    </row>
    <row r="332" spans="1:21" ht="14.4" customHeight="1" x14ac:dyDescent="0.3">
      <c r="A332" s="661">
        <v>4</v>
      </c>
      <c r="B332" s="662" t="s">
        <v>3182</v>
      </c>
      <c r="C332" s="662" t="s">
        <v>3518</v>
      </c>
      <c r="D332" s="743" t="s">
        <v>5665</v>
      </c>
      <c r="E332" s="744" t="s">
        <v>3531</v>
      </c>
      <c r="F332" s="662" t="s">
        <v>3512</v>
      </c>
      <c r="G332" s="662" t="s">
        <v>3877</v>
      </c>
      <c r="H332" s="662" t="s">
        <v>597</v>
      </c>
      <c r="I332" s="662" t="s">
        <v>3878</v>
      </c>
      <c r="J332" s="662" t="s">
        <v>3879</v>
      </c>
      <c r="K332" s="662" t="s">
        <v>3880</v>
      </c>
      <c r="L332" s="663">
        <v>48.42</v>
      </c>
      <c r="M332" s="663">
        <v>96.84</v>
      </c>
      <c r="N332" s="662">
        <v>2</v>
      </c>
      <c r="O332" s="745">
        <v>1</v>
      </c>
      <c r="P332" s="663">
        <v>96.84</v>
      </c>
      <c r="Q332" s="678">
        <v>1</v>
      </c>
      <c r="R332" s="662">
        <v>2</v>
      </c>
      <c r="S332" s="678">
        <v>1</v>
      </c>
      <c r="T332" s="745">
        <v>1</v>
      </c>
      <c r="U332" s="701">
        <v>1</v>
      </c>
    </row>
    <row r="333" spans="1:21" ht="14.4" customHeight="1" x14ac:dyDescent="0.3">
      <c r="A333" s="661">
        <v>4</v>
      </c>
      <c r="B333" s="662" t="s">
        <v>3182</v>
      </c>
      <c r="C333" s="662" t="s">
        <v>3518</v>
      </c>
      <c r="D333" s="743" t="s">
        <v>5665</v>
      </c>
      <c r="E333" s="744" t="s">
        <v>3531</v>
      </c>
      <c r="F333" s="662" t="s">
        <v>3512</v>
      </c>
      <c r="G333" s="662" t="s">
        <v>3589</v>
      </c>
      <c r="H333" s="662" t="s">
        <v>597</v>
      </c>
      <c r="I333" s="662" t="s">
        <v>1844</v>
      </c>
      <c r="J333" s="662" t="s">
        <v>1841</v>
      </c>
      <c r="K333" s="662" t="s">
        <v>1845</v>
      </c>
      <c r="L333" s="663">
        <v>185.26</v>
      </c>
      <c r="M333" s="663">
        <v>1111.56</v>
      </c>
      <c r="N333" s="662">
        <v>6</v>
      </c>
      <c r="O333" s="745">
        <v>2.5</v>
      </c>
      <c r="P333" s="663">
        <v>1111.56</v>
      </c>
      <c r="Q333" s="678">
        <v>1</v>
      </c>
      <c r="R333" s="662">
        <v>6</v>
      </c>
      <c r="S333" s="678">
        <v>1</v>
      </c>
      <c r="T333" s="745">
        <v>2.5</v>
      </c>
      <c r="U333" s="701">
        <v>1</v>
      </c>
    </row>
    <row r="334" spans="1:21" ht="14.4" customHeight="1" x14ac:dyDescent="0.3">
      <c r="A334" s="661">
        <v>4</v>
      </c>
      <c r="B334" s="662" t="s">
        <v>3182</v>
      </c>
      <c r="C334" s="662" t="s">
        <v>3518</v>
      </c>
      <c r="D334" s="743" t="s">
        <v>5665</v>
      </c>
      <c r="E334" s="744" t="s">
        <v>3531</v>
      </c>
      <c r="F334" s="662" t="s">
        <v>3512</v>
      </c>
      <c r="G334" s="662" t="s">
        <v>3881</v>
      </c>
      <c r="H334" s="662" t="s">
        <v>1373</v>
      </c>
      <c r="I334" s="662" t="s">
        <v>3882</v>
      </c>
      <c r="J334" s="662" t="s">
        <v>2332</v>
      </c>
      <c r="K334" s="662" t="s">
        <v>3883</v>
      </c>
      <c r="L334" s="663">
        <v>579.30999999999995</v>
      </c>
      <c r="M334" s="663">
        <v>1158.6199999999999</v>
      </c>
      <c r="N334" s="662">
        <v>2</v>
      </c>
      <c r="O334" s="745">
        <v>1</v>
      </c>
      <c r="P334" s="663">
        <v>1158.6199999999999</v>
      </c>
      <c r="Q334" s="678">
        <v>1</v>
      </c>
      <c r="R334" s="662">
        <v>2</v>
      </c>
      <c r="S334" s="678">
        <v>1</v>
      </c>
      <c r="T334" s="745">
        <v>1</v>
      </c>
      <c r="U334" s="701">
        <v>1</v>
      </c>
    </row>
    <row r="335" spans="1:21" ht="14.4" customHeight="1" x14ac:dyDescent="0.3">
      <c r="A335" s="661">
        <v>4</v>
      </c>
      <c r="B335" s="662" t="s">
        <v>3182</v>
      </c>
      <c r="C335" s="662" t="s">
        <v>3518</v>
      </c>
      <c r="D335" s="743" t="s">
        <v>5665</v>
      </c>
      <c r="E335" s="744" t="s">
        <v>3531</v>
      </c>
      <c r="F335" s="662" t="s">
        <v>3512</v>
      </c>
      <c r="G335" s="662" t="s">
        <v>3881</v>
      </c>
      <c r="H335" s="662" t="s">
        <v>1373</v>
      </c>
      <c r="I335" s="662" t="s">
        <v>3882</v>
      </c>
      <c r="J335" s="662" t="s">
        <v>2332</v>
      </c>
      <c r="K335" s="662" t="s">
        <v>3883</v>
      </c>
      <c r="L335" s="663">
        <v>543.36</v>
      </c>
      <c r="M335" s="663">
        <v>1086.72</v>
      </c>
      <c r="N335" s="662">
        <v>2</v>
      </c>
      <c r="O335" s="745">
        <v>1</v>
      </c>
      <c r="P335" s="663">
        <v>1086.72</v>
      </c>
      <c r="Q335" s="678">
        <v>1</v>
      </c>
      <c r="R335" s="662">
        <v>2</v>
      </c>
      <c r="S335" s="678">
        <v>1</v>
      </c>
      <c r="T335" s="745">
        <v>1</v>
      </c>
      <c r="U335" s="701">
        <v>1</v>
      </c>
    </row>
    <row r="336" spans="1:21" ht="14.4" customHeight="1" x14ac:dyDescent="0.3">
      <c r="A336" s="661">
        <v>4</v>
      </c>
      <c r="B336" s="662" t="s">
        <v>3182</v>
      </c>
      <c r="C336" s="662" t="s">
        <v>3518</v>
      </c>
      <c r="D336" s="743" t="s">
        <v>5665</v>
      </c>
      <c r="E336" s="744" t="s">
        <v>3531</v>
      </c>
      <c r="F336" s="662" t="s">
        <v>3512</v>
      </c>
      <c r="G336" s="662" t="s">
        <v>3884</v>
      </c>
      <c r="H336" s="662" t="s">
        <v>597</v>
      </c>
      <c r="I336" s="662" t="s">
        <v>3885</v>
      </c>
      <c r="J336" s="662" t="s">
        <v>3886</v>
      </c>
      <c r="K336" s="662" t="s">
        <v>3887</v>
      </c>
      <c r="L336" s="663">
        <v>0</v>
      </c>
      <c r="M336" s="663">
        <v>0</v>
      </c>
      <c r="N336" s="662">
        <v>4</v>
      </c>
      <c r="O336" s="745">
        <v>3</v>
      </c>
      <c r="P336" s="663">
        <v>0</v>
      </c>
      <c r="Q336" s="678"/>
      <c r="R336" s="662">
        <v>2</v>
      </c>
      <c r="S336" s="678">
        <v>0.5</v>
      </c>
      <c r="T336" s="745">
        <v>1</v>
      </c>
      <c r="U336" s="701">
        <v>0.33333333333333331</v>
      </c>
    </row>
    <row r="337" spans="1:21" ht="14.4" customHeight="1" x14ac:dyDescent="0.3">
      <c r="A337" s="661">
        <v>4</v>
      </c>
      <c r="B337" s="662" t="s">
        <v>3182</v>
      </c>
      <c r="C337" s="662" t="s">
        <v>3518</v>
      </c>
      <c r="D337" s="743" t="s">
        <v>5665</v>
      </c>
      <c r="E337" s="744" t="s">
        <v>3531</v>
      </c>
      <c r="F337" s="662" t="s">
        <v>3512</v>
      </c>
      <c r="G337" s="662" t="s">
        <v>3884</v>
      </c>
      <c r="H337" s="662" t="s">
        <v>597</v>
      </c>
      <c r="I337" s="662" t="s">
        <v>3888</v>
      </c>
      <c r="J337" s="662" t="s">
        <v>3886</v>
      </c>
      <c r="K337" s="662" t="s">
        <v>3889</v>
      </c>
      <c r="L337" s="663">
        <v>0</v>
      </c>
      <c r="M337" s="663">
        <v>0</v>
      </c>
      <c r="N337" s="662">
        <v>1</v>
      </c>
      <c r="O337" s="745">
        <v>0.5</v>
      </c>
      <c r="P337" s="663">
        <v>0</v>
      </c>
      <c r="Q337" s="678"/>
      <c r="R337" s="662">
        <v>1</v>
      </c>
      <c r="S337" s="678">
        <v>1</v>
      </c>
      <c r="T337" s="745">
        <v>0.5</v>
      </c>
      <c r="U337" s="701">
        <v>1</v>
      </c>
    </row>
    <row r="338" spans="1:21" ht="14.4" customHeight="1" x14ac:dyDescent="0.3">
      <c r="A338" s="661">
        <v>4</v>
      </c>
      <c r="B338" s="662" t="s">
        <v>3182</v>
      </c>
      <c r="C338" s="662" t="s">
        <v>3518</v>
      </c>
      <c r="D338" s="743" t="s">
        <v>5665</v>
      </c>
      <c r="E338" s="744" t="s">
        <v>3531</v>
      </c>
      <c r="F338" s="662" t="s">
        <v>3512</v>
      </c>
      <c r="G338" s="662" t="s">
        <v>3890</v>
      </c>
      <c r="H338" s="662" t="s">
        <v>597</v>
      </c>
      <c r="I338" s="662" t="s">
        <v>3891</v>
      </c>
      <c r="J338" s="662" t="s">
        <v>3892</v>
      </c>
      <c r="K338" s="662" t="s">
        <v>3893</v>
      </c>
      <c r="L338" s="663">
        <v>359.21</v>
      </c>
      <c r="M338" s="663">
        <v>718.42</v>
      </c>
      <c r="N338" s="662">
        <v>2</v>
      </c>
      <c r="O338" s="745">
        <v>0.5</v>
      </c>
      <c r="P338" s="663">
        <v>718.42</v>
      </c>
      <c r="Q338" s="678">
        <v>1</v>
      </c>
      <c r="R338" s="662">
        <v>2</v>
      </c>
      <c r="S338" s="678">
        <v>1</v>
      </c>
      <c r="T338" s="745">
        <v>0.5</v>
      </c>
      <c r="U338" s="701">
        <v>1</v>
      </c>
    </row>
    <row r="339" spans="1:21" ht="14.4" customHeight="1" x14ac:dyDescent="0.3">
      <c r="A339" s="661">
        <v>4</v>
      </c>
      <c r="B339" s="662" t="s">
        <v>3182</v>
      </c>
      <c r="C339" s="662" t="s">
        <v>3518</v>
      </c>
      <c r="D339" s="743" t="s">
        <v>5665</v>
      </c>
      <c r="E339" s="744" t="s">
        <v>3531</v>
      </c>
      <c r="F339" s="662" t="s">
        <v>3512</v>
      </c>
      <c r="G339" s="662" t="s">
        <v>3894</v>
      </c>
      <c r="H339" s="662" t="s">
        <v>597</v>
      </c>
      <c r="I339" s="662" t="s">
        <v>3895</v>
      </c>
      <c r="J339" s="662" t="s">
        <v>850</v>
      </c>
      <c r="K339" s="662" t="s">
        <v>3896</v>
      </c>
      <c r="L339" s="663">
        <v>0</v>
      </c>
      <c r="M339" s="663">
        <v>0</v>
      </c>
      <c r="N339" s="662">
        <v>2</v>
      </c>
      <c r="O339" s="745">
        <v>0.5</v>
      </c>
      <c r="P339" s="663">
        <v>0</v>
      </c>
      <c r="Q339" s="678"/>
      <c r="R339" s="662">
        <v>2</v>
      </c>
      <c r="S339" s="678">
        <v>1</v>
      </c>
      <c r="T339" s="745">
        <v>0.5</v>
      </c>
      <c r="U339" s="701">
        <v>1</v>
      </c>
    </row>
    <row r="340" spans="1:21" ht="14.4" customHeight="1" x14ac:dyDescent="0.3">
      <c r="A340" s="661">
        <v>4</v>
      </c>
      <c r="B340" s="662" t="s">
        <v>3182</v>
      </c>
      <c r="C340" s="662" t="s">
        <v>3518</v>
      </c>
      <c r="D340" s="743" t="s">
        <v>5665</v>
      </c>
      <c r="E340" s="744" t="s">
        <v>3531</v>
      </c>
      <c r="F340" s="662" t="s">
        <v>3512</v>
      </c>
      <c r="G340" s="662" t="s">
        <v>3894</v>
      </c>
      <c r="H340" s="662" t="s">
        <v>597</v>
      </c>
      <c r="I340" s="662" t="s">
        <v>3897</v>
      </c>
      <c r="J340" s="662" t="s">
        <v>850</v>
      </c>
      <c r="K340" s="662" t="s">
        <v>851</v>
      </c>
      <c r="L340" s="663">
        <v>43.94</v>
      </c>
      <c r="M340" s="663">
        <v>87.88</v>
      </c>
      <c r="N340" s="662">
        <v>2</v>
      </c>
      <c r="O340" s="745">
        <v>0.5</v>
      </c>
      <c r="P340" s="663">
        <v>87.88</v>
      </c>
      <c r="Q340" s="678">
        <v>1</v>
      </c>
      <c r="R340" s="662">
        <v>2</v>
      </c>
      <c r="S340" s="678">
        <v>1</v>
      </c>
      <c r="T340" s="745">
        <v>0.5</v>
      </c>
      <c r="U340" s="701">
        <v>1</v>
      </c>
    </row>
    <row r="341" spans="1:21" ht="14.4" customHeight="1" x14ac:dyDescent="0.3">
      <c r="A341" s="661">
        <v>4</v>
      </c>
      <c r="B341" s="662" t="s">
        <v>3182</v>
      </c>
      <c r="C341" s="662" t="s">
        <v>3518</v>
      </c>
      <c r="D341" s="743" t="s">
        <v>5665</v>
      </c>
      <c r="E341" s="744" t="s">
        <v>3531</v>
      </c>
      <c r="F341" s="662" t="s">
        <v>3512</v>
      </c>
      <c r="G341" s="662" t="s">
        <v>3602</v>
      </c>
      <c r="H341" s="662" t="s">
        <v>597</v>
      </c>
      <c r="I341" s="662" t="s">
        <v>3835</v>
      </c>
      <c r="J341" s="662" t="s">
        <v>3836</v>
      </c>
      <c r="K341" s="662" t="s">
        <v>3837</v>
      </c>
      <c r="L341" s="663">
        <v>133.94</v>
      </c>
      <c r="M341" s="663">
        <v>267.88</v>
      </c>
      <c r="N341" s="662">
        <v>2</v>
      </c>
      <c r="O341" s="745">
        <v>0.5</v>
      </c>
      <c r="P341" s="663">
        <v>267.88</v>
      </c>
      <c r="Q341" s="678">
        <v>1</v>
      </c>
      <c r="R341" s="662">
        <v>2</v>
      </c>
      <c r="S341" s="678">
        <v>1</v>
      </c>
      <c r="T341" s="745">
        <v>0.5</v>
      </c>
      <c r="U341" s="701">
        <v>1</v>
      </c>
    </row>
    <row r="342" spans="1:21" ht="14.4" customHeight="1" x14ac:dyDescent="0.3">
      <c r="A342" s="661">
        <v>4</v>
      </c>
      <c r="B342" s="662" t="s">
        <v>3182</v>
      </c>
      <c r="C342" s="662" t="s">
        <v>3518</v>
      </c>
      <c r="D342" s="743" t="s">
        <v>5665</v>
      </c>
      <c r="E342" s="744" t="s">
        <v>3532</v>
      </c>
      <c r="F342" s="662" t="s">
        <v>3512</v>
      </c>
      <c r="G342" s="662" t="s">
        <v>3898</v>
      </c>
      <c r="H342" s="662" t="s">
        <v>597</v>
      </c>
      <c r="I342" s="662" t="s">
        <v>3899</v>
      </c>
      <c r="J342" s="662" t="s">
        <v>3900</v>
      </c>
      <c r="K342" s="662" t="s">
        <v>3901</v>
      </c>
      <c r="L342" s="663">
        <v>590.26</v>
      </c>
      <c r="M342" s="663">
        <v>590.26</v>
      </c>
      <c r="N342" s="662">
        <v>1</v>
      </c>
      <c r="O342" s="745">
        <v>1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4</v>
      </c>
      <c r="B343" s="662" t="s">
        <v>3182</v>
      </c>
      <c r="C343" s="662" t="s">
        <v>3518</v>
      </c>
      <c r="D343" s="743" t="s">
        <v>5665</v>
      </c>
      <c r="E343" s="744" t="s">
        <v>3532</v>
      </c>
      <c r="F343" s="662" t="s">
        <v>3512</v>
      </c>
      <c r="G343" s="662" t="s">
        <v>3573</v>
      </c>
      <c r="H343" s="662" t="s">
        <v>1373</v>
      </c>
      <c r="I343" s="662" t="s">
        <v>1641</v>
      </c>
      <c r="J343" s="662" t="s">
        <v>1557</v>
      </c>
      <c r="K343" s="662" t="s">
        <v>3351</v>
      </c>
      <c r="L343" s="663">
        <v>150.04</v>
      </c>
      <c r="M343" s="663">
        <v>1350.36</v>
      </c>
      <c r="N343" s="662">
        <v>9</v>
      </c>
      <c r="O343" s="745">
        <v>5.5</v>
      </c>
      <c r="P343" s="663">
        <v>1050.28</v>
      </c>
      <c r="Q343" s="678">
        <v>0.77777777777777779</v>
      </c>
      <c r="R343" s="662">
        <v>7</v>
      </c>
      <c r="S343" s="678">
        <v>0.77777777777777779</v>
      </c>
      <c r="T343" s="745">
        <v>4.5</v>
      </c>
      <c r="U343" s="701">
        <v>0.81818181818181823</v>
      </c>
    </row>
    <row r="344" spans="1:21" ht="14.4" customHeight="1" x14ac:dyDescent="0.3">
      <c r="A344" s="661">
        <v>4</v>
      </c>
      <c r="B344" s="662" t="s">
        <v>3182</v>
      </c>
      <c r="C344" s="662" t="s">
        <v>3518</v>
      </c>
      <c r="D344" s="743" t="s">
        <v>5665</v>
      </c>
      <c r="E344" s="744" t="s">
        <v>3532</v>
      </c>
      <c r="F344" s="662" t="s">
        <v>3512</v>
      </c>
      <c r="G344" s="662" t="s">
        <v>3573</v>
      </c>
      <c r="H344" s="662" t="s">
        <v>1373</v>
      </c>
      <c r="I344" s="662" t="s">
        <v>1641</v>
      </c>
      <c r="J344" s="662" t="s">
        <v>1557</v>
      </c>
      <c r="K344" s="662" t="s">
        <v>3351</v>
      </c>
      <c r="L344" s="663">
        <v>154.36000000000001</v>
      </c>
      <c r="M344" s="663">
        <v>617.44000000000005</v>
      </c>
      <c r="N344" s="662">
        <v>4</v>
      </c>
      <c r="O344" s="745">
        <v>3</v>
      </c>
      <c r="P344" s="663">
        <v>617.44000000000005</v>
      </c>
      <c r="Q344" s="678">
        <v>1</v>
      </c>
      <c r="R344" s="662">
        <v>4</v>
      </c>
      <c r="S344" s="678">
        <v>1</v>
      </c>
      <c r="T344" s="745">
        <v>3</v>
      </c>
      <c r="U344" s="701">
        <v>1</v>
      </c>
    </row>
    <row r="345" spans="1:21" ht="14.4" customHeight="1" x14ac:dyDescent="0.3">
      <c r="A345" s="661">
        <v>4</v>
      </c>
      <c r="B345" s="662" t="s">
        <v>3182</v>
      </c>
      <c r="C345" s="662" t="s">
        <v>3518</v>
      </c>
      <c r="D345" s="743" t="s">
        <v>5665</v>
      </c>
      <c r="E345" s="744" t="s">
        <v>3532</v>
      </c>
      <c r="F345" s="662" t="s">
        <v>3512</v>
      </c>
      <c r="G345" s="662" t="s">
        <v>3573</v>
      </c>
      <c r="H345" s="662" t="s">
        <v>1373</v>
      </c>
      <c r="I345" s="662" t="s">
        <v>1556</v>
      </c>
      <c r="J345" s="662" t="s">
        <v>1557</v>
      </c>
      <c r="K345" s="662" t="s">
        <v>3350</v>
      </c>
      <c r="L345" s="663">
        <v>225.06</v>
      </c>
      <c r="M345" s="663">
        <v>450.12</v>
      </c>
      <c r="N345" s="662">
        <v>2</v>
      </c>
      <c r="O345" s="745">
        <v>1</v>
      </c>
      <c r="P345" s="663"/>
      <c r="Q345" s="678">
        <v>0</v>
      </c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4</v>
      </c>
      <c r="B346" s="662" t="s">
        <v>3182</v>
      </c>
      <c r="C346" s="662" t="s">
        <v>3518</v>
      </c>
      <c r="D346" s="743" t="s">
        <v>5665</v>
      </c>
      <c r="E346" s="744" t="s">
        <v>3532</v>
      </c>
      <c r="F346" s="662" t="s">
        <v>3512</v>
      </c>
      <c r="G346" s="662" t="s">
        <v>3849</v>
      </c>
      <c r="H346" s="662" t="s">
        <v>1373</v>
      </c>
      <c r="I346" s="662" t="s">
        <v>3853</v>
      </c>
      <c r="J346" s="662" t="s">
        <v>3854</v>
      </c>
      <c r="K346" s="662" t="s">
        <v>3855</v>
      </c>
      <c r="L346" s="663">
        <v>119.7</v>
      </c>
      <c r="M346" s="663">
        <v>119.7</v>
      </c>
      <c r="N346" s="662">
        <v>1</v>
      </c>
      <c r="O346" s="745">
        <v>1</v>
      </c>
      <c r="P346" s="663">
        <v>119.7</v>
      </c>
      <c r="Q346" s="678">
        <v>1</v>
      </c>
      <c r="R346" s="662">
        <v>1</v>
      </c>
      <c r="S346" s="678">
        <v>1</v>
      </c>
      <c r="T346" s="745">
        <v>1</v>
      </c>
      <c r="U346" s="701">
        <v>1</v>
      </c>
    </row>
    <row r="347" spans="1:21" ht="14.4" customHeight="1" x14ac:dyDescent="0.3">
      <c r="A347" s="661">
        <v>4</v>
      </c>
      <c r="B347" s="662" t="s">
        <v>3182</v>
      </c>
      <c r="C347" s="662" t="s">
        <v>3518</v>
      </c>
      <c r="D347" s="743" t="s">
        <v>5665</v>
      </c>
      <c r="E347" s="744" t="s">
        <v>3532</v>
      </c>
      <c r="F347" s="662" t="s">
        <v>3512</v>
      </c>
      <c r="G347" s="662" t="s">
        <v>3610</v>
      </c>
      <c r="H347" s="662" t="s">
        <v>597</v>
      </c>
      <c r="I347" s="662" t="s">
        <v>2450</v>
      </c>
      <c r="J347" s="662" t="s">
        <v>2451</v>
      </c>
      <c r="K347" s="662" t="s">
        <v>3439</v>
      </c>
      <c r="L347" s="663">
        <v>66.819999999999993</v>
      </c>
      <c r="M347" s="663">
        <v>133.63999999999999</v>
      </c>
      <c r="N347" s="662">
        <v>2</v>
      </c>
      <c r="O347" s="745">
        <v>0.5</v>
      </c>
      <c r="P347" s="663">
        <v>133.63999999999999</v>
      </c>
      <c r="Q347" s="678">
        <v>1</v>
      </c>
      <c r="R347" s="662">
        <v>2</v>
      </c>
      <c r="S347" s="678">
        <v>1</v>
      </c>
      <c r="T347" s="745">
        <v>0.5</v>
      </c>
      <c r="U347" s="701">
        <v>1</v>
      </c>
    </row>
    <row r="348" spans="1:21" ht="14.4" customHeight="1" x14ac:dyDescent="0.3">
      <c r="A348" s="661">
        <v>4</v>
      </c>
      <c r="B348" s="662" t="s">
        <v>3182</v>
      </c>
      <c r="C348" s="662" t="s">
        <v>3518</v>
      </c>
      <c r="D348" s="743" t="s">
        <v>5665</v>
      </c>
      <c r="E348" s="744" t="s">
        <v>3532</v>
      </c>
      <c r="F348" s="662" t="s">
        <v>3512</v>
      </c>
      <c r="G348" s="662" t="s">
        <v>3902</v>
      </c>
      <c r="H348" s="662" t="s">
        <v>597</v>
      </c>
      <c r="I348" s="662" t="s">
        <v>3903</v>
      </c>
      <c r="J348" s="662" t="s">
        <v>768</v>
      </c>
      <c r="K348" s="662" t="s">
        <v>2072</v>
      </c>
      <c r="L348" s="663">
        <v>0</v>
      </c>
      <c r="M348" s="663">
        <v>0</v>
      </c>
      <c r="N348" s="662">
        <v>2</v>
      </c>
      <c r="O348" s="745">
        <v>1.5</v>
      </c>
      <c r="P348" s="663"/>
      <c r="Q348" s="678"/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4</v>
      </c>
      <c r="B349" s="662" t="s">
        <v>3182</v>
      </c>
      <c r="C349" s="662" t="s">
        <v>3518</v>
      </c>
      <c r="D349" s="743" t="s">
        <v>5665</v>
      </c>
      <c r="E349" s="744" t="s">
        <v>3532</v>
      </c>
      <c r="F349" s="662" t="s">
        <v>3512</v>
      </c>
      <c r="G349" s="662" t="s">
        <v>3864</v>
      </c>
      <c r="H349" s="662" t="s">
        <v>597</v>
      </c>
      <c r="I349" s="662" t="s">
        <v>1875</v>
      </c>
      <c r="J349" s="662" t="s">
        <v>1876</v>
      </c>
      <c r="K349" s="662" t="s">
        <v>3865</v>
      </c>
      <c r="L349" s="663">
        <v>156.77000000000001</v>
      </c>
      <c r="M349" s="663">
        <v>470.31000000000006</v>
      </c>
      <c r="N349" s="662">
        <v>3</v>
      </c>
      <c r="O349" s="745">
        <v>1</v>
      </c>
      <c r="P349" s="663">
        <v>470.31000000000006</v>
      </c>
      <c r="Q349" s="678">
        <v>1</v>
      </c>
      <c r="R349" s="662">
        <v>3</v>
      </c>
      <c r="S349" s="678">
        <v>1</v>
      </c>
      <c r="T349" s="745">
        <v>1</v>
      </c>
      <c r="U349" s="701">
        <v>1</v>
      </c>
    </row>
    <row r="350" spans="1:21" ht="14.4" customHeight="1" x14ac:dyDescent="0.3">
      <c r="A350" s="661">
        <v>4</v>
      </c>
      <c r="B350" s="662" t="s">
        <v>3182</v>
      </c>
      <c r="C350" s="662" t="s">
        <v>3518</v>
      </c>
      <c r="D350" s="743" t="s">
        <v>5665</v>
      </c>
      <c r="E350" s="744" t="s">
        <v>3532</v>
      </c>
      <c r="F350" s="662" t="s">
        <v>3512</v>
      </c>
      <c r="G350" s="662" t="s">
        <v>3864</v>
      </c>
      <c r="H350" s="662" t="s">
        <v>597</v>
      </c>
      <c r="I350" s="662" t="s">
        <v>3904</v>
      </c>
      <c r="J350" s="662" t="s">
        <v>1876</v>
      </c>
      <c r="K350" s="662" t="s">
        <v>3865</v>
      </c>
      <c r="L350" s="663">
        <v>107.27</v>
      </c>
      <c r="M350" s="663">
        <v>107.27</v>
      </c>
      <c r="N350" s="662">
        <v>1</v>
      </c>
      <c r="O350" s="745">
        <v>1</v>
      </c>
      <c r="P350" s="663">
        <v>107.27</v>
      </c>
      <c r="Q350" s="678">
        <v>1</v>
      </c>
      <c r="R350" s="662">
        <v>1</v>
      </c>
      <c r="S350" s="678">
        <v>1</v>
      </c>
      <c r="T350" s="745">
        <v>1</v>
      </c>
      <c r="U350" s="701">
        <v>1</v>
      </c>
    </row>
    <row r="351" spans="1:21" ht="14.4" customHeight="1" x14ac:dyDescent="0.3">
      <c r="A351" s="661">
        <v>4</v>
      </c>
      <c r="B351" s="662" t="s">
        <v>3182</v>
      </c>
      <c r="C351" s="662" t="s">
        <v>3518</v>
      </c>
      <c r="D351" s="743" t="s">
        <v>5665</v>
      </c>
      <c r="E351" s="744" t="s">
        <v>3532</v>
      </c>
      <c r="F351" s="662" t="s">
        <v>3512</v>
      </c>
      <c r="G351" s="662" t="s">
        <v>3577</v>
      </c>
      <c r="H351" s="662" t="s">
        <v>597</v>
      </c>
      <c r="I351" s="662" t="s">
        <v>1131</v>
      </c>
      <c r="J351" s="662" t="s">
        <v>3578</v>
      </c>
      <c r="K351" s="662" t="s">
        <v>3579</v>
      </c>
      <c r="L351" s="663">
        <v>0</v>
      </c>
      <c r="M351" s="663">
        <v>0</v>
      </c>
      <c r="N351" s="662">
        <v>1</v>
      </c>
      <c r="O351" s="745">
        <v>1</v>
      </c>
      <c r="P351" s="663">
        <v>0</v>
      </c>
      <c r="Q351" s="678"/>
      <c r="R351" s="662">
        <v>1</v>
      </c>
      <c r="S351" s="678">
        <v>1</v>
      </c>
      <c r="T351" s="745">
        <v>1</v>
      </c>
      <c r="U351" s="701">
        <v>1</v>
      </c>
    </row>
    <row r="352" spans="1:21" ht="14.4" customHeight="1" x14ac:dyDescent="0.3">
      <c r="A352" s="661">
        <v>4</v>
      </c>
      <c r="B352" s="662" t="s">
        <v>3182</v>
      </c>
      <c r="C352" s="662" t="s">
        <v>3518</v>
      </c>
      <c r="D352" s="743" t="s">
        <v>5665</v>
      </c>
      <c r="E352" s="744" t="s">
        <v>3532</v>
      </c>
      <c r="F352" s="662" t="s">
        <v>3512</v>
      </c>
      <c r="G352" s="662" t="s">
        <v>3580</v>
      </c>
      <c r="H352" s="662" t="s">
        <v>597</v>
      </c>
      <c r="I352" s="662" t="s">
        <v>3581</v>
      </c>
      <c r="J352" s="662" t="s">
        <v>939</v>
      </c>
      <c r="K352" s="662" t="s">
        <v>3582</v>
      </c>
      <c r="L352" s="663">
        <v>0</v>
      </c>
      <c r="M352" s="663">
        <v>0</v>
      </c>
      <c r="N352" s="662">
        <v>1</v>
      </c>
      <c r="O352" s="745">
        <v>1</v>
      </c>
      <c r="P352" s="663"/>
      <c r="Q352" s="678"/>
      <c r="R352" s="662"/>
      <c r="S352" s="678">
        <v>0</v>
      </c>
      <c r="T352" s="745"/>
      <c r="U352" s="701">
        <v>0</v>
      </c>
    </row>
    <row r="353" spans="1:21" ht="14.4" customHeight="1" x14ac:dyDescent="0.3">
      <c r="A353" s="661">
        <v>4</v>
      </c>
      <c r="B353" s="662" t="s">
        <v>3182</v>
      </c>
      <c r="C353" s="662" t="s">
        <v>3518</v>
      </c>
      <c r="D353" s="743" t="s">
        <v>5665</v>
      </c>
      <c r="E353" s="744" t="s">
        <v>3532</v>
      </c>
      <c r="F353" s="662" t="s">
        <v>3512</v>
      </c>
      <c r="G353" s="662" t="s">
        <v>3905</v>
      </c>
      <c r="H353" s="662" t="s">
        <v>597</v>
      </c>
      <c r="I353" s="662" t="s">
        <v>3906</v>
      </c>
      <c r="J353" s="662" t="s">
        <v>3907</v>
      </c>
      <c r="K353" s="662" t="s">
        <v>3908</v>
      </c>
      <c r="L353" s="663">
        <v>0</v>
      </c>
      <c r="M353" s="663">
        <v>0</v>
      </c>
      <c r="N353" s="662">
        <v>1</v>
      </c>
      <c r="O353" s="745">
        <v>1</v>
      </c>
      <c r="P353" s="663"/>
      <c r="Q353" s="678"/>
      <c r="R353" s="662"/>
      <c r="S353" s="678">
        <v>0</v>
      </c>
      <c r="T353" s="745"/>
      <c r="U353" s="701">
        <v>0</v>
      </c>
    </row>
    <row r="354" spans="1:21" ht="14.4" customHeight="1" x14ac:dyDescent="0.3">
      <c r="A354" s="661">
        <v>4</v>
      </c>
      <c r="B354" s="662" t="s">
        <v>3182</v>
      </c>
      <c r="C354" s="662" t="s">
        <v>3518</v>
      </c>
      <c r="D354" s="743" t="s">
        <v>5665</v>
      </c>
      <c r="E354" s="744" t="s">
        <v>3532</v>
      </c>
      <c r="F354" s="662" t="s">
        <v>3512</v>
      </c>
      <c r="G354" s="662" t="s">
        <v>3733</v>
      </c>
      <c r="H354" s="662" t="s">
        <v>597</v>
      </c>
      <c r="I354" s="662" t="s">
        <v>817</v>
      </c>
      <c r="J354" s="662" t="s">
        <v>3909</v>
      </c>
      <c r="K354" s="662" t="s">
        <v>3910</v>
      </c>
      <c r="L354" s="663">
        <v>73.989999999999995</v>
      </c>
      <c r="M354" s="663">
        <v>73.989999999999995</v>
      </c>
      <c r="N354" s="662">
        <v>1</v>
      </c>
      <c r="O354" s="745">
        <v>1</v>
      </c>
      <c r="P354" s="663">
        <v>73.989999999999995</v>
      </c>
      <c r="Q354" s="678">
        <v>1</v>
      </c>
      <c r="R354" s="662">
        <v>1</v>
      </c>
      <c r="S354" s="678">
        <v>1</v>
      </c>
      <c r="T354" s="745">
        <v>1</v>
      </c>
      <c r="U354" s="701">
        <v>1</v>
      </c>
    </row>
    <row r="355" spans="1:21" ht="14.4" customHeight="1" x14ac:dyDescent="0.3">
      <c r="A355" s="661">
        <v>4</v>
      </c>
      <c r="B355" s="662" t="s">
        <v>3182</v>
      </c>
      <c r="C355" s="662" t="s">
        <v>3518</v>
      </c>
      <c r="D355" s="743" t="s">
        <v>5665</v>
      </c>
      <c r="E355" s="744" t="s">
        <v>3532</v>
      </c>
      <c r="F355" s="662" t="s">
        <v>3512</v>
      </c>
      <c r="G355" s="662" t="s">
        <v>3611</v>
      </c>
      <c r="H355" s="662" t="s">
        <v>597</v>
      </c>
      <c r="I355" s="662" t="s">
        <v>3631</v>
      </c>
      <c r="J355" s="662" t="s">
        <v>749</v>
      </c>
      <c r="K355" s="662" t="s">
        <v>3632</v>
      </c>
      <c r="L355" s="663">
        <v>0</v>
      </c>
      <c r="M355" s="663">
        <v>0</v>
      </c>
      <c r="N355" s="662">
        <v>3</v>
      </c>
      <c r="O355" s="745">
        <v>1</v>
      </c>
      <c r="P355" s="663">
        <v>0</v>
      </c>
      <c r="Q355" s="678"/>
      <c r="R355" s="662">
        <v>3</v>
      </c>
      <c r="S355" s="678">
        <v>1</v>
      </c>
      <c r="T355" s="745">
        <v>1</v>
      </c>
      <c r="U355" s="701">
        <v>1</v>
      </c>
    </row>
    <row r="356" spans="1:21" ht="14.4" customHeight="1" x14ac:dyDescent="0.3">
      <c r="A356" s="661">
        <v>4</v>
      </c>
      <c r="B356" s="662" t="s">
        <v>3182</v>
      </c>
      <c r="C356" s="662" t="s">
        <v>3518</v>
      </c>
      <c r="D356" s="743" t="s">
        <v>5665</v>
      </c>
      <c r="E356" s="744" t="s">
        <v>3532</v>
      </c>
      <c r="F356" s="662" t="s">
        <v>3512</v>
      </c>
      <c r="G356" s="662" t="s">
        <v>3613</v>
      </c>
      <c r="H356" s="662" t="s">
        <v>597</v>
      </c>
      <c r="I356" s="662" t="s">
        <v>927</v>
      </c>
      <c r="J356" s="662" t="s">
        <v>1091</v>
      </c>
      <c r="K356" s="662" t="s">
        <v>3614</v>
      </c>
      <c r="L356" s="663">
        <v>0</v>
      </c>
      <c r="M356" s="663">
        <v>0</v>
      </c>
      <c r="N356" s="662">
        <v>1</v>
      </c>
      <c r="O356" s="745">
        <v>1</v>
      </c>
      <c r="P356" s="663">
        <v>0</v>
      </c>
      <c r="Q356" s="678"/>
      <c r="R356" s="662">
        <v>1</v>
      </c>
      <c r="S356" s="678">
        <v>1</v>
      </c>
      <c r="T356" s="745">
        <v>1</v>
      </c>
      <c r="U356" s="701">
        <v>1</v>
      </c>
    </row>
    <row r="357" spans="1:21" ht="14.4" customHeight="1" x14ac:dyDescent="0.3">
      <c r="A357" s="661">
        <v>4</v>
      </c>
      <c r="B357" s="662" t="s">
        <v>3182</v>
      </c>
      <c r="C357" s="662" t="s">
        <v>3518</v>
      </c>
      <c r="D357" s="743" t="s">
        <v>5665</v>
      </c>
      <c r="E357" s="744" t="s">
        <v>3532</v>
      </c>
      <c r="F357" s="662" t="s">
        <v>3512</v>
      </c>
      <c r="G357" s="662" t="s">
        <v>3584</v>
      </c>
      <c r="H357" s="662" t="s">
        <v>597</v>
      </c>
      <c r="I357" s="662" t="s">
        <v>896</v>
      </c>
      <c r="J357" s="662" t="s">
        <v>3585</v>
      </c>
      <c r="K357" s="662" t="s">
        <v>3586</v>
      </c>
      <c r="L357" s="663">
        <v>53.57</v>
      </c>
      <c r="M357" s="663">
        <v>160.71</v>
      </c>
      <c r="N357" s="662">
        <v>3</v>
      </c>
      <c r="O357" s="745">
        <v>2</v>
      </c>
      <c r="P357" s="663">
        <v>107.14</v>
      </c>
      <c r="Q357" s="678">
        <v>0.66666666666666663</v>
      </c>
      <c r="R357" s="662">
        <v>2</v>
      </c>
      <c r="S357" s="678">
        <v>0.66666666666666663</v>
      </c>
      <c r="T357" s="745">
        <v>1.5</v>
      </c>
      <c r="U357" s="701">
        <v>0.75</v>
      </c>
    </row>
    <row r="358" spans="1:21" ht="14.4" customHeight="1" x14ac:dyDescent="0.3">
      <c r="A358" s="661">
        <v>4</v>
      </c>
      <c r="B358" s="662" t="s">
        <v>3182</v>
      </c>
      <c r="C358" s="662" t="s">
        <v>3518</v>
      </c>
      <c r="D358" s="743" t="s">
        <v>5665</v>
      </c>
      <c r="E358" s="744" t="s">
        <v>3532</v>
      </c>
      <c r="F358" s="662" t="s">
        <v>3512</v>
      </c>
      <c r="G358" s="662" t="s">
        <v>3873</v>
      </c>
      <c r="H358" s="662" t="s">
        <v>597</v>
      </c>
      <c r="I358" s="662" t="s">
        <v>3911</v>
      </c>
      <c r="J358" s="662" t="s">
        <v>3912</v>
      </c>
      <c r="K358" s="662" t="s">
        <v>3913</v>
      </c>
      <c r="L358" s="663">
        <v>141.04</v>
      </c>
      <c r="M358" s="663">
        <v>141.04</v>
      </c>
      <c r="N358" s="662">
        <v>1</v>
      </c>
      <c r="O358" s="745">
        <v>0.5</v>
      </c>
      <c r="P358" s="663"/>
      <c r="Q358" s="678">
        <v>0</v>
      </c>
      <c r="R358" s="662"/>
      <c r="S358" s="678">
        <v>0</v>
      </c>
      <c r="T358" s="745"/>
      <c r="U358" s="701">
        <v>0</v>
      </c>
    </row>
    <row r="359" spans="1:21" ht="14.4" customHeight="1" x14ac:dyDescent="0.3">
      <c r="A359" s="661">
        <v>4</v>
      </c>
      <c r="B359" s="662" t="s">
        <v>3182</v>
      </c>
      <c r="C359" s="662" t="s">
        <v>3518</v>
      </c>
      <c r="D359" s="743" t="s">
        <v>5665</v>
      </c>
      <c r="E359" s="744" t="s">
        <v>3532</v>
      </c>
      <c r="F359" s="662" t="s">
        <v>3512</v>
      </c>
      <c r="G359" s="662" t="s">
        <v>3589</v>
      </c>
      <c r="H359" s="662" t="s">
        <v>597</v>
      </c>
      <c r="I359" s="662" t="s">
        <v>3914</v>
      </c>
      <c r="J359" s="662" t="s">
        <v>1841</v>
      </c>
      <c r="K359" s="662" t="s">
        <v>1842</v>
      </c>
      <c r="L359" s="663">
        <v>0</v>
      </c>
      <c r="M359" s="663">
        <v>0</v>
      </c>
      <c r="N359" s="662">
        <v>1</v>
      </c>
      <c r="O359" s="745">
        <v>0.5</v>
      </c>
      <c r="P359" s="663">
        <v>0</v>
      </c>
      <c r="Q359" s="678"/>
      <c r="R359" s="662">
        <v>1</v>
      </c>
      <c r="S359" s="678">
        <v>1</v>
      </c>
      <c r="T359" s="745">
        <v>0.5</v>
      </c>
      <c r="U359" s="701">
        <v>1</v>
      </c>
    </row>
    <row r="360" spans="1:21" ht="14.4" customHeight="1" x14ac:dyDescent="0.3">
      <c r="A360" s="661">
        <v>4</v>
      </c>
      <c r="B360" s="662" t="s">
        <v>3182</v>
      </c>
      <c r="C360" s="662" t="s">
        <v>3518</v>
      </c>
      <c r="D360" s="743" t="s">
        <v>5665</v>
      </c>
      <c r="E360" s="744" t="s">
        <v>3532</v>
      </c>
      <c r="F360" s="662" t="s">
        <v>3512</v>
      </c>
      <c r="G360" s="662" t="s">
        <v>3589</v>
      </c>
      <c r="H360" s="662" t="s">
        <v>597</v>
      </c>
      <c r="I360" s="662" t="s">
        <v>1840</v>
      </c>
      <c r="J360" s="662" t="s">
        <v>1841</v>
      </c>
      <c r="K360" s="662" t="s">
        <v>1842</v>
      </c>
      <c r="L360" s="663">
        <v>93.71</v>
      </c>
      <c r="M360" s="663">
        <v>93.71</v>
      </c>
      <c r="N360" s="662">
        <v>1</v>
      </c>
      <c r="O360" s="745">
        <v>0.5</v>
      </c>
      <c r="P360" s="663"/>
      <c r="Q360" s="678">
        <v>0</v>
      </c>
      <c r="R360" s="662"/>
      <c r="S360" s="678">
        <v>0</v>
      </c>
      <c r="T360" s="745"/>
      <c r="U360" s="701">
        <v>0</v>
      </c>
    </row>
    <row r="361" spans="1:21" ht="14.4" customHeight="1" x14ac:dyDescent="0.3">
      <c r="A361" s="661">
        <v>4</v>
      </c>
      <c r="B361" s="662" t="s">
        <v>3182</v>
      </c>
      <c r="C361" s="662" t="s">
        <v>3518</v>
      </c>
      <c r="D361" s="743" t="s">
        <v>5665</v>
      </c>
      <c r="E361" s="744" t="s">
        <v>3532</v>
      </c>
      <c r="F361" s="662" t="s">
        <v>3512</v>
      </c>
      <c r="G361" s="662" t="s">
        <v>3589</v>
      </c>
      <c r="H361" s="662" t="s">
        <v>597</v>
      </c>
      <c r="I361" s="662" t="s">
        <v>1844</v>
      </c>
      <c r="J361" s="662" t="s">
        <v>1841</v>
      </c>
      <c r="K361" s="662" t="s">
        <v>1845</v>
      </c>
      <c r="L361" s="663">
        <v>185.26</v>
      </c>
      <c r="M361" s="663">
        <v>185.26</v>
      </c>
      <c r="N361" s="662">
        <v>1</v>
      </c>
      <c r="O361" s="745">
        <v>1</v>
      </c>
      <c r="P361" s="663">
        <v>185.26</v>
      </c>
      <c r="Q361" s="678">
        <v>1</v>
      </c>
      <c r="R361" s="662">
        <v>1</v>
      </c>
      <c r="S361" s="678">
        <v>1</v>
      </c>
      <c r="T361" s="745">
        <v>1</v>
      </c>
      <c r="U361" s="701">
        <v>1</v>
      </c>
    </row>
    <row r="362" spans="1:21" ht="14.4" customHeight="1" x14ac:dyDescent="0.3">
      <c r="A362" s="661">
        <v>4</v>
      </c>
      <c r="B362" s="662" t="s">
        <v>3182</v>
      </c>
      <c r="C362" s="662" t="s">
        <v>3518</v>
      </c>
      <c r="D362" s="743" t="s">
        <v>5665</v>
      </c>
      <c r="E362" s="744" t="s">
        <v>3532</v>
      </c>
      <c r="F362" s="662" t="s">
        <v>3512</v>
      </c>
      <c r="G362" s="662" t="s">
        <v>3589</v>
      </c>
      <c r="H362" s="662" t="s">
        <v>597</v>
      </c>
      <c r="I362" s="662" t="s">
        <v>3915</v>
      </c>
      <c r="J362" s="662" t="s">
        <v>3916</v>
      </c>
      <c r="K362" s="662" t="s">
        <v>3917</v>
      </c>
      <c r="L362" s="663">
        <v>0</v>
      </c>
      <c r="M362" s="663">
        <v>0</v>
      </c>
      <c r="N362" s="662">
        <v>1</v>
      </c>
      <c r="O362" s="745">
        <v>0.5</v>
      </c>
      <c r="P362" s="663">
        <v>0</v>
      </c>
      <c r="Q362" s="678"/>
      <c r="R362" s="662">
        <v>1</v>
      </c>
      <c r="S362" s="678">
        <v>1</v>
      </c>
      <c r="T362" s="745">
        <v>0.5</v>
      </c>
      <c r="U362" s="701">
        <v>1</v>
      </c>
    </row>
    <row r="363" spans="1:21" ht="14.4" customHeight="1" x14ac:dyDescent="0.3">
      <c r="A363" s="661">
        <v>4</v>
      </c>
      <c r="B363" s="662" t="s">
        <v>3182</v>
      </c>
      <c r="C363" s="662" t="s">
        <v>3518</v>
      </c>
      <c r="D363" s="743" t="s">
        <v>5665</v>
      </c>
      <c r="E363" s="744" t="s">
        <v>3532</v>
      </c>
      <c r="F363" s="662" t="s">
        <v>3512</v>
      </c>
      <c r="G363" s="662" t="s">
        <v>3708</v>
      </c>
      <c r="H363" s="662" t="s">
        <v>597</v>
      </c>
      <c r="I363" s="662" t="s">
        <v>2461</v>
      </c>
      <c r="J363" s="662" t="s">
        <v>3709</v>
      </c>
      <c r="K363" s="662" t="s">
        <v>3710</v>
      </c>
      <c r="L363" s="663">
        <v>66.819999999999993</v>
      </c>
      <c r="M363" s="663">
        <v>66.819999999999993</v>
      </c>
      <c r="N363" s="662">
        <v>1</v>
      </c>
      <c r="O363" s="745">
        <v>1</v>
      </c>
      <c r="P363" s="663">
        <v>66.819999999999993</v>
      </c>
      <c r="Q363" s="678">
        <v>1</v>
      </c>
      <c r="R363" s="662">
        <v>1</v>
      </c>
      <c r="S363" s="678">
        <v>1</v>
      </c>
      <c r="T363" s="745">
        <v>1</v>
      </c>
      <c r="U363" s="701">
        <v>1</v>
      </c>
    </row>
    <row r="364" spans="1:21" ht="14.4" customHeight="1" x14ac:dyDescent="0.3">
      <c r="A364" s="661">
        <v>4</v>
      </c>
      <c r="B364" s="662" t="s">
        <v>3182</v>
      </c>
      <c r="C364" s="662" t="s">
        <v>3518</v>
      </c>
      <c r="D364" s="743" t="s">
        <v>5665</v>
      </c>
      <c r="E364" s="744" t="s">
        <v>3532</v>
      </c>
      <c r="F364" s="662" t="s">
        <v>3512</v>
      </c>
      <c r="G364" s="662" t="s">
        <v>3918</v>
      </c>
      <c r="H364" s="662" t="s">
        <v>597</v>
      </c>
      <c r="I364" s="662" t="s">
        <v>3919</v>
      </c>
      <c r="J364" s="662" t="s">
        <v>3920</v>
      </c>
      <c r="K364" s="662" t="s">
        <v>3921</v>
      </c>
      <c r="L364" s="663">
        <v>0</v>
      </c>
      <c r="M364" s="663">
        <v>0</v>
      </c>
      <c r="N364" s="662">
        <v>1</v>
      </c>
      <c r="O364" s="745">
        <v>1</v>
      </c>
      <c r="P364" s="663"/>
      <c r="Q364" s="678"/>
      <c r="R364" s="662"/>
      <c r="S364" s="678">
        <v>0</v>
      </c>
      <c r="T364" s="745"/>
      <c r="U364" s="701">
        <v>0</v>
      </c>
    </row>
    <row r="365" spans="1:21" ht="14.4" customHeight="1" x14ac:dyDescent="0.3">
      <c r="A365" s="661">
        <v>4</v>
      </c>
      <c r="B365" s="662" t="s">
        <v>3182</v>
      </c>
      <c r="C365" s="662" t="s">
        <v>3518</v>
      </c>
      <c r="D365" s="743" t="s">
        <v>5665</v>
      </c>
      <c r="E365" s="744" t="s">
        <v>3532</v>
      </c>
      <c r="F365" s="662" t="s">
        <v>3512</v>
      </c>
      <c r="G365" s="662" t="s">
        <v>3918</v>
      </c>
      <c r="H365" s="662" t="s">
        <v>597</v>
      </c>
      <c r="I365" s="662" t="s">
        <v>3922</v>
      </c>
      <c r="J365" s="662" t="s">
        <v>3923</v>
      </c>
      <c r="K365" s="662" t="s">
        <v>3924</v>
      </c>
      <c r="L365" s="663">
        <v>0</v>
      </c>
      <c r="M365" s="663">
        <v>0</v>
      </c>
      <c r="N365" s="662">
        <v>1</v>
      </c>
      <c r="O365" s="745">
        <v>1</v>
      </c>
      <c r="P365" s="663"/>
      <c r="Q365" s="678"/>
      <c r="R365" s="662"/>
      <c r="S365" s="678">
        <v>0</v>
      </c>
      <c r="T365" s="745"/>
      <c r="U365" s="701">
        <v>0</v>
      </c>
    </row>
    <row r="366" spans="1:21" ht="14.4" customHeight="1" x14ac:dyDescent="0.3">
      <c r="A366" s="661">
        <v>4</v>
      </c>
      <c r="B366" s="662" t="s">
        <v>3182</v>
      </c>
      <c r="C366" s="662" t="s">
        <v>3518</v>
      </c>
      <c r="D366" s="743" t="s">
        <v>5665</v>
      </c>
      <c r="E366" s="744" t="s">
        <v>3532</v>
      </c>
      <c r="F366" s="662" t="s">
        <v>3512</v>
      </c>
      <c r="G366" s="662" t="s">
        <v>3592</v>
      </c>
      <c r="H366" s="662" t="s">
        <v>597</v>
      </c>
      <c r="I366" s="662" t="s">
        <v>1329</v>
      </c>
      <c r="J366" s="662" t="s">
        <v>1330</v>
      </c>
      <c r="K366" s="662" t="s">
        <v>1331</v>
      </c>
      <c r="L366" s="663">
        <v>108.44</v>
      </c>
      <c r="M366" s="663">
        <v>433.76</v>
      </c>
      <c r="N366" s="662">
        <v>4</v>
      </c>
      <c r="O366" s="745">
        <v>3.5</v>
      </c>
      <c r="P366" s="663">
        <v>216.88</v>
      </c>
      <c r="Q366" s="678">
        <v>0.5</v>
      </c>
      <c r="R366" s="662">
        <v>2</v>
      </c>
      <c r="S366" s="678">
        <v>0.5</v>
      </c>
      <c r="T366" s="745">
        <v>1.5</v>
      </c>
      <c r="U366" s="701">
        <v>0.42857142857142855</v>
      </c>
    </row>
    <row r="367" spans="1:21" ht="14.4" customHeight="1" x14ac:dyDescent="0.3">
      <c r="A367" s="661">
        <v>4</v>
      </c>
      <c r="B367" s="662" t="s">
        <v>3182</v>
      </c>
      <c r="C367" s="662" t="s">
        <v>3518</v>
      </c>
      <c r="D367" s="743" t="s">
        <v>5665</v>
      </c>
      <c r="E367" s="744" t="s">
        <v>3532</v>
      </c>
      <c r="F367" s="662" t="s">
        <v>3512</v>
      </c>
      <c r="G367" s="662" t="s">
        <v>3592</v>
      </c>
      <c r="H367" s="662" t="s">
        <v>597</v>
      </c>
      <c r="I367" s="662" t="s">
        <v>3925</v>
      </c>
      <c r="J367" s="662" t="s">
        <v>3926</v>
      </c>
      <c r="K367" s="662" t="s">
        <v>3927</v>
      </c>
      <c r="L367" s="663">
        <v>43.37</v>
      </c>
      <c r="M367" s="663">
        <v>173.48</v>
      </c>
      <c r="N367" s="662">
        <v>4</v>
      </c>
      <c r="O367" s="745">
        <v>2</v>
      </c>
      <c r="P367" s="663">
        <v>173.48</v>
      </c>
      <c r="Q367" s="678">
        <v>1</v>
      </c>
      <c r="R367" s="662">
        <v>4</v>
      </c>
      <c r="S367" s="678">
        <v>1</v>
      </c>
      <c r="T367" s="745">
        <v>2</v>
      </c>
      <c r="U367" s="701">
        <v>1</v>
      </c>
    </row>
    <row r="368" spans="1:21" ht="14.4" customHeight="1" x14ac:dyDescent="0.3">
      <c r="A368" s="661">
        <v>4</v>
      </c>
      <c r="B368" s="662" t="s">
        <v>3182</v>
      </c>
      <c r="C368" s="662" t="s">
        <v>3518</v>
      </c>
      <c r="D368" s="743" t="s">
        <v>5665</v>
      </c>
      <c r="E368" s="744" t="s">
        <v>3532</v>
      </c>
      <c r="F368" s="662" t="s">
        <v>3512</v>
      </c>
      <c r="G368" s="662" t="s">
        <v>3641</v>
      </c>
      <c r="H368" s="662" t="s">
        <v>597</v>
      </c>
      <c r="I368" s="662" t="s">
        <v>2170</v>
      </c>
      <c r="J368" s="662" t="s">
        <v>2171</v>
      </c>
      <c r="K368" s="662" t="s">
        <v>3642</v>
      </c>
      <c r="L368" s="663">
        <v>0</v>
      </c>
      <c r="M368" s="663">
        <v>0</v>
      </c>
      <c r="N368" s="662">
        <v>1</v>
      </c>
      <c r="O368" s="745">
        <v>0.5</v>
      </c>
      <c r="P368" s="663">
        <v>0</v>
      </c>
      <c r="Q368" s="678"/>
      <c r="R368" s="662">
        <v>1</v>
      </c>
      <c r="S368" s="678">
        <v>1</v>
      </c>
      <c r="T368" s="745">
        <v>0.5</v>
      </c>
      <c r="U368" s="701">
        <v>1</v>
      </c>
    </row>
    <row r="369" spans="1:21" ht="14.4" customHeight="1" x14ac:dyDescent="0.3">
      <c r="A369" s="661">
        <v>4</v>
      </c>
      <c r="B369" s="662" t="s">
        <v>3182</v>
      </c>
      <c r="C369" s="662" t="s">
        <v>3518</v>
      </c>
      <c r="D369" s="743" t="s">
        <v>5665</v>
      </c>
      <c r="E369" s="744" t="s">
        <v>3532</v>
      </c>
      <c r="F369" s="662" t="s">
        <v>3512</v>
      </c>
      <c r="G369" s="662" t="s">
        <v>3928</v>
      </c>
      <c r="H369" s="662" t="s">
        <v>597</v>
      </c>
      <c r="I369" s="662" t="s">
        <v>3929</v>
      </c>
      <c r="J369" s="662" t="s">
        <v>1158</v>
      </c>
      <c r="K369" s="662" t="s">
        <v>3930</v>
      </c>
      <c r="L369" s="663">
        <v>121.96</v>
      </c>
      <c r="M369" s="663">
        <v>121.96</v>
      </c>
      <c r="N369" s="662">
        <v>1</v>
      </c>
      <c r="O369" s="745">
        <v>1</v>
      </c>
      <c r="P369" s="663">
        <v>121.96</v>
      </c>
      <c r="Q369" s="678">
        <v>1</v>
      </c>
      <c r="R369" s="662">
        <v>1</v>
      </c>
      <c r="S369" s="678">
        <v>1</v>
      </c>
      <c r="T369" s="745">
        <v>1</v>
      </c>
      <c r="U369" s="701">
        <v>1</v>
      </c>
    </row>
    <row r="370" spans="1:21" ht="14.4" customHeight="1" x14ac:dyDescent="0.3">
      <c r="A370" s="661">
        <v>4</v>
      </c>
      <c r="B370" s="662" t="s">
        <v>3182</v>
      </c>
      <c r="C370" s="662" t="s">
        <v>3518</v>
      </c>
      <c r="D370" s="743" t="s">
        <v>5665</v>
      </c>
      <c r="E370" s="744" t="s">
        <v>3532</v>
      </c>
      <c r="F370" s="662" t="s">
        <v>3512</v>
      </c>
      <c r="G370" s="662" t="s">
        <v>3593</v>
      </c>
      <c r="H370" s="662" t="s">
        <v>597</v>
      </c>
      <c r="I370" s="662" t="s">
        <v>806</v>
      </c>
      <c r="J370" s="662" t="s">
        <v>3594</v>
      </c>
      <c r="K370" s="662" t="s">
        <v>3595</v>
      </c>
      <c r="L370" s="663">
        <v>0</v>
      </c>
      <c r="M370" s="663">
        <v>0</v>
      </c>
      <c r="N370" s="662">
        <v>12</v>
      </c>
      <c r="O370" s="745">
        <v>7</v>
      </c>
      <c r="P370" s="663">
        <v>0</v>
      </c>
      <c r="Q370" s="678"/>
      <c r="R370" s="662">
        <v>10</v>
      </c>
      <c r="S370" s="678">
        <v>0.83333333333333337</v>
      </c>
      <c r="T370" s="745">
        <v>5</v>
      </c>
      <c r="U370" s="701">
        <v>0.7142857142857143</v>
      </c>
    </row>
    <row r="371" spans="1:21" ht="14.4" customHeight="1" x14ac:dyDescent="0.3">
      <c r="A371" s="661">
        <v>4</v>
      </c>
      <c r="B371" s="662" t="s">
        <v>3182</v>
      </c>
      <c r="C371" s="662" t="s">
        <v>3518</v>
      </c>
      <c r="D371" s="743" t="s">
        <v>5665</v>
      </c>
      <c r="E371" s="744" t="s">
        <v>3532</v>
      </c>
      <c r="F371" s="662" t="s">
        <v>3512</v>
      </c>
      <c r="G371" s="662" t="s">
        <v>3931</v>
      </c>
      <c r="H371" s="662" t="s">
        <v>597</v>
      </c>
      <c r="I371" s="662" t="s">
        <v>3932</v>
      </c>
      <c r="J371" s="662" t="s">
        <v>2458</v>
      </c>
      <c r="K371" s="662" t="s">
        <v>3933</v>
      </c>
      <c r="L371" s="663">
        <v>96.42</v>
      </c>
      <c r="M371" s="663">
        <v>96.42</v>
      </c>
      <c r="N371" s="662">
        <v>1</v>
      </c>
      <c r="O371" s="745">
        <v>1</v>
      </c>
      <c r="P371" s="663"/>
      <c r="Q371" s="678">
        <v>0</v>
      </c>
      <c r="R371" s="662"/>
      <c r="S371" s="678">
        <v>0</v>
      </c>
      <c r="T371" s="745"/>
      <c r="U371" s="701">
        <v>0</v>
      </c>
    </row>
    <row r="372" spans="1:21" ht="14.4" customHeight="1" x14ac:dyDescent="0.3">
      <c r="A372" s="661">
        <v>4</v>
      </c>
      <c r="B372" s="662" t="s">
        <v>3182</v>
      </c>
      <c r="C372" s="662" t="s">
        <v>3518</v>
      </c>
      <c r="D372" s="743" t="s">
        <v>5665</v>
      </c>
      <c r="E372" s="744" t="s">
        <v>3532</v>
      </c>
      <c r="F372" s="662" t="s">
        <v>3512</v>
      </c>
      <c r="G372" s="662" t="s">
        <v>3931</v>
      </c>
      <c r="H372" s="662" t="s">
        <v>597</v>
      </c>
      <c r="I372" s="662" t="s">
        <v>2457</v>
      </c>
      <c r="J372" s="662" t="s">
        <v>2458</v>
      </c>
      <c r="K372" s="662" t="s">
        <v>3934</v>
      </c>
      <c r="L372" s="663">
        <v>289.27</v>
      </c>
      <c r="M372" s="663">
        <v>289.27</v>
      </c>
      <c r="N372" s="662">
        <v>1</v>
      </c>
      <c r="O372" s="745">
        <v>1</v>
      </c>
      <c r="P372" s="663">
        <v>289.27</v>
      </c>
      <c r="Q372" s="678">
        <v>1</v>
      </c>
      <c r="R372" s="662">
        <v>1</v>
      </c>
      <c r="S372" s="678">
        <v>1</v>
      </c>
      <c r="T372" s="745">
        <v>1</v>
      </c>
      <c r="U372" s="701">
        <v>1</v>
      </c>
    </row>
    <row r="373" spans="1:21" ht="14.4" customHeight="1" x14ac:dyDescent="0.3">
      <c r="A373" s="661">
        <v>4</v>
      </c>
      <c r="B373" s="662" t="s">
        <v>3182</v>
      </c>
      <c r="C373" s="662" t="s">
        <v>3518</v>
      </c>
      <c r="D373" s="743" t="s">
        <v>5665</v>
      </c>
      <c r="E373" s="744" t="s">
        <v>3532</v>
      </c>
      <c r="F373" s="662" t="s">
        <v>3512</v>
      </c>
      <c r="G373" s="662" t="s">
        <v>3647</v>
      </c>
      <c r="H373" s="662" t="s">
        <v>597</v>
      </c>
      <c r="I373" s="662" t="s">
        <v>1609</v>
      </c>
      <c r="J373" s="662" t="s">
        <v>1610</v>
      </c>
      <c r="K373" s="662" t="s">
        <v>3648</v>
      </c>
      <c r="L373" s="663">
        <v>22.44</v>
      </c>
      <c r="M373" s="663">
        <v>22.44</v>
      </c>
      <c r="N373" s="662">
        <v>1</v>
      </c>
      <c r="O373" s="745">
        <v>1</v>
      </c>
      <c r="P373" s="663">
        <v>22.44</v>
      </c>
      <c r="Q373" s="678">
        <v>1</v>
      </c>
      <c r="R373" s="662">
        <v>1</v>
      </c>
      <c r="S373" s="678">
        <v>1</v>
      </c>
      <c r="T373" s="745">
        <v>1</v>
      </c>
      <c r="U373" s="701">
        <v>1</v>
      </c>
    </row>
    <row r="374" spans="1:21" ht="14.4" customHeight="1" x14ac:dyDescent="0.3">
      <c r="A374" s="661">
        <v>4</v>
      </c>
      <c r="B374" s="662" t="s">
        <v>3182</v>
      </c>
      <c r="C374" s="662" t="s">
        <v>3518</v>
      </c>
      <c r="D374" s="743" t="s">
        <v>5665</v>
      </c>
      <c r="E374" s="744" t="s">
        <v>3532</v>
      </c>
      <c r="F374" s="662" t="s">
        <v>3512</v>
      </c>
      <c r="G374" s="662" t="s">
        <v>3935</v>
      </c>
      <c r="H374" s="662" t="s">
        <v>597</v>
      </c>
      <c r="I374" s="662" t="s">
        <v>3936</v>
      </c>
      <c r="J374" s="662" t="s">
        <v>3937</v>
      </c>
      <c r="K374" s="662" t="s">
        <v>3938</v>
      </c>
      <c r="L374" s="663">
        <v>68.819999999999993</v>
      </c>
      <c r="M374" s="663">
        <v>68.819999999999993</v>
      </c>
      <c r="N374" s="662">
        <v>1</v>
      </c>
      <c r="O374" s="745">
        <v>1</v>
      </c>
      <c r="P374" s="663">
        <v>68.819999999999993</v>
      </c>
      <c r="Q374" s="678">
        <v>1</v>
      </c>
      <c r="R374" s="662">
        <v>1</v>
      </c>
      <c r="S374" s="678">
        <v>1</v>
      </c>
      <c r="T374" s="745">
        <v>1</v>
      </c>
      <c r="U374" s="701">
        <v>1</v>
      </c>
    </row>
    <row r="375" spans="1:21" ht="14.4" customHeight="1" x14ac:dyDescent="0.3">
      <c r="A375" s="661">
        <v>4</v>
      </c>
      <c r="B375" s="662" t="s">
        <v>3182</v>
      </c>
      <c r="C375" s="662" t="s">
        <v>3518</v>
      </c>
      <c r="D375" s="743" t="s">
        <v>5665</v>
      </c>
      <c r="E375" s="744" t="s">
        <v>3532</v>
      </c>
      <c r="F375" s="662" t="s">
        <v>3512</v>
      </c>
      <c r="G375" s="662" t="s">
        <v>3596</v>
      </c>
      <c r="H375" s="662" t="s">
        <v>597</v>
      </c>
      <c r="I375" s="662" t="s">
        <v>3939</v>
      </c>
      <c r="J375" s="662" t="s">
        <v>3598</v>
      </c>
      <c r="K375" s="662" t="s">
        <v>2580</v>
      </c>
      <c r="L375" s="663">
        <v>50.14</v>
      </c>
      <c r="M375" s="663">
        <v>50.14</v>
      </c>
      <c r="N375" s="662">
        <v>1</v>
      </c>
      <c r="O375" s="745">
        <v>0.5</v>
      </c>
      <c r="P375" s="663">
        <v>50.14</v>
      </c>
      <c r="Q375" s="678">
        <v>1</v>
      </c>
      <c r="R375" s="662">
        <v>1</v>
      </c>
      <c r="S375" s="678">
        <v>1</v>
      </c>
      <c r="T375" s="745">
        <v>0.5</v>
      </c>
      <c r="U375" s="701">
        <v>1</v>
      </c>
    </row>
    <row r="376" spans="1:21" ht="14.4" customHeight="1" x14ac:dyDescent="0.3">
      <c r="A376" s="661">
        <v>4</v>
      </c>
      <c r="B376" s="662" t="s">
        <v>3182</v>
      </c>
      <c r="C376" s="662" t="s">
        <v>3518</v>
      </c>
      <c r="D376" s="743" t="s">
        <v>5665</v>
      </c>
      <c r="E376" s="744" t="s">
        <v>3532</v>
      </c>
      <c r="F376" s="662" t="s">
        <v>3512</v>
      </c>
      <c r="G376" s="662" t="s">
        <v>3596</v>
      </c>
      <c r="H376" s="662" t="s">
        <v>597</v>
      </c>
      <c r="I376" s="662" t="s">
        <v>3940</v>
      </c>
      <c r="J376" s="662" t="s">
        <v>3598</v>
      </c>
      <c r="K376" s="662" t="s">
        <v>1391</v>
      </c>
      <c r="L376" s="663">
        <v>75.22</v>
      </c>
      <c r="M376" s="663">
        <v>75.22</v>
      </c>
      <c r="N376" s="662">
        <v>1</v>
      </c>
      <c r="O376" s="745">
        <v>1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4</v>
      </c>
      <c r="B377" s="662" t="s">
        <v>3182</v>
      </c>
      <c r="C377" s="662" t="s">
        <v>3518</v>
      </c>
      <c r="D377" s="743" t="s">
        <v>5665</v>
      </c>
      <c r="E377" s="744" t="s">
        <v>3532</v>
      </c>
      <c r="F377" s="662" t="s">
        <v>3512</v>
      </c>
      <c r="G377" s="662" t="s">
        <v>3599</v>
      </c>
      <c r="H377" s="662" t="s">
        <v>597</v>
      </c>
      <c r="I377" s="662" t="s">
        <v>3941</v>
      </c>
      <c r="J377" s="662" t="s">
        <v>3942</v>
      </c>
      <c r="K377" s="662" t="s">
        <v>3943</v>
      </c>
      <c r="L377" s="663">
        <v>0</v>
      </c>
      <c r="M377" s="663">
        <v>0</v>
      </c>
      <c r="N377" s="662">
        <v>1</v>
      </c>
      <c r="O377" s="745">
        <v>1</v>
      </c>
      <c r="P377" s="663"/>
      <c r="Q377" s="678"/>
      <c r="R377" s="662"/>
      <c r="S377" s="678">
        <v>0</v>
      </c>
      <c r="T377" s="745"/>
      <c r="U377" s="701">
        <v>0</v>
      </c>
    </row>
    <row r="378" spans="1:21" ht="14.4" customHeight="1" x14ac:dyDescent="0.3">
      <c r="A378" s="661">
        <v>4</v>
      </c>
      <c r="B378" s="662" t="s">
        <v>3182</v>
      </c>
      <c r="C378" s="662" t="s">
        <v>3518</v>
      </c>
      <c r="D378" s="743" t="s">
        <v>5665</v>
      </c>
      <c r="E378" s="744" t="s">
        <v>3532</v>
      </c>
      <c r="F378" s="662" t="s">
        <v>3512</v>
      </c>
      <c r="G378" s="662" t="s">
        <v>3944</v>
      </c>
      <c r="H378" s="662" t="s">
        <v>597</v>
      </c>
      <c r="I378" s="662" t="s">
        <v>3945</v>
      </c>
      <c r="J378" s="662" t="s">
        <v>3946</v>
      </c>
      <c r="K378" s="662" t="s">
        <v>3947</v>
      </c>
      <c r="L378" s="663">
        <v>0</v>
      </c>
      <c r="M378" s="663">
        <v>0</v>
      </c>
      <c r="N378" s="662">
        <v>4</v>
      </c>
      <c r="O378" s="745">
        <v>4</v>
      </c>
      <c r="P378" s="663">
        <v>0</v>
      </c>
      <c r="Q378" s="678"/>
      <c r="R378" s="662">
        <v>2</v>
      </c>
      <c r="S378" s="678">
        <v>0.5</v>
      </c>
      <c r="T378" s="745">
        <v>2</v>
      </c>
      <c r="U378" s="701">
        <v>0.5</v>
      </c>
    </row>
    <row r="379" spans="1:21" ht="14.4" customHeight="1" x14ac:dyDescent="0.3">
      <c r="A379" s="661">
        <v>4</v>
      </c>
      <c r="B379" s="662" t="s">
        <v>3182</v>
      </c>
      <c r="C379" s="662" t="s">
        <v>3518</v>
      </c>
      <c r="D379" s="743" t="s">
        <v>5665</v>
      </c>
      <c r="E379" s="744" t="s">
        <v>3532</v>
      </c>
      <c r="F379" s="662" t="s">
        <v>3513</v>
      </c>
      <c r="G379" s="662" t="s">
        <v>3603</v>
      </c>
      <c r="H379" s="662" t="s">
        <v>597</v>
      </c>
      <c r="I379" s="662" t="s">
        <v>3948</v>
      </c>
      <c r="J379" s="662" t="s">
        <v>3605</v>
      </c>
      <c r="K379" s="662"/>
      <c r="L379" s="663">
        <v>0</v>
      </c>
      <c r="M379" s="663">
        <v>0</v>
      </c>
      <c r="N379" s="662">
        <v>1</v>
      </c>
      <c r="O379" s="745">
        <v>1</v>
      </c>
      <c r="P379" s="663"/>
      <c r="Q379" s="678"/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4</v>
      </c>
      <c r="B380" s="662" t="s">
        <v>3182</v>
      </c>
      <c r="C380" s="662" t="s">
        <v>3518</v>
      </c>
      <c r="D380" s="743" t="s">
        <v>5665</v>
      </c>
      <c r="E380" s="744" t="s">
        <v>3532</v>
      </c>
      <c r="F380" s="662" t="s">
        <v>3513</v>
      </c>
      <c r="G380" s="662" t="s">
        <v>3603</v>
      </c>
      <c r="H380" s="662" t="s">
        <v>597</v>
      </c>
      <c r="I380" s="662" t="s">
        <v>3604</v>
      </c>
      <c r="J380" s="662" t="s">
        <v>3605</v>
      </c>
      <c r="K380" s="662"/>
      <c r="L380" s="663">
        <v>0</v>
      </c>
      <c r="M380" s="663">
        <v>0</v>
      </c>
      <c r="N380" s="662">
        <v>1</v>
      </c>
      <c r="O380" s="745">
        <v>1</v>
      </c>
      <c r="P380" s="663">
        <v>0</v>
      </c>
      <c r="Q380" s="678"/>
      <c r="R380" s="662">
        <v>1</v>
      </c>
      <c r="S380" s="678">
        <v>1</v>
      </c>
      <c r="T380" s="745">
        <v>1</v>
      </c>
      <c r="U380" s="701">
        <v>1</v>
      </c>
    </row>
    <row r="381" spans="1:21" ht="14.4" customHeight="1" x14ac:dyDescent="0.3">
      <c r="A381" s="661">
        <v>4</v>
      </c>
      <c r="B381" s="662" t="s">
        <v>3182</v>
      </c>
      <c r="C381" s="662" t="s">
        <v>3518</v>
      </c>
      <c r="D381" s="743" t="s">
        <v>5665</v>
      </c>
      <c r="E381" s="744" t="s">
        <v>3532</v>
      </c>
      <c r="F381" s="662" t="s">
        <v>3514</v>
      </c>
      <c r="G381" s="662" t="s">
        <v>3820</v>
      </c>
      <c r="H381" s="662" t="s">
        <v>597</v>
      </c>
      <c r="I381" s="662" t="s">
        <v>3949</v>
      </c>
      <c r="J381" s="662" t="s">
        <v>3950</v>
      </c>
      <c r="K381" s="662" t="s">
        <v>3951</v>
      </c>
      <c r="L381" s="663">
        <v>255.41</v>
      </c>
      <c r="M381" s="663">
        <v>766.23</v>
      </c>
      <c r="N381" s="662">
        <v>3</v>
      </c>
      <c r="O381" s="745">
        <v>1</v>
      </c>
      <c r="P381" s="663">
        <v>766.23</v>
      </c>
      <c r="Q381" s="678">
        <v>1</v>
      </c>
      <c r="R381" s="662">
        <v>3</v>
      </c>
      <c r="S381" s="678">
        <v>1</v>
      </c>
      <c r="T381" s="745">
        <v>1</v>
      </c>
      <c r="U381" s="701">
        <v>1</v>
      </c>
    </row>
    <row r="382" spans="1:21" ht="14.4" customHeight="1" x14ac:dyDescent="0.3">
      <c r="A382" s="661">
        <v>4</v>
      </c>
      <c r="B382" s="662" t="s">
        <v>3182</v>
      </c>
      <c r="C382" s="662" t="s">
        <v>3518</v>
      </c>
      <c r="D382" s="743" t="s">
        <v>5665</v>
      </c>
      <c r="E382" s="744" t="s">
        <v>3532</v>
      </c>
      <c r="F382" s="662" t="s">
        <v>3514</v>
      </c>
      <c r="G382" s="662" t="s">
        <v>3820</v>
      </c>
      <c r="H382" s="662" t="s">
        <v>597</v>
      </c>
      <c r="I382" s="662" t="s">
        <v>3952</v>
      </c>
      <c r="J382" s="662" t="s">
        <v>3953</v>
      </c>
      <c r="K382" s="662" t="s">
        <v>3954</v>
      </c>
      <c r="L382" s="663">
        <v>100</v>
      </c>
      <c r="M382" s="663">
        <v>700</v>
      </c>
      <c r="N382" s="662">
        <v>7</v>
      </c>
      <c r="O382" s="745">
        <v>2</v>
      </c>
      <c r="P382" s="663">
        <v>400</v>
      </c>
      <c r="Q382" s="678">
        <v>0.5714285714285714</v>
      </c>
      <c r="R382" s="662">
        <v>4</v>
      </c>
      <c r="S382" s="678">
        <v>0.5714285714285714</v>
      </c>
      <c r="T382" s="745">
        <v>1</v>
      </c>
      <c r="U382" s="701">
        <v>0.5</v>
      </c>
    </row>
    <row r="383" spans="1:21" ht="14.4" customHeight="1" x14ac:dyDescent="0.3">
      <c r="A383" s="661">
        <v>4</v>
      </c>
      <c r="B383" s="662" t="s">
        <v>3182</v>
      </c>
      <c r="C383" s="662" t="s">
        <v>3518</v>
      </c>
      <c r="D383" s="743" t="s">
        <v>5665</v>
      </c>
      <c r="E383" s="744" t="s">
        <v>3532</v>
      </c>
      <c r="F383" s="662" t="s">
        <v>3514</v>
      </c>
      <c r="G383" s="662" t="s">
        <v>3820</v>
      </c>
      <c r="H383" s="662" t="s">
        <v>597</v>
      </c>
      <c r="I383" s="662" t="s">
        <v>3952</v>
      </c>
      <c r="J383" s="662" t="s">
        <v>3953</v>
      </c>
      <c r="K383" s="662" t="s">
        <v>3954</v>
      </c>
      <c r="L383" s="663">
        <v>200</v>
      </c>
      <c r="M383" s="663">
        <v>5600</v>
      </c>
      <c r="N383" s="662">
        <v>28</v>
      </c>
      <c r="O383" s="745">
        <v>9</v>
      </c>
      <c r="P383" s="663">
        <v>4400</v>
      </c>
      <c r="Q383" s="678">
        <v>0.7857142857142857</v>
      </c>
      <c r="R383" s="662">
        <v>22</v>
      </c>
      <c r="S383" s="678">
        <v>0.7857142857142857</v>
      </c>
      <c r="T383" s="745">
        <v>7</v>
      </c>
      <c r="U383" s="701">
        <v>0.77777777777777779</v>
      </c>
    </row>
    <row r="384" spans="1:21" ht="14.4" customHeight="1" x14ac:dyDescent="0.3">
      <c r="A384" s="661">
        <v>4</v>
      </c>
      <c r="B384" s="662" t="s">
        <v>3182</v>
      </c>
      <c r="C384" s="662" t="s">
        <v>3518</v>
      </c>
      <c r="D384" s="743" t="s">
        <v>5665</v>
      </c>
      <c r="E384" s="744" t="s">
        <v>3532</v>
      </c>
      <c r="F384" s="662" t="s">
        <v>3514</v>
      </c>
      <c r="G384" s="662" t="s">
        <v>3820</v>
      </c>
      <c r="H384" s="662" t="s">
        <v>597</v>
      </c>
      <c r="I384" s="662" t="s">
        <v>3821</v>
      </c>
      <c r="J384" s="662" t="s">
        <v>3822</v>
      </c>
      <c r="K384" s="662" t="s">
        <v>3823</v>
      </c>
      <c r="L384" s="663">
        <v>50</v>
      </c>
      <c r="M384" s="663">
        <v>100</v>
      </c>
      <c r="N384" s="662">
        <v>2</v>
      </c>
      <c r="O384" s="745">
        <v>1</v>
      </c>
      <c r="P384" s="663">
        <v>100</v>
      </c>
      <c r="Q384" s="678">
        <v>1</v>
      </c>
      <c r="R384" s="662">
        <v>2</v>
      </c>
      <c r="S384" s="678">
        <v>1</v>
      </c>
      <c r="T384" s="745">
        <v>1</v>
      </c>
      <c r="U384" s="701">
        <v>1</v>
      </c>
    </row>
    <row r="385" spans="1:21" ht="14.4" customHeight="1" x14ac:dyDescent="0.3">
      <c r="A385" s="661">
        <v>4</v>
      </c>
      <c r="B385" s="662" t="s">
        <v>3182</v>
      </c>
      <c r="C385" s="662" t="s">
        <v>3518</v>
      </c>
      <c r="D385" s="743" t="s">
        <v>5665</v>
      </c>
      <c r="E385" s="744" t="s">
        <v>3532</v>
      </c>
      <c r="F385" s="662" t="s">
        <v>3514</v>
      </c>
      <c r="G385" s="662" t="s">
        <v>3820</v>
      </c>
      <c r="H385" s="662" t="s">
        <v>597</v>
      </c>
      <c r="I385" s="662" t="s">
        <v>3955</v>
      </c>
      <c r="J385" s="662" t="s">
        <v>3956</v>
      </c>
      <c r="K385" s="662" t="s">
        <v>3957</v>
      </c>
      <c r="L385" s="663">
        <v>120</v>
      </c>
      <c r="M385" s="663">
        <v>4680</v>
      </c>
      <c r="N385" s="662">
        <v>39</v>
      </c>
      <c r="O385" s="745">
        <v>13</v>
      </c>
      <c r="P385" s="663">
        <v>3480</v>
      </c>
      <c r="Q385" s="678">
        <v>0.74358974358974361</v>
      </c>
      <c r="R385" s="662">
        <v>29</v>
      </c>
      <c r="S385" s="678">
        <v>0.74358974358974361</v>
      </c>
      <c r="T385" s="745">
        <v>10</v>
      </c>
      <c r="U385" s="701">
        <v>0.76923076923076927</v>
      </c>
    </row>
    <row r="386" spans="1:21" ht="14.4" customHeight="1" x14ac:dyDescent="0.3">
      <c r="A386" s="661">
        <v>4</v>
      </c>
      <c r="B386" s="662" t="s">
        <v>3182</v>
      </c>
      <c r="C386" s="662" t="s">
        <v>3518</v>
      </c>
      <c r="D386" s="743" t="s">
        <v>5665</v>
      </c>
      <c r="E386" s="744" t="s">
        <v>3532</v>
      </c>
      <c r="F386" s="662" t="s">
        <v>3514</v>
      </c>
      <c r="G386" s="662" t="s">
        <v>3820</v>
      </c>
      <c r="H386" s="662" t="s">
        <v>597</v>
      </c>
      <c r="I386" s="662" t="s">
        <v>3958</v>
      </c>
      <c r="J386" s="662" t="s">
        <v>3959</v>
      </c>
      <c r="K386" s="662" t="s">
        <v>3960</v>
      </c>
      <c r="L386" s="663">
        <v>1512.58</v>
      </c>
      <c r="M386" s="663">
        <v>4537.74</v>
      </c>
      <c r="N386" s="662">
        <v>3</v>
      </c>
      <c r="O386" s="745">
        <v>1</v>
      </c>
      <c r="P386" s="663"/>
      <c r="Q386" s="678">
        <v>0</v>
      </c>
      <c r="R386" s="662"/>
      <c r="S386" s="678">
        <v>0</v>
      </c>
      <c r="T386" s="745"/>
      <c r="U386" s="701">
        <v>0</v>
      </c>
    </row>
    <row r="387" spans="1:21" ht="14.4" customHeight="1" x14ac:dyDescent="0.3">
      <c r="A387" s="661">
        <v>4</v>
      </c>
      <c r="B387" s="662" t="s">
        <v>3182</v>
      </c>
      <c r="C387" s="662" t="s">
        <v>3518</v>
      </c>
      <c r="D387" s="743" t="s">
        <v>5665</v>
      </c>
      <c r="E387" s="744" t="s">
        <v>3532</v>
      </c>
      <c r="F387" s="662" t="s">
        <v>3514</v>
      </c>
      <c r="G387" s="662" t="s">
        <v>3820</v>
      </c>
      <c r="H387" s="662" t="s">
        <v>597</v>
      </c>
      <c r="I387" s="662" t="s">
        <v>3961</v>
      </c>
      <c r="J387" s="662" t="s">
        <v>3959</v>
      </c>
      <c r="K387" s="662" t="s">
        <v>3962</v>
      </c>
      <c r="L387" s="663">
        <v>479.95</v>
      </c>
      <c r="M387" s="663">
        <v>1439.85</v>
      </c>
      <c r="N387" s="662">
        <v>3</v>
      </c>
      <c r="O387" s="745">
        <v>1</v>
      </c>
      <c r="P387" s="663">
        <v>1439.85</v>
      </c>
      <c r="Q387" s="678">
        <v>1</v>
      </c>
      <c r="R387" s="662">
        <v>3</v>
      </c>
      <c r="S387" s="678">
        <v>1</v>
      </c>
      <c r="T387" s="745">
        <v>1</v>
      </c>
      <c r="U387" s="701">
        <v>1</v>
      </c>
    </row>
    <row r="388" spans="1:21" ht="14.4" customHeight="1" x14ac:dyDescent="0.3">
      <c r="A388" s="661">
        <v>4</v>
      </c>
      <c r="B388" s="662" t="s">
        <v>3182</v>
      </c>
      <c r="C388" s="662" t="s">
        <v>3518</v>
      </c>
      <c r="D388" s="743" t="s">
        <v>5665</v>
      </c>
      <c r="E388" s="744" t="s">
        <v>3532</v>
      </c>
      <c r="F388" s="662" t="s">
        <v>3514</v>
      </c>
      <c r="G388" s="662" t="s">
        <v>3820</v>
      </c>
      <c r="H388" s="662" t="s">
        <v>597</v>
      </c>
      <c r="I388" s="662" t="s">
        <v>3963</v>
      </c>
      <c r="J388" s="662" t="s">
        <v>3964</v>
      </c>
      <c r="K388" s="662" t="s">
        <v>3965</v>
      </c>
      <c r="L388" s="663">
        <v>794.37</v>
      </c>
      <c r="M388" s="663">
        <v>7149.33</v>
      </c>
      <c r="N388" s="662">
        <v>9</v>
      </c>
      <c r="O388" s="745">
        <v>3</v>
      </c>
      <c r="P388" s="663">
        <v>4766.22</v>
      </c>
      <c r="Q388" s="678">
        <v>0.66666666666666674</v>
      </c>
      <c r="R388" s="662">
        <v>6</v>
      </c>
      <c r="S388" s="678">
        <v>0.66666666666666663</v>
      </c>
      <c r="T388" s="745">
        <v>2</v>
      </c>
      <c r="U388" s="701">
        <v>0.66666666666666663</v>
      </c>
    </row>
    <row r="389" spans="1:21" ht="14.4" customHeight="1" x14ac:dyDescent="0.3">
      <c r="A389" s="661">
        <v>4</v>
      </c>
      <c r="B389" s="662" t="s">
        <v>3182</v>
      </c>
      <c r="C389" s="662" t="s">
        <v>3518</v>
      </c>
      <c r="D389" s="743" t="s">
        <v>5665</v>
      </c>
      <c r="E389" s="744" t="s">
        <v>3532</v>
      </c>
      <c r="F389" s="662" t="s">
        <v>3514</v>
      </c>
      <c r="G389" s="662" t="s">
        <v>3820</v>
      </c>
      <c r="H389" s="662" t="s">
        <v>597</v>
      </c>
      <c r="I389" s="662" t="s">
        <v>3966</v>
      </c>
      <c r="J389" s="662" t="s">
        <v>3964</v>
      </c>
      <c r="K389" s="662" t="s">
        <v>3967</v>
      </c>
      <c r="L389" s="663">
        <v>604.72</v>
      </c>
      <c r="M389" s="663">
        <v>1814.16</v>
      </c>
      <c r="N389" s="662">
        <v>3</v>
      </c>
      <c r="O389" s="745">
        <v>1</v>
      </c>
      <c r="P389" s="663"/>
      <c r="Q389" s="678">
        <v>0</v>
      </c>
      <c r="R389" s="662"/>
      <c r="S389" s="678">
        <v>0</v>
      </c>
      <c r="T389" s="745"/>
      <c r="U389" s="701">
        <v>0</v>
      </c>
    </row>
    <row r="390" spans="1:21" ht="14.4" customHeight="1" x14ac:dyDescent="0.3">
      <c r="A390" s="661">
        <v>4</v>
      </c>
      <c r="B390" s="662" t="s">
        <v>3182</v>
      </c>
      <c r="C390" s="662" t="s">
        <v>3518</v>
      </c>
      <c r="D390" s="743" t="s">
        <v>5665</v>
      </c>
      <c r="E390" s="744" t="s">
        <v>3532</v>
      </c>
      <c r="F390" s="662" t="s">
        <v>3514</v>
      </c>
      <c r="G390" s="662" t="s">
        <v>3820</v>
      </c>
      <c r="H390" s="662" t="s">
        <v>597</v>
      </c>
      <c r="I390" s="662" t="s">
        <v>3968</v>
      </c>
      <c r="J390" s="662" t="s">
        <v>3969</v>
      </c>
      <c r="K390" s="662" t="s">
        <v>3970</v>
      </c>
      <c r="L390" s="663">
        <v>527.77</v>
      </c>
      <c r="M390" s="663">
        <v>527.77</v>
      </c>
      <c r="N390" s="662">
        <v>1</v>
      </c>
      <c r="O390" s="745">
        <v>1</v>
      </c>
      <c r="P390" s="663"/>
      <c r="Q390" s="678">
        <v>0</v>
      </c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4</v>
      </c>
      <c r="B391" s="662" t="s">
        <v>3182</v>
      </c>
      <c r="C391" s="662" t="s">
        <v>3518</v>
      </c>
      <c r="D391" s="743" t="s">
        <v>5665</v>
      </c>
      <c r="E391" s="744" t="s">
        <v>3532</v>
      </c>
      <c r="F391" s="662" t="s">
        <v>3514</v>
      </c>
      <c r="G391" s="662" t="s">
        <v>3820</v>
      </c>
      <c r="H391" s="662" t="s">
        <v>597</v>
      </c>
      <c r="I391" s="662" t="s">
        <v>3971</v>
      </c>
      <c r="J391" s="662" t="s">
        <v>3972</v>
      </c>
      <c r="K391" s="662" t="s">
        <v>3973</v>
      </c>
      <c r="L391" s="663">
        <v>800</v>
      </c>
      <c r="M391" s="663">
        <v>3200</v>
      </c>
      <c r="N391" s="662">
        <v>4</v>
      </c>
      <c r="O391" s="745">
        <v>1</v>
      </c>
      <c r="P391" s="663"/>
      <c r="Q391" s="678">
        <v>0</v>
      </c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4</v>
      </c>
      <c r="B392" s="662" t="s">
        <v>3182</v>
      </c>
      <c r="C392" s="662" t="s">
        <v>3518</v>
      </c>
      <c r="D392" s="743" t="s">
        <v>5665</v>
      </c>
      <c r="E392" s="744" t="s">
        <v>3532</v>
      </c>
      <c r="F392" s="662" t="s">
        <v>3514</v>
      </c>
      <c r="G392" s="662" t="s">
        <v>3820</v>
      </c>
      <c r="H392" s="662" t="s">
        <v>597</v>
      </c>
      <c r="I392" s="662" t="s">
        <v>3974</v>
      </c>
      <c r="J392" s="662" t="s">
        <v>3964</v>
      </c>
      <c r="K392" s="662" t="s">
        <v>3975</v>
      </c>
      <c r="L392" s="663">
        <v>680.89</v>
      </c>
      <c r="M392" s="663">
        <v>1361.78</v>
      </c>
      <c r="N392" s="662">
        <v>2</v>
      </c>
      <c r="O392" s="745">
        <v>1</v>
      </c>
      <c r="P392" s="663"/>
      <c r="Q392" s="678">
        <v>0</v>
      </c>
      <c r="R392" s="662"/>
      <c r="S392" s="678">
        <v>0</v>
      </c>
      <c r="T392" s="745"/>
      <c r="U392" s="701">
        <v>0</v>
      </c>
    </row>
    <row r="393" spans="1:21" ht="14.4" customHeight="1" x14ac:dyDescent="0.3">
      <c r="A393" s="661">
        <v>4</v>
      </c>
      <c r="B393" s="662" t="s">
        <v>3182</v>
      </c>
      <c r="C393" s="662" t="s">
        <v>3518</v>
      </c>
      <c r="D393" s="743" t="s">
        <v>5665</v>
      </c>
      <c r="E393" s="744" t="s">
        <v>3532</v>
      </c>
      <c r="F393" s="662" t="s">
        <v>3514</v>
      </c>
      <c r="G393" s="662" t="s">
        <v>3976</v>
      </c>
      <c r="H393" s="662" t="s">
        <v>597</v>
      </c>
      <c r="I393" s="662" t="s">
        <v>3977</v>
      </c>
      <c r="J393" s="662" t="s">
        <v>3978</v>
      </c>
      <c r="K393" s="662" t="s">
        <v>3979</v>
      </c>
      <c r="L393" s="663">
        <v>410</v>
      </c>
      <c r="M393" s="663">
        <v>15580</v>
      </c>
      <c r="N393" s="662">
        <v>38</v>
      </c>
      <c r="O393" s="745">
        <v>38</v>
      </c>
      <c r="P393" s="663">
        <v>15580</v>
      </c>
      <c r="Q393" s="678">
        <v>1</v>
      </c>
      <c r="R393" s="662">
        <v>38</v>
      </c>
      <c r="S393" s="678">
        <v>1</v>
      </c>
      <c r="T393" s="745">
        <v>38</v>
      </c>
      <c r="U393" s="701">
        <v>1</v>
      </c>
    </row>
    <row r="394" spans="1:21" ht="14.4" customHeight="1" x14ac:dyDescent="0.3">
      <c r="A394" s="661">
        <v>4</v>
      </c>
      <c r="B394" s="662" t="s">
        <v>3182</v>
      </c>
      <c r="C394" s="662" t="s">
        <v>3518</v>
      </c>
      <c r="D394" s="743" t="s">
        <v>5665</v>
      </c>
      <c r="E394" s="744" t="s">
        <v>3532</v>
      </c>
      <c r="F394" s="662" t="s">
        <v>3514</v>
      </c>
      <c r="G394" s="662" t="s">
        <v>3976</v>
      </c>
      <c r="H394" s="662" t="s">
        <v>597</v>
      </c>
      <c r="I394" s="662" t="s">
        <v>3980</v>
      </c>
      <c r="J394" s="662" t="s">
        <v>3981</v>
      </c>
      <c r="K394" s="662" t="s">
        <v>3982</v>
      </c>
      <c r="L394" s="663">
        <v>566</v>
      </c>
      <c r="M394" s="663">
        <v>1698</v>
      </c>
      <c r="N394" s="662">
        <v>3</v>
      </c>
      <c r="O394" s="745">
        <v>3</v>
      </c>
      <c r="P394" s="663">
        <v>1698</v>
      </c>
      <c r="Q394" s="678">
        <v>1</v>
      </c>
      <c r="R394" s="662">
        <v>3</v>
      </c>
      <c r="S394" s="678">
        <v>1</v>
      </c>
      <c r="T394" s="745">
        <v>3</v>
      </c>
      <c r="U394" s="701">
        <v>1</v>
      </c>
    </row>
    <row r="395" spans="1:21" ht="14.4" customHeight="1" x14ac:dyDescent="0.3">
      <c r="A395" s="661">
        <v>4</v>
      </c>
      <c r="B395" s="662" t="s">
        <v>3182</v>
      </c>
      <c r="C395" s="662" t="s">
        <v>3518</v>
      </c>
      <c r="D395" s="743" t="s">
        <v>5665</v>
      </c>
      <c r="E395" s="744" t="s">
        <v>3532</v>
      </c>
      <c r="F395" s="662" t="s">
        <v>3514</v>
      </c>
      <c r="G395" s="662" t="s">
        <v>3768</v>
      </c>
      <c r="H395" s="662" t="s">
        <v>597</v>
      </c>
      <c r="I395" s="662" t="s">
        <v>3840</v>
      </c>
      <c r="J395" s="662" t="s">
        <v>3841</v>
      </c>
      <c r="K395" s="662" t="s">
        <v>3842</v>
      </c>
      <c r="L395" s="663">
        <v>900</v>
      </c>
      <c r="M395" s="663">
        <v>26100</v>
      </c>
      <c r="N395" s="662">
        <v>29</v>
      </c>
      <c r="O395" s="745">
        <v>29</v>
      </c>
      <c r="P395" s="663">
        <v>26100</v>
      </c>
      <c r="Q395" s="678">
        <v>1</v>
      </c>
      <c r="R395" s="662">
        <v>29</v>
      </c>
      <c r="S395" s="678">
        <v>1</v>
      </c>
      <c r="T395" s="745">
        <v>29</v>
      </c>
      <c r="U395" s="701">
        <v>1</v>
      </c>
    </row>
    <row r="396" spans="1:21" ht="14.4" customHeight="1" x14ac:dyDescent="0.3">
      <c r="A396" s="661">
        <v>4</v>
      </c>
      <c r="B396" s="662" t="s">
        <v>3182</v>
      </c>
      <c r="C396" s="662" t="s">
        <v>3518</v>
      </c>
      <c r="D396" s="743" t="s">
        <v>5665</v>
      </c>
      <c r="E396" s="744" t="s">
        <v>3532</v>
      </c>
      <c r="F396" s="662" t="s">
        <v>3514</v>
      </c>
      <c r="G396" s="662" t="s">
        <v>3768</v>
      </c>
      <c r="H396" s="662" t="s">
        <v>597</v>
      </c>
      <c r="I396" s="662" t="s">
        <v>3810</v>
      </c>
      <c r="J396" s="662" t="s">
        <v>3811</v>
      </c>
      <c r="K396" s="662" t="s">
        <v>3812</v>
      </c>
      <c r="L396" s="663">
        <v>378.48</v>
      </c>
      <c r="M396" s="663">
        <v>756.96</v>
      </c>
      <c r="N396" s="662">
        <v>2</v>
      </c>
      <c r="O396" s="745">
        <v>2</v>
      </c>
      <c r="P396" s="663">
        <v>756.96</v>
      </c>
      <c r="Q396" s="678">
        <v>1</v>
      </c>
      <c r="R396" s="662">
        <v>2</v>
      </c>
      <c r="S396" s="678">
        <v>1</v>
      </c>
      <c r="T396" s="745">
        <v>2</v>
      </c>
      <c r="U396" s="701">
        <v>1</v>
      </c>
    </row>
    <row r="397" spans="1:21" ht="14.4" customHeight="1" x14ac:dyDescent="0.3">
      <c r="A397" s="661">
        <v>4</v>
      </c>
      <c r="B397" s="662" t="s">
        <v>3182</v>
      </c>
      <c r="C397" s="662" t="s">
        <v>3518</v>
      </c>
      <c r="D397" s="743" t="s">
        <v>5665</v>
      </c>
      <c r="E397" s="744" t="s">
        <v>3532</v>
      </c>
      <c r="F397" s="662" t="s">
        <v>3514</v>
      </c>
      <c r="G397" s="662" t="s">
        <v>3768</v>
      </c>
      <c r="H397" s="662" t="s">
        <v>597</v>
      </c>
      <c r="I397" s="662" t="s">
        <v>2789</v>
      </c>
      <c r="J397" s="662" t="s">
        <v>3983</v>
      </c>
      <c r="K397" s="662" t="s">
        <v>3984</v>
      </c>
      <c r="L397" s="663">
        <v>378.48</v>
      </c>
      <c r="M397" s="663">
        <v>1513.92</v>
      </c>
      <c r="N397" s="662">
        <v>4</v>
      </c>
      <c r="O397" s="745">
        <v>4</v>
      </c>
      <c r="P397" s="663">
        <v>1513.92</v>
      </c>
      <c r="Q397" s="678">
        <v>1</v>
      </c>
      <c r="R397" s="662">
        <v>4</v>
      </c>
      <c r="S397" s="678">
        <v>1</v>
      </c>
      <c r="T397" s="745">
        <v>4</v>
      </c>
      <c r="U397" s="701">
        <v>1</v>
      </c>
    </row>
    <row r="398" spans="1:21" ht="14.4" customHeight="1" x14ac:dyDescent="0.3">
      <c r="A398" s="661">
        <v>4</v>
      </c>
      <c r="B398" s="662" t="s">
        <v>3182</v>
      </c>
      <c r="C398" s="662" t="s">
        <v>3518</v>
      </c>
      <c r="D398" s="743" t="s">
        <v>5665</v>
      </c>
      <c r="E398" s="744" t="s">
        <v>3532</v>
      </c>
      <c r="F398" s="662" t="s">
        <v>3514</v>
      </c>
      <c r="G398" s="662" t="s">
        <v>3768</v>
      </c>
      <c r="H398" s="662" t="s">
        <v>597</v>
      </c>
      <c r="I398" s="662" t="s">
        <v>3985</v>
      </c>
      <c r="J398" s="662" t="s">
        <v>3986</v>
      </c>
      <c r="K398" s="662" t="s">
        <v>3987</v>
      </c>
      <c r="L398" s="663">
        <v>1100</v>
      </c>
      <c r="M398" s="663">
        <v>1100</v>
      </c>
      <c r="N398" s="662">
        <v>1</v>
      </c>
      <c r="O398" s="745">
        <v>1</v>
      </c>
      <c r="P398" s="663"/>
      <c r="Q398" s="678">
        <v>0</v>
      </c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4</v>
      </c>
      <c r="B399" s="662" t="s">
        <v>3182</v>
      </c>
      <c r="C399" s="662" t="s">
        <v>3518</v>
      </c>
      <c r="D399" s="743" t="s">
        <v>5665</v>
      </c>
      <c r="E399" s="744" t="s">
        <v>3533</v>
      </c>
      <c r="F399" s="662" t="s">
        <v>3512</v>
      </c>
      <c r="G399" s="662" t="s">
        <v>3849</v>
      </c>
      <c r="H399" s="662" t="s">
        <v>597</v>
      </c>
      <c r="I399" s="662" t="s">
        <v>3988</v>
      </c>
      <c r="J399" s="662" t="s">
        <v>3989</v>
      </c>
      <c r="K399" s="662" t="s">
        <v>3855</v>
      </c>
      <c r="L399" s="663">
        <v>212.59</v>
      </c>
      <c r="M399" s="663">
        <v>212.59</v>
      </c>
      <c r="N399" s="662">
        <v>1</v>
      </c>
      <c r="O399" s="745">
        <v>1</v>
      </c>
      <c r="P399" s="663">
        <v>212.59</v>
      </c>
      <c r="Q399" s="678">
        <v>1</v>
      </c>
      <c r="R399" s="662">
        <v>1</v>
      </c>
      <c r="S399" s="678">
        <v>1</v>
      </c>
      <c r="T399" s="745">
        <v>1</v>
      </c>
      <c r="U399" s="701">
        <v>1</v>
      </c>
    </row>
    <row r="400" spans="1:21" ht="14.4" customHeight="1" x14ac:dyDescent="0.3">
      <c r="A400" s="661">
        <v>4</v>
      </c>
      <c r="B400" s="662" t="s">
        <v>3182</v>
      </c>
      <c r="C400" s="662" t="s">
        <v>3518</v>
      </c>
      <c r="D400" s="743" t="s">
        <v>5665</v>
      </c>
      <c r="E400" s="744" t="s">
        <v>3533</v>
      </c>
      <c r="F400" s="662" t="s">
        <v>3512</v>
      </c>
      <c r="G400" s="662" t="s">
        <v>3990</v>
      </c>
      <c r="H400" s="662" t="s">
        <v>597</v>
      </c>
      <c r="I400" s="662" t="s">
        <v>3991</v>
      </c>
      <c r="J400" s="662" t="s">
        <v>3992</v>
      </c>
      <c r="K400" s="662" t="s">
        <v>3993</v>
      </c>
      <c r="L400" s="663">
        <v>0</v>
      </c>
      <c r="M400" s="663">
        <v>0</v>
      </c>
      <c r="N400" s="662">
        <v>1</v>
      </c>
      <c r="O400" s="745">
        <v>1</v>
      </c>
      <c r="P400" s="663">
        <v>0</v>
      </c>
      <c r="Q400" s="678"/>
      <c r="R400" s="662">
        <v>1</v>
      </c>
      <c r="S400" s="678">
        <v>1</v>
      </c>
      <c r="T400" s="745">
        <v>1</v>
      </c>
      <c r="U400" s="701">
        <v>1</v>
      </c>
    </row>
    <row r="401" spans="1:21" ht="14.4" customHeight="1" x14ac:dyDescent="0.3">
      <c r="A401" s="661">
        <v>4</v>
      </c>
      <c r="B401" s="662" t="s">
        <v>3182</v>
      </c>
      <c r="C401" s="662" t="s">
        <v>3518</v>
      </c>
      <c r="D401" s="743" t="s">
        <v>5665</v>
      </c>
      <c r="E401" s="744" t="s">
        <v>3533</v>
      </c>
      <c r="F401" s="662" t="s">
        <v>3512</v>
      </c>
      <c r="G401" s="662" t="s">
        <v>3629</v>
      </c>
      <c r="H401" s="662" t="s">
        <v>597</v>
      </c>
      <c r="I401" s="662" t="s">
        <v>1161</v>
      </c>
      <c r="J401" s="662" t="s">
        <v>1162</v>
      </c>
      <c r="K401" s="662" t="s">
        <v>3630</v>
      </c>
      <c r="L401" s="663">
        <v>30.46</v>
      </c>
      <c r="M401" s="663">
        <v>30.46</v>
      </c>
      <c r="N401" s="662">
        <v>1</v>
      </c>
      <c r="O401" s="745">
        <v>1</v>
      </c>
      <c r="P401" s="663">
        <v>30.46</v>
      </c>
      <c r="Q401" s="678">
        <v>1</v>
      </c>
      <c r="R401" s="662">
        <v>1</v>
      </c>
      <c r="S401" s="678">
        <v>1</v>
      </c>
      <c r="T401" s="745">
        <v>1</v>
      </c>
      <c r="U401" s="701">
        <v>1</v>
      </c>
    </row>
    <row r="402" spans="1:21" ht="14.4" customHeight="1" x14ac:dyDescent="0.3">
      <c r="A402" s="661">
        <v>4</v>
      </c>
      <c r="B402" s="662" t="s">
        <v>3182</v>
      </c>
      <c r="C402" s="662" t="s">
        <v>3518</v>
      </c>
      <c r="D402" s="743" t="s">
        <v>5665</v>
      </c>
      <c r="E402" s="744" t="s">
        <v>3533</v>
      </c>
      <c r="F402" s="662" t="s">
        <v>3512</v>
      </c>
      <c r="G402" s="662" t="s">
        <v>3653</v>
      </c>
      <c r="H402" s="662" t="s">
        <v>597</v>
      </c>
      <c r="I402" s="662" t="s">
        <v>3994</v>
      </c>
      <c r="J402" s="662" t="s">
        <v>3655</v>
      </c>
      <c r="K402" s="662" t="s">
        <v>3021</v>
      </c>
      <c r="L402" s="663">
        <v>0</v>
      </c>
      <c r="M402" s="663">
        <v>0</v>
      </c>
      <c r="N402" s="662">
        <v>2</v>
      </c>
      <c r="O402" s="745">
        <v>0.5</v>
      </c>
      <c r="P402" s="663">
        <v>0</v>
      </c>
      <c r="Q402" s="678"/>
      <c r="R402" s="662">
        <v>2</v>
      </c>
      <c r="S402" s="678">
        <v>1</v>
      </c>
      <c r="T402" s="745">
        <v>0.5</v>
      </c>
      <c r="U402" s="701">
        <v>1</v>
      </c>
    </row>
    <row r="403" spans="1:21" ht="14.4" customHeight="1" x14ac:dyDescent="0.3">
      <c r="A403" s="661">
        <v>4</v>
      </c>
      <c r="B403" s="662" t="s">
        <v>3182</v>
      </c>
      <c r="C403" s="662" t="s">
        <v>3518</v>
      </c>
      <c r="D403" s="743" t="s">
        <v>5665</v>
      </c>
      <c r="E403" s="744" t="s">
        <v>3533</v>
      </c>
      <c r="F403" s="662" t="s">
        <v>3512</v>
      </c>
      <c r="G403" s="662" t="s">
        <v>3873</v>
      </c>
      <c r="H403" s="662" t="s">
        <v>597</v>
      </c>
      <c r="I403" s="662" t="s">
        <v>3911</v>
      </c>
      <c r="J403" s="662" t="s">
        <v>3912</v>
      </c>
      <c r="K403" s="662" t="s">
        <v>3913</v>
      </c>
      <c r="L403" s="663">
        <v>141.04</v>
      </c>
      <c r="M403" s="663">
        <v>141.04</v>
      </c>
      <c r="N403" s="662">
        <v>1</v>
      </c>
      <c r="O403" s="745">
        <v>1</v>
      </c>
      <c r="P403" s="663">
        <v>141.04</v>
      </c>
      <c r="Q403" s="678">
        <v>1</v>
      </c>
      <c r="R403" s="662">
        <v>1</v>
      </c>
      <c r="S403" s="678">
        <v>1</v>
      </c>
      <c r="T403" s="745">
        <v>1</v>
      </c>
      <c r="U403" s="701">
        <v>1</v>
      </c>
    </row>
    <row r="404" spans="1:21" ht="14.4" customHeight="1" x14ac:dyDescent="0.3">
      <c r="A404" s="661">
        <v>4</v>
      </c>
      <c r="B404" s="662" t="s">
        <v>3182</v>
      </c>
      <c r="C404" s="662" t="s">
        <v>3518</v>
      </c>
      <c r="D404" s="743" t="s">
        <v>5665</v>
      </c>
      <c r="E404" s="744" t="s">
        <v>3533</v>
      </c>
      <c r="F404" s="662" t="s">
        <v>3512</v>
      </c>
      <c r="G404" s="662" t="s">
        <v>3589</v>
      </c>
      <c r="H404" s="662" t="s">
        <v>597</v>
      </c>
      <c r="I404" s="662" t="s">
        <v>1840</v>
      </c>
      <c r="J404" s="662" t="s">
        <v>1841</v>
      </c>
      <c r="K404" s="662" t="s">
        <v>1842</v>
      </c>
      <c r="L404" s="663">
        <v>93.71</v>
      </c>
      <c r="M404" s="663">
        <v>93.71</v>
      </c>
      <c r="N404" s="662">
        <v>1</v>
      </c>
      <c r="O404" s="745">
        <v>0.5</v>
      </c>
      <c r="P404" s="663">
        <v>93.71</v>
      </c>
      <c r="Q404" s="678">
        <v>1</v>
      </c>
      <c r="R404" s="662">
        <v>1</v>
      </c>
      <c r="S404" s="678">
        <v>1</v>
      </c>
      <c r="T404" s="745">
        <v>0.5</v>
      </c>
      <c r="U404" s="701">
        <v>1</v>
      </c>
    </row>
    <row r="405" spans="1:21" ht="14.4" customHeight="1" x14ac:dyDescent="0.3">
      <c r="A405" s="661">
        <v>4</v>
      </c>
      <c r="B405" s="662" t="s">
        <v>3182</v>
      </c>
      <c r="C405" s="662" t="s">
        <v>3518</v>
      </c>
      <c r="D405" s="743" t="s">
        <v>5665</v>
      </c>
      <c r="E405" s="744" t="s">
        <v>3533</v>
      </c>
      <c r="F405" s="662" t="s">
        <v>3512</v>
      </c>
      <c r="G405" s="662" t="s">
        <v>3995</v>
      </c>
      <c r="H405" s="662" t="s">
        <v>597</v>
      </c>
      <c r="I405" s="662" t="s">
        <v>2713</v>
      </c>
      <c r="J405" s="662" t="s">
        <v>2714</v>
      </c>
      <c r="K405" s="662" t="s">
        <v>2715</v>
      </c>
      <c r="L405" s="663">
        <v>215.12</v>
      </c>
      <c r="M405" s="663">
        <v>215.12</v>
      </c>
      <c r="N405" s="662">
        <v>1</v>
      </c>
      <c r="O405" s="745">
        <v>1</v>
      </c>
      <c r="P405" s="663"/>
      <c r="Q405" s="678">
        <v>0</v>
      </c>
      <c r="R405" s="662"/>
      <c r="S405" s="678">
        <v>0</v>
      </c>
      <c r="T405" s="745"/>
      <c r="U405" s="701">
        <v>0</v>
      </c>
    </row>
    <row r="406" spans="1:21" ht="14.4" customHeight="1" x14ac:dyDescent="0.3">
      <c r="A406" s="661">
        <v>4</v>
      </c>
      <c r="B406" s="662" t="s">
        <v>3182</v>
      </c>
      <c r="C406" s="662" t="s">
        <v>3518</v>
      </c>
      <c r="D406" s="743" t="s">
        <v>5665</v>
      </c>
      <c r="E406" s="744" t="s">
        <v>3533</v>
      </c>
      <c r="F406" s="662" t="s">
        <v>3512</v>
      </c>
      <c r="G406" s="662" t="s">
        <v>3935</v>
      </c>
      <c r="H406" s="662" t="s">
        <v>597</v>
      </c>
      <c r="I406" s="662" t="s">
        <v>3936</v>
      </c>
      <c r="J406" s="662" t="s">
        <v>3937</v>
      </c>
      <c r="K406" s="662" t="s">
        <v>3938</v>
      </c>
      <c r="L406" s="663">
        <v>68.819999999999993</v>
      </c>
      <c r="M406" s="663">
        <v>68.819999999999993</v>
      </c>
      <c r="N406" s="662">
        <v>1</v>
      </c>
      <c r="O406" s="745">
        <v>1</v>
      </c>
      <c r="P406" s="663">
        <v>68.819999999999993</v>
      </c>
      <c r="Q406" s="678">
        <v>1</v>
      </c>
      <c r="R406" s="662">
        <v>1</v>
      </c>
      <c r="S406" s="678">
        <v>1</v>
      </c>
      <c r="T406" s="745">
        <v>1</v>
      </c>
      <c r="U406" s="701">
        <v>1</v>
      </c>
    </row>
    <row r="407" spans="1:21" ht="14.4" customHeight="1" x14ac:dyDescent="0.3">
      <c r="A407" s="661">
        <v>4</v>
      </c>
      <c r="B407" s="662" t="s">
        <v>3182</v>
      </c>
      <c r="C407" s="662" t="s">
        <v>3518</v>
      </c>
      <c r="D407" s="743" t="s">
        <v>5665</v>
      </c>
      <c r="E407" s="744" t="s">
        <v>3533</v>
      </c>
      <c r="F407" s="662" t="s">
        <v>3514</v>
      </c>
      <c r="G407" s="662" t="s">
        <v>3976</v>
      </c>
      <c r="H407" s="662" t="s">
        <v>597</v>
      </c>
      <c r="I407" s="662" t="s">
        <v>3977</v>
      </c>
      <c r="J407" s="662" t="s">
        <v>3978</v>
      </c>
      <c r="K407" s="662" t="s">
        <v>3979</v>
      </c>
      <c r="L407" s="663">
        <v>410</v>
      </c>
      <c r="M407" s="663">
        <v>2870</v>
      </c>
      <c r="N407" s="662">
        <v>7</v>
      </c>
      <c r="O407" s="745">
        <v>7</v>
      </c>
      <c r="P407" s="663">
        <v>2870</v>
      </c>
      <c r="Q407" s="678">
        <v>1</v>
      </c>
      <c r="R407" s="662">
        <v>7</v>
      </c>
      <c r="S407" s="678">
        <v>1</v>
      </c>
      <c r="T407" s="745">
        <v>7</v>
      </c>
      <c r="U407" s="701">
        <v>1</v>
      </c>
    </row>
    <row r="408" spans="1:21" ht="14.4" customHeight="1" x14ac:dyDescent="0.3">
      <c r="A408" s="661">
        <v>4</v>
      </c>
      <c r="B408" s="662" t="s">
        <v>3182</v>
      </c>
      <c r="C408" s="662" t="s">
        <v>3518</v>
      </c>
      <c r="D408" s="743" t="s">
        <v>5665</v>
      </c>
      <c r="E408" s="744" t="s">
        <v>3533</v>
      </c>
      <c r="F408" s="662" t="s">
        <v>3514</v>
      </c>
      <c r="G408" s="662" t="s">
        <v>3976</v>
      </c>
      <c r="H408" s="662" t="s">
        <v>597</v>
      </c>
      <c r="I408" s="662" t="s">
        <v>3980</v>
      </c>
      <c r="J408" s="662" t="s">
        <v>3981</v>
      </c>
      <c r="K408" s="662" t="s">
        <v>3982</v>
      </c>
      <c r="L408" s="663">
        <v>566</v>
      </c>
      <c r="M408" s="663">
        <v>566</v>
      </c>
      <c r="N408" s="662">
        <v>1</v>
      </c>
      <c r="O408" s="745">
        <v>1</v>
      </c>
      <c r="P408" s="663">
        <v>566</v>
      </c>
      <c r="Q408" s="678">
        <v>1</v>
      </c>
      <c r="R408" s="662">
        <v>1</v>
      </c>
      <c r="S408" s="678">
        <v>1</v>
      </c>
      <c r="T408" s="745">
        <v>1</v>
      </c>
      <c r="U408" s="701">
        <v>1</v>
      </c>
    </row>
    <row r="409" spans="1:21" ht="14.4" customHeight="1" x14ac:dyDescent="0.3">
      <c r="A409" s="661">
        <v>4</v>
      </c>
      <c r="B409" s="662" t="s">
        <v>3182</v>
      </c>
      <c r="C409" s="662" t="s">
        <v>3518</v>
      </c>
      <c r="D409" s="743" t="s">
        <v>5665</v>
      </c>
      <c r="E409" s="744" t="s">
        <v>3534</v>
      </c>
      <c r="F409" s="662" t="s">
        <v>3512</v>
      </c>
      <c r="G409" s="662" t="s">
        <v>3700</v>
      </c>
      <c r="H409" s="662" t="s">
        <v>597</v>
      </c>
      <c r="I409" s="662" t="s">
        <v>825</v>
      </c>
      <c r="J409" s="662" t="s">
        <v>826</v>
      </c>
      <c r="K409" s="662" t="s">
        <v>3701</v>
      </c>
      <c r="L409" s="663">
        <v>232.37</v>
      </c>
      <c r="M409" s="663">
        <v>232.37</v>
      </c>
      <c r="N409" s="662">
        <v>1</v>
      </c>
      <c r="O409" s="745">
        <v>1</v>
      </c>
      <c r="P409" s="663">
        <v>232.37</v>
      </c>
      <c r="Q409" s="678">
        <v>1</v>
      </c>
      <c r="R409" s="662">
        <v>1</v>
      </c>
      <c r="S409" s="678">
        <v>1</v>
      </c>
      <c r="T409" s="745">
        <v>1</v>
      </c>
      <c r="U409" s="701">
        <v>1</v>
      </c>
    </row>
    <row r="410" spans="1:21" ht="14.4" customHeight="1" x14ac:dyDescent="0.3">
      <c r="A410" s="661">
        <v>4</v>
      </c>
      <c r="B410" s="662" t="s">
        <v>3182</v>
      </c>
      <c r="C410" s="662" t="s">
        <v>3518</v>
      </c>
      <c r="D410" s="743" t="s">
        <v>5665</v>
      </c>
      <c r="E410" s="744" t="s">
        <v>3534</v>
      </c>
      <c r="F410" s="662" t="s">
        <v>3514</v>
      </c>
      <c r="G410" s="662" t="s">
        <v>3976</v>
      </c>
      <c r="H410" s="662" t="s">
        <v>597</v>
      </c>
      <c r="I410" s="662" t="s">
        <v>3977</v>
      </c>
      <c r="J410" s="662" t="s">
        <v>3978</v>
      </c>
      <c r="K410" s="662" t="s">
        <v>3979</v>
      </c>
      <c r="L410" s="663">
        <v>410</v>
      </c>
      <c r="M410" s="663">
        <v>410</v>
      </c>
      <c r="N410" s="662">
        <v>1</v>
      </c>
      <c r="O410" s="745">
        <v>1</v>
      </c>
      <c r="P410" s="663">
        <v>410</v>
      </c>
      <c r="Q410" s="678">
        <v>1</v>
      </c>
      <c r="R410" s="662">
        <v>1</v>
      </c>
      <c r="S410" s="678">
        <v>1</v>
      </c>
      <c r="T410" s="745">
        <v>1</v>
      </c>
      <c r="U410" s="701">
        <v>1</v>
      </c>
    </row>
    <row r="411" spans="1:21" ht="14.4" customHeight="1" x14ac:dyDescent="0.3">
      <c r="A411" s="661">
        <v>4</v>
      </c>
      <c r="B411" s="662" t="s">
        <v>3182</v>
      </c>
      <c r="C411" s="662" t="s">
        <v>3518</v>
      </c>
      <c r="D411" s="743" t="s">
        <v>5665</v>
      </c>
      <c r="E411" s="744" t="s">
        <v>3535</v>
      </c>
      <c r="F411" s="662" t="s">
        <v>3512</v>
      </c>
      <c r="G411" s="662" t="s">
        <v>3996</v>
      </c>
      <c r="H411" s="662" t="s">
        <v>597</v>
      </c>
      <c r="I411" s="662" t="s">
        <v>3997</v>
      </c>
      <c r="J411" s="662" t="s">
        <v>2958</v>
      </c>
      <c r="K411" s="662" t="s">
        <v>2959</v>
      </c>
      <c r="L411" s="663">
        <v>263.26</v>
      </c>
      <c r="M411" s="663">
        <v>263.26</v>
      </c>
      <c r="N411" s="662">
        <v>1</v>
      </c>
      <c r="O411" s="745">
        <v>1</v>
      </c>
      <c r="P411" s="663">
        <v>263.26</v>
      </c>
      <c r="Q411" s="678">
        <v>1</v>
      </c>
      <c r="R411" s="662">
        <v>1</v>
      </c>
      <c r="S411" s="678">
        <v>1</v>
      </c>
      <c r="T411" s="745">
        <v>1</v>
      </c>
      <c r="U411" s="701">
        <v>1</v>
      </c>
    </row>
    <row r="412" spans="1:21" ht="14.4" customHeight="1" x14ac:dyDescent="0.3">
      <c r="A412" s="661">
        <v>4</v>
      </c>
      <c r="B412" s="662" t="s">
        <v>3182</v>
      </c>
      <c r="C412" s="662" t="s">
        <v>3518</v>
      </c>
      <c r="D412" s="743" t="s">
        <v>5665</v>
      </c>
      <c r="E412" s="744" t="s">
        <v>3535</v>
      </c>
      <c r="F412" s="662" t="s">
        <v>3512</v>
      </c>
      <c r="G412" s="662" t="s">
        <v>3998</v>
      </c>
      <c r="H412" s="662" t="s">
        <v>597</v>
      </c>
      <c r="I412" s="662" t="s">
        <v>3999</v>
      </c>
      <c r="J412" s="662" t="s">
        <v>4000</v>
      </c>
      <c r="K412" s="662" t="s">
        <v>3407</v>
      </c>
      <c r="L412" s="663">
        <v>10.26</v>
      </c>
      <c r="M412" s="663">
        <v>20.52</v>
      </c>
      <c r="N412" s="662">
        <v>2</v>
      </c>
      <c r="O412" s="745">
        <v>1</v>
      </c>
      <c r="P412" s="663">
        <v>20.52</v>
      </c>
      <c r="Q412" s="678">
        <v>1</v>
      </c>
      <c r="R412" s="662">
        <v>2</v>
      </c>
      <c r="S412" s="678">
        <v>1</v>
      </c>
      <c r="T412" s="745">
        <v>1</v>
      </c>
      <c r="U412" s="701">
        <v>1</v>
      </c>
    </row>
    <row r="413" spans="1:21" ht="14.4" customHeight="1" x14ac:dyDescent="0.3">
      <c r="A413" s="661">
        <v>4</v>
      </c>
      <c r="B413" s="662" t="s">
        <v>3182</v>
      </c>
      <c r="C413" s="662" t="s">
        <v>3518</v>
      </c>
      <c r="D413" s="743" t="s">
        <v>5665</v>
      </c>
      <c r="E413" s="744" t="s">
        <v>3535</v>
      </c>
      <c r="F413" s="662" t="s">
        <v>3512</v>
      </c>
      <c r="G413" s="662" t="s">
        <v>4001</v>
      </c>
      <c r="H413" s="662" t="s">
        <v>597</v>
      </c>
      <c r="I413" s="662" t="s">
        <v>1104</v>
      </c>
      <c r="J413" s="662" t="s">
        <v>662</v>
      </c>
      <c r="K413" s="662" t="s">
        <v>4002</v>
      </c>
      <c r="L413" s="663">
        <v>33.840000000000003</v>
      </c>
      <c r="M413" s="663">
        <v>67.680000000000007</v>
      </c>
      <c r="N413" s="662">
        <v>2</v>
      </c>
      <c r="O413" s="745">
        <v>1</v>
      </c>
      <c r="P413" s="663">
        <v>67.680000000000007</v>
      </c>
      <c r="Q413" s="678">
        <v>1</v>
      </c>
      <c r="R413" s="662">
        <v>2</v>
      </c>
      <c r="S413" s="678">
        <v>1</v>
      </c>
      <c r="T413" s="745">
        <v>1</v>
      </c>
      <c r="U413" s="701">
        <v>1</v>
      </c>
    </row>
    <row r="414" spans="1:21" ht="14.4" customHeight="1" x14ac:dyDescent="0.3">
      <c r="A414" s="661">
        <v>4</v>
      </c>
      <c r="B414" s="662" t="s">
        <v>3182</v>
      </c>
      <c r="C414" s="662" t="s">
        <v>3518</v>
      </c>
      <c r="D414" s="743" t="s">
        <v>5665</v>
      </c>
      <c r="E414" s="744" t="s">
        <v>3535</v>
      </c>
      <c r="F414" s="662" t="s">
        <v>3512</v>
      </c>
      <c r="G414" s="662" t="s">
        <v>4003</v>
      </c>
      <c r="H414" s="662" t="s">
        <v>1373</v>
      </c>
      <c r="I414" s="662" t="s">
        <v>4004</v>
      </c>
      <c r="J414" s="662" t="s">
        <v>2726</v>
      </c>
      <c r="K414" s="662" t="s">
        <v>4005</v>
      </c>
      <c r="L414" s="663">
        <v>144.01</v>
      </c>
      <c r="M414" s="663">
        <v>144.01</v>
      </c>
      <c r="N414" s="662">
        <v>1</v>
      </c>
      <c r="O414" s="745">
        <v>1</v>
      </c>
      <c r="P414" s="663">
        <v>144.01</v>
      </c>
      <c r="Q414" s="678">
        <v>1</v>
      </c>
      <c r="R414" s="662">
        <v>1</v>
      </c>
      <c r="S414" s="678">
        <v>1</v>
      </c>
      <c r="T414" s="745">
        <v>1</v>
      </c>
      <c r="U414" s="701">
        <v>1</v>
      </c>
    </row>
    <row r="415" spans="1:21" ht="14.4" customHeight="1" x14ac:dyDescent="0.3">
      <c r="A415" s="661">
        <v>4</v>
      </c>
      <c r="B415" s="662" t="s">
        <v>3182</v>
      </c>
      <c r="C415" s="662" t="s">
        <v>3518</v>
      </c>
      <c r="D415" s="743" t="s">
        <v>5665</v>
      </c>
      <c r="E415" s="744" t="s">
        <v>3535</v>
      </c>
      <c r="F415" s="662" t="s">
        <v>3512</v>
      </c>
      <c r="G415" s="662" t="s">
        <v>3573</v>
      </c>
      <c r="H415" s="662" t="s">
        <v>597</v>
      </c>
      <c r="I415" s="662" t="s">
        <v>4006</v>
      </c>
      <c r="J415" s="662" t="s">
        <v>2273</v>
      </c>
      <c r="K415" s="662" t="s">
        <v>4007</v>
      </c>
      <c r="L415" s="663">
        <v>150.04</v>
      </c>
      <c r="M415" s="663">
        <v>150.04</v>
      </c>
      <c r="N415" s="662">
        <v>1</v>
      </c>
      <c r="O415" s="745">
        <v>1</v>
      </c>
      <c r="P415" s="663">
        <v>150.04</v>
      </c>
      <c r="Q415" s="678">
        <v>1</v>
      </c>
      <c r="R415" s="662">
        <v>1</v>
      </c>
      <c r="S415" s="678">
        <v>1</v>
      </c>
      <c r="T415" s="745">
        <v>1</v>
      </c>
      <c r="U415" s="701">
        <v>1</v>
      </c>
    </row>
    <row r="416" spans="1:21" ht="14.4" customHeight="1" x14ac:dyDescent="0.3">
      <c r="A416" s="661">
        <v>4</v>
      </c>
      <c r="B416" s="662" t="s">
        <v>3182</v>
      </c>
      <c r="C416" s="662" t="s">
        <v>3518</v>
      </c>
      <c r="D416" s="743" t="s">
        <v>5665</v>
      </c>
      <c r="E416" s="744" t="s">
        <v>3535</v>
      </c>
      <c r="F416" s="662" t="s">
        <v>3512</v>
      </c>
      <c r="G416" s="662" t="s">
        <v>3573</v>
      </c>
      <c r="H416" s="662" t="s">
        <v>597</v>
      </c>
      <c r="I416" s="662" t="s">
        <v>4006</v>
      </c>
      <c r="J416" s="662" t="s">
        <v>2273</v>
      </c>
      <c r="K416" s="662" t="s">
        <v>4007</v>
      </c>
      <c r="L416" s="663">
        <v>154.36000000000001</v>
      </c>
      <c r="M416" s="663">
        <v>154.36000000000001</v>
      </c>
      <c r="N416" s="662">
        <v>1</v>
      </c>
      <c r="O416" s="745">
        <v>1</v>
      </c>
      <c r="P416" s="663"/>
      <c r="Q416" s="678">
        <v>0</v>
      </c>
      <c r="R416" s="662"/>
      <c r="S416" s="678">
        <v>0</v>
      </c>
      <c r="T416" s="745"/>
      <c r="U416" s="701">
        <v>0</v>
      </c>
    </row>
    <row r="417" spans="1:21" ht="14.4" customHeight="1" x14ac:dyDescent="0.3">
      <c r="A417" s="661">
        <v>4</v>
      </c>
      <c r="B417" s="662" t="s">
        <v>3182</v>
      </c>
      <c r="C417" s="662" t="s">
        <v>3518</v>
      </c>
      <c r="D417" s="743" t="s">
        <v>5665</v>
      </c>
      <c r="E417" s="744" t="s">
        <v>3535</v>
      </c>
      <c r="F417" s="662" t="s">
        <v>3512</v>
      </c>
      <c r="G417" s="662" t="s">
        <v>3573</v>
      </c>
      <c r="H417" s="662" t="s">
        <v>1373</v>
      </c>
      <c r="I417" s="662" t="s">
        <v>1641</v>
      </c>
      <c r="J417" s="662" t="s">
        <v>1557</v>
      </c>
      <c r="K417" s="662" t="s">
        <v>3351</v>
      </c>
      <c r="L417" s="663">
        <v>150.04</v>
      </c>
      <c r="M417" s="663">
        <v>150.04</v>
      </c>
      <c r="N417" s="662">
        <v>1</v>
      </c>
      <c r="O417" s="745">
        <v>0.5</v>
      </c>
      <c r="P417" s="663">
        <v>150.04</v>
      </c>
      <c r="Q417" s="678">
        <v>1</v>
      </c>
      <c r="R417" s="662">
        <v>1</v>
      </c>
      <c r="S417" s="678">
        <v>1</v>
      </c>
      <c r="T417" s="745">
        <v>0.5</v>
      </c>
      <c r="U417" s="701">
        <v>1</v>
      </c>
    </row>
    <row r="418" spans="1:21" ht="14.4" customHeight="1" x14ac:dyDescent="0.3">
      <c r="A418" s="661">
        <v>4</v>
      </c>
      <c r="B418" s="662" t="s">
        <v>3182</v>
      </c>
      <c r="C418" s="662" t="s">
        <v>3518</v>
      </c>
      <c r="D418" s="743" t="s">
        <v>5665</v>
      </c>
      <c r="E418" s="744" t="s">
        <v>3535</v>
      </c>
      <c r="F418" s="662" t="s">
        <v>3512</v>
      </c>
      <c r="G418" s="662" t="s">
        <v>3573</v>
      </c>
      <c r="H418" s="662" t="s">
        <v>1373</v>
      </c>
      <c r="I418" s="662" t="s">
        <v>1641</v>
      </c>
      <c r="J418" s="662" t="s">
        <v>1557</v>
      </c>
      <c r="K418" s="662" t="s">
        <v>3351</v>
      </c>
      <c r="L418" s="663">
        <v>154.36000000000001</v>
      </c>
      <c r="M418" s="663">
        <v>154.36000000000001</v>
      </c>
      <c r="N418" s="662">
        <v>1</v>
      </c>
      <c r="O418" s="745">
        <v>1</v>
      </c>
      <c r="P418" s="663"/>
      <c r="Q418" s="678">
        <v>0</v>
      </c>
      <c r="R418" s="662"/>
      <c r="S418" s="678">
        <v>0</v>
      </c>
      <c r="T418" s="745"/>
      <c r="U418" s="701">
        <v>0</v>
      </c>
    </row>
    <row r="419" spans="1:21" ht="14.4" customHeight="1" x14ac:dyDescent="0.3">
      <c r="A419" s="661">
        <v>4</v>
      </c>
      <c r="B419" s="662" t="s">
        <v>3182</v>
      </c>
      <c r="C419" s="662" t="s">
        <v>3518</v>
      </c>
      <c r="D419" s="743" t="s">
        <v>5665</v>
      </c>
      <c r="E419" s="744" t="s">
        <v>3535</v>
      </c>
      <c r="F419" s="662" t="s">
        <v>3512</v>
      </c>
      <c r="G419" s="662" t="s">
        <v>3849</v>
      </c>
      <c r="H419" s="662" t="s">
        <v>1373</v>
      </c>
      <c r="I419" s="662" t="s">
        <v>4008</v>
      </c>
      <c r="J419" s="662" t="s">
        <v>3854</v>
      </c>
      <c r="K419" s="662" t="s">
        <v>4009</v>
      </c>
      <c r="L419" s="663">
        <v>141.09</v>
      </c>
      <c r="M419" s="663">
        <v>141.09</v>
      </c>
      <c r="N419" s="662">
        <v>1</v>
      </c>
      <c r="O419" s="745">
        <v>1</v>
      </c>
      <c r="P419" s="663"/>
      <c r="Q419" s="678">
        <v>0</v>
      </c>
      <c r="R419" s="662"/>
      <c r="S419" s="678">
        <v>0</v>
      </c>
      <c r="T419" s="745"/>
      <c r="U419" s="701">
        <v>0</v>
      </c>
    </row>
    <row r="420" spans="1:21" ht="14.4" customHeight="1" x14ac:dyDescent="0.3">
      <c r="A420" s="661">
        <v>4</v>
      </c>
      <c r="B420" s="662" t="s">
        <v>3182</v>
      </c>
      <c r="C420" s="662" t="s">
        <v>3518</v>
      </c>
      <c r="D420" s="743" t="s">
        <v>5665</v>
      </c>
      <c r="E420" s="744" t="s">
        <v>3535</v>
      </c>
      <c r="F420" s="662" t="s">
        <v>3512</v>
      </c>
      <c r="G420" s="662" t="s">
        <v>3849</v>
      </c>
      <c r="H420" s="662" t="s">
        <v>597</v>
      </c>
      <c r="I420" s="662" t="s">
        <v>4010</v>
      </c>
      <c r="J420" s="662" t="s">
        <v>4011</v>
      </c>
      <c r="K420" s="662" t="s">
        <v>4009</v>
      </c>
      <c r="L420" s="663">
        <v>0</v>
      </c>
      <c r="M420" s="663">
        <v>0</v>
      </c>
      <c r="N420" s="662">
        <v>2</v>
      </c>
      <c r="O420" s="745">
        <v>2</v>
      </c>
      <c r="P420" s="663">
        <v>0</v>
      </c>
      <c r="Q420" s="678"/>
      <c r="R420" s="662">
        <v>2</v>
      </c>
      <c r="S420" s="678">
        <v>1</v>
      </c>
      <c r="T420" s="745">
        <v>2</v>
      </c>
      <c r="U420" s="701">
        <v>1</v>
      </c>
    </row>
    <row r="421" spans="1:21" ht="14.4" customHeight="1" x14ac:dyDescent="0.3">
      <c r="A421" s="661">
        <v>4</v>
      </c>
      <c r="B421" s="662" t="s">
        <v>3182</v>
      </c>
      <c r="C421" s="662" t="s">
        <v>3518</v>
      </c>
      <c r="D421" s="743" t="s">
        <v>5665</v>
      </c>
      <c r="E421" s="744" t="s">
        <v>3535</v>
      </c>
      <c r="F421" s="662" t="s">
        <v>3512</v>
      </c>
      <c r="G421" s="662" t="s">
        <v>3610</v>
      </c>
      <c r="H421" s="662" t="s">
        <v>597</v>
      </c>
      <c r="I421" s="662" t="s">
        <v>2450</v>
      </c>
      <c r="J421" s="662" t="s">
        <v>2451</v>
      </c>
      <c r="K421" s="662" t="s">
        <v>3439</v>
      </c>
      <c r="L421" s="663">
        <v>66.819999999999993</v>
      </c>
      <c r="M421" s="663">
        <v>133.63999999999999</v>
      </c>
      <c r="N421" s="662">
        <v>2</v>
      </c>
      <c r="O421" s="745">
        <v>0.5</v>
      </c>
      <c r="P421" s="663">
        <v>133.63999999999999</v>
      </c>
      <c r="Q421" s="678">
        <v>1</v>
      </c>
      <c r="R421" s="662">
        <v>2</v>
      </c>
      <c r="S421" s="678">
        <v>1</v>
      </c>
      <c r="T421" s="745">
        <v>0.5</v>
      </c>
      <c r="U421" s="701">
        <v>1</v>
      </c>
    </row>
    <row r="422" spans="1:21" ht="14.4" customHeight="1" x14ac:dyDescent="0.3">
      <c r="A422" s="661">
        <v>4</v>
      </c>
      <c r="B422" s="662" t="s">
        <v>3182</v>
      </c>
      <c r="C422" s="662" t="s">
        <v>3518</v>
      </c>
      <c r="D422" s="743" t="s">
        <v>5665</v>
      </c>
      <c r="E422" s="744" t="s">
        <v>3535</v>
      </c>
      <c r="F422" s="662" t="s">
        <v>3512</v>
      </c>
      <c r="G422" s="662" t="s">
        <v>3902</v>
      </c>
      <c r="H422" s="662" t="s">
        <v>597</v>
      </c>
      <c r="I422" s="662" t="s">
        <v>4012</v>
      </c>
      <c r="J422" s="662" t="s">
        <v>4013</v>
      </c>
      <c r="K422" s="662" t="s">
        <v>4014</v>
      </c>
      <c r="L422" s="663">
        <v>113.66</v>
      </c>
      <c r="M422" s="663">
        <v>113.66</v>
      </c>
      <c r="N422" s="662">
        <v>1</v>
      </c>
      <c r="O422" s="745">
        <v>1</v>
      </c>
      <c r="P422" s="663"/>
      <c r="Q422" s="678">
        <v>0</v>
      </c>
      <c r="R422" s="662"/>
      <c r="S422" s="678">
        <v>0</v>
      </c>
      <c r="T422" s="745"/>
      <c r="U422" s="701">
        <v>0</v>
      </c>
    </row>
    <row r="423" spans="1:21" ht="14.4" customHeight="1" x14ac:dyDescent="0.3">
      <c r="A423" s="661">
        <v>4</v>
      </c>
      <c r="B423" s="662" t="s">
        <v>3182</v>
      </c>
      <c r="C423" s="662" t="s">
        <v>3518</v>
      </c>
      <c r="D423" s="743" t="s">
        <v>5665</v>
      </c>
      <c r="E423" s="744" t="s">
        <v>3535</v>
      </c>
      <c r="F423" s="662" t="s">
        <v>3512</v>
      </c>
      <c r="G423" s="662" t="s">
        <v>4015</v>
      </c>
      <c r="H423" s="662" t="s">
        <v>597</v>
      </c>
      <c r="I423" s="662" t="s">
        <v>4016</v>
      </c>
      <c r="J423" s="662" t="s">
        <v>922</v>
      </c>
      <c r="K423" s="662" t="s">
        <v>4017</v>
      </c>
      <c r="L423" s="663">
        <v>108.79</v>
      </c>
      <c r="M423" s="663">
        <v>108.79</v>
      </c>
      <c r="N423" s="662">
        <v>1</v>
      </c>
      <c r="O423" s="745">
        <v>1</v>
      </c>
      <c r="P423" s="663">
        <v>108.79</v>
      </c>
      <c r="Q423" s="678">
        <v>1</v>
      </c>
      <c r="R423" s="662">
        <v>1</v>
      </c>
      <c r="S423" s="678">
        <v>1</v>
      </c>
      <c r="T423" s="745">
        <v>1</v>
      </c>
      <c r="U423" s="701">
        <v>1</v>
      </c>
    </row>
    <row r="424" spans="1:21" ht="14.4" customHeight="1" x14ac:dyDescent="0.3">
      <c r="A424" s="661">
        <v>4</v>
      </c>
      <c r="B424" s="662" t="s">
        <v>3182</v>
      </c>
      <c r="C424" s="662" t="s">
        <v>3518</v>
      </c>
      <c r="D424" s="743" t="s">
        <v>5665</v>
      </c>
      <c r="E424" s="744" t="s">
        <v>3535</v>
      </c>
      <c r="F424" s="662" t="s">
        <v>3512</v>
      </c>
      <c r="G424" s="662" t="s">
        <v>3864</v>
      </c>
      <c r="H424" s="662" t="s">
        <v>597</v>
      </c>
      <c r="I424" s="662" t="s">
        <v>1875</v>
      </c>
      <c r="J424" s="662" t="s">
        <v>1876</v>
      </c>
      <c r="K424" s="662" t="s">
        <v>3865</v>
      </c>
      <c r="L424" s="663">
        <v>156.77000000000001</v>
      </c>
      <c r="M424" s="663">
        <v>313.54000000000002</v>
      </c>
      <c r="N424" s="662">
        <v>2</v>
      </c>
      <c r="O424" s="745">
        <v>0.5</v>
      </c>
      <c r="P424" s="663"/>
      <c r="Q424" s="678">
        <v>0</v>
      </c>
      <c r="R424" s="662"/>
      <c r="S424" s="678">
        <v>0</v>
      </c>
      <c r="T424" s="745"/>
      <c r="U424" s="701">
        <v>0</v>
      </c>
    </row>
    <row r="425" spans="1:21" ht="14.4" customHeight="1" x14ac:dyDescent="0.3">
      <c r="A425" s="661">
        <v>4</v>
      </c>
      <c r="B425" s="662" t="s">
        <v>3182</v>
      </c>
      <c r="C425" s="662" t="s">
        <v>3518</v>
      </c>
      <c r="D425" s="743" t="s">
        <v>5665</v>
      </c>
      <c r="E425" s="744" t="s">
        <v>3535</v>
      </c>
      <c r="F425" s="662" t="s">
        <v>3512</v>
      </c>
      <c r="G425" s="662" t="s">
        <v>4018</v>
      </c>
      <c r="H425" s="662" t="s">
        <v>597</v>
      </c>
      <c r="I425" s="662" t="s">
        <v>4019</v>
      </c>
      <c r="J425" s="662" t="s">
        <v>2231</v>
      </c>
      <c r="K425" s="662" t="s">
        <v>4020</v>
      </c>
      <c r="L425" s="663">
        <v>0</v>
      </c>
      <c r="M425" s="663">
        <v>0</v>
      </c>
      <c r="N425" s="662">
        <v>2</v>
      </c>
      <c r="O425" s="745">
        <v>1</v>
      </c>
      <c r="P425" s="663"/>
      <c r="Q425" s="678"/>
      <c r="R425" s="662"/>
      <c r="S425" s="678">
        <v>0</v>
      </c>
      <c r="T425" s="745"/>
      <c r="U425" s="701">
        <v>0</v>
      </c>
    </row>
    <row r="426" spans="1:21" ht="14.4" customHeight="1" x14ac:dyDescent="0.3">
      <c r="A426" s="661">
        <v>4</v>
      </c>
      <c r="B426" s="662" t="s">
        <v>3182</v>
      </c>
      <c r="C426" s="662" t="s">
        <v>3518</v>
      </c>
      <c r="D426" s="743" t="s">
        <v>5665</v>
      </c>
      <c r="E426" s="744" t="s">
        <v>3535</v>
      </c>
      <c r="F426" s="662" t="s">
        <v>3512</v>
      </c>
      <c r="G426" s="662" t="s">
        <v>3866</v>
      </c>
      <c r="H426" s="662" t="s">
        <v>597</v>
      </c>
      <c r="I426" s="662" t="s">
        <v>1722</v>
      </c>
      <c r="J426" s="662" t="s">
        <v>1723</v>
      </c>
      <c r="K426" s="662" t="s">
        <v>1724</v>
      </c>
      <c r="L426" s="663">
        <v>0</v>
      </c>
      <c r="M426" s="663">
        <v>0</v>
      </c>
      <c r="N426" s="662">
        <v>1</v>
      </c>
      <c r="O426" s="745">
        <v>1</v>
      </c>
      <c r="P426" s="663">
        <v>0</v>
      </c>
      <c r="Q426" s="678"/>
      <c r="R426" s="662">
        <v>1</v>
      </c>
      <c r="S426" s="678">
        <v>1</v>
      </c>
      <c r="T426" s="745">
        <v>1</v>
      </c>
      <c r="U426" s="701">
        <v>1</v>
      </c>
    </row>
    <row r="427" spans="1:21" ht="14.4" customHeight="1" x14ac:dyDescent="0.3">
      <c r="A427" s="661">
        <v>4</v>
      </c>
      <c r="B427" s="662" t="s">
        <v>3182</v>
      </c>
      <c r="C427" s="662" t="s">
        <v>3518</v>
      </c>
      <c r="D427" s="743" t="s">
        <v>5665</v>
      </c>
      <c r="E427" s="744" t="s">
        <v>3535</v>
      </c>
      <c r="F427" s="662" t="s">
        <v>3512</v>
      </c>
      <c r="G427" s="662" t="s">
        <v>3733</v>
      </c>
      <c r="H427" s="662" t="s">
        <v>597</v>
      </c>
      <c r="I427" s="662" t="s">
        <v>3734</v>
      </c>
      <c r="J427" s="662" t="s">
        <v>3735</v>
      </c>
      <c r="K427" s="662" t="s">
        <v>3736</v>
      </c>
      <c r="L427" s="663">
        <v>0</v>
      </c>
      <c r="M427" s="663">
        <v>0</v>
      </c>
      <c r="N427" s="662">
        <v>2</v>
      </c>
      <c r="O427" s="745">
        <v>0.5</v>
      </c>
      <c r="P427" s="663">
        <v>0</v>
      </c>
      <c r="Q427" s="678"/>
      <c r="R427" s="662">
        <v>2</v>
      </c>
      <c r="S427" s="678">
        <v>1</v>
      </c>
      <c r="T427" s="745">
        <v>0.5</v>
      </c>
      <c r="U427" s="701">
        <v>1</v>
      </c>
    </row>
    <row r="428" spans="1:21" ht="14.4" customHeight="1" x14ac:dyDescent="0.3">
      <c r="A428" s="661">
        <v>4</v>
      </c>
      <c r="B428" s="662" t="s">
        <v>3182</v>
      </c>
      <c r="C428" s="662" t="s">
        <v>3518</v>
      </c>
      <c r="D428" s="743" t="s">
        <v>5665</v>
      </c>
      <c r="E428" s="744" t="s">
        <v>3535</v>
      </c>
      <c r="F428" s="662" t="s">
        <v>3512</v>
      </c>
      <c r="G428" s="662" t="s">
        <v>4021</v>
      </c>
      <c r="H428" s="662" t="s">
        <v>597</v>
      </c>
      <c r="I428" s="662" t="s">
        <v>833</v>
      </c>
      <c r="J428" s="662" t="s">
        <v>4022</v>
      </c>
      <c r="K428" s="662" t="s">
        <v>4023</v>
      </c>
      <c r="L428" s="663">
        <v>88.76</v>
      </c>
      <c r="M428" s="663">
        <v>177.52</v>
      </c>
      <c r="N428" s="662">
        <v>2</v>
      </c>
      <c r="O428" s="745">
        <v>0.5</v>
      </c>
      <c r="P428" s="663"/>
      <c r="Q428" s="678">
        <v>0</v>
      </c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4</v>
      </c>
      <c r="B429" s="662" t="s">
        <v>3182</v>
      </c>
      <c r="C429" s="662" t="s">
        <v>3518</v>
      </c>
      <c r="D429" s="743" t="s">
        <v>5665</v>
      </c>
      <c r="E429" s="744" t="s">
        <v>3535</v>
      </c>
      <c r="F429" s="662" t="s">
        <v>3512</v>
      </c>
      <c r="G429" s="662" t="s">
        <v>3611</v>
      </c>
      <c r="H429" s="662" t="s">
        <v>597</v>
      </c>
      <c r="I429" s="662" t="s">
        <v>748</v>
      </c>
      <c r="J429" s="662" t="s">
        <v>749</v>
      </c>
      <c r="K429" s="662" t="s">
        <v>3612</v>
      </c>
      <c r="L429" s="663">
        <v>733.55</v>
      </c>
      <c r="M429" s="663">
        <v>1467.1</v>
      </c>
      <c r="N429" s="662">
        <v>2</v>
      </c>
      <c r="O429" s="745">
        <v>1</v>
      </c>
      <c r="P429" s="663">
        <v>1467.1</v>
      </c>
      <c r="Q429" s="678">
        <v>1</v>
      </c>
      <c r="R429" s="662">
        <v>2</v>
      </c>
      <c r="S429" s="678">
        <v>1</v>
      </c>
      <c r="T429" s="745">
        <v>1</v>
      </c>
      <c r="U429" s="701">
        <v>1</v>
      </c>
    </row>
    <row r="430" spans="1:21" ht="14.4" customHeight="1" x14ac:dyDescent="0.3">
      <c r="A430" s="661">
        <v>4</v>
      </c>
      <c r="B430" s="662" t="s">
        <v>3182</v>
      </c>
      <c r="C430" s="662" t="s">
        <v>3518</v>
      </c>
      <c r="D430" s="743" t="s">
        <v>5665</v>
      </c>
      <c r="E430" s="744" t="s">
        <v>3535</v>
      </c>
      <c r="F430" s="662" t="s">
        <v>3512</v>
      </c>
      <c r="G430" s="662" t="s">
        <v>3583</v>
      </c>
      <c r="H430" s="662" t="s">
        <v>1373</v>
      </c>
      <c r="I430" s="662" t="s">
        <v>2348</v>
      </c>
      <c r="J430" s="662" t="s">
        <v>1405</v>
      </c>
      <c r="K430" s="662" t="s">
        <v>2349</v>
      </c>
      <c r="L430" s="663">
        <v>0</v>
      </c>
      <c r="M430" s="663">
        <v>0</v>
      </c>
      <c r="N430" s="662">
        <v>1</v>
      </c>
      <c r="O430" s="745">
        <v>1</v>
      </c>
      <c r="P430" s="663">
        <v>0</v>
      </c>
      <c r="Q430" s="678"/>
      <c r="R430" s="662">
        <v>1</v>
      </c>
      <c r="S430" s="678">
        <v>1</v>
      </c>
      <c r="T430" s="745">
        <v>1</v>
      </c>
      <c r="U430" s="701">
        <v>1</v>
      </c>
    </row>
    <row r="431" spans="1:21" ht="14.4" customHeight="1" x14ac:dyDescent="0.3">
      <c r="A431" s="661">
        <v>4</v>
      </c>
      <c r="B431" s="662" t="s">
        <v>3182</v>
      </c>
      <c r="C431" s="662" t="s">
        <v>3518</v>
      </c>
      <c r="D431" s="743" t="s">
        <v>5665</v>
      </c>
      <c r="E431" s="744" t="s">
        <v>3535</v>
      </c>
      <c r="F431" s="662" t="s">
        <v>3512</v>
      </c>
      <c r="G431" s="662" t="s">
        <v>4024</v>
      </c>
      <c r="H431" s="662" t="s">
        <v>597</v>
      </c>
      <c r="I431" s="662" t="s">
        <v>1897</v>
      </c>
      <c r="J431" s="662" t="s">
        <v>1826</v>
      </c>
      <c r="K431" s="662" t="s">
        <v>1898</v>
      </c>
      <c r="L431" s="663">
        <v>0</v>
      </c>
      <c r="M431" s="663">
        <v>0</v>
      </c>
      <c r="N431" s="662">
        <v>1</v>
      </c>
      <c r="O431" s="745">
        <v>1</v>
      </c>
      <c r="P431" s="663"/>
      <c r="Q431" s="678"/>
      <c r="R431" s="662"/>
      <c r="S431" s="678">
        <v>0</v>
      </c>
      <c r="T431" s="745"/>
      <c r="U431" s="701">
        <v>0</v>
      </c>
    </row>
    <row r="432" spans="1:21" ht="14.4" customHeight="1" x14ac:dyDescent="0.3">
      <c r="A432" s="661">
        <v>4</v>
      </c>
      <c r="B432" s="662" t="s">
        <v>3182</v>
      </c>
      <c r="C432" s="662" t="s">
        <v>3518</v>
      </c>
      <c r="D432" s="743" t="s">
        <v>5665</v>
      </c>
      <c r="E432" s="744" t="s">
        <v>3535</v>
      </c>
      <c r="F432" s="662" t="s">
        <v>3512</v>
      </c>
      <c r="G432" s="662" t="s">
        <v>4025</v>
      </c>
      <c r="H432" s="662" t="s">
        <v>1373</v>
      </c>
      <c r="I432" s="662" t="s">
        <v>4026</v>
      </c>
      <c r="J432" s="662" t="s">
        <v>2361</v>
      </c>
      <c r="K432" s="662" t="s">
        <v>4027</v>
      </c>
      <c r="L432" s="663">
        <v>329.88</v>
      </c>
      <c r="M432" s="663">
        <v>329.88</v>
      </c>
      <c r="N432" s="662">
        <v>1</v>
      </c>
      <c r="O432" s="745">
        <v>0.5</v>
      </c>
      <c r="P432" s="663">
        <v>329.88</v>
      </c>
      <c r="Q432" s="678">
        <v>1</v>
      </c>
      <c r="R432" s="662">
        <v>1</v>
      </c>
      <c r="S432" s="678">
        <v>1</v>
      </c>
      <c r="T432" s="745">
        <v>0.5</v>
      </c>
      <c r="U432" s="701">
        <v>1</v>
      </c>
    </row>
    <row r="433" spans="1:21" ht="14.4" customHeight="1" x14ac:dyDescent="0.3">
      <c r="A433" s="661">
        <v>4</v>
      </c>
      <c r="B433" s="662" t="s">
        <v>3182</v>
      </c>
      <c r="C433" s="662" t="s">
        <v>3518</v>
      </c>
      <c r="D433" s="743" t="s">
        <v>5665</v>
      </c>
      <c r="E433" s="744" t="s">
        <v>3535</v>
      </c>
      <c r="F433" s="662" t="s">
        <v>3512</v>
      </c>
      <c r="G433" s="662" t="s">
        <v>3700</v>
      </c>
      <c r="H433" s="662" t="s">
        <v>597</v>
      </c>
      <c r="I433" s="662" t="s">
        <v>825</v>
      </c>
      <c r="J433" s="662" t="s">
        <v>826</v>
      </c>
      <c r="K433" s="662" t="s">
        <v>3701</v>
      </c>
      <c r="L433" s="663">
        <v>232.37</v>
      </c>
      <c r="M433" s="663">
        <v>6273.989999999998</v>
      </c>
      <c r="N433" s="662">
        <v>27</v>
      </c>
      <c r="O433" s="745">
        <v>26</v>
      </c>
      <c r="P433" s="663">
        <v>2323.6999999999994</v>
      </c>
      <c r="Q433" s="678">
        <v>0.37037037037037041</v>
      </c>
      <c r="R433" s="662">
        <v>10</v>
      </c>
      <c r="S433" s="678">
        <v>0.37037037037037035</v>
      </c>
      <c r="T433" s="745">
        <v>10</v>
      </c>
      <c r="U433" s="701">
        <v>0.38461538461538464</v>
      </c>
    </row>
    <row r="434" spans="1:21" ht="14.4" customHeight="1" x14ac:dyDescent="0.3">
      <c r="A434" s="661">
        <v>4</v>
      </c>
      <c r="B434" s="662" t="s">
        <v>3182</v>
      </c>
      <c r="C434" s="662" t="s">
        <v>3518</v>
      </c>
      <c r="D434" s="743" t="s">
        <v>5665</v>
      </c>
      <c r="E434" s="744" t="s">
        <v>3535</v>
      </c>
      <c r="F434" s="662" t="s">
        <v>3512</v>
      </c>
      <c r="G434" s="662" t="s">
        <v>3700</v>
      </c>
      <c r="H434" s="662" t="s">
        <v>597</v>
      </c>
      <c r="I434" s="662" t="s">
        <v>825</v>
      </c>
      <c r="J434" s="662" t="s">
        <v>826</v>
      </c>
      <c r="K434" s="662" t="s">
        <v>3701</v>
      </c>
      <c r="L434" s="663">
        <v>256.67</v>
      </c>
      <c r="M434" s="663">
        <v>1026.68</v>
      </c>
      <c r="N434" s="662">
        <v>4</v>
      </c>
      <c r="O434" s="745">
        <v>3.5</v>
      </c>
      <c r="P434" s="663">
        <v>256.67</v>
      </c>
      <c r="Q434" s="678">
        <v>0.25</v>
      </c>
      <c r="R434" s="662">
        <v>1</v>
      </c>
      <c r="S434" s="678">
        <v>0.25</v>
      </c>
      <c r="T434" s="745">
        <v>1</v>
      </c>
      <c r="U434" s="701">
        <v>0.2857142857142857</v>
      </c>
    </row>
    <row r="435" spans="1:21" ht="14.4" customHeight="1" x14ac:dyDescent="0.3">
      <c r="A435" s="661">
        <v>4</v>
      </c>
      <c r="B435" s="662" t="s">
        <v>3182</v>
      </c>
      <c r="C435" s="662" t="s">
        <v>3518</v>
      </c>
      <c r="D435" s="743" t="s">
        <v>5665</v>
      </c>
      <c r="E435" s="744" t="s">
        <v>3535</v>
      </c>
      <c r="F435" s="662" t="s">
        <v>3512</v>
      </c>
      <c r="G435" s="662" t="s">
        <v>3742</v>
      </c>
      <c r="H435" s="662" t="s">
        <v>597</v>
      </c>
      <c r="I435" s="662" t="s">
        <v>3743</v>
      </c>
      <c r="J435" s="662" t="s">
        <v>3744</v>
      </c>
      <c r="K435" s="662" t="s">
        <v>3745</v>
      </c>
      <c r="L435" s="663">
        <v>139.77000000000001</v>
      </c>
      <c r="M435" s="663">
        <v>139.77000000000001</v>
      </c>
      <c r="N435" s="662">
        <v>1</v>
      </c>
      <c r="O435" s="745">
        <v>1</v>
      </c>
      <c r="P435" s="663">
        <v>139.77000000000001</v>
      </c>
      <c r="Q435" s="678">
        <v>1</v>
      </c>
      <c r="R435" s="662">
        <v>1</v>
      </c>
      <c r="S435" s="678">
        <v>1</v>
      </c>
      <c r="T435" s="745">
        <v>1</v>
      </c>
      <c r="U435" s="701">
        <v>1</v>
      </c>
    </row>
    <row r="436" spans="1:21" ht="14.4" customHeight="1" x14ac:dyDescent="0.3">
      <c r="A436" s="661">
        <v>4</v>
      </c>
      <c r="B436" s="662" t="s">
        <v>3182</v>
      </c>
      <c r="C436" s="662" t="s">
        <v>3518</v>
      </c>
      <c r="D436" s="743" t="s">
        <v>5665</v>
      </c>
      <c r="E436" s="744" t="s">
        <v>3535</v>
      </c>
      <c r="F436" s="662" t="s">
        <v>3512</v>
      </c>
      <c r="G436" s="662" t="s">
        <v>3657</v>
      </c>
      <c r="H436" s="662" t="s">
        <v>597</v>
      </c>
      <c r="I436" s="662" t="s">
        <v>4028</v>
      </c>
      <c r="J436" s="662" t="s">
        <v>4029</v>
      </c>
      <c r="K436" s="662" t="s">
        <v>4030</v>
      </c>
      <c r="L436" s="663">
        <v>522.66999999999996</v>
      </c>
      <c r="M436" s="663">
        <v>1568.0099999999998</v>
      </c>
      <c r="N436" s="662">
        <v>3</v>
      </c>
      <c r="O436" s="745">
        <v>1</v>
      </c>
      <c r="P436" s="663">
        <v>1568.0099999999998</v>
      </c>
      <c r="Q436" s="678">
        <v>1</v>
      </c>
      <c r="R436" s="662">
        <v>3</v>
      </c>
      <c r="S436" s="678">
        <v>1</v>
      </c>
      <c r="T436" s="745">
        <v>1</v>
      </c>
      <c r="U436" s="701">
        <v>1</v>
      </c>
    </row>
    <row r="437" spans="1:21" ht="14.4" customHeight="1" x14ac:dyDescent="0.3">
      <c r="A437" s="661">
        <v>4</v>
      </c>
      <c r="B437" s="662" t="s">
        <v>3182</v>
      </c>
      <c r="C437" s="662" t="s">
        <v>3518</v>
      </c>
      <c r="D437" s="743" t="s">
        <v>5665</v>
      </c>
      <c r="E437" s="744" t="s">
        <v>3535</v>
      </c>
      <c r="F437" s="662" t="s">
        <v>3512</v>
      </c>
      <c r="G437" s="662" t="s">
        <v>3584</v>
      </c>
      <c r="H437" s="662" t="s">
        <v>597</v>
      </c>
      <c r="I437" s="662" t="s">
        <v>896</v>
      </c>
      <c r="J437" s="662" t="s">
        <v>3585</v>
      </c>
      <c r="K437" s="662" t="s">
        <v>3586</v>
      </c>
      <c r="L437" s="663">
        <v>53.57</v>
      </c>
      <c r="M437" s="663">
        <v>53.57</v>
      </c>
      <c r="N437" s="662">
        <v>1</v>
      </c>
      <c r="O437" s="745">
        <v>1</v>
      </c>
      <c r="P437" s="663"/>
      <c r="Q437" s="678">
        <v>0</v>
      </c>
      <c r="R437" s="662"/>
      <c r="S437" s="678">
        <v>0</v>
      </c>
      <c r="T437" s="745"/>
      <c r="U437" s="701">
        <v>0</v>
      </c>
    </row>
    <row r="438" spans="1:21" ht="14.4" customHeight="1" x14ac:dyDescent="0.3">
      <c r="A438" s="661">
        <v>4</v>
      </c>
      <c r="B438" s="662" t="s">
        <v>3182</v>
      </c>
      <c r="C438" s="662" t="s">
        <v>3518</v>
      </c>
      <c r="D438" s="743" t="s">
        <v>5665</v>
      </c>
      <c r="E438" s="744" t="s">
        <v>3535</v>
      </c>
      <c r="F438" s="662" t="s">
        <v>3512</v>
      </c>
      <c r="G438" s="662" t="s">
        <v>3615</v>
      </c>
      <c r="H438" s="662" t="s">
        <v>597</v>
      </c>
      <c r="I438" s="662" t="s">
        <v>4031</v>
      </c>
      <c r="J438" s="662" t="s">
        <v>2258</v>
      </c>
      <c r="K438" s="662" t="s">
        <v>3644</v>
      </c>
      <c r="L438" s="663">
        <v>0</v>
      </c>
      <c r="M438" s="663">
        <v>0</v>
      </c>
      <c r="N438" s="662">
        <v>3</v>
      </c>
      <c r="O438" s="745">
        <v>0.5</v>
      </c>
      <c r="P438" s="663">
        <v>0</v>
      </c>
      <c r="Q438" s="678"/>
      <c r="R438" s="662">
        <v>3</v>
      </c>
      <c r="S438" s="678">
        <v>1</v>
      </c>
      <c r="T438" s="745">
        <v>0.5</v>
      </c>
      <c r="U438" s="701">
        <v>1</v>
      </c>
    </row>
    <row r="439" spans="1:21" ht="14.4" customHeight="1" x14ac:dyDescent="0.3">
      <c r="A439" s="661">
        <v>4</v>
      </c>
      <c r="B439" s="662" t="s">
        <v>3182</v>
      </c>
      <c r="C439" s="662" t="s">
        <v>3518</v>
      </c>
      <c r="D439" s="743" t="s">
        <v>5665</v>
      </c>
      <c r="E439" s="744" t="s">
        <v>3535</v>
      </c>
      <c r="F439" s="662" t="s">
        <v>3512</v>
      </c>
      <c r="G439" s="662" t="s">
        <v>3572</v>
      </c>
      <c r="H439" s="662" t="s">
        <v>1373</v>
      </c>
      <c r="I439" s="662" t="s">
        <v>2400</v>
      </c>
      <c r="J439" s="662" t="s">
        <v>1524</v>
      </c>
      <c r="K439" s="662" t="s">
        <v>1525</v>
      </c>
      <c r="L439" s="663">
        <v>543.39</v>
      </c>
      <c r="M439" s="663">
        <v>543.39</v>
      </c>
      <c r="N439" s="662">
        <v>1</v>
      </c>
      <c r="O439" s="745">
        <v>0.5</v>
      </c>
      <c r="P439" s="663"/>
      <c r="Q439" s="678">
        <v>0</v>
      </c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4</v>
      </c>
      <c r="B440" s="662" t="s">
        <v>3182</v>
      </c>
      <c r="C440" s="662" t="s">
        <v>3518</v>
      </c>
      <c r="D440" s="743" t="s">
        <v>5665</v>
      </c>
      <c r="E440" s="744" t="s">
        <v>3535</v>
      </c>
      <c r="F440" s="662" t="s">
        <v>3512</v>
      </c>
      <c r="G440" s="662" t="s">
        <v>4032</v>
      </c>
      <c r="H440" s="662" t="s">
        <v>597</v>
      </c>
      <c r="I440" s="662" t="s">
        <v>4033</v>
      </c>
      <c r="J440" s="662" t="s">
        <v>4034</v>
      </c>
      <c r="K440" s="662" t="s">
        <v>4035</v>
      </c>
      <c r="L440" s="663">
        <v>39.15</v>
      </c>
      <c r="M440" s="663">
        <v>39.15</v>
      </c>
      <c r="N440" s="662">
        <v>1</v>
      </c>
      <c r="O440" s="745">
        <v>0.5</v>
      </c>
      <c r="P440" s="663">
        <v>39.15</v>
      </c>
      <c r="Q440" s="678">
        <v>1</v>
      </c>
      <c r="R440" s="662">
        <v>1</v>
      </c>
      <c r="S440" s="678">
        <v>1</v>
      </c>
      <c r="T440" s="745">
        <v>0.5</v>
      </c>
      <c r="U440" s="701">
        <v>1</v>
      </c>
    </row>
    <row r="441" spans="1:21" ht="14.4" customHeight="1" x14ac:dyDescent="0.3">
      <c r="A441" s="661">
        <v>4</v>
      </c>
      <c r="B441" s="662" t="s">
        <v>3182</v>
      </c>
      <c r="C441" s="662" t="s">
        <v>3518</v>
      </c>
      <c r="D441" s="743" t="s">
        <v>5665</v>
      </c>
      <c r="E441" s="744" t="s">
        <v>3535</v>
      </c>
      <c r="F441" s="662" t="s">
        <v>3512</v>
      </c>
      <c r="G441" s="662" t="s">
        <v>3877</v>
      </c>
      <c r="H441" s="662" t="s">
        <v>1373</v>
      </c>
      <c r="I441" s="662" t="s">
        <v>2283</v>
      </c>
      <c r="J441" s="662" t="s">
        <v>2205</v>
      </c>
      <c r="K441" s="662" t="s">
        <v>3021</v>
      </c>
      <c r="L441" s="663">
        <v>48.42</v>
      </c>
      <c r="M441" s="663">
        <v>48.42</v>
      </c>
      <c r="N441" s="662">
        <v>1</v>
      </c>
      <c r="O441" s="745">
        <v>1</v>
      </c>
      <c r="P441" s="663"/>
      <c r="Q441" s="678">
        <v>0</v>
      </c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4</v>
      </c>
      <c r="B442" s="662" t="s">
        <v>3182</v>
      </c>
      <c r="C442" s="662" t="s">
        <v>3518</v>
      </c>
      <c r="D442" s="743" t="s">
        <v>5665</v>
      </c>
      <c r="E442" s="744" t="s">
        <v>3535</v>
      </c>
      <c r="F442" s="662" t="s">
        <v>3512</v>
      </c>
      <c r="G442" s="662" t="s">
        <v>3877</v>
      </c>
      <c r="H442" s="662" t="s">
        <v>597</v>
      </c>
      <c r="I442" s="662" t="s">
        <v>4036</v>
      </c>
      <c r="J442" s="662" t="s">
        <v>2205</v>
      </c>
      <c r="K442" s="662" t="s">
        <v>4037</v>
      </c>
      <c r="L442" s="663">
        <v>0</v>
      </c>
      <c r="M442" s="663">
        <v>0</v>
      </c>
      <c r="N442" s="662">
        <v>2</v>
      </c>
      <c r="O442" s="745">
        <v>1</v>
      </c>
      <c r="P442" s="663">
        <v>0</v>
      </c>
      <c r="Q442" s="678"/>
      <c r="R442" s="662">
        <v>2</v>
      </c>
      <c r="S442" s="678">
        <v>1</v>
      </c>
      <c r="T442" s="745">
        <v>1</v>
      </c>
      <c r="U442" s="701">
        <v>1</v>
      </c>
    </row>
    <row r="443" spans="1:21" ht="14.4" customHeight="1" x14ac:dyDescent="0.3">
      <c r="A443" s="661">
        <v>4</v>
      </c>
      <c r="B443" s="662" t="s">
        <v>3182</v>
      </c>
      <c r="C443" s="662" t="s">
        <v>3518</v>
      </c>
      <c r="D443" s="743" t="s">
        <v>5665</v>
      </c>
      <c r="E443" s="744" t="s">
        <v>3535</v>
      </c>
      <c r="F443" s="662" t="s">
        <v>3512</v>
      </c>
      <c r="G443" s="662" t="s">
        <v>4038</v>
      </c>
      <c r="H443" s="662" t="s">
        <v>597</v>
      </c>
      <c r="I443" s="662" t="s">
        <v>3098</v>
      </c>
      <c r="J443" s="662" t="s">
        <v>3099</v>
      </c>
      <c r="K443" s="662" t="s">
        <v>1365</v>
      </c>
      <c r="L443" s="663">
        <v>146.84</v>
      </c>
      <c r="M443" s="663">
        <v>146.84</v>
      </c>
      <c r="N443" s="662">
        <v>1</v>
      </c>
      <c r="O443" s="745">
        <v>1</v>
      </c>
      <c r="P443" s="663">
        <v>146.84</v>
      </c>
      <c r="Q443" s="678">
        <v>1</v>
      </c>
      <c r="R443" s="662">
        <v>1</v>
      </c>
      <c r="S443" s="678">
        <v>1</v>
      </c>
      <c r="T443" s="745">
        <v>1</v>
      </c>
      <c r="U443" s="701">
        <v>1</v>
      </c>
    </row>
    <row r="444" spans="1:21" ht="14.4" customHeight="1" x14ac:dyDescent="0.3">
      <c r="A444" s="661">
        <v>4</v>
      </c>
      <c r="B444" s="662" t="s">
        <v>3182</v>
      </c>
      <c r="C444" s="662" t="s">
        <v>3518</v>
      </c>
      <c r="D444" s="743" t="s">
        <v>5665</v>
      </c>
      <c r="E444" s="744" t="s">
        <v>3535</v>
      </c>
      <c r="F444" s="662" t="s">
        <v>3512</v>
      </c>
      <c r="G444" s="662" t="s">
        <v>4039</v>
      </c>
      <c r="H444" s="662" t="s">
        <v>597</v>
      </c>
      <c r="I444" s="662" t="s">
        <v>2472</v>
      </c>
      <c r="J444" s="662" t="s">
        <v>4040</v>
      </c>
      <c r="K444" s="662" t="s">
        <v>2215</v>
      </c>
      <c r="L444" s="663">
        <v>0</v>
      </c>
      <c r="M444" s="663">
        <v>0</v>
      </c>
      <c r="N444" s="662">
        <v>1</v>
      </c>
      <c r="O444" s="745">
        <v>1</v>
      </c>
      <c r="P444" s="663"/>
      <c r="Q444" s="678"/>
      <c r="R444" s="662"/>
      <c r="S444" s="678">
        <v>0</v>
      </c>
      <c r="T444" s="745"/>
      <c r="U444" s="701">
        <v>0</v>
      </c>
    </row>
    <row r="445" spans="1:21" ht="14.4" customHeight="1" x14ac:dyDescent="0.3">
      <c r="A445" s="661">
        <v>4</v>
      </c>
      <c r="B445" s="662" t="s">
        <v>3182</v>
      </c>
      <c r="C445" s="662" t="s">
        <v>3518</v>
      </c>
      <c r="D445" s="743" t="s">
        <v>5665</v>
      </c>
      <c r="E445" s="744" t="s">
        <v>3535</v>
      </c>
      <c r="F445" s="662" t="s">
        <v>3512</v>
      </c>
      <c r="G445" s="662" t="s">
        <v>3589</v>
      </c>
      <c r="H445" s="662" t="s">
        <v>597</v>
      </c>
      <c r="I445" s="662" t="s">
        <v>3617</v>
      </c>
      <c r="J445" s="662" t="s">
        <v>3618</v>
      </c>
      <c r="K445" s="662" t="s">
        <v>3619</v>
      </c>
      <c r="L445" s="663">
        <v>334.66</v>
      </c>
      <c r="M445" s="663">
        <v>334.66</v>
      </c>
      <c r="N445" s="662">
        <v>1</v>
      </c>
      <c r="O445" s="745">
        <v>1</v>
      </c>
      <c r="P445" s="663"/>
      <c r="Q445" s="678">
        <v>0</v>
      </c>
      <c r="R445" s="662"/>
      <c r="S445" s="678">
        <v>0</v>
      </c>
      <c r="T445" s="745"/>
      <c r="U445" s="701">
        <v>0</v>
      </c>
    </row>
    <row r="446" spans="1:21" ht="14.4" customHeight="1" x14ac:dyDescent="0.3">
      <c r="A446" s="661">
        <v>4</v>
      </c>
      <c r="B446" s="662" t="s">
        <v>3182</v>
      </c>
      <c r="C446" s="662" t="s">
        <v>3518</v>
      </c>
      <c r="D446" s="743" t="s">
        <v>5665</v>
      </c>
      <c r="E446" s="744" t="s">
        <v>3535</v>
      </c>
      <c r="F446" s="662" t="s">
        <v>3512</v>
      </c>
      <c r="G446" s="662" t="s">
        <v>3589</v>
      </c>
      <c r="H446" s="662" t="s">
        <v>597</v>
      </c>
      <c r="I446" s="662" t="s">
        <v>4041</v>
      </c>
      <c r="J446" s="662" t="s">
        <v>4042</v>
      </c>
      <c r="K446" s="662" t="s">
        <v>4043</v>
      </c>
      <c r="L446" s="663">
        <v>0</v>
      </c>
      <c r="M446" s="663">
        <v>0</v>
      </c>
      <c r="N446" s="662">
        <v>4</v>
      </c>
      <c r="O446" s="745">
        <v>1</v>
      </c>
      <c r="P446" s="663">
        <v>0</v>
      </c>
      <c r="Q446" s="678"/>
      <c r="R446" s="662">
        <v>4</v>
      </c>
      <c r="S446" s="678">
        <v>1</v>
      </c>
      <c r="T446" s="745">
        <v>1</v>
      </c>
      <c r="U446" s="701">
        <v>1</v>
      </c>
    </row>
    <row r="447" spans="1:21" ht="14.4" customHeight="1" x14ac:dyDescent="0.3">
      <c r="A447" s="661">
        <v>4</v>
      </c>
      <c r="B447" s="662" t="s">
        <v>3182</v>
      </c>
      <c r="C447" s="662" t="s">
        <v>3518</v>
      </c>
      <c r="D447" s="743" t="s">
        <v>5665</v>
      </c>
      <c r="E447" s="744" t="s">
        <v>3535</v>
      </c>
      <c r="F447" s="662" t="s">
        <v>3512</v>
      </c>
      <c r="G447" s="662" t="s">
        <v>3995</v>
      </c>
      <c r="H447" s="662" t="s">
        <v>597</v>
      </c>
      <c r="I447" s="662" t="s">
        <v>4044</v>
      </c>
      <c r="J447" s="662" t="s">
        <v>4045</v>
      </c>
      <c r="K447" s="662" t="s">
        <v>2715</v>
      </c>
      <c r="L447" s="663">
        <v>256.67</v>
      </c>
      <c r="M447" s="663">
        <v>256.67</v>
      </c>
      <c r="N447" s="662">
        <v>1</v>
      </c>
      <c r="O447" s="745">
        <v>1</v>
      </c>
      <c r="P447" s="663"/>
      <c r="Q447" s="678">
        <v>0</v>
      </c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4</v>
      </c>
      <c r="B448" s="662" t="s">
        <v>3182</v>
      </c>
      <c r="C448" s="662" t="s">
        <v>3518</v>
      </c>
      <c r="D448" s="743" t="s">
        <v>5665</v>
      </c>
      <c r="E448" s="744" t="s">
        <v>3535</v>
      </c>
      <c r="F448" s="662" t="s">
        <v>3512</v>
      </c>
      <c r="G448" s="662" t="s">
        <v>3995</v>
      </c>
      <c r="H448" s="662" t="s">
        <v>597</v>
      </c>
      <c r="I448" s="662" t="s">
        <v>2713</v>
      </c>
      <c r="J448" s="662" t="s">
        <v>2714</v>
      </c>
      <c r="K448" s="662" t="s">
        <v>2715</v>
      </c>
      <c r="L448" s="663">
        <v>215.12</v>
      </c>
      <c r="M448" s="663">
        <v>2151.1999999999998</v>
      </c>
      <c r="N448" s="662">
        <v>10</v>
      </c>
      <c r="O448" s="745">
        <v>9.5</v>
      </c>
      <c r="P448" s="663">
        <v>645.36</v>
      </c>
      <c r="Q448" s="678">
        <v>0.30000000000000004</v>
      </c>
      <c r="R448" s="662">
        <v>3</v>
      </c>
      <c r="S448" s="678">
        <v>0.3</v>
      </c>
      <c r="T448" s="745">
        <v>3</v>
      </c>
      <c r="U448" s="701">
        <v>0.31578947368421051</v>
      </c>
    </row>
    <row r="449" spans="1:21" ht="14.4" customHeight="1" x14ac:dyDescent="0.3">
      <c r="A449" s="661">
        <v>4</v>
      </c>
      <c r="B449" s="662" t="s">
        <v>3182</v>
      </c>
      <c r="C449" s="662" t="s">
        <v>3518</v>
      </c>
      <c r="D449" s="743" t="s">
        <v>5665</v>
      </c>
      <c r="E449" s="744" t="s">
        <v>3535</v>
      </c>
      <c r="F449" s="662" t="s">
        <v>3512</v>
      </c>
      <c r="G449" s="662" t="s">
        <v>3995</v>
      </c>
      <c r="H449" s="662" t="s">
        <v>597</v>
      </c>
      <c r="I449" s="662" t="s">
        <v>2713</v>
      </c>
      <c r="J449" s="662" t="s">
        <v>2714</v>
      </c>
      <c r="K449" s="662" t="s">
        <v>2715</v>
      </c>
      <c r="L449" s="663">
        <v>256.67</v>
      </c>
      <c r="M449" s="663">
        <v>513.34</v>
      </c>
      <c r="N449" s="662">
        <v>2</v>
      </c>
      <c r="O449" s="745">
        <v>2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4</v>
      </c>
      <c r="B450" s="662" t="s">
        <v>3182</v>
      </c>
      <c r="C450" s="662" t="s">
        <v>3518</v>
      </c>
      <c r="D450" s="743" t="s">
        <v>5665</v>
      </c>
      <c r="E450" s="744" t="s">
        <v>3535</v>
      </c>
      <c r="F450" s="662" t="s">
        <v>3512</v>
      </c>
      <c r="G450" s="662" t="s">
        <v>3592</v>
      </c>
      <c r="H450" s="662" t="s">
        <v>597</v>
      </c>
      <c r="I450" s="662" t="s">
        <v>1329</v>
      </c>
      <c r="J450" s="662" t="s">
        <v>1330</v>
      </c>
      <c r="K450" s="662" t="s">
        <v>1331</v>
      </c>
      <c r="L450" s="663">
        <v>108.44</v>
      </c>
      <c r="M450" s="663">
        <v>216.88</v>
      </c>
      <c r="N450" s="662">
        <v>2</v>
      </c>
      <c r="O450" s="745">
        <v>1</v>
      </c>
      <c r="P450" s="663"/>
      <c r="Q450" s="678">
        <v>0</v>
      </c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4</v>
      </c>
      <c r="B451" s="662" t="s">
        <v>3182</v>
      </c>
      <c r="C451" s="662" t="s">
        <v>3518</v>
      </c>
      <c r="D451" s="743" t="s">
        <v>5665</v>
      </c>
      <c r="E451" s="744" t="s">
        <v>3535</v>
      </c>
      <c r="F451" s="662" t="s">
        <v>3512</v>
      </c>
      <c r="G451" s="662" t="s">
        <v>4046</v>
      </c>
      <c r="H451" s="662" t="s">
        <v>1373</v>
      </c>
      <c r="I451" s="662" t="s">
        <v>4047</v>
      </c>
      <c r="J451" s="662" t="s">
        <v>4048</v>
      </c>
      <c r="K451" s="662" t="s">
        <v>4049</v>
      </c>
      <c r="L451" s="663">
        <v>63.75</v>
      </c>
      <c r="M451" s="663">
        <v>63.75</v>
      </c>
      <c r="N451" s="662">
        <v>1</v>
      </c>
      <c r="O451" s="745">
        <v>1</v>
      </c>
      <c r="P451" s="663">
        <v>63.75</v>
      </c>
      <c r="Q451" s="678">
        <v>1</v>
      </c>
      <c r="R451" s="662">
        <v>1</v>
      </c>
      <c r="S451" s="678">
        <v>1</v>
      </c>
      <c r="T451" s="745">
        <v>1</v>
      </c>
      <c r="U451" s="701">
        <v>1</v>
      </c>
    </row>
    <row r="452" spans="1:21" ht="14.4" customHeight="1" x14ac:dyDescent="0.3">
      <c r="A452" s="661">
        <v>4</v>
      </c>
      <c r="B452" s="662" t="s">
        <v>3182</v>
      </c>
      <c r="C452" s="662" t="s">
        <v>3518</v>
      </c>
      <c r="D452" s="743" t="s">
        <v>5665</v>
      </c>
      <c r="E452" s="744" t="s">
        <v>3535</v>
      </c>
      <c r="F452" s="662" t="s">
        <v>3512</v>
      </c>
      <c r="G452" s="662" t="s">
        <v>4050</v>
      </c>
      <c r="H452" s="662" t="s">
        <v>597</v>
      </c>
      <c r="I452" s="662" t="s">
        <v>4051</v>
      </c>
      <c r="J452" s="662" t="s">
        <v>4052</v>
      </c>
      <c r="K452" s="662" t="s">
        <v>1540</v>
      </c>
      <c r="L452" s="663">
        <v>439.98</v>
      </c>
      <c r="M452" s="663">
        <v>439.98</v>
      </c>
      <c r="N452" s="662">
        <v>1</v>
      </c>
      <c r="O452" s="745">
        <v>1</v>
      </c>
      <c r="P452" s="663">
        <v>439.98</v>
      </c>
      <c r="Q452" s="678">
        <v>1</v>
      </c>
      <c r="R452" s="662">
        <v>1</v>
      </c>
      <c r="S452" s="678">
        <v>1</v>
      </c>
      <c r="T452" s="745">
        <v>1</v>
      </c>
      <c r="U452" s="701">
        <v>1</v>
      </c>
    </row>
    <row r="453" spans="1:21" ht="14.4" customHeight="1" x14ac:dyDescent="0.3">
      <c r="A453" s="661">
        <v>4</v>
      </c>
      <c r="B453" s="662" t="s">
        <v>3182</v>
      </c>
      <c r="C453" s="662" t="s">
        <v>3518</v>
      </c>
      <c r="D453" s="743" t="s">
        <v>5665</v>
      </c>
      <c r="E453" s="744" t="s">
        <v>3535</v>
      </c>
      <c r="F453" s="662" t="s">
        <v>3512</v>
      </c>
      <c r="G453" s="662" t="s">
        <v>4050</v>
      </c>
      <c r="H453" s="662" t="s">
        <v>1373</v>
      </c>
      <c r="I453" s="662" t="s">
        <v>4053</v>
      </c>
      <c r="J453" s="662" t="s">
        <v>4052</v>
      </c>
      <c r="K453" s="662" t="s">
        <v>1783</v>
      </c>
      <c r="L453" s="663">
        <v>123.2</v>
      </c>
      <c r="M453" s="663">
        <v>369.6</v>
      </c>
      <c r="N453" s="662">
        <v>3</v>
      </c>
      <c r="O453" s="745">
        <v>0.5</v>
      </c>
      <c r="P453" s="663">
        <v>369.6</v>
      </c>
      <c r="Q453" s="678">
        <v>1</v>
      </c>
      <c r="R453" s="662">
        <v>3</v>
      </c>
      <c r="S453" s="678">
        <v>1</v>
      </c>
      <c r="T453" s="745">
        <v>0.5</v>
      </c>
      <c r="U453" s="701">
        <v>1</v>
      </c>
    </row>
    <row r="454" spans="1:21" ht="14.4" customHeight="1" x14ac:dyDescent="0.3">
      <c r="A454" s="661">
        <v>4</v>
      </c>
      <c r="B454" s="662" t="s">
        <v>3182</v>
      </c>
      <c r="C454" s="662" t="s">
        <v>3518</v>
      </c>
      <c r="D454" s="743" t="s">
        <v>5665</v>
      </c>
      <c r="E454" s="744" t="s">
        <v>3535</v>
      </c>
      <c r="F454" s="662" t="s">
        <v>3512</v>
      </c>
      <c r="G454" s="662" t="s">
        <v>4050</v>
      </c>
      <c r="H454" s="662" t="s">
        <v>597</v>
      </c>
      <c r="I454" s="662" t="s">
        <v>4054</v>
      </c>
      <c r="J454" s="662" t="s">
        <v>4052</v>
      </c>
      <c r="K454" s="662" t="s">
        <v>4055</v>
      </c>
      <c r="L454" s="663">
        <v>0</v>
      </c>
      <c r="M454" s="663">
        <v>0</v>
      </c>
      <c r="N454" s="662">
        <v>1</v>
      </c>
      <c r="O454" s="745">
        <v>1</v>
      </c>
      <c r="P454" s="663"/>
      <c r="Q454" s="678"/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4</v>
      </c>
      <c r="B455" s="662" t="s">
        <v>3182</v>
      </c>
      <c r="C455" s="662" t="s">
        <v>3518</v>
      </c>
      <c r="D455" s="743" t="s">
        <v>5665</v>
      </c>
      <c r="E455" s="744" t="s">
        <v>3535</v>
      </c>
      <c r="F455" s="662" t="s">
        <v>3512</v>
      </c>
      <c r="G455" s="662" t="s">
        <v>4050</v>
      </c>
      <c r="H455" s="662" t="s">
        <v>597</v>
      </c>
      <c r="I455" s="662" t="s">
        <v>4056</v>
      </c>
      <c r="J455" s="662" t="s">
        <v>4057</v>
      </c>
      <c r="K455" s="662" t="s">
        <v>4058</v>
      </c>
      <c r="L455" s="663">
        <v>0</v>
      </c>
      <c r="M455" s="663">
        <v>0</v>
      </c>
      <c r="N455" s="662">
        <v>1</v>
      </c>
      <c r="O455" s="745">
        <v>1</v>
      </c>
      <c r="P455" s="663"/>
      <c r="Q455" s="678"/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4</v>
      </c>
      <c r="B456" s="662" t="s">
        <v>3182</v>
      </c>
      <c r="C456" s="662" t="s">
        <v>3518</v>
      </c>
      <c r="D456" s="743" t="s">
        <v>5665</v>
      </c>
      <c r="E456" s="744" t="s">
        <v>3535</v>
      </c>
      <c r="F456" s="662" t="s">
        <v>3512</v>
      </c>
      <c r="G456" s="662" t="s">
        <v>3928</v>
      </c>
      <c r="H456" s="662" t="s">
        <v>597</v>
      </c>
      <c r="I456" s="662" t="s">
        <v>3929</v>
      </c>
      <c r="J456" s="662" t="s">
        <v>1158</v>
      </c>
      <c r="K456" s="662" t="s">
        <v>3930</v>
      </c>
      <c r="L456" s="663">
        <v>121.96</v>
      </c>
      <c r="M456" s="663">
        <v>6585.84</v>
      </c>
      <c r="N456" s="662">
        <v>54</v>
      </c>
      <c r="O456" s="745">
        <v>51.5</v>
      </c>
      <c r="P456" s="663">
        <v>2317.2400000000002</v>
      </c>
      <c r="Q456" s="678">
        <v>0.35185185185185186</v>
      </c>
      <c r="R456" s="662">
        <v>19</v>
      </c>
      <c r="S456" s="678">
        <v>0.35185185185185186</v>
      </c>
      <c r="T456" s="745">
        <v>19</v>
      </c>
      <c r="U456" s="701">
        <v>0.36893203883495146</v>
      </c>
    </row>
    <row r="457" spans="1:21" ht="14.4" customHeight="1" x14ac:dyDescent="0.3">
      <c r="A457" s="661">
        <v>4</v>
      </c>
      <c r="B457" s="662" t="s">
        <v>3182</v>
      </c>
      <c r="C457" s="662" t="s">
        <v>3518</v>
      </c>
      <c r="D457" s="743" t="s">
        <v>5665</v>
      </c>
      <c r="E457" s="744" t="s">
        <v>3535</v>
      </c>
      <c r="F457" s="662" t="s">
        <v>3512</v>
      </c>
      <c r="G457" s="662" t="s">
        <v>3928</v>
      </c>
      <c r="H457" s="662" t="s">
        <v>597</v>
      </c>
      <c r="I457" s="662" t="s">
        <v>3929</v>
      </c>
      <c r="J457" s="662" t="s">
        <v>1158</v>
      </c>
      <c r="K457" s="662" t="s">
        <v>3930</v>
      </c>
      <c r="L457" s="663">
        <v>139.63999999999999</v>
      </c>
      <c r="M457" s="663">
        <v>977.4799999999999</v>
      </c>
      <c r="N457" s="662">
        <v>7</v>
      </c>
      <c r="O457" s="745">
        <v>7</v>
      </c>
      <c r="P457" s="663">
        <v>698.19999999999993</v>
      </c>
      <c r="Q457" s="678">
        <v>0.7142857142857143</v>
      </c>
      <c r="R457" s="662">
        <v>5</v>
      </c>
      <c r="S457" s="678">
        <v>0.7142857142857143</v>
      </c>
      <c r="T457" s="745">
        <v>5</v>
      </c>
      <c r="U457" s="701">
        <v>0.7142857142857143</v>
      </c>
    </row>
    <row r="458" spans="1:21" ht="14.4" customHeight="1" x14ac:dyDescent="0.3">
      <c r="A458" s="661">
        <v>4</v>
      </c>
      <c r="B458" s="662" t="s">
        <v>3182</v>
      </c>
      <c r="C458" s="662" t="s">
        <v>3518</v>
      </c>
      <c r="D458" s="743" t="s">
        <v>5665</v>
      </c>
      <c r="E458" s="744" t="s">
        <v>3535</v>
      </c>
      <c r="F458" s="662" t="s">
        <v>3512</v>
      </c>
      <c r="G458" s="662" t="s">
        <v>3928</v>
      </c>
      <c r="H458" s="662" t="s">
        <v>597</v>
      </c>
      <c r="I458" s="662" t="s">
        <v>1157</v>
      </c>
      <c r="J458" s="662" t="s">
        <v>1158</v>
      </c>
      <c r="K458" s="662" t="s">
        <v>4059</v>
      </c>
      <c r="L458" s="663">
        <v>609.78</v>
      </c>
      <c r="M458" s="663">
        <v>609.78</v>
      </c>
      <c r="N458" s="662">
        <v>1</v>
      </c>
      <c r="O458" s="745">
        <v>1</v>
      </c>
      <c r="P458" s="663"/>
      <c r="Q458" s="678">
        <v>0</v>
      </c>
      <c r="R458" s="662"/>
      <c r="S458" s="678">
        <v>0</v>
      </c>
      <c r="T458" s="745"/>
      <c r="U458" s="701">
        <v>0</v>
      </c>
    </row>
    <row r="459" spans="1:21" ht="14.4" customHeight="1" x14ac:dyDescent="0.3">
      <c r="A459" s="661">
        <v>4</v>
      </c>
      <c r="B459" s="662" t="s">
        <v>3182</v>
      </c>
      <c r="C459" s="662" t="s">
        <v>3518</v>
      </c>
      <c r="D459" s="743" t="s">
        <v>5665</v>
      </c>
      <c r="E459" s="744" t="s">
        <v>3535</v>
      </c>
      <c r="F459" s="662" t="s">
        <v>3512</v>
      </c>
      <c r="G459" s="662" t="s">
        <v>4060</v>
      </c>
      <c r="H459" s="662" t="s">
        <v>597</v>
      </c>
      <c r="I459" s="662" t="s">
        <v>2077</v>
      </c>
      <c r="J459" s="662" t="s">
        <v>4061</v>
      </c>
      <c r="K459" s="662" t="s">
        <v>4062</v>
      </c>
      <c r="L459" s="663">
        <v>140.62</v>
      </c>
      <c r="M459" s="663">
        <v>281.24</v>
      </c>
      <c r="N459" s="662">
        <v>2</v>
      </c>
      <c r="O459" s="745">
        <v>0.5</v>
      </c>
      <c r="P459" s="663">
        <v>281.24</v>
      </c>
      <c r="Q459" s="678">
        <v>1</v>
      </c>
      <c r="R459" s="662">
        <v>2</v>
      </c>
      <c r="S459" s="678">
        <v>1</v>
      </c>
      <c r="T459" s="745">
        <v>0.5</v>
      </c>
      <c r="U459" s="701">
        <v>1</v>
      </c>
    </row>
    <row r="460" spans="1:21" ht="14.4" customHeight="1" x14ac:dyDescent="0.3">
      <c r="A460" s="661">
        <v>4</v>
      </c>
      <c r="B460" s="662" t="s">
        <v>3182</v>
      </c>
      <c r="C460" s="662" t="s">
        <v>3518</v>
      </c>
      <c r="D460" s="743" t="s">
        <v>5665</v>
      </c>
      <c r="E460" s="744" t="s">
        <v>3535</v>
      </c>
      <c r="F460" s="662" t="s">
        <v>3512</v>
      </c>
      <c r="G460" s="662" t="s">
        <v>3666</v>
      </c>
      <c r="H460" s="662" t="s">
        <v>1373</v>
      </c>
      <c r="I460" s="662" t="s">
        <v>2290</v>
      </c>
      <c r="J460" s="662" t="s">
        <v>2291</v>
      </c>
      <c r="K460" s="662" t="s">
        <v>2292</v>
      </c>
      <c r="L460" s="663">
        <v>31.32</v>
      </c>
      <c r="M460" s="663">
        <v>31.32</v>
      </c>
      <c r="N460" s="662">
        <v>1</v>
      </c>
      <c r="O460" s="745">
        <v>0.5</v>
      </c>
      <c r="P460" s="663">
        <v>31.32</v>
      </c>
      <c r="Q460" s="678">
        <v>1</v>
      </c>
      <c r="R460" s="662">
        <v>1</v>
      </c>
      <c r="S460" s="678">
        <v>1</v>
      </c>
      <c r="T460" s="745">
        <v>0.5</v>
      </c>
      <c r="U460" s="701">
        <v>1</v>
      </c>
    </row>
    <row r="461" spans="1:21" ht="14.4" customHeight="1" x14ac:dyDescent="0.3">
      <c r="A461" s="661">
        <v>4</v>
      </c>
      <c r="B461" s="662" t="s">
        <v>3182</v>
      </c>
      <c r="C461" s="662" t="s">
        <v>3518</v>
      </c>
      <c r="D461" s="743" t="s">
        <v>5665</v>
      </c>
      <c r="E461" s="744" t="s">
        <v>3535</v>
      </c>
      <c r="F461" s="662" t="s">
        <v>3512</v>
      </c>
      <c r="G461" s="662" t="s">
        <v>3666</v>
      </c>
      <c r="H461" s="662" t="s">
        <v>1373</v>
      </c>
      <c r="I461" s="662" t="s">
        <v>3828</v>
      </c>
      <c r="J461" s="662" t="s">
        <v>3829</v>
      </c>
      <c r="K461" s="662" t="s">
        <v>2247</v>
      </c>
      <c r="L461" s="663">
        <v>140.94999999999999</v>
      </c>
      <c r="M461" s="663">
        <v>140.94999999999999</v>
      </c>
      <c r="N461" s="662">
        <v>1</v>
      </c>
      <c r="O461" s="745">
        <v>0.5</v>
      </c>
      <c r="P461" s="663"/>
      <c r="Q461" s="678">
        <v>0</v>
      </c>
      <c r="R461" s="662"/>
      <c r="S461" s="678">
        <v>0</v>
      </c>
      <c r="T461" s="745"/>
      <c r="U461" s="701">
        <v>0</v>
      </c>
    </row>
    <row r="462" spans="1:21" ht="14.4" customHeight="1" x14ac:dyDescent="0.3">
      <c r="A462" s="661">
        <v>4</v>
      </c>
      <c r="B462" s="662" t="s">
        <v>3182</v>
      </c>
      <c r="C462" s="662" t="s">
        <v>3518</v>
      </c>
      <c r="D462" s="743" t="s">
        <v>5665</v>
      </c>
      <c r="E462" s="744" t="s">
        <v>3535</v>
      </c>
      <c r="F462" s="662" t="s">
        <v>3512</v>
      </c>
      <c r="G462" s="662" t="s">
        <v>3666</v>
      </c>
      <c r="H462" s="662" t="s">
        <v>597</v>
      </c>
      <c r="I462" s="662" t="s">
        <v>4063</v>
      </c>
      <c r="J462" s="662" t="s">
        <v>4064</v>
      </c>
      <c r="K462" s="662" t="s">
        <v>4065</v>
      </c>
      <c r="L462" s="663">
        <v>31.32</v>
      </c>
      <c r="M462" s="663">
        <v>125.28</v>
      </c>
      <c r="N462" s="662">
        <v>4</v>
      </c>
      <c r="O462" s="745">
        <v>2</v>
      </c>
      <c r="P462" s="663">
        <v>62.64</v>
      </c>
      <c r="Q462" s="678">
        <v>0.5</v>
      </c>
      <c r="R462" s="662">
        <v>2</v>
      </c>
      <c r="S462" s="678">
        <v>0.5</v>
      </c>
      <c r="T462" s="745">
        <v>1</v>
      </c>
      <c r="U462" s="701">
        <v>0.5</v>
      </c>
    </row>
    <row r="463" spans="1:21" ht="14.4" customHeight="1" x14ac:dyDescent="0.3">
      <c r="A463" s="661">
        <v>4</v>
      </c>
      <c r="B463" s="662" t="s">
        <v>3182</v>
      </c>
      <c r="C463" s="662" t="s">
        <v>3518</v>
      </c>
      <c r="D463" s="743" t="s">
        <v>5665</v>
      </c>
      <c r="E463" s="744" t="s">
        <v>3535</v>
      </c>
      <c r="F463" s="662" t="s">
        <v>3512</v>
      </c>
      <c r="G463" s="662" t="s">
        <v>3666</v>
      </c>
      <c r="H463" s="662" t="s">
        <v>1373</v>
      </c>
      <c r="I463" s="662" t="s">
        <v>2309</v>
      </c>
      <c r="J463" s="662" t="s">
        <v>2310</v>
      </c>
      <c r="K463" s="662" t="s">
        <v>3446</v>
      </c>
      <c r="L463" s="663">
        <v>93.96</v>
      </c>
      <c r="M463" s="663">
        <v>93.96</v>
      </c>
      <c r="N463" s="662">
        <v>1</v>
      </c>
      <c r="O463" s="745">
        <v>1</v>
      </c>
      <c r="P463" s="663"/>
      <c r="Q463" s="678">
        <v>0</v>
      </c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4</v>
      </c>
      <c r="B464" s="662" t="s">
        <v>3182</v>
      </c>
      <c r="C464" s="662" t="s">
        <v>3518</v>
      </c>
      <c r="D464" s="743" t="s">
        <v>5665</v>
      </c>
      <c r="E464" s="744" t="s">
        <v>3535</v>
      </c>
      <c r="F464" s="662" t="s">
        <v>3512</v>
      </c>
      <c r="G464" s="662" t="s">
        <v>3596</v>
      </c>
      <c r="H464" s="662" t="s">
        <v>597</v>
      </c>
      <c r="I464" s="662" t="s">
        <v>3940</v>
      </c>
      <c r="J464" s="662" t="s">
        <v>3598</v>
      </c>
      <c r="K464" s="662" t="s">
        <v>1391</v>
      </c>
      <c r="L464" s="663">
        <v>75.22</v>
      </c>
      <c r="M464" s="663">
        <v>75.22</v>
      </c>
      <c r="N464" s="662">
        <v>1</v>
      </c>
      <c r="O464" s="745">
        <v>0.5</v>
      </c>
      <c r="P464" s="663"/>
      <c r="Q464" s="678">
        <v>0</v>
      </c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4</v>
      </c>
      <c r="B465" s="662" t="s">
        <v>3182</v>
      </c>
      <c r="C465" s="662" t="s">
        <v>3518</v>
      </c>
      <c r="D465" s="743" t="s">
        <v>5665</v>
      </c>
      <c r="E465" s="744" t="s">
        <v>3535</v>
      </c>
      <c r="F465" s="662" t="s">
        <v>3512</v>
      </c>
      <c r="G465" s="662" t="s">
        <v>3596</v>
      </c>
      <c r="H465" s="662" t="s">
        <v>597</v>
      </c>
      <c r="I465" s="662" t="s">
        <v>4066</v>
      </c>
      <c r="J465" s="662" t="s">
        <v>4067</v>
      </c>
      <c r="K465" s="662" t="s">
        <v>4068</v>
      </c>
      <c r="L465" s="663">
        <v>38.880000000000003</v>
      </c>
      <c r="M465" s="663">
        <v>38.880000000000003</v>
      </c>
      <c r="N465" s="662">
        <v>1</v>
      </c>
      <c r="O465" s="745">
        <v>1</v>
      </c>
      <c r="P465" s="663"/>
      <c r="Q465" s="678">
        <v>0</v>
      </c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4</v>
      </c>
      <c r="B466" s="662" t="s">
        <v>3182</v>
      </c>
      <c r="C466" s="662" t="s">
        <v>3518</v>
      </c>
      <c r="D466" s="743" t="s">
        <v>5665</v>
      </c>
      <c r="E466" s="744" t="s">
        <v>3535</v>
      </c>
      <c r="F466" s="662" t="s">
        <v>3512</v>
      </c>
      <c r="G466" s="662" t="s">
        <v>4069</v>
      </c>
      <c r="H466" s="662" t="s">
        <v>597</v>
      </c>
      <c r="I466" s="662" t="s">
        <v>4070</v>
      </c>
      <c r="J466" s="662" t="s">
        <v>4071</v>
      </c>
      <c r="K466" s="662" t="s">
        <v>2215</v>
      </c>
      <c r="L466" s="663">
        <v>25.12</v>
      </c>
      <c r="M466" s="663">
        <v>25.12</v>
      </c>
      <c r="N466" s="662">
        <v>1</v>
      </c>
      <c r="O466" s="745">
        <v>1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4</v>
      </c>
      <c r="B467" s="662" t="s">
        <v>3182</v>
      </c>
      <c r="C467" s="662" t="s">
        <v>3518</v>
      </c>
      <c r="D467" s="743" t="s">
        <v>5665</v>
      </c>
      <c r="E467" s="744" t="s">
        <v>3535</v>
      </c>
      <c r="F467" s="662" t="s">
        <v>3512</v>
      </c>
      <c r="G467" s="662" t="s">
        <v>3602</v>
      </c>
      <c r="H467" s="662" t="s">
        <v>1373</v>
      </c>
      <c r="I467" s="662" t="s">
        <v>1538</v>
      </c>
      <c r="J467" s="662" t="s">
        <v>1539</v>
      </c>
      <c r="K467" s="662" t="s">
        <v>1540</v>
      </c>
      <c r="L467" s="663">
        <v>133.94</v>
      </c>
      <c r="M467" s="663">
        <v>669.7</v>
      </c>
      <c r="N467" s="662">
        <v>5</v>
      </c>
      <c r="O467" s="745">
        <v>2.5</v>
      </c>
      <c r="P467" s="663">
        <v>669.7</v>
      </c>
      <c r="Q467" s="678">
        <v>1</v>
      </c>
      <c r="R467" s="662">
        <v>5</v>
      </c>
      <c r="S467" s="678">
        <v>1</v>
      </c>
      <c r="T467" s="745">
        <v>2.5</v>
      </c>
      <c r="U467" s="701">
        <v>1</v>
      </c>
    </row>
    <row r="468" spans="1:21" ht="14.4" customHeight="1" x14ac:dyDescent="0.3">
      <c r="A468" s="661">
        <v>4</v>
      </c>
      <c r="B468" s="662" t="s">
        <v>3182</v>
      </c>
      <c r="C468" s="662" t="s">
        <v>3518</v>
      </c>
      <c r="D468" s="743" t="s">
        <v>5665</v>
      </c>
      <c r="E468" s="744" t="s">
        <v>3535</v>
      </c>
      <c r="F468" s="662" t="s">
        <v>3513</v>
      </c>
      <c r="G468" s="662" t="s">
        <v>3603</v>
      </c>
      <c r="H468" s="662" t="s">
        <v>597</v>
      </c>
      <c r="I468" s="662" t="s">
        <v>4072</v>
      </c>
      <c r="J468" s="662" t="s">
        <v>3605</v>
      </c>
      <c r="K468" s="662"/>
      <c r="L468" s="663">
        <v>0</v>
      </c>
      <c r="M468" s="663">
        <v>0</v>
      </c>
      <c r="N468" s="662">
        <v>8</v>
      </c>
      <c r="O468" s="745">
        <v>8</v>
      </c>
      <c r="P468" s="663">
        <v>0</v>
      </c>
      <c r="Q468" s="678"/>
      <c r="R468" s="662">
        <v>7</v>
      </c>
      <c r="S468" s="678">
        <v>0.875</v>
      </c>
      <c r="T468" s="745">
        <v>7</v>
      </c>
      <c r="U468" s="701">
        <v>0.875</v>
      </c>
    </row>
    <row r="469" spans="1:21" ht="14.4" customHeight="1" x14ac:dyDescent="0.3">
      <c r="A469" s="661">
        <v>4</v>
      </c>
      <c r="B469" s="662" t="s">
        <v>3182</v>
      </c>
      <c r="C469" s="662" t="s">
        <v>3518</v>
      </c>
      <c r="D469" s="743" t="s">
        <v>5665</v>
      </c>
      <c r="E469" s="744" t="s">
        <v>3535</v>
      </c>
      <c r="F469" s="662" t="s">
        <v>3513</v>
      </c>
      <c r="G469" s="662" t="s">
        <v>3603</v>
      </c>
      <c r="H469" s="662" t="s">
        <v>597</v>
      </c>
      <c r="I469" s="662" t="s">
        <v>3604</v>
      </c>
      <c r="J469" s="662" t="s">
        <v>3605</v>
      </c>
      <c r="K469" s="662"/>
      <c r="L469" s="663">
        <v>0</v>
      </c>
      <c r="M469" s="663">
        <v>0</v>
      </c>
      <c r="N469" s="662">
        <v>10</v>
      </c>
      <c r="O469" s="745">
        <v>10</v>
      </c>
      <c r="P469" s="663">
        <v>0</v>
      </c>
      <c r="Q469" s="678"/>
      <c r="R469" s="662">
        <v>8</v>
      </c>
      <c r="S469" s="678">
        <v>0.8</v>
      </c>
      <c r="T469" s="745">
        <v>8</v>
      </c>
      <c r="U469" s="701">
        <v>0.8</v>
      </c>
    </row>
    <row r="470" spans="1:21" ht="14.4" customHeight="1" x14ac:dyDescent="0.3">
      <c r="A470" s="661">
        <v>4</v>
      </c>
      <c r="B470" s="662" t="s">
        <v>3182</v>
      </c>
      <c r="C470" s="662" t="s">
        <v>3518</v>
      </c>
      <c r="D470" s="743" t="s">
        <v>5665</v>
      </c>
      <c r="E470" s="744" t="s">
        <v>3535</v>
      </c>
      <c r="F470" s="662" t="s">
        <v>3514</v>
      </c>
      <c r="G470" s="662" t="s">
        <v>4073</v>
      </c>
      <c r="H470" s="662" t="s">
        <v>597</v>
      </c>
      <c r="I470" s="662" t="s">
        <v>4074</v>
      </c>
      <c r="J470" s="662" t="s">
        <v>4075</v>
      </c>
      <c r="K470" s="662" t="s">
        <v>4076</v>
      </c>
      <c r="L470" s="663">
        <v>500</v>
      </c>
      <c r="M470" s="663">
        <v>4000</v>
      </c>
      <c r="N470" s="662">
        <v>8</v>
      </c>
      <c r="O470" s="745">
        <v>8</v>
      </c>
      <c r="P470" s="663">
        <v>4000</v>
      </c>
      <c r="Q470" s="678">
        <v>1</v>
      </c>
      <c r="R470" s="662">
        <v>8</v>
      </c>
      <c r="S470" s="678">
        <v>1</v>
      </c>
      <c r="T470" s="745">
        <v>8</v>
      </c>
      <c r="U470" s="701">
        <v>1</v>
      </c>
    </row>
    <row r="471" spans="1:21" ht="14.4" customHeight="1" x14ac:dyDescent="0.3">
      <c r="A471" s="661">
        <v>4</v>
      </c>
      <c r="B471" s="662" t="s">
        <v>3182</v>
      </c>
      <c r="C471" s="662" t="s">
        <v>3518</v>
      </c>
      <c r="D471" s="743" t="s">
        <v>5665</v>
      </c>
      <c r="E471" s="744" t="s">
        <v>3535</v>
      </c>
      <c r="F471" s="662" t="s">
        <v>3514</v>
      </c>
      <c r="G471" s="662" t="s">
        <v>4073</v>
      </c>
      <c r="H471" s="662" t="s">
        <v>597</v>
      </c>
      <c r="I471" s="662" t="s">
        <v>4077</v>
      </c>
      <c r="J471" s="662" t="s">
        <v>4078</v>
      </c>
      <c r="K471" s="662" t="s">
        <v>4079</v>
      </c>
      <c r="L471" s="663">
        <v>2284</v>
      </c>
      <c r="M471" s="663">
        <v>6852</v>
      </c>
      <c r="N471" s="662">
        <v>3</v>
      </c>
      <c r="O471" s="745">
        <v>1</v>
      </c>
      <c r="P471" s="663">
        <v>6852</v>
      </c>
      <c r="Q471" s="678">
        <v>1</v>
      </c>
      <c r="R471" s="662">
        <v>3</v>
      </c>
      <c r="S471" s="678">
        <v>1</v>
      </c>
      <c r="T471" s="745">
        <v>1</v>
      </c>
      <c r="U471" s="701">
        <v>1</v>
      </c>
    </row>
    <row r="472" spans="1:21" ht="14.4" customHeight="1" x14ac:dyDescent="0.3">
      <c r="A472" s="661">
        <v>4</v>
      </c>
      <c r="B472" s="662" t="s">
        <v>3182</v>
      </c>
      <c r="C472" s="662" t="s">
        <v>3518</v>
      </c>
      <c r="D472" s="743" t="s">
        <v>5665</v>
      </c>
      <c r="E472" s="744" t="s">
        <v>3535</v>
      </c>
      <c r="F472" s="662" t="s">
        <v>3514</v>
      </c>
      <c r="G472" s="662" t="s">
        <v>4073</v>
      </c>
      <c r="H472" s="662" t="s">
        <v>597</v>
      </c>
      <c r="I472" s="662" t="s">
        <v>4080</v>
      </c>
      <c r="J472" s="662" t="s">
        <v>4081</v>
      </c>
      <c r="K472" s="662" t="s">
        <v>4082</v>
      </c>
      <c r="L472" s="663">
        <v>287</v>
      </c>
      <c r="M472" s="663">
        <v>19229</v>
      </c>
      <c r="N472" s="662">
        <v>67</v>
      </c>
      <c r="O472" s="745">
        <v>45</v>
      </c>
      <c r="P472" s="663">
        <v>17507</v>
      </c>
      <c r="Q472" s="678">
        <v>0.91044776119402981</v>
      </c>
      <c r="R472" s="662">
        <v>61</v>
      </c>
      <c r="S472" s="678">
        <v>0.91044776119402981</v>
      </c>
      <c r="T472" s="745">
        <v>40</v>
      </c>
      <c r="U472" s="701">
        <v>0.88888888888888884</v>
      </c>
    </row>
    <row r="473" spans="1:21" ht="14.4" customHeight="1" x14ac:dyDescent="0.3">
      <c r="A473" s="661">
        <v>4</v>
      </c>
      <c r="B473" s="662" t="s">
        <v>3182</v>
      </c>
      <c r="C473" s="662" t="s">
        <v>3518</v>
      </c>
      <c r="D473" s="743" t="s">
        <v>5665</v>
      </c>
      <c r="E473" s="744" t="s">
        <v>3535</v>
      </c>
      <c r="F473" s="662" t="s">
        <v>3514</v>
      </c>
      <c r="G473" s="662" t="s">
        <v>4073</v>
      </c>
      <c r="H473" s="662" t="s">
        <v>597</v>
      </c>
      <c r="I473" s="662" t="s">
        <v>4083</v>
      </c>
      <c r="J473" s="662" t="s">
        <v>4084</v>
      </c>
      <c r="K473" s="662" t="s">
        <v>4085</v>
      </c>
      <c r="L473" s="663">
        <v>253</v>
      </c>
      <c r="M473" s="663">
        <v>2024</v>
      </c>
      <c r="N473" s="662">
        <v>8</v>
      </c>
      <c r="O473" s="745">
        <v>7</v>
      </c>
      <c r="P473" s="663">
        <v>1771</v>
      </c>
      <c r="Q473" s="678">
        <v>0.875</v>
      </c>
      <c r="R473" s="662">
        <v>7</v>
      </c>
      <c r="S473" s="678">
        <v>0.875</v>
      </c>
      <c r="T473" s="745">
        <v>6</v>
      </c>
      <c r="U473" s="701">
        <v>0.8571428571428571</v>
      </c>
    </row>
    <row r="474" spans="1:21" ht="14.4" customHeight="1" x14ac:dyDescent="0.3">
      <c r="A474" s="661">
        <v>4</v>
      </c>
      <c r="B474" s="662" t="s">
        <v>3182</v>
      </c>
      <c r="C474" s="662" t="s">
        <v>3518</v>
      </c>
      <c r="D474" s="743" t="s">
        <v>5665</v>
      </c>
      <c r="E474" s="744" t="s">
        <v>3535</v>
      </c>
      <c r="F474" s="662" t="s">
        <v>3514</v>
      </c>
      <c r="G474" s="662" t="s">
        <v>4073</v>
      </c>
      <c r="H474" s="662" t="s">
        <v>597</v>
      </c>
      <c r="I474" s="662" t="s">
        <v>4086</v>
      </c>
      <c r="J474" s="662" t="s">
        <v>4087</v>
      </c>
      <c r="K474" s="662" t="s">
        <v>4088</v>
      </c>
      <c r="L474" s="663">
        <v>124</v>
      </c>
      <c r="M474" s="663">
        <v>248</v>
      </c>
      <c r="N474" s="662">
        <v>2</v>
      </c>
      <c r="O474" s="745">
        <v>2</v>
      </c>
      <c r="P474" s="663">
        <v>248</v>
      </c>
      <c r="Q474" s="678">
        <v>1</v>
      </c>
      <c r="R474" s="662">
        <v>2</v>
      </c>
      <c r="S474" s="678">
        <v>1</v>
      </c>
      <c r="T474" s="745">
        <v>2</v>
      </c>
      <c r="U474" s="701">
        <v>1</v>
      </c>
    </row>
    <row r="475" spans="1:21" ht="14.4" customHeight="1" x14ac:dyDescent="0.3">
      <c r="A475" s="661">
        <v>4</v>
      </c>
      <c r="B475" s="662" t="s">
        <v>3182</v>
      </c>
      <c r="C475" s="662" t="s">
        <v>3518</v>
      </c>
      <c r="D475" s="743" t="s">
        <v>5665</v>
      </c>
      <c r="E475" s="744" t="s">
        <v>3535</v>
      </c>
      <c r="F475" s="662" t="s">
        <v>3514</v>
      </c>
      <c r="G475" s="662" t="s">
        <v>4073</v>
      </c>
      <c r="H475" s="662" t="s">
        <v>597</v>
      </c>
      <c r="I475" s="662" t="s">
        <v>4089</v>
      </c>
      <c r="J475" s="662" t="s">
        <v>4090</v>
      </c>
      <c r="K475" s="662" t="s">
        <v>4091</v>
      </c>
      <c r="L475" s="663">
        <v>2304</v>
      </c>
      <c r="M475" s="663">
        <v>117504</v>
      </c>
      <c r="N475" s="662">
        <v>51</v>
      </c>
      <c r="O475" s="745">
        <v>9</v>
      </c>
      <c r="P475" s="663">
        <v>103680</v>
      </c>
      <c r="Q475" s="678">
        <v>0.88235294117647056</v>
      </c>
      <c r="R475" s="662">
        <v>45</v>
      </c>
      <c r="S475" s="678">
        <v>0.88235294117647056</v>
      </c>
      <c r="T475" s="745">
        <v>8</v>
      </c>
      <c r="U475" s="701">
        <v>0.88888888888888884</v>
      </c>
    </row>
    <row r="476" spans="1:21" ht="14.4" customHeight="1" x14ac:dyDescent="0.3">
      <c r="A476" s="661">
        <v>4</v>
      </c>
      <c r="B476" s="662" t="s">
        <v>3182</v>
      </c>
      <c r="C476" s="662" t="s">
        <v>3518</v>
      </c>
      <c r="D476" s="743" t="s">
        <v>5665</v>
      </c>
      <c r="E476" s="744" t="s">
        <v>3535</v>
      </c>
      <c r="F476" s="662" t="s">
        <v>3514</v>
      </c>
      <c r="G476" s="662" t="s">
        <v>4073</v>
      </c>
      <c r="H476" s="662" t="s">
        <v>597</v>
      </c>
      <c r="I476" s="662" t="s">
        <v>4092</v>
      </c>
      <c r="J476" s="662" t="s">
        <v>4093</v>
      </c>
      <c r="K476" s="662" t="s">
        <v>4094</v>
      </c>
      <c r="L476" s="663">
        <v>2094.4899999999998</v>
      </c>
      <c r="M476" s="663">
        <v>56551.229999999996</v>
      </c>
      <c r="N476" s="662">
        <v>27</v>
      </c>
      <c r="O476" s="745">
        <v>8</v>
      </c>
      <c r="P476" s="663">
        <v>56551.229999999996</v>
      </c>
      <c r="Q476" s="678">
        <v>1</v>
      </c>
      <c r="R476" s="662">
        <v>27</v>
      </c>
      <c r="S476" s="678">
        <v>1</v>
      </c>
      <c r="T476" s="745">
        <v>8</v>
      </c>
      <c r="U476" s="701">
        <v>1</v>
      </c>
    </row>
    <row r="477" spans="1:21" ht="14.4" customHeight="1" x14ac:dyDescent="0.3">
      <c r="A477" s="661">
        <v>4</v>
      </c>
      <c r="B477" s="662" t="s">
        <v>3182</v>
      </c>
      <c r="C477" s="662" t="s">
        <v>3518</v>
      </c>
      <c r="D477" s="743" t="s">
        <v>5665</v>
      </c>
      <c r="E477" s="744" t="s">
        <v>3535</v>
      </c>
      <c r="F477" s="662" t="s">
        <v>3514</v>
      </c>
      <c r="G477" s="662" t="s">
        <v>4073</v>
      </c>
      <c r="H477" s="662" t="s">
        <v>597</v>
      </c>
      <c r="I477" s="662" t="s">
        <v>4095</v>
      </c>
      <c r="J477" s="662" t="s">
        <v>4096</v>
      </c>
      <c r="K477" s="662" t="s">
        <v>4097</v>
      </c>
      <c r="L477" s="663">
        <v>315.5</v>
      </c>
      <c r="M477" s="663">
        <v>8834</v>
      </c>
      <c r="N477" s="662">
        <v>28</v>
      </c>
      <c r="O477" s="745">
        <v>20</v>
      </c>
      <c r="P477" s="663">
        <v>8834</v>
      </c>
      <c r="Q477" s="678">
        <v>1</v>
      </c>
      <c r="R477" s="662">
        <v>28</v>
      </c>
      <c r="S477" s="678">
        <v>1</v>
      </c>
      <c r="T477" s="745">
        <v>20</v>
      </c>
      <c r="U477" s="701">
        <v>1</v>
      </c>
    </row>
    <row r="478" spans="1:21" ht="14.4" customHeight="1" x14ac:dyDescent="0.3">
      <c r="A478" s="661">
        <v>4</v>
      </c>
      <c r="B478" s="662" t="s">
        <v>3182</v>
      </c>
      <c r="C478" s="662" t="s">
        <v>3518</v>
      </c>
      <c r="D478" s="743" t="s">
        <v>5665</v>
      </c>
      <c r="E478" s="744" t="s">
        <v>3535</v>
      </c>
      <c r="F478" s="662" t="s">
        <v>3514</v>
      </c>
      <c r="G478" s="662" t="s">
        <v>4073</v>
      </c>
      <c r="H478" s="662" t="s">
        <v>597</v>
      </c>
      <c r="I478" s="662" t="s">
        <v>4098</v>
      </c>
      <c r="J478" s="662" t="s">
        <v>4099</v>
      </c>
      <c r="K478" s="662" t="s">
        <v>4100</v>
      </c>
      <c r="L478" s="663">
        <v>1781.3</v>
      </c>
      <c r="M478" s="663">
        <v>7125.2</v>
      </c>
      <c r="N478" s="662">
        <v>4</v>
      </c>
      <c r="O478" s="745">
        <v>2</v>
      </c>
      <c r="P478" s="663">
        <v>7125.2</v>
      </c>
      <c r="Q478" s="678">
        <v>1</v>
      </c>
      <c r="R478" s="662">
        <v>4</v>
      </c>
      <c r="S478" s="678">
        <v>1</v>
      </c>
      <c r="T478" s="745">
        <v>2</v>
      </c>
      <c r="U478" s="701">
        <v>1</v>
      </c>
    </row>
    <row r="479" spans="1:21" ht="14.4" customHeight="1" x14ac:dyDescent="0.3">
      <c r="A479" s="661">
        <v>4</v>
      </c>
      <c r="B479" s="662" t="s">
        <v>3182</v>
      </c>
      <c r="C479" s="662" t="s">
        <v>3518</v>
      </c>
      <c r="D479" s="743" t="s">
        <v>5665</v>
      </c>
      <c r="E479" s="744" t="s">
        <v>3535</v>
      </c>
      <c r="F479" s="662" t="s">
        <v>3514</v>
      </c>
      <c r="G479" s="662" t="s">
        <v>4073</v>
      </c>
      <c r="H479" s="662" t="s">
        <v>597</v>
      </c>
      <c r="I479" s="662" t="s">
        <v>4101</v>
      </c>
      <c r="J479" s="662" t="s">
        <v>4102</v>
      </c>
      <c r="K479" s="662" t="s">
        <v>4103</v>
      </c>
      <c r="L479" s="663">
        <v>484.6</v>
      </c>
      <c r="M479" s="663">
        <v>484.6</v>
      </c>
      <c r="N479" s="662">
        <v>1</v>
      </c>
      <c r="O479" s="745">
        <v>1</v>
      </c>
      <c r="P479" s="663">
        <v>484.6</v>
      </c>
      <c r="Q479" s="678">
        <v>1</v>
      </c>
      <c r="R479" s="662">
        <v>1</v>
      </c>
      <c r="S479" s="678">
        <v>1</v>
      </c>
      <c r="T479" s="745">
        <v>1</v>
      </c>
      <c r="U479" s="701">
        <v>1</v>
      </c>
    </row>
    <row r="480" spans="1:21" ht="14.4" customHeight="1" x14ac:dyDescent="0.3">
      <c r="A480" s="661">
        <v>4</v>
      </c>
      <c r="B480" s="662" t="s">
        <v>3182</v>
      </c>
      <c r="C480" s="662" t="s">
        <v>3518</v>
      </c>
      <c r="D480" s="743" t="s">
        <v>5665</v>
      </c>
      <c r="E480" s="744" t="s">
        <v>3535</v>
      </c>
      <c r="F480" s="662" t="s">
        <v>3514</v>
      </c>
      <c r="G480" s="662" t="s">
        <v>4073</v>
      </c>
      <c r="H480" s="662" t="s">
        <v>597</v>
      </c>
      <c r="I480" s="662" t="s">
        <v>4104</v>
      </c>
      <c r="J480" s="662" t="s">
        <v>4105</v>
      </c>
      <c r="K480" s="662" t="s">
        <v>4106</v>
      </c>
      <c r="L480" s="663">
        <v>161</v>
      </c>
      <c r="M480" s="663">
        <v>322</v>
      </c>
      <c r="N480" s="662">
        <v>2</v>
      </c>
      <c r="O480" s="745">
        <v>2</v>
      </c>
      <c r="P480" s="663"/>
      <c r="Q480" s="678">
        <v>0</v>
      </c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4</v>
      </c>
      <c r="B481" s="662" t="s">
        <v>3182</v>
      </c>
      <c r="C481" s="662" t="s">
        <v>3518</v>
      </c>
      <c r="D481" s="743" t="s">
        <v>5665</v>
      </c>
      <c r="E481" s="744" t="s">
        <v>3535</v>
      </c>
      <c r="F481" s="662" t="s">
        <v>3514</v>
      </c>
      <c r="G481" s="662" t="s">
        <v>4073</v>
      </c>
      <c r="H481" s="662" t="s">
        <v>597</v>
      </c>
      <c r="I481" s="662" t="s">
        <v>4107</v>
      </c>
      <c r="J481" s="662" t="s">
        <v>4108</v>
      </c>
      <c r="K481" s="662" t="s">
        <v>3951</v>
      </c>
      <c r="L481" s="663">
        <v>500</v>
      </c>
      <c r="M481" s="663">
        <v>4500</v>
      </c>
      <c r="N481" s="662">
        <v>9</v>
      </c>
      <c r="O481" s="745">
        <v>7</v>
      </c>
      <c r="P481" s="663">
        <v>4500</v>
      </c>
      <c r="Q481" s="678">
        <v>1</v>
      </c>
      <c r="R481" s="662">
        <v>9</v>
      </c>
      <c r="S481" s="678">
        <v>1</v>
      </c>
      <c r="T481" s="745">
        <v>7</v>
      </c>
      <c r="U481" s="701">
        <v>1</v>
      </c>
    </row>
    <row r="482" spans="1:21" ht="14.4" customHeight="1" x14ac:dyDescent="0.3">
      <c r="A482" s="661">
        <v>4</v>
      </c>
      <c r="B482" s="662" t="s">
        <v>3182</v>
      </c>
      <c r="C482" s="662" t="s">
        <v>3518</v>
      </c>
      <c r="D482" s="743" t="s">
        <v>5665</v>
      </c>
      <c r="E482" s="744" t="s">
        <v>3535</v>
      </c>
      <c r="F482" s="662" t="s">
        <v>3514</v>
      </c>
      <c r="G482" s="662" t="s">
        <v>4073</v>
      </c>
      <c r="H482" s="662" t="s">
        <v>597</v>
      </c>
      <c r="I482" s="662" t="s">
        <v>4109</v>
      </c>
      <c r="J482" s="662" t="s">
        <v>4110</v>
      </c>
      <c r="K482" s="662" t="s">
        <v>4111</v>
      </c>
      <c r="L482" s="663">
        <v>579</v>
      </c>
      <c r="M482" s="663">
        <v>1737</v>
      </c>
      <c r="N482" s="662">
        <v>3</v>
      </c>
      <c r="O482" s="745">
        <v>1</v>
      </c>
      <c r="P482" s="663">
        <v>1737</v>
      </c>
      <c r="Q482" s="678">
        <v>1</v>
      </c>
      <c r="R482" s="662">
        <v>3</v>
      </c>
      <c r="S482" s="678">
        <v>1</v>
      </c>
      <c r="T482" s="745">
        <v>1</v>
      </c>
      <c r="U482" s="701">
        <v>1</v>
      </c>
    </row>
    <row r="483" spans="1:21" ht="14.4" customHeight="1" x14ac:dyDescent="0.3">
      <c r="A483" s="661">
        <v>4</v>
      </c>
      <c r="B483" s="662" t="s">
        <v>3182</v>
      </c>
      <c r="C483" s="662" t="s">
        <v>3518</v>
      </c>
      <c r="D483" s="743" t="s">
        <v>5665</v>
      </c>
      <c r="E483" s="744" t="s">
        <v>3535</v>
      </c>
      <c r="F483" s="662" t="s">
        <v>3514</v>
      </c>
      <c r="G483" s="662" t="s">
        <v>4073</v>
      </c>
      <c r="H483" s="662" t="s">
        <v>597</v>
      </c>
      <c r="I483" s="662" t="s">
        <v>4112</v>
      </c>
      <c r="J483" s="662" t="s">
        <v>4113</v>
      </c>
      <c r="K483" s="662" t="s">
        <v>4106</v>
      </c>
      <c r="L483" s="663">
        <v>220.68</v>
      </c>
      <c r="M483" s="663">
        <v>662.04</v>
      </c>
      <c r="N483" s="662">
        <v>3</v>
      </c>
      <c r="O483" s="745">
        <v>1</v>
      </c>
      <c r="P483" s="663">
        <v>662.04</v>
      </c>
      <c r="Q483" s="678">
        <v>1</v>
      </c>
      <c r="R483" s="662">
        <v>3</v>
      </c>
      <c r="S483" s="678">
        <v>1</v>
      </c>
      <c r="T483" s="745">
        <v>1</v>
      </c>
      <c r="U483" s="701">
        <v>1</v>
      </c>
    </row>
    <row r="484" spans="1:21" ht="14.4" customHeight="1" x14ac:dyDescent="0.3">
      <c r="A484" s="661">
        <v>4</v>
      </c>
      <c r="B484" s="662" t="s">
        <v>3182</v>
      </c>
      <c r="C484" s="662" t="s">
        <v>3518</v>
      </c>
      <c r="D484" s="743" t="s">
        <v>5665</v>
      </c>
      <c r="E484" s="744" t="s">
        <v>3535</v>
      </c>
      <c r="F484" s="662" t="s">
        <v>3514</v>
      </c>
      <c r="G484" s="662" t="s">
        <v>4073</v>
      </c>
      <c r="H484" s="662" t="s">
        <v>597</v>
      </c>
      <c r="I484" s="662" t="s">
        <v>4114</v>
      </c>
      <c r="J484" s="662" t="s">
        <v>4115</v>
      </c>
      <c r="K484" s="662" t="s">
        <v>4116</v>
      </c>
      <c r="L484" s="663">
        <v>180.25</v>
      </c>
      <c r="M484" s="663">
        <v>1261.75</v>
      </c>
      <c r="N484" s="662">
        <v>7</v>
      </c>
      <c r="O484" s="745">
        <v>5</v>
      </c>
      <c r="P484" s="663">
        <v>1261.75</v>
      </c>
      <c r="Q484" s="678">
        <v>1</v>
      </c>
      <c r="R484" s="662">
        <v>7</v>
      </c>
      <c r="S484" s="678">
        <v>1</v>
      </c>
      <c r="T484" s="745">
        <v>5</v>
      </c>
      <c r="U484" s="701">
        <v>1</v>
      </c>
    </row>
    <row r="485" spans="1:21" ht="14.4" customHeight="1" x14ac:dyDescent="0.3">
      <c r="A485" s="661">
        <v>4</v>
      </c>
      <c r="B485" s="662" t="s">
        <v>3182</v>
      </c>
      <c r="C485" s="662" t="s">
        <v>3518</v>
      </c>
      <c r="D485" s="743" t="s">
        <v>5665</v>
      </c>
      <c r="E485" s="744" t="s">
        <v>3535</v>
      </c>
      <c r="F485" s="662" t="s">
        <v>3514</v>
      </c>
      <c r="G485" s="662" t="s">
        <v>4073</v>
      </c>
      <c r="H485" s="662" t="s">
        <v>597</v>
      </c>
      <c r="I485" s="662" t="s">
        <v>4117</v>
      </c>
      <c r="J485" s="662" t="s">
        <v>4118</v>
      </c>
      <c r="K485" s="662" t="s">
        <v>4119</v>
      </c>
      <c r="L485" s="663">
        <v>5343.9</v>
      </c>
      <c r="M485" s="663">
        <v>90846.299999999988</v>
      </c>
      <c r="N485" s="662">
        <v>17</v>
      </c>
      <c r="O485" s="745">
        <v>8</v>
      </c>
      <c r="P485" s="663">
        <v>90846.299999999988</v>
      </c>
      <c r="Q485" s="678">
        <v>1</v>
      </c>
      <c r="R485" s="662">
        <v>17</v>
      </c>
      <c r="S485" s="678">
        <v>1</v>
      </c>
      <c r="T485" s="745">
        <v>8</v>
      </c>
      <c r="U485" s="701">
        <v>1</v>
      </c>
    </row>
    <row r="486" spans="1:21" ht="14.4" customHeight="1" x14ac:dyDescent="0.3">
      <c r="A486" s="661">
        <v>4</v>
      </c>
      <c r="B486" s="662" t="s">
        <v>3182</v>
      </c>
      <c r="C486" s="662" t="s">
        <v>3518</v>
      </c>
      <c r="D486" s="743" t="s">
        <v>5665</v>
      </c>
      <c r="E486" s="744" t="s">
        <v>3535</v>
      </c>
      <c r="F486" s="662" t="s">
        <v>3514</v>
      </c>
      <c r="G486" s="662" t="s">
        <v>4073</v>
      </c>
      <c r="H486" s="662" t="s">
        <v>597</v>
      </c>
      <c r="I486" s="662" t="s">
        <v>4120</v>
      </c>
      <c r="J486" s="662" t="s">
        <v>4121</v>
      </c>
      <c r="K486" s="662" t="s">
        <v>4122</v>
      </c>
      <c r="L486" s="663">
        <v>5343.9</v>
      </c>
      <c r="M486" s="663">
        <v>16031.699999999999</v>
      </c>
      <c r="N486" s="662">
        <v>3</v>
      </c>
      <c r="O486" s="745">
        <v>1</v>
      </c>
      <c r="P486" s="663">
        <v>16031.699999999999</v>
      </c>
      <c r="Q486" s="678">
        <v>1</v>
      </c>
      <c r="R486" s="662">
        <v>3</v>
      </c>
      <c r="S486" s="678">
        <v>1</v>
      </c>
      <c r="T486" s="745">
        <v>1</v>
      </c>
      <c r="U486" s="701">
        <v>1</v>
      </c>
    </row>
    <row r="487" spans="1:21" ht="14.4" customHeight="1" x14ac:dyDescent="0.3">
      <c r="A487" s="661">
        <v>4</v>
      </c>
      <c r="B487" s="662" t="s">
        <v>3182</v>
      </c>
      <c r="C487" s="662" t="s">
        <v>3518</v>
      </c>
      <c r="D487" s="743" t="s">
        <v>5665</v>
      </c>
      <c r="E487" s="744" t="s">
        <v>3535</v>
      </c>
      <c r="F487" s="662" t="s">
        <v>3514</v>
      </c>
      <c r="G487" s="662" t="s">
        <v>4073</v>
      </c>
      <c r="H487" s="662" t="s">
        <v>597</v>
      </c>
      <c r="I487" s="662" t="s">
        <v>4120</v>
      </c>
      <c r="J487" s="662" t="s">
        <v>4121</v>
      </c>
      <c r="K487" s="662" t="s">
        <v>4123</v>
      </c>
      <c r="L487" s="663">
        <v>5343.9</v>
      </c>
      <c r="M487" s="663">
        <v>122909.7</v>
      </c>
      <c r="N487" s="662">
        <v>23</v>
      </c>
      <c r="O487" s="745">
        <v>10</v>
      </c>
      <c r="P487" s="663">
        <v>106878</v>
      </c>
      <c r="Q487" s="678">
        <v>0.86956521739130432</v>
      </c>
      <c r="R487" s="662">
        <v>20</v>
      </c>
      <c r="S487" s="678">
        <v>0.86956521739130432</v>
      </c>
      <c r="T487" s="745">
        <v>9</v>
      </c>
      <c r="U487" s="701">
        <v>0.9</v>
      </c>
    </row>
    <row r="488" spans="1:21" ht="14.4" customHeight="1" x14ac:dyDescent="0.3">
      <c r="A488" s="661">
        <v>4</v>
      </c>
      <c r="B488" s="662" t="s">
        <v>3182</v>
      </c>
      <c r="C488" s="662" t="s">
        <v>3518</v>
      </c>
      <c r="D488" s="743" t="s">
        <v>5665</v>
      </c>
      <c r="E488" s="744" t="s">
        <v>3535</v>
      </c>
      <c r="F488" s="662" t="s">
        <v>3514</v>
      </c>
      <c r="G488" s="662" t="s">
        <v>4073</v>
      </c>
      <c r="H488" s="662" t="s">
        <v>597</v>
      </c>
      <c r="I488" s="662" t="s">
        <v>4124</v>
      </c>
      <c r="J488" s="662" t="s">
        <v>4125</v>
      </c>
      <c r="K488" s="662" t="s">
        <v>4126</v>
      </c>
      <c r="L488" s="663">
        <v>2816</v>
      </c>
      <c r="M488" s="663">
        <v>8448</v>
      </c>
      <c r="N488" s="662">
        <v>3</v>
      </c>
      <c r="O488" s="745">
        <v>1</v>
      </c>
      <c r="P488" s="663">
        <v>8448</v>
      </c>
      <c r="Q488" s="678">
        <v>1</v>
      </c>
      <c r="R488" s="662">
        <v>3</v>
      </c>
      <c r="S488" s="678">
        <v>1</v>
      </c>
      <c r="T488" s="745">
        <v>1</v>
      </c>
      <c r="U488" s="701">
        <v>1</v>
      </c>
    </row>
    <row r="489" spans="1:21" ht="14.4" customHeight="1" x14ac:dyDescent="0.3">
      <c r="A489" s="661">
        <v>4</v>
      </c>
      <c r="B489" s="662" t="s">
        <v>3182</v>
      </c>
      <c r="C489" s="662" t="s">
        <v>3518</v>
      </c>
      <c r="D489" s="743" t="s">
        <v>5665</v>
      </c>
      <c r="E489" s="744" t="s">
        <v>3535</v>
      </c>
      <c r="F489" s="662" t="s">
        <v>3514</v>
      </c>
      <c r="G489" s="662" t="s">
        <v>4073</v>
      </c>
      <c r="H489" s="662" t="s">
        <v>597</v>
      </c>
      <c r="I489" s="662" t="s">
        <v>4127</v>
      </c>
      <c r="J489" s="662" t="s">
        <v>4128</v>
      </c>
      <c r="K489" s="662" t="s">
        <v>2668</v>
      </c>
      <c r="L489" s="663">
        <v>1526.74</v>
      </c>
      <c r="M489" s="663">
        <v>7633.7000000000007</v>
      </c>
      <c r="N489" s="662">
        <v>5</v>
      </c>
      <c r="O489" s="745">
        <v>2</v>
      </c>
      <c r="P489" s="663">
        <v>7633.7000000000007</v>
      </c>
      <c r="Q489" s="678">
        <v>1</v>
      </c>
      <c r="R489" s="662">
        <v>5</v>
      </c>
      <c r="S489" s="678">
        <v>1</v>
      </c>
      <c r="T489" s="745">
        <v>2</v>
      </c>
      <c r="U489" s="701">
        <v>1</v>
      </c>
    </row>
    <row r="490" spans="1:21" ht="14.4" customHeight="1" x14ac:dyDescent="0.3">
      <c r="A490" s="661">
        <v>4</v>
      </c>
      <c r="B490" s="662" t="s">
        <v>3182</v>
      </c>
      <c r="C490" s="662" t="s">
        <v>3518</v>
      </c>
      <c r="D490" s="743" t="s">
        <v>5665</v>
      </c>
      <c r="E490" s="744" t="s">
        <v>3535</v>
      </c>
      <c r="F490" s="662" t="s">
        <v>3514</v>
      </c>
      <c r="G490" s="662" t="s">
        <v>4073</v>
      </c>
      <c r="H490" s="662" t="s">
        <v>597</v>
      </c>
      <c r="I490" s="662" t="s">
        <v>4129</v>
      </c>
      <c r="J490" s="662" t="s">
        <v>4130</v>
      </c>
      <c r="K490" s="662" t="s">
        <v>4131</v>
      </c>
      <c r="L490" s="663">
        <v>1832.09</v>
      </c>
      <c r="M490" s="663">
        <v>5496.2699999999995</v>
      </c>
      <c r="N490" s="662">
        <v>3</v>
      </c>
      <c r="O490" s="745">
        <v>1</v>
      </c>
      <c r="P490" s="663">
        <v>5496.2699999999995</v>
      </c>
      <c r="Q490" s="678">
        <v>1</v>
      </c>
      <c r="R490" s="662">
        <v>3</v>
      </c>
      <c r="S490" s="678">
        <v>1</v>
      </c>
      <c r="T490" s="745">
        <v>1</v>
      </c>
      <c r="U490" s="701">
        <v>1</v>
      </c>
    </row>
    <row r="491" spans="1:21" ht="14.4" customHeight="1" x14ac:dyDescent="0.3">
      <c r="A491" s="661">
        <v>4</v>
      </c>
      <c r="B491" s="662" t="s">
        <v>3182</v>
      </c>
      <c r="C491" s="662" t="s">
        <v>3518</v>
      </c>
      <c r="D491" s="743" t="s">
        <v>5665</v>
      </c>
      <c r="E491" s="744" t="s">
        <v>3535</v>
      </c>
      <c r="F491" s="662" t="s">
        <v>3514</v>
      </c>
      <c r="G491" s="662" t="s">
        <v>4073</v>
      </c>
      <c r="H491" s="662" t="s">
        <v>597</v>
      </c>
      <c r="I491" s="662" t="s">
        <v>4129</v>
      </c>
      <c r="J491" s="662" t="s">
        <v>4130</v>
      </c>
      <c r="K491" s="662" t="s">
        <v>2668</v>
      </c>
      <c r="L491" s="663">
        <v>1832.09</v>
      </c>
      <c r="M491" s="663">
        <v>40305.979999999996</v>
      </c>
      <c r="N491" s="662">
        <v>22</v>
      </c>
      <c r="O491" s="745">
        <v>8</v>
      </c>
      <c r="P491" s="663">
        <v>40305.979999999996</v>
      </c>
      <c r="Q491" s="678">
        <v>1</v>
      </c>
      <c r="R491" s="662">
        <v>22</v>
      </c>
      <c r="S491" s="678">
        <v>1</v>
      </c>
      <c r="T491" s="745">
        <v>8</v>
      </c>
      <c r="U491" s="701">
        <v>1</v>
      </c>
    </row>
    <row r="492" spans="1:21" ht="14.4" customHeight="1" x14ac:dyDescent="0.3">
      <c r="A492" s="661">
        <v>4</v>
      </c>
      <c r="B492" s="662" t="s">
        <v>3182</v>
      </c>
      <c r="C492" s="662" t="s">
        <v>3518</v>
      </c>
      <c r="D492" s="743" t="s">
        <v>5665</v>
      </c>
      <c r="E492" s="744" t="s">
        <v>3535</v>
      </c>
      <c r="F492" s="662" t="s">
        <v>3514</v>
      </c>
      <c r="G492" s="662" t="s">
        <v>4073</v>
      </c>
      <c r="H492" s="662" t="s">
        <v>597</v>
      </c>
      <c r="I492" s="662" t="s">
        <v>4132</v>
      </c>
      <c r="J492" s="662" t="s">
        <v>4133</v>
      </c>
      <c r="K492" s="662" t="s">
        <v>4134</v>
      </c>
      <c r="L492" s="663">
        <v>2473.21</v>
      </c>
      <c r="M492" s="663">
        <v>7419.63</v>
      </c>
      <c r="N492" s="662">
        <v>3</v>
      </c>
      <c r="O492" s="745">
        <v>1</v>
      </c>
      <c r="P492" s="663">
        <v>7419.63</v>
      </c>
      <c r="Q492" s="678">
        <v>1</v>
      </c>
      <c r="R492" s="662">
        <v>3</v>
      </c>
      <c r="S492" s="678">
        <v>1</v>
      </c>
      <c r="T492" s="745">
        <v>1</v>
      </c>
      <c r="U492" s="701">
        <v>1</v>
      </c>
    </row>
    <row r="493" spans="1:21" ht="14.4" customHeight="1" x14ac:dyDescent="0.3">
      <c r="A493" s="661">
        <v>4</v>
      </c>
      <c r="B493" s="662" t="s">
        <v>3182</v>
      </c>
      <c r="C493" s="662" t="s">
        <v>3518</v>
      </c>
      <c r="D493" s="743" t="s">
        <v>5665</v>
      </c>
      <c r="E493" s="744" t="s">
        <v>3535</v>
      </c>
      <c r="F493" s="662" t="s">
        <v>3514</v>
      </c>
      <c r="G493" s="662" t="s">
        <v>4073</v>
      </c>
      <c r="H493" s="662" t="s">
        <v>597</v>
      </c>
      <c r="I493" s="662" t="s">
        <v>4132</v>
      </c>
      <c r="J493" s="662" t="s">
        <v>4133</v>
      </c>
      <c r="K493" s="662" t="s">
        <v>4135</v>
      </c>
      <c r="L493" s="663">
        <v>2473.21</v>
      </c>
      <c r="M493" s="663">
        <v>2473.21</v>
      </c>
      <c r="N493" s="662">
        <v>1</v>
      </c>
      <c r="O493" s="745">
        <v>1</v>
      </c>
      <c r="P493" s="663">
        <v>2473.21</v>
      </c>
      <c r="Q493" s="678">
        <v>1</v>
      </c>
      <c r="R493" s="662">
        <v>1</v>
      </c>
      <c r="S493" s="678">
        <v>1</v>
      </c>
      <c r="T493" s="745">
        <v>1</v>
      </c>
      <c r="U493" s="701">
        <v>1</v>
      </c>
    </row>
    <row r="494" spans="1:21" ht="14.4" customHeight="1" x14ac:dyDescent="0.3">
      <c r="A494" s="661">
        <v>4</v>
      </c>
      <c r="B494" s="662" t="s">
        <v>3182</v>
      </c>
      <c r="C494" s="662" t="s">
        <v>3518</v>
      </c>
      <c r="D494" s="743" t="s">
        <v>5665</v>
      </c>
      <c r="E494" s="744" t="s">
        <v>3535</v>
      </c>
      <c r="F494" s="662" t="s">
        <v>3514</v>
      </c>
      <c r="G494" s="662" t="s">
        <v>4073</v>
      </c>
      <c r="H494" s="662" t="s">
        <v>597</v>
      </c>
      <c r="I494" s="662" t="s">
        <v>4136</v>
      </c>
      <c r="J494" s="662" t="s">
        <v>4137</v>
      </c>
      <c r="K494" s="662" t="s">
        <v>2668</v>
      </c>
      <c r="L494" s="663">
        <v>485.63</v>
      </c>
      <c r="M494" s="663">
        <v>3399.4100000000003</v>
      </c>
      <c r="N494" s="662">
        <v>7</v>
      </c>
      <c r="O494" s="745">
        <v>7</v>
      </c>
      <c r="P494" s="663">
        <v>3399.4100000000003</v>
      </c>
      <c r="Q494" s="678">
        <v>1</v>
      </c>
      <c r="R494" s="662">
        <v>7</v>
      </c>
      <c r="S494" s="678">
        <v>1</v>
      </c>
      <c r="T494" s="745">
        <v>7</v>
      </c>
      <c r="U494" s="701">
        <v>1</v>
      </c>
    </row>
    <row r="495" spans="1:21" ht="14.4" customHeight="1" x14ac:dyDescent="0.3">
      <c r="A495" s="661">
        <v>4</v>
      </c>
      <c r="B495" s="662" t="s">
        <v>3182</v>
      </c>
      <c r="C495" s="662" t="s">
        <v>3518</v>
      </c>
      <c r="D495" s="743" t="s">
        <v>5665</v>
      </c>
      <c r="E495" s="744" t="s">
        <v>3535</v>
      </c>
      <c r="F495" s="662" t="s">
        <v>3514</v>
      </c>
      <c r="G495" s="662" t="s">
        <v>4073</v>
      </c>
      <c r="H495" s="662" t="s">
        <v>597</v>
      </c>
      <c r="I495" s="662" t="s">
        <v>4138</v>
      </c>
      <c r="J495" s="662" t="s">
        <v>4139</v>
      </c>
      <c r="K495" s="662" t="s">
        <v>2668</v>
      </c>
      <c r="L495" s="663">
        <v>300</v>
      </c>
      <c r="M495" s="663">
        <v>2700</v>
      </c>
      <c r="N495" s="662">
        <v>9</v>
      </c>
      <c r="O495" s="745">
        <v>8</v>
      </c>
      <c r="P495" s="663">
        <v>2700</v>
      </c>
      <c r="Q495" s="678">
        <v>1</v>
      </c>
      <c r="R495" s="662">
        <v>9</v>
      </c>
      <c r="S495" s="678">
        <v>1</v>
      </c>
      <c r="T495" s="745">
        <v>8</v>
      </c>
      <c r="U495" s="701">
        <v>1</v>
      </c>
    </row>
    <row r="496" spans="1:21" ht="14.4" customHeight="1" x14ac:dyDescent="0.3">
      <c r="A496" s="661">
        <v>4</v>
      </c>
      <c r="B496" s="662" t="s">
        <v>3182</v>
      </c>
      <c r="C496" s="662" t="s">
        <v>3518</v>
      </c>
      <c r="D496" s="743" t="s">
        <v>5665</v>
      </c>
      <c r="E496" s="744" t="s">
        <v>3535</v>
      </c>
      <c r="F496" s="662" t="s">
        <v>3514</v>
      </c>
      <c r="G496" s="662" t="s">
        <v>4073</v>
      </c>
      <c r="H496" s="662" t="s">
        <v>597</v>
      </c>
      <c r="I496" s="662" t="s">
        <v>4140</v>
      </c>
      <c r="J496" s="662" t="s">
        <v>4141</v>
      </c>
      <c r="K496" s="662" t="s">
        <v>4142</v>
      </c>
      <c r="L496" s="663">
        <v>196.43</v>
      </c>
      <c r="M496" s="663">
        <v>1571.44</v>
      </c>
      <c r="N496" s="662">
        <v>8</v>
      </c>
      <c r="O496" s="745">
        <v>8</v>
      </c>
      <c r="P496" s="663">
        <v>1178.5800000000002</v>
      </c>
      <c r="Q496" s="678">
        <v>0.75000000000000011</v>
      </c>
      <c r="R496" s="662">
        <v>6</v>
      </c>
      <c r="S496" s="678">
        <v>0.75</v>
      </c>
      <c r="T496" s="745">
        <v>6</v>
      </c>
      <c r="U496" s="701">
        <v>0.75</v>
      </c>
    </row>
    <row r="497" spans="1:21" ht="14.4" customHeight="1" x14ac:dyDescent="0.3">
      <c r="A497" s="661">
        <v>4</v>
      </c>
      <c r="B497" s="662" t="s">
        <v>3182</v>
      </c>
      <c r="C497" s="662" t="s">
        <v>3518</v>
      </c>
      <c r="D497" s="743" t="s">
        <v>5665</v>
      </c>
      <c r="E497" s="744" t="s">
        <v>3535</v>
      </c>
      <c r="F497" s="662" t="s">
        <v>3514</v>
      </c>
      <c r="G497" s="662" t="s">
        <v>4073</v>
      </c>
      <c r="H497" s="662" t="s">
        <v>597</v>
      </c>
      <c r="I497" s="662" t="s">
        <v>4143</v>
      </c>
      <c r="J497" s="662" t="s">
        <v>4144</v>
      </c>
      <c r="K497" s="662" t="s">
        <v>4145</v>
      </c>
      <c r="L497" s="663">
        <v>210.33</v>
      </c>
      <c r="M497" s="663">
        <v>1261.98</v>
      </c>
      <c r="N497" s="662">
        <v>6</v>
      </c>
      <c r="O497" s="745">
        <v>6</v>
      </c>
      <c r="P497" s="663">
        <v>1261.98</v>
      </c>
      <c r="Q497" s="678">
        <v>1</v>
      </c>
      <c r="R497" s="662">
        <v>6</v>
      </c>
      <c r="S497" s="678">
        <v>1</v>
      </c>
      <c r="T497" s="745">
        <v>6</v>
      </c>
      <c r="U497" s="701">
        <v>1</v>
      </c>
    </row>
    <row r="498" spans="1:21" ht="14.4" customHeight="1" x14ac:dyDescent="0.3">
      <c r="A498" s="661">
        <v>4</v>
      </c>
      <c r="B498" s="662" t="s">
        <v>3182</v>
      </c>
      <c r="C498" s="662" t="s">
        <v>3518</v>
      </c>
      <c r="D498" s="743" t="s">
        <v>5665</v>
      </c>
      <c r="E498" s="744" t="s">
        <v>3535</v>
      </c>
      <c r="F498" s="662" t="s">
        <v>3514</v>
      </c>
      <c r="G498" s="662" t="s">
        <v>4073</v>
      </c>
      <c r="H498" s="662" t="s">
        <v>597</v>
      </c>
      <c r="I498" s="662" t="s">
        <v>4146</v>
      </c>
      <c r="J498" s="662" t="s">
        <v>4147</v>
      </c>
      <c r="K498" s="662" t="s">
        <v>4148</v>
      </c>
      <c r="L498" s="663">
        <v>507.04</v>
      </c>
      <c r="M498" s="663">
        <v>3042.2400000000002</v>
      </c>
      <c r="N498" s="662">
        <v>6</v>
      </c>
      <c r="O498" s="745">
        <v>3</v>
      </c>
      <c r="P498" s="663">
        <v>3042.2400000000002</v>
      </c>
      <c r="Q498" s="678">
        <v>1</v>
      </c>
      <c r="R498" s="662">
        <v>6</v>
      </c>
      <c r="S498" s="678">
        <v>1</v>
      </c>
      <c r="T498" s="745">
        <v>3</v>
      </c>
      <c r="U498" s="701">
        <v>1</v>
      </c>
    </row>
    <row r="499" spans="1:21" ht="14.4" customHeight="1" x14ac:dyDescent="0.3">
      <c r="A499" s="661">
        <v>4</v>
      </c>
      <c r="B499" s="662" t="s">
        <v>3182</v>
      </c>
      <c r="C499" s="662" t="s">
        <v>3518</v>
      </c>
      <c r="D499" s="743" t="s">
        <v>5665</v>
      </c>
      <c r="E499" s="744" t="s">
        <v>3535</v>
      </c>
      <c r="F499" s="662" t="s">
        <v>3514</v>
      </c>
      <c r="G499" s="662" t="s">
        <v>4073</v>
      </c>
      <c r="H499" s="662" t="s">
        <v>597</v>
      </c>
      <c r="I499" s="662" t="s">
        <v>4149</v>
      </c>
      <c r="J499" s="662" t="s">
        <v>4150</v>
      </c>
      <c r="K499" s="662" t="s">
        <v>4151</v>
      </c>
      <c r="L499" s="663">
        <v>299</v>
      </c>
      <c r="M499" s="663">
        <v>2990</v>
      </c>
      <c r="N499" s="662">
        <v>10</v>
      </c>
      <c r="O499" s="745">
        <v>7</v>
      </c>
      <c r="P499" s="663">
        <v>2990</v>
      </c>
      <c r="Q499" s="678">
        <v>1</v>
      </c>
      <c r="R499" s="662">
        <v>10</v>
      </c>
      <c r="S499" s="678">
        <v>1</v>
      </c>
      <c r="T499" s="745">
        <v>7</v>
      </c>
      <c r="U499" s="701">
        <v>1</v>
      </c>
    </row>
    <row r="500" spans="1:21" ht="14.4" customHeight="1" x14ac:dyDescent="0.3">
      <c r="A500" s="661">
        <v>4</v>
      </c>
      <c r="B500" s="662" t="s">
        <v>3182</v>
      </c>
      <c r="C500" s="662" t="s">
        <v>3518</v>
      </c>
      <c r="D500" s="743" t="s">
        <v>5665</v>
      </c>
      <c r="E500" s="744" t="s">
        <v>3535</v>
      </c>
      <c r="F500" s="662" t="s">
        <v>3514</v>
      </c>
      <c r="G500" s="662" t="s">
        <v>4073</v>
      </c>
      <c r="H500" s="662" t="s">
        <v>597</v>
      </c>
      <c r="I500" s="662" t="s">
        <v>4152</v>
      </c>
      <c r="J500" s="662" t="s">
        <v>4153</v>
      </c>
      <c r="K500" s="662" t="s">
        <v>4154</v>
      </c>
      <c r="L500" s="663">
        <v>320</v>
      </c>
      <c r="M500" s="663">
        <v>2240</v>
      </c>
      <c r="N500" s="662">
        <v>7</v>
      </c>
      <c r="O500" s="745">
        <v>4</v>
      </c>
      <c r="P500" s="663">
        <v>1920</v>
      </c>
      <c r="Q500" s="678">
        <v>0.8571428571428571</v>
      </c>
      <c r="R500" s="662">
        <v>6</v>
      </c>
      <c r="S500" s="678">
        <v>0.8571428571428571</v>
      </c>
      <c r="T500" s="745">
        <v>3</v>
      </c>
      <c r="U500" s="701">
        <v>0.75</v>
      </c>
    </row>
    <row r="501" spans="1:21" ht="14.4" customHeight="1" x14ac:dyDescent="0.3">
      <c r="A501" s="661">
        <v>4</v>
      </c>
      <c r="B501" s="662" t="s">
        <v>3182</v>
      </c>
      <c r="C501" s="662" t="s">
        <v>3518</v>
      </c>
      <c r="D501" s="743" t="s">
        <v>5665</v>
      </c>
      <c r="E501" s="744" t="s">
        <v>3535</v>
      </c>
      <c r="F501" s="662" t="s">
        <v>3514</v>
      </c>
      <c r="G501" s="662" t="s">
        <v>4073</v>
      </c>
      <c r="H501" s="662" t="s">
        <v>597</v>
      </c>
      <c r="I501" s="662" t="s">
        <v>4155</v>
      </c>
      <c r="J501" s="662" t="s">
        <v>4156</v>
      </c>
      <c r="K501" s="662" t="s">
        <v>4157</v>
      </c>
      <c r="L501" s="663">
        <v>498</v>
      </c>
      <c r="M501" s="663">
        <v>2490</v>
      </c>
      <c r="N501" s="662">
        <v>5</v>
      </c>
      <c r="O501" s="745">
        <v>3</v>
      </c>
      <c r="P501" s="663">
        <v>1992</v>
      </c>
      <c r="Q501" s="678">
        <v>0.8</v>
      </c>
      <c r="R501" s="662">
        <v>4</v>
      </c>
      <c r="S501" s="678">
        <v>0.8</v>
      </c>
      <c r="T501" s="745">
        <v>2</v>
      </c>
      <c r="U501" s="701">
        <v>0.66666666666666663</v>
      </c>
    </row>
    <row r="502" spans="1:21" ht="14.4" customHeight="1" x14ac:dyDescent="0.3">
      <c r="A502" s="661">
        <v>4</v>
      </c>
      <c r="B502" s="662" t="s">
        <v>3182</v>
      </c>
      <c r="C502" s="662" t="s">
        <v>3518</v>
      </c>
      <c r="D502" s="743" t="s">
        <v>5665</v>
      </c>
      <c r="E502" s="744" t="s">
        <v>3535</v>
      </c>
      <c r="F502" s="662" t="s">
        <v>3514</v>
      </c>
      <c r="G502" s="662" t="s">
        <v>4073</v>
      </c>
      <c r="H502" s="662" t="s">
        <v>597</v>
      </c>
      <c r="I502" s="662" t="s">
        <v>4158</v>
      </c>
      <c r="J502" s="662" t="s">
        <v>4159</v>
      </c>
      <c r="K502" s="662" t="s">
        <v>4160</v>
      </c>
      <c r="L502" s="663">
        <v>2816</v>
      </c>
      <c r="M502" s="663">
        <v>101376</v>
      </c>
      <c r="N502" s="662">
        <v>36</v>
      </c>
      <c r="O502" s="745">
        <v>4</v>
      </c>
      <c r="P502" s="663">
        <v>101376</v>
      </c>
      <c r="Q502" s="678">
        <v>1</v>
      </c>
      <c r="R502" s="662">
        <v>36</v>
      </c>
      <c r="S502" s="678">
        <v>1</v>
      </c>
      <c r="T502" s="745">
        <v>4</v>
      </c>
      <c r="U502" s="701">
        <v>1</v>
      </c>
    </row>
    <row r="503" spans="1:21" ht="14.4" customHeight="1" x14ac:dyDescent="0.3">
      <c r="A503" s="661">
        <v>4</v>
      </c>
      <c r="B503" s="662" t="s">
        <v>3182</v>
      </c>
      <c r="C503" s="662" t="s">
        <v>3518</v>
      </c>
      <c r="D503" s="743" t="s">
        <v>5665</v>
      </c>
      <c r="E503" s="744" t="s">
        <v>3535</v>
      </c>
      <c r="F503" s="662" t="s">
        <v>3514</v>
      </c>
      <c r="G503" s="662" t="s">
        <v>4073</v>
      </c>
      <c r="H503" s="662" t="s">
        <v>597</v>
      </c>
      <c r="I503" s="662" t="s">
        <v>4161</v>
      </c>
      <c r="J503" s="662" t="s">
        <v>4162</v>
      </c>
      <c r="K503" s="662" t="s">
        <v>4163</v>
      </c>
      <c r="L503" s="663">
        <v>2412.9</v>
      </c>
      <c r="M503" s="663">
        <v>14477.400000000001</v>
      </c>
      <c r="N503" s="662">
        <v>6</v>
      </c>
      <c r="O503" s="745">
        <v>1</v>
      </c>
      <c r="P503" s="663">
        <v>14477.400000000001</v>
      </c>
      <c r="Q503" s="678">
        <v>1</v>
      </c>
      <c r="R503" s="662">
        <v>6</v>
      </c>
      <c r="S503" s="678">
        <v>1</v>
      </c>
      <c r="T503" s="745">
        <v>1</v>
      </c>
      <c r="U503" s="701">
        <v>1</v>
      </c>
    </row>
    <row r="504" spans="1:21" ht="14.4" customHeight="1" x14ac:dyDescent="0.3">
      <c r="A504" s="661">
        <v>4</v>
      </c>
      <c r="B504" s="662" t="s">
        <v>3182</v>
      </c>
      <c r="C504" s="662" t="s">
        <v>3518</v>
      </c>
      <c r="D504" s="743" t="s">
        <v>5665</v>
      </c>
      <c r="E504" s="744" t="s">
        <v>3535</v>
      </c>
      <c r="F504" s="662" t="s">
        <v>3514</v>
      </c>
      <c r="G504" s="662" t="s">
        <v>4073</v>
      </c>
      <c r="H504" s="662" t="s">
        <v>597</v>
      </c>
      <c r="I504" s="662" t="s">
        <v>4164</v>
      </c>
      <c r="J504" s="662" t="s">
        <v>4165</v>
      </c>
      <c r="K504" s="662" t="s">
        <v>4166</v>
      </c>
      <c r="L504" s="663">
        <v>1500.3</v>
      </c>
      <c r="M504" s="663">
        <v>15003</v>
      </c>
      <c r="N504" s="662">
        <v>10</v>
      </c>
      <c r="O504" s="745">
        <v>2</v>
      </c>
      <c r="P504" s="663">
        <v>15003</v>
      </c>
      <c r="Q504" s="678">
        <v>1</v>
      </c>
      <c r="R504" s="662">
        <v>10</v>
      </c>
      <c r="S504" s="678">
        <v>1</v>
      </c>
      <c r="T504" s="745">
        <v>2</v>
      </c>
      <c r="U504" s="701">
        <v>1</v>
      </c>
    </row>
    <row r="505" spans="1:21" ht="14.4" customHeight="1" x14ac:dyDescent="0.3">
      <c r="A505" s="661">
        <v>4</v>
      </c>
      <c r="B505" s="662" t="s">
        <v>3182</v>
      </c>
      <c r="C505" s="662" t="s">
        <v>3518</v>
      </c>
      <c r="D505" s="743" t="s">
        <v>5665</v>
      </c>
      <c r="E505" s="744" t="s">
        <v>3535</v>
      </c>
      <c r="F505" s="662" t="s">
        <v>3514</v>
      </c>
      <c r="G505" s="662" t="s">
        <v>4073</v>
      </c>
      <c r="H505" s="662" t="s">
        <v>597</v>
      </c>
      <c r="I505" s="662" t="s">
        <v>4167</v>
      </c>
      <c r="J505" s="662" t="s">
        <v>4165</v>
      </c>
      <c r="K505" s="662" t="s">
        <v>4168</v>
      </c>
      <c r="L505" s="663">
        <v>1500.3</v>
      </c>
      <c r="M505" s="663">
        <v>31506.3</v>
      </c>
      <c r="N505" s="662">
        <v>21</v>
      </c>
      <c r="O505" s="745">
        <v>5</v>
      </c>
      <c r="P505" s="663">
        <v>31506.3</v>
      </c>
      <c r="Q505" s="678">
        <v>1</v>
      </c>
      <c r="R505" s="662">
        <v>21</v>
      </c>
      <c r="S505" s="678">
        <v>1</v>
      </c>
      <c r="T505" s="745">
        <v>5</v>
      </c>
      <c r="U505" s="701">
        <v>1</v>
      </c>
    </row>
    <row r="506" spans="1:21" ht="14.4" customHeight="1" x14ac:dyDescent="0.3">
      <c r="A506" s="661">
        <v>4</v>
      </c>
      <c r="B506" s="662" t="s">
        <v>3182</v>
      </c>
      <c r="C506" s="662" t="s">
        <v>3518</v>
      </c>
      <c r="D506" s="743" t="s">
        <v>5665</v>
      </c>
      <c r="E506" s="744" t="s">
        <v>3535</v>
      </c>
      <c r="F506" s="662" t="s">
        <v>3514</v>
      </c>
      <c r="G506" s="662" t="s">
        <v>4073</v>
      </c>
      <c r="H506" s="662" t="s">
        <v>597</v>
      </c>
      <c r="I506" s="662" t="s">
        <v>4169</v>
      </c>
      <c r="J506" s="662" t="s">
        <v>4170</v>
      </c>
      <c r="K506" s="662" t="s">
        <v>4171</v>
      </c>
      <c r="L506" s="663">
        <v>761.3</v>
      </c>
      <c r="M506" s="663">
        <v>16748.599999999999</v>
      </c>
      <c r="N506" s="662">
        <v>22</v>
      </c>
      <c r="O506" s="745">
        <v>5</v>
      </c>
      <c r="P506" s="663">
        <v>16748.599999999999</v>
      </c>
      <c r="Q506" s="678">
        <v>1</v>
      </c>
      <c r="R506" s="662">
        <v>22</v>
      </c>
      <c r="S506" s="678">
        <v>1</v>
      </c>
      <c r="T506" s="745">
        <v>5</v>
      </c>
      <c r="U506" s="701">
        <v>1</v>
      </c>
    </row>
    <row r="507" spans="1:21" ht="14.4" customHeight="1" x14ac:dyDescent="0.3">
      <c r="A507" s="661">
        <v>4</v>
      </c>
      <c r="B507" s="662" t="s">
        <v>3182</v>
      </c>
      <c r="C507" s="662" t="s">
        <v>3518</v>
      </c>
      <c r="D507" s="743" t="s">
        <v>5665</v>
      </c>
      <c r="E507" s="744" t="s">
        <v>3535</v>
      </c>
      <c r="F507" s="662" t="s">
        <v>3514</v>
      </c>
      <c r="G507" s="662" t="s">
        <v>4073</v>
      </c>
      <c r="H507" s="662" t="s">
        <v>597</v>
      </c>
      <c r="I507" s="662" t="s">
        <v>4172</v>
      </c>
      <c r="J507" s="662" t="s">
        <v>4170</v>
      </c>
      <c r="K507" s="662" t="s">
        <v>4173</v>
      </c>
      <c r="L507" s="663">
        <v>761.3</v>
      </c>
      <c r="M507" s="663">
        <v>8374.2999999999993</v>
      </c>
      <c r="N507" s="662">
        <v>11</v>
      </c>
      <c r="O507" s="745">
        <v>2</v>
      </c>
      <c r="P507" s="663">
        <v>8374.2999999999993</v>
      </c>
      <c r="Q507" s="678">
        <v>1</v>
      </c>
      <c r="R507" s="662">
        <v>11</v>
      </c>
      <c r="S507" s="678">
        <v>1</v>
      </c>
      <c r="T507" s="745">
        <v>2</v>
      </c>
      <c r="U507" s="701">
        <v>1</v>
      </c>
    </row>
    <row r="508" spans="1:21" ht="14.4" customHeight="1" x14ac:dyDescent="0.3">
      <c r="A508" s="661">
        <v>4</v>
      </c>
      <c r="B508" s="662" t="s">
        <v>3182</v>
      </c>
      <c r="C508" s="662" t="s">
        <v>3518</v>
      </c>
      <c r="D508" s="743" t="s">
        <v>5665</v>
      </c>
      <c r="E508" s="744" t="s">
        <v>3535</v>
      </c>
      <c r="F508" s="662" t="s">
        <v>3514</v>
      </c>
      <c r="G508" s="662" t="s">
        <v>4073</v>
      </c>
      <c r="H508" s="662" t="s">
        <v>597</v>
      </c>
      <c r="I508" s="662" t="s">
        <v>4174</v>
      </c>
      <c r="J508" s="662" t="s">
        <v>4175</v>
      </c>
      <c r="K508" s="662" t="s">
        <v>4176</v>
      </c>
      <c r="L508" s="663">
        <v>2412.9</v>
      </c>
      <c r="M508" s="663">
        <v>14477.400000000001</v>
      </c>
      <c r="N508" s="662">
        <v>6</v>
      </c>
      <c r="O508" s="745">
        <v>1</v>
      </c>
      <c r="P508" s="663">
        <v>14477.400000000001</v>
      </c>
      <c r="Q508" s="678">
        <v>1</v>
      </c>
      <c r="R508" s="662">
        <v>6</v>
      </c>
      <c r="S508" s="678">
        <v>1</v>
      </c>
      <c r="T508" s="745">
        <v>1</v>
      </c>
      <c r="U508" s="701">
        <v>1</v>
      </c>
    </row>
    <row r="509" spans="1:21" ht="14.4" customHeight="1" x14ac:dyDescent="0.3">
      <c r="A509" s="661">
        <v>4</v>
      </c>
      <c r="B509" s="662" t="s">
        <v>3182</v>
      </c>
      <c r="C509" s="662" t="s">
        <v>3518</v>
      </c>
      <c r="D509" s="743" t="s">
        <v>5665</v>
      </c>
      <c r="E509" s="744" t="s">
        <v>3535</v>
      </c>
      <c r="F509" s="662" t="s">
        <v>3514</v>
      </c>
      <c r="G509" s="662" t="s">
        <v>4073</v>
      </c>
      <c r="H509" s="662" t="s">
        <v>597</v>
      </c>
      <c r="I509" s="662" t="s">
        <v>4177</v>
      </c>
      <c r="J509" s="662" t="s">
        <v>4178</v>
      </c>
      <c r="K509" s="662" t="s">
        <v>4179</v>
      </c>
      <c r="L509" s="663">
        <v>1500.3</v>
      </c>
      <c r="M509" s="663">
        <v>21004.199999999997</v>
      </c>
      <c r="N509" s="662">
        <v>14</v>
      </c>
      <c r="O509" s="745">
        <v>3</v>
      </c>
      <c r="P509" s="663">
        <v>21004.199999999997</v>
      </c>
      <c r="Q509" s="678">
        <v>1</v>
      </c>
      <c r="R509" s="662">
        <v>14</v>
      </c>
      <c r="S509" s="678">
        <v>1</v>
      </c>
      <c r="T509" s="745">
        <v>3</v>
      </c>
      <c r="U509" s="701">
        <v>1</v>
      </c>
    </row>
    <row r="510" spans="1:21" ht="14.4" customHeight="1" x14ac:dyDescent="0.3">
      <c r="A510" s="661">
        <v>4</v>
      </c>
      <c r="B510" s="662" t="s">
        <v>3182</v>
      </c>
      <c r="C510" s="662" t="s">
        <v>3518</v>
      </c>
      <c r="D510" s="743" t="s">
        <v>5665</v>
      </c>
      <c r="E510" s="744" t="s">
        <v>3535</v>
      </c>
      <c r="F510" s="662" t="s">
        <v>3514</v>
      </c>
      <c r="G510" s="662" t="s">
        <v>4073</v>
      </c>
      <c r="H510" s="662" t="s">
        <v>597</v>
      </c>
      <c r="I510" s="662" t="s">
        <v>4180</v>
      </c>
      <c r="J510" s="662" t="s">
        <v>4181</v>
      </c>
      <c r="K510" s="662" t="s">
        <v>4182</v>
      </c>
      <c r="L510" s="663">
        <v>1987.45</v>
      </c>
      <c r="M510" s="663">
        <v>21861.95</v>
      </c>
      <c r="N510" s="662">
        <v>11</v>
      </c>
      <c r="O510" s="745">
        <v>4</v>
      </c>
      <c r="P510" s="663">
        <v>21861.95</v>
      </c>
      <c r="Q510" s="678">
        <v>1</v>
      </c>
      <c r="R510" s="662">
        <v>11</v>
      </c>
      <c r="S510" s="678">
        <v>1</v>
      </c>
      <c r="T510" s="745">
        <v>4</v>
      </c>
      <c r="U510" s="701">
        <v>1</v>
      </c>
    </row>
    <row r="511" spans="1:21" ht="14.4" customHeight="1" x14ac:dyDescent="0.3">
      <c r="A511" s="661">
        <v>4</v>
      </c>
      <c r="B511" s="662" t="s">
        <v>3182</v>
      </c>
      <c r="C511" s="662" t="s">
        <v>3518</v>
      </c>
      <c r="D511" s="743" t="s">
        <v>5665</v>
      </c>
      <c r="E511" s="744" t="s">
        <v>3535</v>
      </c>
      <c r="F511" s="662" t="s">
        <v>3514</v>
      </c>
      <c r="G511" s="662" t="s">
        <v>4073</v>
      </c>
      <c r="H511" s="662" t="s">
        <v>597</v>
      </c>
      <c r="I511" s="662" t="s">
        <v>4183</v>
      </c>
      <c r="J511" s="662" t="s">
        <v>4181</v>
      </c>
      <c r="K511" s="662" t="s">
        <v>4184</v>
      </c>
      <c r="L511" s="663">
        <v>1987.45</v>
      </c>
      <c r="M511" s="663">
        <v>7949.8</v>
      </c>
      <c r="N511" s="662">
        <v>4</v>
      </c>
      <c r="O511" s="745">
        <v>2</v>
      </c>
      <c r="P511" s="663">
        <v>7949.8</v>
      </c>
      <c r="Q511" s="678">
        <v>1</v>
      </c>
      <c r="R511" s="662">
        <v>4</v>
      </c>
      <c r="S511" s="678">
        <v>1</v>
      </c>
      <c r="T511" s="745">
        <v>2</v>
      </c>
      <c r="U511" s="701">
        <v>1</v>
      </c>
    </row>
    <row r="512" spans="1:21" ht="14.4" customHeight="1" x14ac:dyDescent="0.3">
      <c r="A512" s="661">
        <v>4</v>
      </c>
      <c r="B512" s="662" t="s">
        <v>3182</v>
      </c>
      <c r="C512" s="662" t="s">
        <v>3518</v>
      </c>
      <c r="D512" s="743" t="s">
        <v>5665</v>
      </c>
      <c r="E512" s="744" t="s">
        <v>3535</v>
      </c>
      <c r="F512" s="662" t="s">
        <v>3514</v>
      </c>
      <c r="G512" s="662" t="s">
        <v>4073</v>
      </c>
      <c r="H512" s="662" t="s">
        <v>597</v>
      </c>
      <c r="I512" s="662" t="s">
        <v>4185</v>
      </c>
      <c r="J512" s="662" t="s">
        <v>4186</v>
      </c>
      <c r="K512" s="662" t="s">
        <v>4187</v>
      </c>
      <c r="L512" s="663">
        <v>711.08</v>
      </c>
      <c r="M512" s="663">
        <v>12799.44</v>
      </c>
      <c r="N512" s="662">
        <v>18</v>
      </c>
      <c r="O512" s="745">
        <v>2</v>
      </c>
      <c r="P512" s="663">
        <v>12799.44</v>
      </c>
      <c r="Q512" s="678">
        <v>1</v>
      </c>
      <c r="R512" s="662">
        <v>18</v>
      </c>
      <c r="S512" s="678">
        <v>1</v>
      </c>
      <c r="T512" s="745">
        <v>2</v>
      </c>
      <c r="U512" s="701">
        <v>1</v>
      </c>
    </row>
    <row r="513" spans="1:21" ht="14.4" customHeight="1" x14ac:dyDescent="0.3">
      <c r="A513" s="661">
        <v>4</v>
      </c>
      <c r="B513" s="662" t="s">
        <v>3182</v>
      </c>
      <c r="C513" s="662" t="s">
        <v>3518</v>
      </c>
      <c r="D513" s="743" t="s">
        <v>5665</v>
      </c>
      <c r="E513" s="744" t="s">
        <v>3535</v>
      </c>
      <c r="F513" s="662" t="s">
        <v>3514</v>
      </c>
      <c r="G513" s="662" t="s">
        <v>4073</v>
      </c>
      <c r="H513" s="662" t="s">
        <v>597</v>
      </c>
      <c r="I513" s="662" t="s">
        <v>4188</v>
      </c>
      <c r="J513" s="662" t="s">
        <v>4186</v>
      </c>
      <c r="K513" s="662" t="s">
        <v>4189</v>
      </c>
      <c r="L513" s="663">
        <v>711.08</v>
      </c>
      <c r="M513" s="663">
        <v>15643.760000000002</v>
      </c>
      <c r="N513" s="662">
        <v>22</v>
      </c>
      <c r="O513" s="745">
        <v>4</v>
      </c>
      <c r="P513" s="663">
        <v>11377.28</v>
      </c>
      <c r="Q513" s="678">
        <v>0.72727272727272718</v>
      </c>
      <c r="R513" s="662">
        <v>16</v>
      </c>
      <c r="S513" s="678">
        <v>0.72727272727272729</v>
      </c>
      <c r="T513" s="745">
        <v>3</v>
      </c>
      <c r="U513" s="701">
        <v>0.75</v>
      </c>
    </row>
    <row r="514" spans="1:21" ht="14.4" customHeight="1" x14ac:dyDescent="0.3">
      <c r="A514" s="661">
        <v>4</v>
      </c>
      <c r="B514" s="662" t="s">
        <v>3182</v>
      </c>
      <c r="C514" s="662" t="s">
        <v>3518</v>
      </c>
      <c r="D514" s="743" t="s">
        <v>5665</v>
      </c>
      <c r="E514" s="744" t="s">
        <v>3535</v>
      </c>
      <c r="F514" s="662" t="s">
        <v>3514</v>
      </c>
      <c r="G514" s="662" t="s">
        <v>4073</v>
      </c>
      <c r="H514" s="662" t="s">
        <v>597</v>
      </c>
      <c r="I514" s="662" t="s">
        <v>4190</v>
      </c>
      <c r="J514" s="662" t="s">
        <v>4191</v>
      </c>
      <c r="K514" s="662" t="s">
        <v>4192</v>
      </c>
      <c r="L514" s="663">
        <v>1074.31</v>
      </c>
      <c r="M514" s="663">
        <v>9668.7899999999991</v>
      </c>
      <c r="N514" s="662">
        <v>9</v>
      </c>
      <c r="O514" s="745">
        <v>1</v>
      </c>
      <c r="P514" s="663">
        <v>9668.7899999999991</v>
      </c>
      <c r="Q514" s="678">
        <v>1</v>
      </c>
      <c r="R514" s="662">
        <v>9</v>
      </c>
      <c r="S514" s="678">
        <v>1</v>
      </c>
      <c r="T514" s="745">
        <v>1</v>
      </c>
      <c r="U514" s="701">
        <v>1</v>
      </c>
    </row>
    <row r="515" spans="1:21" ht="14.4" customHeight="1" x14ac:dyDescent="0.3">
      <c r="A515" s="661">
        <v>4</v>
      </c>
      <c r="B515" s="662" t="s">
        <v>3182</v>
      </c>
      <c r="C515" s="662" t="s">
        <v>3518</v>
      </c>
      <c r="D515" s="743" t="s">
        <v>5665</v>
      </c>
      <c r="E515" s="744" t="s">
        <v>3535</v>
      </c>
      <c r="F515" s="662" t="s">
        <v>3514</v>
      </c>
      <c r="G515" s="662" t="s">
        <v>4073</v>
      </c>
      <c r="H515" s="662" t="s">
        <v>597</v>
      </c>
      <c r="I515" s="662" t="s">
        <v>4193</v>
      </c>
      <c r="J515" s="662" t="s">
        <v>4191</v>
      </c>
      <c r="K515" s="662" t="s">
        <v>4194</v>
      </c>
      <c r="L515" s="663">
        <v>1074.31</v>
      </c>
      <c r="M515" s="663">
        <v>30080.68</v>
      </c>
      <c r="N515" s="662">
        <v>28</v>
      </c>
      <c r="O515" s="745">
        <v>5</v>
      </c>
      <c r="P515" s="663">
        <v>30080.68</v>
      </c>
      <c r="Q515" s="678">
        <v>1</v>
      </c>
      <c r="R515" s="662">
        <v>28</v>
      </c>
      <c r="S515" s="678">
        <v>1</v>
      </c>
      <c r="T515" s="745">
        <v>5</v>
      </c>
      <c r="U515" s="701">
        <v>1</v>
      </c>
    </row>
    <row r="516" spans="1:21" ht="14.4" customHeight="1" x14ac:dyDescent="0.3">
      <c r="A516" s="661">
        <v>4</v>
      </c>
      <c r="B516" s="662" t="s">
        <v>3182</v>
      </c>
      <c r="C516" s="662" t="s">
        <v>3518</v>
      </c>
      <c r="D516" s="743" t="s">
        <v>5665</v>
      </c>
      <c r="E516" s="744" t="s">
        <v>3535</v>
      </c>
      <c r="F516" s="662" t="s">
        <v>3514</v>
      </c>
      <c r="G516" s="662" t="s">
        <v>4073</v>
      </c>
      <c r="H516" s="662" t="s">
        <v>597</v>
      </c>
      <c r="I516" s="662" t="s">
        <v>4195</v>
      </c>
      <c r="J516" s="662" t="s">
        <v>4191</v>
      </c>
      <c r="K516" s="662" t="s">
        <v>4196</v>
      </c>
      <c r="L516" s="663">
        <v>1074.31</v>
      </c>
      <c r="M516" s="663">
        <v>9668.7899999999991</v>
      </c>
      <c r="N516" s="662">
        <v>9</v>
      </c>
      <c r="O516" s="745">
        <v>1</v>
      </c>
      <c r="P516" s="663">
        <v>9668.7899999999991</v>
      </c>
      <c r="Q516" s="678">
        <v>1</v>
      </c>
      <c r="R516" s="662">
        <v>9</v>
      </c>
      <c r="S516" s="678">
        <v>1</v>
      </c>
      <c r="T516" s="745">
        <v>1</v>
      </c>
      <c r="U516" s="701">
        <v>1</v>
      </c>
    </row>
    <row r="517" spans="1:21" ht="14.4" customHeight="1" x14ac:dyDescent="0.3">
      <c r="A517" s="661">
        <v>4</v>
      </c>
      <c r="B517" s="662" t="s">
        <v>3182</v>
      </c>
      <c r="C517" s="662" t="s">
        <v>3518</v>
      </c>
      <c r="D517" s="743" t="s">
        <v>5665</v>
      </c>
      <c r="E517" s="744" t="s">
        <v>3535</v>
      </c>
      <c r="F517" s="662" t="s">
        <v>3514</v>
      </c>
      <c r="G517" s="662" t="s">
        <v>4073</v>
      </c>
      <c r="H517" s="662" t="s">
        <v>597</v>
      </c>
      <c r="I517" s="662" t="s">
        <v>4197</v>
      </c>
      <c r="J517" s="662" t="s">
        <v>4198</v>
      </c>
      <c r="K517" s="662" t="s">
        <v>4199</v>
      </c>
      <c r="L517" s="663">
        <v>369.69</v>
      </c>
      <c r="M517" s="663">
        <v>1848.45</v>
      </c>
      <c r="N517" s="662">
        <v>5</v>
      </c>
      <c r="O517" s="745">
        <v>4</v>
      </c>
      <c r="P517" s="663">
        <v>1848.45</v>
      </c>
      <c r="Q517" s="678">
        <v>1</v>
      </c>
      <c r="R517" s="662">
        <v>5</v>
      </c>
      <c r="S517" s="678">
        <v>1</v>
      </c>
      <c r="T517" s="745">
        <v>4</v>
      </c>
      <c r="U517" s="701">
        <v>1</v>
      </c>
    </row>
    <row r="518" spans="1:21" ht="14.4" customHeight="1" x14ac:dyDescent="0.3">
      <c r="A518" s="661">
        <v>4</v>
      </c>
      <c r="B518" s="662" t="s">
        <v>3182</v>
      </c>
      <c r="C518" s="662" t="s">
        <v>3518</v>
      </c>
      <c r="D518" s="743" t="s">
        <v>5665</v>
      </c>
      <c r="E518" s="744" t="s">
        <v>3535</v>
      </c>
      <c r="F518" s="662" t="s">
        <v>3514</v>
      </c>
      <c r="G518" s="662" t="s">
        <v>4073</v>
      </c>
      <c r="H518" s="662" t="s">
        <v>597</v>
      </c>
      <c r="I518" s="662" t="s">
        <v>2478</v>
      </c>
      <c r="J518" s="662" t="s">
        <v>4200</v>
      </c>
      <c r="K518" s="662" t="s">
        <v>4201</v>
      </c>
      <c r="L518" s="663">
        <v>1430.6</v>
      </c>
      <c r="M518" s="663">
        <v>14305.999999999998</v>
      </c>
      <c r="N518" s="662">
        <v>10</v>
      </c>
      <c r="O518" s="745">
        <v>4</v>
      </c>
      <c r="P518" s="663">
        <v>8583.5999999999985</v>
      </c>
      <c r="Q518" s="678">
        <v>0.6</v>
      </c>
      <c r="R518" s="662">
        <v>6</v>
      </c>
      <c r="S518" s="678">
        <v>0.6</v>
      </c>
      <c r="T518" s="745">
        <v>2</v>
      </c>
      <c r="U518" s="701">
        <v>0.5</v>
      </c>
    </row>
    <row r="519" spans="1:21" ht="14.4" customHeight="1" x14ac:dyDescent="0.3">
      <c r="A519" s="661">
        <v>4</v>
      </c>
      <c r="B519" s="662" t="s">
        <v>3182</v>
      </c>
      <c r="C519" s="662" t="s">
        <v>3518</v>
      </c>
      <c r="D519" s="743" t="s">
        <v>5665</v>
      </c>
      <c r="E519" s="744" t="s">
        <v>3535</v>
      </c>
      <c r="F519" s="662" t="s">
        <v>3514</v>
      </c>
      <c r="G519" s="662" t="s">
        <v>4073</v>
      </c>
      <c r="H519" s="662" t="s">
        <v>597</v>
      </c>
      <c r="I519" s="662" t="s">
        <v>4202</v>
      </c>
      <c r="J519" s="662" t="s">
        <v>4203</v>
      </c>
      <c r="K519" s="662" t="s">
        <v>4204</v>
      </c>
      <c r="L519" s="663">
        <v>1367</v>
      </c>
      <c r="M519" s="663">
        <v>8202</v>
      </c>
      <c r="N519" s="662">
        <v>6</v>
      </c>
      <c r="O519" s="745">
        <v>1</v>
      </c>
      <c r="P519" s="663">
        <v>8202</v>
      </c>
      <c r="Q519" s="678">
        <v>1</v>
      </c>
      <c r="R519" s="662">
        <v>6</v>
      </c>
      <c r="S519" s="678">
        <v>1</v>
      </c>
      <c r="T519" s="745">
        <v>1</v>
      </c>
      <c r="U519" s="701">
        <v>1</v>
      </c>
    </row>
    <row r="520" spans="1:21" ht="14.4" customHeight="1" x14ac:dyDescent="0.3">
      <c r="A520" s="661">
        <v>4</v>
      </c>
      <c r="B520" s="662" t="s">
        <v>3182</v>
      </c>
      <c r="C520" s="662" t="s">
        <v>3518</v>
      </c>
      <c r="D520" s="743" t="s">
        <v>5665</v>
      </c>
      <c r="E520" s="744" t="s">
        <v>3535</v>
      </c>
      <c r="F520" s="662" t="s">
        <v>3514</v>
      </c>
      <c r="G520" s="662" t="s">
        <v>4073</v>
      </c>
      <c r="H520" s="662" t="s">
        <v>597</v>
      </c>
      <c r="I520" s="662" t="s">
        <v>4205</v>
      </c>
      <c r="J520" s="662" t="s">
        <v>4206</v>
      </c>
      <c r="K520" s="662" t="s">
        <v>4097</v>
      </c>
      <c r="L520" s="663">
        <v>500</v>
      </c>
      <c r="M520" s="663">
        <v>8000</v>
      </c>
      <c r="N520" s="662">
        <v>16</v>
      </c>
      <c r="O520" s="745">
        <v>8</v>
      </c>
      <c r="P520" s="663">
        <v>6000</v>
      </c>
      <c r="Q520" s="678">
        <v>0.75</v>
      </c>
      <c r="R520" s="662">
        <v>12</v>
      </c>
      <c r="S520" s="678">
        <v>0.75</v>
      </c>
      <c r="T520" s="745">
        <v>6</v>
      </c>
      <c r="U520" s="701">
        <v>0.75</v>
      </c>
    </row>
    <row r="521" spans="1:21" ht="14.4" customHeight="1" x14ac:dyDescent="0.3">
      <c r="A521" s="661">
        <v>4</v>
      </c>
      <c r="B521" s="662" t="s">
        <v>3182</v>
      </c>
      <c r="C521" s="662" t="s">
        <v>3518</v>
      </c>
      <c r="D521" s="743" t="s">
        <v>5665</v>
      </c>
      <c r="E521" s="744" t="s">
        <v>3535</v>
      </c>
      <c r="F521" s="662" t="s">
        <v>3514</v>
      </c>
      <c r="G521" s="662" t="s">
        <v>4073</v>
      </c>
      <c r="H521" s="662" t="s">
        <v>597</v>
      </c>
      <c r="I521" s="662" t="s">
        <v>4207</v>
      </c>
      <c r="J521" s="662" t="s">
        <v>4208</v>
      </c>
      <c r="K521" s="662" t="s">
        <v>4209</v>
      </c>
      <c r="L521" s="663">
        <v>556</v>
      </c>
      <c r="M521" s="663">
        <v>20016</v>
      </c>
      <c r="N521" s="662">
        <v>36</v>
      </c>
      <c r="O521" s="745">
        <v>14</v>
      </c>
      <c r="P521" s="663">
        <v>20016</v>
      </c>
      <c r="Q521" s="678">
        <v>1</v>
      </c>
      <c r="R521" s="662">
        <v>36</v>
      </c>
      <c r="S521" s="678">
        <v>1</v>
      </c>
      <c r="T521" s="745">
        <v>14</v>
      </c>
      <c r="U521" s="701">
        <v>1</v>
      </c>
    </row>
    <row r="522" spans="1:21" ht="14.4" customHeight="1" x14ac:dyDescent="0.3">
      <c r="A522" s="661">
        <v>4</v>
      </c>
      <c r="B522" s="662" t="s">
        <v>3182</v>
      </c>
      <c r="C522" s="662" t="s">
        <v>3518</v>
      </c>
      <c r="D522" s="743" t="s">
        <v>5665</v>
      </c>
      <c r="E522" s="744" t="s">
        <v>3535</v>
      </c>
      <c r="F522" s="662" t="s">
        <v>3514</v>
      </c>
      <c r="G522" s="662" t="s">
        <v>4073</v>
      </c>
      <c r="H522" s="662" t="s">
        <v>597</v>
      </c>
      <c r="I522" s="662" t="s">
        <v>4210</v>
      </c>
      <c r="J522" s="662" t="s">
        <v>4211</v>
      </c>
      <c r="K522" s="662" t="s">
        <v>4212</v>
      </c>
      <c r="L522" s="663">
        <v>2939</v>
      </c>
      <c r="M522" s="663">
        <v>44085</v>
      </c>
      <c r="N522" s="662">
        <v>15</v>
      </c>
      <c r="O522" s="745">
        <v>7</v>
      </c>
      <c r="P522" s="663">
        <v>44085</v>
      </c>
      <c r="Q522" s="678">
        <v>1</v>
      </c>
      <c r="R522" s="662">
        <v>15</v>
      </c>
      <c r="S522" s="678">
        <v>1</v>
      </c>
      <c r="T522" s="745">
        <v>7</v>
      </c>
      <c r="U522" s="701">
        <v>1</v>
      </c>
    </row>
    <row r="523" spans="1:21" ht="14.4" customHeight="1" x14ac:dyDescent="0.3">
      <c r="A523" s="661">
        <v>4</v>
      </c>
      <c r="B523" s="662" t="s">
        <v>3182</v>
      </c>
      <c r="C523" s="662" t="s">
        <v>3518</v>
      </c>
      <c r="D523" s="743" t="s">
        <v>5665</v>
      </c>
      <c r="E523" s="744" t="s">
        <v>3535</v>
      </c>
      <c r="F523" s="662" t="s">
        <v>3514</v>
      </c>
      <c r="G523" s="662" t="s">
        <v>4073</v>
      </c>
      <c r="H523" s="662" t="s">
        <v>597</v>
      </c>
      <c r="I523" s="662" t="s">
        <v>4213</v>
      </c>
      <c r="J523" s="662" t="s">
        <v>4214</v>
      </c>
      <c r="K523" s="662" t="s">
        <v>4215</v>
      </c>
      <c r="L523" s="663">
        <v>5343.9</v>
      </c>
      <c r="M523" s="663">
        <v>69470.7</v>
      </c>
      <c r="N523" s="662">
        <v>13</v>
      </c>
      <c r="O523" s="745">
        <v>5</v>
      </c>
      <c r="P523" s="663">
        <v>53438.999999999993</v>
      </c>
      <c r="Q523" s="678">
        <v>0.76923076923076916</v>
      </c>
      <c r="R523" s="662">
        <v>10</v>
      </c>
      <c r="S523" s="678">
        <v>0.76923076923076927</v>
      </c>
      <c r="T523" s="745">
        <v>4</v>
      </c>
      <c r="U523" s="701">
        <v>0.8</v>
      </c>
    </row>
    <row r="524" spans="1:21" ht="14.4" customHeight="1" x14ac:dyDescent="0.3">
      <c r="A524" s="661">
        <v>4</v>
      </c>
      <c r="B524" s="662" t="s">
        <v>3182</v>
      </c>
      <c r="C524" s="662" t="s">
        <v>3518</v>
      </c>
      <c r="D524" s="743" t="s">
        <v>5665</v>
      </c>
      <c r="E524" s="744" t="s">
        <v>3535</v>
      </c>
      <c r="F524" s="662" t="s">
        <v>3514</v>
      </c>
      <c r="G524" s="662" t="s">
        <v>4073</v>
      </c>
      <c r="H524" s="662" t="s">
        <v>597</v>
      </c>
      <c r="I524" s="662" t="s">
        <v>4216</v>
      </c>
      <c r="J524" s="662" t="s">
        <v>4217</v>
      </c>
      <c r="K524" s="662" t="s">
        <v>4218</v>
      </c>
      <c r="L524" s="663">
        <v>2816</v>
      </c>
      <c r="M524" s="663">
        <v>25344</v>
      </c>
      <c r="N524" s="662">
        <v>9</v>
      </c>
      <c r="O524" s="745">
        <v>1</v>
      </c>
      <c r="P524" s="663">
        <v>25344</v>
      </c>
      <c r="Q524" s="678">
        <v>1</v>
      </c>
      <c r="R524" s="662">
        <v>9</v>
      </c>
      <c r="S524" s="678">
        <v>1</v>
      </c>
      <c r="T524" s="745">
        <v>1</v>
      </c>
      <c r="U524" s="701">
        <v>1</v>
      </c>
    </row>
    <row r="525" spans="1:21" ht="14.4" customHeight="1" x14ac:dyDescent="0.3">
      <c r="A525" s="661">
        <v>4</v>
      </c>
      <c r="B525" s="662" t="s">
        <v>3182</v>
      </c>
      <c r="C525" s="662" t="s">
        <v>3518</v>
      </c>
      <c r="D525" s="743" t="s">
        <v>5665</v>
      </c>
      <c r="E525" s="744" t="s">
        <v>3535</v>
      </c>
      <c r="F525" s="662" t="s">
        <v>3514</v>
      </c>
      <c r="G525" s="662" t="s">
        <v>4073</v>
      </c>
      <c r="H525" s="662" t="s">
        <v>597</v>
      </c>
      <c r="I525" s="662" t="s">
        <v>4219</v>
      </c>
      <c r="J525" s="662" t="s">
        <v>4220</v>
      </c>
      <c r="K525" s="662" t="s">
        <v>4221</v>
      </c>
      <c r="L525" s="663">
        <v>1249.73</v>
      </c>
      <c r="M525" s="663">
        <v>33742.71</v>
      </c>
      <c r="N525" s="662">
        <v>27</v>
      </c>
      <c r="O525" s="745">
        <v>3</v>
      </c>
      <c r="P525" s="663">
        <v>33742.71</v>
      </c>
      <c r="Q525" s="678">
        <v>1</v>
      </c>
      <c r="R525" s="662">
        <v>27</v>
      </c>
      <c r="S525" s="678">
        <v>1</v>
      </c>
      <c r="T525" s="745">
        <v>3</v>
      </c>
      <c r="U525" s="701">
        <v>1</v>
      </c>
    </row>
    <row r="526" spans="1:21" ht="14.4" customHeight="1" x14ac:dyDescent="0.3">
      <c r="A526" s="661">
        <v>4</v>
      </c>
      <c r="B526" s="662" t="s">
        <v>3182</v>
      </c>
      <c r="C526" s="662" t="s">
        <v>3518</v>
      </c>
      <c r="D526" s="743" t="s">
        <v>5665</v>
      </c>
      <c r="E526" s="744" t="s">
        <v>3535</v>
      </c>
      <c r="F526" s="662" t="s">
        <v>3514</v>
      </c>
      <c r="G526" s="662" t="s">
        <v>4073</v>
      </c>
      <c r="H526" s="662" t="s">
        <v>597</v>
      </c>
      <c r="I526" s="662" t="s">
        <v>4222</v>
      </c>
      <c r="J526" s="662" t="s">
        <v>4223</v>
      </c>
      <c r="K526" s="662" t="s">
        <v>4076</v>
      </c>
      <c r="L526" s="663">
        <v>1080</v>
      </c>
      <c r="M526" s="663">
        <v>15120</v>
      </c>
      <c r="N526" s="662">
        <v>14</v>
      </c>
      <c r="O526" s="745">
        <v>14</v>
      </c>
      <c r="P526" s="663">
        <v>14040</v>
      </c>
      <c r="Q526" s="678">
        <v>0.9285714285714286</v>
      </c>
      <c r="R526" s="662">
        <v>13</v>
      </c>
      <c r="S526" s="678">
        <v>0.9285714285714286</v>
      </c>
      <c r="T526" s="745">
        <v>13</v>
      </c>
      <c r="U526" s="701">
        <v>0.9285714285714286</v>
      </c>
    </row>
    <row r="527" spans="1:21" ht="14.4" customHeight="1" x14ac:dyDescent="0.3">
      <c r="A527" s="661">
        <v>4</v>
      </c>
      <c r="B527" s="662" t="s">
        <v>3182</v>
      </c>
      <c r="C527" s="662" t="s">
        <v>3518</v>
      </c>
      <c r="D527" s="743" t="s">
        <v>5665</v>
      </c>
      <c r="E527" s="744" t="s">
        <v>3535</v>
      </c>
      <c r="F527" s="662" t="s">
        <v>3514</v>
      </c>
      <c r="G527" s="662" t="s">
        <v>4073</v>
      </c>
      <c r="H527" s="662" t="s">
        <v>597</v>
      </c>
      <c r="I527" s="662" t="s">
        <v>4224</v>
      </c>
      <c r="J527" s="662" t="s">
        <v>4225</v>
      </c>
      <c r="K527" s="662" t="s">
        <v>2668</v>
      </c>
      <c r="L527" s="663">
        <v>600</v>
      </c>
      <c r="M527" s="663">
        <v>18000</v>
      </c>
      <c r="N527" s="662">
        <v>30</v>
      </c>
      <c r="O527" s="745">
        <v>30</v>
      </c>
      <c r="P527" s="663">
        <v>15000</v>
      </c>
      <c r="Q527" s="678">
        <v>0.83333333333333337</v>
      </c>
      <c r="R527" s="662">
        <v>25</v>
      </c>
      <c r="S527" s="678">
        <v>0.83333333333333337</v>
      </c>
      <c r="T527" s="745">
        <v>25</v>
      </c>
      <c r="U527" s="701">
        <v>0.83333333333333337</v>
      </c>
    </row>
    <row r="528" spans="1:21" ht="14.4" customHeight="1" x14ac:dyDescent="0.3">
      <c r="A528" s="661">
        <v>4</v>
      </c>
      <c r="B528" s="662" t="s">
        <v>3182</v>
      </c>
      <c r="C528" s="662" t="s">
        <v>3518</v>
      </c>
      <c r="D528" s="743" t="s">
        <v>5665</v>
      </c>
      <c r="E528" s="744" t="s">
        <v>3535</v>
      </c>
      <c r="F528" s="662" t="s">
        <v>3514</v>
      </c>
      <c r="G528" s="662" t="s">
        <v>4073</v>
      </c>
      <c r="H528" s="662" t="s">
        <v>597</v>
      </c>
      <c r="I528" s="662" t="s">
        <v>4226</v>
      </c>
      <c r="J528" s="662" t="s">
        <v>4227</v>
      </c>
      <c r="K528" s="662" t="s">
        <v>4228</v>
      </c>
      <c r="L528" s="663">
        <v>500</v>
      </c>
      <c r="M528" s="663">
        <v>6500</v>
      </c>
      <c r="N528" s="662">
        <v>13</v>
      </c>
      <c r="O528" s="745">
        <v>10</v>
      </c>
      <c r="P528" s="663">
        <v>3000</v>
      </c>
      <c r="Q528" s="678">
        <v>0.46153846153846156</v>
      </c>
      <c r="R528" s="662">
        <v>6</v>
      </c>
      <c r="S528" s="678">
        <v>0.46153846153846156</v>
      </c>
      <c r="T528" s="745">
        <v>5</v>
      </c>
      <c r="U528" s="701">
        <v>0.5</v>
      </c>
    </row>
    <row r="529" spans="1:21" ht="14.4" customHeight="1" x14ac:dyDescent="0.3">
      <c r="A529" s="661">
        <v>4</v>
      </c>
      <c r="B529" s="662" t="s">
        <v>3182</v>
      </c>
      <c r="C529" s="662" t="s">
        <v>3518</v>
      </c>
      <c r="D529" s="743" t="s">
        <v>5665</v>
      </c>
      <c r="E529" s="744" t="s">
        <v>3535</v>
      </c>
      <c r="F529" s="662" t="s">
        <v>3514</v>
      </c>
      <c r="G529" s="662" t="s">
        <v>4073</v>
      </c>
      <c r="H529" s="662" t="s">
        <v>597</v>
      </c>
      <c r="I529" s="662" t="s">
        <v>4229</v>
      </c>
      <c r="J529" s="662" t="s">
        <v>4230</v>
      </c>
      <c r="K529" s="662" t="s">
        <v>2668</v>
      </c>
      <c r="L529" s="663">
        <v>1000</v>
      </c>
      <c r="M529" s="663">
        <v>35000</v>
      </c>
      <c r="N529" s="662">
        <v>35</v>
      </c>
      <c r="O529" s="745">
        <v>29</v>
      </c>
      <c r="P529" s="663">
        <v>30000</v>
      </c>
      <c r="Q529" s="678">
        <v>0.8571428571428571</v>
      </c>
      <c r="R529" s="662">
        <v>30</v>
      </c>
      <c r="S529" s="678">
        <v>0.8571428571428571</v>
      </c>
      <c r="T529" s="745">
        <v>26</v>
      </c>
      <c r="U529" s="701">
        <v>0.89655172413793105</v>
      </c>
    </row>
    <row r="530" spans="1:21" ht="14.4" customHeight="1" x14ac:dyDescent="0.3">
      <c r="A530" s="661">
        <v>4</v>
      </c>
      <c r="B530" s="662" t="s">
        <v>3182</v>
      </c>
      <c r="C530" s="662" t="s">
        <v>3518</v>
      </c>
      <c r="D530" s="743" t="s">
        <v>5665</v>
      </c>
      <c r="E530" s="744" t="s">
        <v>3535</v>
      </c>
      <c r="F530" s="662" t="s">
        <v>3514</v>
      </c>
      <c r="G530" s="662" t="s">
        <v>4073</v>
      </c>
      <c r="H530" s="662" t="s">
        <v>597</v>
      </c>
      <c r="I530" s="662" t="s">
        <v>4231</v>
      </c>
      <c r="J530" s="662" t="s">
        <v>4232</v>
      </c>
      <c r="K530" s="662" t="s">
        <v>4233</v>
      </c>
      <c r="L530" s="663">
        <v>3000</v>
      </c>
      <c r="M530" s="663">
        <v>27000</v>
      </c>
      <c r="N530" s="662">
        <v>9</v>
      </c>
      <c r="O530" s="745">
        <v>3</v>
      </c>
      <c r="P530" s="663">
        <v>18000</v>
      </c>
      <c r="Q530" s="678">
        <v>0.66666666666666663</v>
      </c>
      <c r="R530" s="662">
        <v>6</v>
      </c>
      <c r="S530" s="678">
        <v>0.66666666666666663</v>
      </c>
      <c r="T530" s="745">
        <v>2</v>
      </c>
      <c r="U530" s="701">
        <v>0.66666666666666663</v>
      </c>
    </row>
    <row r="531" spans="1:21" ht="14.4" customHeight="1" x14ac:dyDescent="0.3">
      <c r="A531" s="661">
        <v>4</v>
      </c>
      <c r="B531" s="662" t="s">
        <v>3182</v>
      </c>
      <c r="C531" s="662" t="s">
        <v>3518</v>
      </c>
      <c r="D531" s="743" t="s">
        <v>5665</v>
      </c>
      <c r="E531" s="744" t="s">
        <v>3535</v>
      </c>
      <c r="F531" s="662" t="s">
        <v>3514</v>
      </c>
      <c r="G531" s="662" t="s">
        <v>4073</v>
      </c>
      <c r="H531" s="662" t="s">
        <v>597</v>
      </c>
      <c r="I531" s="662" t="s">
        <v>4234</v>
      </c>
      <c r="J531" s="662" t="s">
        <v>4232</v>
      </c>
      <c r="K531" s="662" t="s">
        <v>4235</v>
      </c>
      <c r="L531" s="663">
        <v>3000</v>
      </c>
      <c r="M531" s="663">
        <v>33000</v>
      </c>
      <c r="N531" s="662">
        <v>11</v>
      </c>
      <c r="O531" s="745">
        <v>4</v>
      </c>
      <c r="P531" s="663">
        <v>24000</v>
      </c>
      <c r="Q531" s="678">
        <v>0.72727272727272729</v>
      </c>
      <c r="R531" s="662">
        <v>8</v>
      </c>
      <c r="S531" s="678">
        <v>0.72727272727272729</v>
      </c>
      <c r="T531" s="745">
        <v>3</v>
      </c>
      <c r="U531" s="701">
        <v>0.75</v>
      </c>
    </row>
    <row r="532" spans="1:21" ht="14.4" customHeight="1" x14ac:dyDescent="0.3">
      <c r="A532" s="661">
        <v>4</v>
      </c>
      <c r="B532" s="662" t="s">
        <v>3182</v>
      </c>
      <c r="C532" s="662" t="s">
        <v>3518</v>
      </c>
      <c r="D532" s="743" t="s">
        <v>5665</v>
      </c>
      <c r="E532" s="744" t="s">
        <v>3535</v>
      </c>
      <c r="F532" s="662" t="s">
        <v>3514</v>
      </c>
      <c r="G532" s="662" t="s">
        <v>4073</v>
      </c>
      <c r="H532" s="662" t="s">
        <v>597</v>
      </c>
      <c r="I532" s="662" t="s">
        <v>4236</v>
      </c>
      <c r="J532" s="662" t="s">
        <v>4237</v>
      </c>
      <c r="K532" s="662" t="s">
        <v>4228</v>
      </c>
      <c r="L532" s="663">
        <v>300</v>
      </c>
      <c r="M532" s="663">
        <v>8100</v>
      </c>
      <c r="N532" s="662">
        <v>27</v>
      </c>
      <c r="O532" s="745">
        <v>24</v>
      </c>
      <c r="P532" s="663">
        <v>6600</v>
      </c>
      <c r="Q532" s="678">
        <v>0.81481481481481477</v>
      </c>
      <c r="R532" s="662">
        <v>22</v>
      </c>
      <c r="S532" s="678">
        <v>0.81481481481481477</v>
      </c>
      <c r="T532" s="745">
        <v>19</v>
      </c>
      <c r="U532" s="701">
        <v>0.79166666666666663</v>
      </c>
    </row>
    <row r="533" spans="1:21" ht="14.4" customHeight="1" x14ac:dyDescent="0.3">
      <c r="A533" s="661">
        <v>4</v>
      </c>
      <c r="B533" s="662" t="s">
        <v>3182</v>
      </c>
      <c r="C533" s="662" t="s">
        <v>3518</v>
      </c>
      <c r="D533" s="743" t="s">
        <v>5665</v>
      </c>
      <c r="E533" s="744" t="s">
        <v>3535</v>
      </c>
      <c r="F533" s="662" t="s">
        <v>3514</v>
      </c>
      <c r="G533" s="662" t="s">
        <v>4073</v>
      </c>
      <c r="H533" s="662" t="s">
        <v>597</v>
      </c>
      <c r="I533" s="662" t="s">
        <v>4238</v>
      </c>
      <c r="J533" s="662" t="s">
        <v>4239</v>
      </c>
      <c r="K533" s="662" t="s">
        <v>4228</v>
      </c>
      <c r="L533" s="663">
        <v>300</v>
      </c>
      <c r="M533" s="663">
        <v>600</v>
      </c>
      <c r="N533" s="662">
        <v>2</v>
      </c>
      <c r="O533" s="745">
        <v>1</v>
      </c>
      <c r="P533" s="663">
        <v>600</v>
      </c>
      <c r="Q533" s="678">
        <v>1</v>
      </c>
      <c r="R533" s="662">
        <v>2</v>
      </c>
      <c r="S533" s="678">
        <v>1</v>
      </c>
      <c r="T533" s="745">
        <v>1</v>
      </c>
      <c r="U533" s="701">
        <v>1</v>
      </c>
    </row>
    <row r="534" spans="1:21" ht="14.4" customHeight="1" x14ac:dyDescent="0.3">
      <c r="A534" s="661">
        <v>4</v>
      </c>
      <c r="B534" s="662" t="s">
        <v>3182</v>
      </c>
      <c r="C534" s="662" t="s">
        <v>3518</v>
      </c>
      <c r="D534" s="743" t="s">
        <v>5665</v>
      </c>
      <c r="E534" s="744" t="s">
        <v>3535</v>
      </c>
      <c r="F534" s="662" t="s">
        <v>3514</v>
      </c>
      <c r="G534" s="662" t="s">
        <v>4073</v>
      </c>
      <c r="H534" s="662" t="s">
        <v>597</v>
      </c>
      <c r="I534" s="662" t="s">
        <v>4240</v>
      </c>
      <c r="J534" s="662" t="s">
        <v>4241</v>
      </c>
      <c r="K534" s="662"/>
      <c r="L534" s="663">
        <v>525.23</v>
      </c>
      <c r="M534" s="663">
        <v>525.23</v>
      </c>
      <c r="N534" s="662">
        <v>1</v>
      </c>
      <c r="O534" s="745">
        <v>1</v>
      </c>
      <c r="P534" s="663">
        <v>525.23</v>
      </c>
      <c r="Q534" s="678">
        <v>1</v>
      </c>
      <c r="R534" s="662">
        <v>1</v>
      </c>
      <c r="S534" s="678">
        <v>1</v>
      </c>
      <c r="T534" s="745">
        <v>1</v>
      </c>
      <c r="U534" s="701">
        <v>1</v>
      </c>
    </row>
    <row r="535" spans="1:21" ht="14.4" customHeight="1" x14ac:dyDescent="0.3">
      <c r="A535" s="661">
        <v>4</v>
      </c>
      <c r="B535" s="662" t="s">
        <v>3182</v>
      </c>
      <c r="C535" s="662" t="s">
        <v>3518</v>
      </c>
      <c r="D535" s="743" t="s">
        <v>5665</v>
      </c>
      <c r="E535" s="744" t="s">
        <v>3535</v>
      </c>
      <c r="F535" s="662" t="s">
        <v>3514</v>
      </c>
      <c r="G535" s="662" t="s">
        <v>4073</v>
      </c>
      <c r="H535" s="662" t="s">
        <v>597</v>
      </c>
      <c r="I535" s="662" t="s">
        <v>4242</v>
      </c>
      <c r="J535" s="662" t="s">
        <v>4243</v>
      </c>
      <c r="K535" s="662" t="s">
        <v>4106</v>
      </c>
      <c r="L535" s="663">
        <v>193.9</v>
      </c>
      <c r="M535" s="663">
        <v>775.6</v>
      </c>
      <c r="N535" s="662">
        <v>4</v>
      </c>
      <c r="O535" s="745">
        <v>4</v>
      </c>
      <c r="P535" s="663">
        <v>193.9</v>
      </c>
      <c r="Q535" s="678">
        <v>0.25</v>
      </c>
      <c r="R535" s="662">
        <v>1</v>
      </c>
      <c r="S535" s="678">
        <v>0.25</v>
      </c>
      <c r="T535" s="745">
        <v>1</v>
      </c>
      <c r="U535" s="701">
        <v>0.25</v>
      </c>
    </row>
    <row r="536" spans="1:21" ht="14.4" customHeight="1" x14ac:dyDescent="0.3">
      <c r="A536" s="661">
        <v>4</v>
      </c>
      <c r="B536" s="662" t="s">
        <v>3182</v>
      </c>
      <c r="C536" s="662" t="s">
        <v>3518</v>
      </c>
      <c r="D536" s="743" t="s">
        <v>5665</v>
      </c>
      <c r="E536" s="744" t="s">
        <v>3535</v>
      </c>
      <c r="F536" s="662" t="s">
        <v>3514</v>
      </c>
      <c r="G536" s="662" t="s">
        <v>4073</v>
      </c>
      <c r="H536" s="662" t="s">
        <v>597</v>
      </c>
      <c r="I536" s="662" t="s">
        <v>4244</v>
      </c>
      <c r="J536" s="662" t="s">
        <v>4245</v>
      </c>
      <c r="K536" s="662" t="s">
        <v>4246</v>
      </c>
      <c r="L536" s="663">
        <v>856.97</v>
      </c>
      <c r="M536" s="663">
        <v>10283.64</v>
      </c>
      <c r="N536" s="662">
        <v>12</v>
      </c>
      <c r="O536" s="745">
        <v>2</v>
      </c>
      <c r="P536" s="663">
        <v>10283.64</v>
      </c>
      <c r="Q536" s="678">
        <v>1</v>
      </c>
      <c r="R536" s="662">
        <v>12</v>
      </c>
      <c r="S536" s="678">
        <v>1</v>
      </c>
      <c r="T536" s="745">
        <v>2</v>
      </c>
      <c r="U536" s="701">
        <v>1</v>
      </c>
    </row>
    <row r="537" spans="1:21" ht="14.4" customHeight="1" x14ac:dyDescent="0.3">
      <c r="A537" s="661">
        <v>4</v>
      </c>
      <c r="B537" s="662" t="s">
        <v>3182</v>
      </c>
      <c r="C537" s="662" t="s">
        <v>3518</v>
      </c>
      <c r="D537" s="743" t="s">
        <v>5665</v>
      </c>
      <c r="E537" s="744" t="s">
        <v>3535</v>
      </c>
      <c r="F537" s="662" t="s">
        <v>3514</v>
      </c>
      <c r="G537" s="662" t="s">
        <v>4073</v>
      </c>
      <c r="H537" s="662" t="s">
        <v>597</v>
      </c>
      <c r="I537" s="662" t="s">
        <v>4247</v>
      </c>
      <c r="J537" s="662" t="s">
        <v>4248</v>
      </c>
      <c r="K537" s="662" t="s">
        <v>4249</v>
      </c>
      <c r="L537" s="663">
        <v>856.97</v>
      </c>
      <c r="M537" s="663">
        <v>3427.88</v>
      </c>
      <c r="N537" s="662">
        <v>4</v>
      </c>
      <c r="O537" s="745">
        <v>1</v>
      </c>
      <c r="P537" s="663">
        <v>3427.88</v>
      </c>
      <c r="Q537" s="678">
        <v>1</v>
      </c>
      <c r="R537" s="662">
        <v>4</v>
      </c>
      <c r="S537" s="678">
        <v>1</v>
      </c>
      <c r="T537" s="745">
        <v>1</v>
      </c>
      <c r="U537" s="701">
        <v>1</v>
      </c>
    </row>
    <row r="538" spans="1:21" ht="14.4" customHeight="1" x14ac:dyDescent="0.3">
      <c r="A538" s="661">
        <v>4</v>
      </c>
      <c r="B538" s="662" t="s">
        <v>3182</v>
      </c>
      <c r="C538" s="662" t="s">
        <v>3518</v>
      </c>
      <c r="D538" s="743" t="s">
        <v>5665</v>
      </c>
      <c r="E538" s="744" t="s">
        <v>3535</v>
      </c>
      <c r="F538" s="662" t="s">
        <v>3514</v>
      </c>
      <c r="G538" s="662" t="s">
        <v>4073</v>
      </c>
      <c r="H538" s="662" t="s">
        <v>597</v>
      </c>
      <c r="I538" s="662" t="s">
        <v>4250</v>
      </c>
      <c r="J538" s="662" t="s">
        <v>4251</v>
      </c>
      <c r="K538" s="662" t="s">
        <v>4252</v>
      </c>
      <c r="L538" s="663">
        <v>370.4</v>
      </c>
      <c r="M538" s="663">
        <v>4074.4</v>
      </c>
      <c r="N538" s="662">
        <v>11</v>
      </c>
      <c r="O538" s="745">
        <v>9</v>
      </c>
      <c r="P538" s="663">
        <v>3704</v>
      </c>
      <c r="Q538" s="678">
        <v>0.90909090909090906</v>
      </c>
      <c r="R538" s="662">
        <v>10</v>
      </c>
      <c r="S538" s="678">
        <v>0.90909090909090906</v>
      </c>
      <c r="T538" s="745">
        <v>8</v>
      </c>
      <c r="U538" s="701">
        <v>0.88888888888888884</v>
      </c>
    </row>
    <row r="539" spans="1:21" ht="14.4" customHeight="1" x14ac:dyDescent="0.3">
      <c r="A539" s="661">
        <v>4</v>
      </c>
      <c r="B539" s="662" t="s">
        <v>3182</v>
      </c>
      <c r="C539" s="662" t="s">
        <v>3518</v>
      </c>
      <c r="D539" s="743" t="s">
        <v>5665</v>
      </c>
      <c r="E539" s="744" t="s">
        <v>3535</v>
      </c>
      <c r="F539" s="662" t="s">
        <v>3514</v>
      </c>
      <c r="G539" s="662" t="s">
        <v>4073</v>
      </c>
      <c r="H539" s="662" t="s">
        <v>597</v>
      </c>
      <c r="I539" s="662" t="s">
        <v>4253</v>
      </c>
      <c r="J539" s="662" t="s">
        <v>4254</v>
      </c>
      <c r="K539" s="662" t="s">
        <v>4255</v>
      </c>
      <c r="L539" s="663">
        <v>453.2</v>
      </c>
      <c r="M539" s="663">
        <v>4531.9999999999991</v>
      </c>
      <c r="N539" s="662">
        <v>10</v>
      </c>
      <c r="O539" s="745">
        <v>8</v>
      </c>
      <c r="P539" s="663">
        <v>4078.7999999999993</v>
      </c>
      <c r="Q539" s="678">
        <v>0.9</v>
      </c>
      <c r="R539" s="662">
        <v>9</v>
      </c>
      <c r="S539" s="678">
        <v>0.9</v>
      </c>
      <c r="T539" s="745">
        <v>7</v>
      </c>
      <c r="U539" s="701">
        <v>0.875</v>
      </c>
    </row>
    <row r="540" spans="1:21" ht="14.4" customHeight="1" x14ac:dyDescent="0.3">
      <c r="A540" s="661">
        <v>4</v>
      </c>
      <c r="B540" s="662" t="s">
        <v>3182</v>
      </c>
      <c r="C540" s="662" t="s">
        <v>3518</v>
      </c>
      <c r="D540" s="743" t="s">
        <v>5665</v>
      </c>
      <c r="E540" s="744" t="s">
        <v>3535</v>
      </c>
      <c r="F540" s="662" t="s">
        <v>3514</v>
      </c>
      <c r="G540" s="662" t="s">
        <v>4073</v>
      </c>
      <c r="H540" s="662" t="s">
        <v>597</v>
      </c>
      <c r="I540" s="662" t="s">
        <v>4256</v>
      </c>
      <c r="J540" s="662" t="s">
        <v>4257</v>
      </c>
      <c r="K540" s="662" t="s">
        <v>4258</v>
      </c>
      <c r="L540" s="663">
        <v>5343.9</v>
      </c>
      <c r="M540" s="663">
        <v>117565.79999999999</v>
      </c>
      <c r="N540" s="662">
        <v>22</v>
      </c>
      <c r="O540" s="745">
        <v>11</v>
      </c>
      <c r="P540" s="663">
        <v>117565.79999999999</v>
      </c>
      <c r="Q540" s="678">
        <v>1</v>
      </c>
      <c r="R540" s="662">
        <v>22</v>
      </c>
      <c r="S540" s="678">
        <v>1</v>
      </c>
      <c r="T540" s="745">
        <v>11</v>
      </c>
      <c r="U540" s="701">
        <v>1</v>
      </c>
    </row>
    <row r="541" spans="1:21" ht="14.4" customHeight="1" x14ac:dyDescent="0.3">
      <c r="A541" s="661">
        <v>4</v>
      </c>
      <c r="B541" s="662" t="s">
        <v>3182</v>
      </c>
      <c r="C541" s="662" t="s">
        <v>3518</v>
      </c>
      <c r="D541" s="743" t="s">
        <v>5665</v>
      </c>
      <c r="E541" s="744" t="s">
        <v>3535</v>
      </c>
      <c r="F541" s="662" t="s">
        <v>3514</v>
      </c>
      <c r="G541" s="662" t="s">
        <v>4073</v>
      </c>
      <c r="H541" s="662" t="s">
        <v>597</v>
      </c>
      <c r="I541" s="662" t="s">
        <v>4259</v>
      </c>
      <c r="J541" s="662" t="s">
        <v>4260</v>
      </c>
      <c r="K541" s="662" t="s">
        <v>4261</v>
      </c>
      <c r="L541" s="663">
        <v>2412.9</v>
      </c>
      <c r="M541" s="663">
        <v>14477.400000000001</v>
      </c>
      <c r="N541" s="662">
        <v>6</v>
      </c>
      <c r="O541" s="745">
        <v>1</v>
      </c>
      <c r="P541" s="663">
        <v>14477.400000000001</v>
      </c>
      <c r="Q541" s="678">
        <v>1</v>
      </c>
      <c r="R541" s="662">
        <v>6</v>
      </c>
      <c r="S541" s="678">
        <v>1</v>
      </c>
      <c r="T541" s="745">
        <v>1</v>
      </c>
      <c r="U541" s="701">
        <v>1</v>
      </c>
    </row>
    <row r="542" spans="1:21" ht="14.4" customHeight="1" x14ac:dyDescent="0.3">
      <c r="A542" s="661">
        <v>4</v>
      </c>
      <c r="B542" s="662" t="s">
        <v>3182</v>
      </c>
      <c r="C542" s="662" t="s">
        <v>3518</v>
      </c>
      <c r="D542" s="743" t="s">
        <v>5665</v>
      </c>
      <c r="E542" s="744" t="s">
        <v>3535</v>
      </c>
      <c r="F542" s="662" t="s">
        <v>3514</v>
      </c>
      <c r="G542" s="662" t="s">
        <v>4073</v>
      </c>
      <c r="H542" s="662" t="s">
        <v>597</v>
      </c>
      <c r="I542" s="662" t="s">
        <v>4262</v>
      </c>
      <c r="J542" s="662" t="s">
        <v>4263</v>
      </c>
      <c r="K542" s="662" t="s">
        <v>4264</v>
      </c>
      <c r="L542" s="663">
        <v>5343.9</v>
      </c>
      <c r="M542" s="663">
        <v>53439</v>
      </c>
      <c r="N542" s="662">
        <v>10</v>
      </c>
      <c r="O542" s="745">
        <v>5</v>
      </c>
      <c r="P542" s="663">
        <v>42751.199999999997</v>
      </c>
      <c r="Q542" s="678">
        <v>0.79999999999999993</v>
      </c>
      <c r="R542" s="662">
        <v>8</v>
      </c>
      <c r="S542" s="678">
        <v>0.8</v>
      </c>
      <c r="T542" s="745">
        <v>4</v>
      </c>
      <c r="U542" s="701">
        <v>0.8</v>
      </c>
    </row>
    <row r="543" spans="1:21" ht="14.4" customHeight="1" x14ac:dyDescent="0.3">
      <c r="A543" s="661">
        <v>4</v>
      </c>
      <c r="B543" s="662" t="s">
        <v>3182</v>
      </c>
      <c r="C543" s="662" t="s">
        <v>3518</v>
      </c>
      <c r="D543" s="743" t="s">
        <v>5665</v>
      </c>
      <c r="E543" s="744" t="s">
        <v>3535</v>
      </c>
      <c r="F543" s="662" t="s">
        <v>3514</v>
      </c>
      <c r="G543" s="662" t="s">
        <v>4073</v>
      </c>
      <c r="H543" s="662" t="s">
        <v>597</v>
      </c>
      <c r="I543" s="662" t="s">
        <v>4265</v>
      </c>
      <c r="J543" s="662" t="s">
        <v>4266</v>
      </c>
      <c r="K543" s="662" t="s">
        <v>4267</v>
      </c>
      <c r="L543" s="663">
        <v>1500.3</v>
      </c>
      <c r="M543" s="663">
        <v>9001.7999999999993</v>
      </c>
      <c r="N543" s="662">
        <v>6</v>
      </c>
      <c r="O543" s="745">
        <v>3</v>
      </c>
      <c r="P543" s="663">
        <v>9001.7999999999993</v>
      </c>
      <c r="Q543" s="678">
        <v>1</v>
      </c>
      <c r="R543" s="662">
        <v>6</v>
      </c>
      <c r="S543" s="678">
        <v>1</v>
      </c>
      <c r="T543" s="745">
        <v>3</v>
      </c>
      <c r="U543" s="701">
        <v>1</v>
      </c>
    </row>
    <row r="544" spans="1:21" ht="14.4" customHeight="1" x14ac:dyDescent="0.3">
      <c r="A544" s="661">
        <v>4</v>
      </c>
      <c r="B544" s="662" t="s">
        <v>3182</v>
      </c>
      <c r="C544" s="662" t="s">
        <v>3518</v>
      </c>
      <c r="D544" s="743" t="s">
        <v>5665</v>
      </c>
      <c r="E544" s="744" t="s">
        <v>3535</v>
      </c>
      <c r="F544" s="662" t="s">
        <v>3514</v>
      </c>
      <c r="G544" s="662" t="s">
        <v>4073</v>
      </c>
      <c r="H544" s="662" t="s">
        <v>597</v>
      </c>
      <c r="I544" s="662" t="s">
        <v>4268</v>
      </c>
      <c r="J544" s="662" t="s">
        <v>4269</v>
      </c>
      <c r="K544" s="662" t="s">
        <v>4270</v>
      </c>
      <c r="L544" s="663">
        <v>2284</v>
      </c>
      <c r="M544" s="663">
        <v>6852</v>
      </c>
      <c r="N544" s="662">
        <v>3</v>
      </c>
      <c r="O544" s="745">
        <v>1</v>
      </c>
      <c r="P544" s="663"/>
      <c r="Q544" s="678">
        <v>0</v>
      </c>
      <c r="R544" s="662"/>
      <c r="S544" s="678">
        <v>0</v>
      </c>
      <c r="T544" s="745"/>
      <c r="U544" s="701">
        <v>0</v>
      </c>
    </row>
    <row r="545" spans="1:21" ht="14.4" customHeight="1" x14ac:dyDescent="0.3">
      <c r="A545" s="661">
        <v>4</v>
      </c>
      <c r="B545" s="662" t="s">
        <v>3182</v>
      </c>
      <c r="C545" s="662" t="s">
        <v>3518</v>
      </c>
      <c r="D545" s="743" t="s">
        <v>5665</v>
      </c>
      <c r="E545" s="744" t="s">
        <v>3535</v>
      </c>
      <c r="F545" s="662" t="s">
        <v>3514</v>
      </c>
      <c r="G545" s="662" t="s">
        <v>4073</v>
      </c>
      <c r="H545" s="662" t="s">
        <v>597</v>
      </c>
      <c r="I545" s="662" t="s">
        <v>4271</v>
      </c>
      <c r="J545" s="662" t="s">
        <v>4272</v>
      </c>
      <c r="K545" s="662" t="s">
        <v>4273</v>
      </c>
      <c r="L545" s="663">
        <v>3000</v>
      </c>
      <c r="M545" s="663">
        <v>27000</v>
      </c>
      <c r="N545" s="662">
        <v>9</v>
      </c>
      <c r="O545" s="745">
        <v>4</v>
      </c>
      <c r="P545" s="663">
        <v>27000</v>
      </c>
      <c r="Q545" s="678">
        <v>1</v>
      </c>
      <c r="R545" s="662">
        <v>9</v>
      </c>
      <c r="S545" s="678">
        <v>1</v>
      </c>
      <c r="T545" s="745">
        <v>4</v>
      </c>
      <c r="U545" s="701">
        <v>1</v>
      </c>
    </row>
    <row r="546" spans="1:21" ht="14.4" customHeight="1" x14ac:dyDescent="0.3">
      <c r="A546" s="661">
        <v>4</v>
      </c>
      <c r="B546" s="662" t="s">
        <v>3182</v>
      </c>
      <c r="C546" s="662" t="s">
        <v>3518</v>
      </c>
      <c r="D546" s="743" t="s">
        <v>5665</v>
      </c>
      <c r="E546" s="744" t="s">
        <v>3535</v>
      </c>
      <c r="F546" s="662" t="s">
        <v>3514</v>
      </c>
      <c r="G546" s="662" t="s">
        <v>4073</v>
      </c>
      <c r="H546" s="662" t="s">
        <v>597</v>
      </c>
      <c r="I546" s="662" t="s">
        <v>4274</v>
      </c>
      <c r="J546" s="662" t="s">
        <v>4275</v>
      </c>
      <c r="K546" s="662" t="s">
        <v>4276</v>
      </c>
      <c r="L546" s="663">
        <v>761.3</v>
      </c>
      <c r="M546" s="663">
        <v>31213.3</v>
      </c>
      <c r="N546" s="662">
        <v>41</v>
      </c>
      <c r="O546" s="745">
        <v>7</v>
      </c>
      <c r="P546" s="663">
        <v>26645.5</v>
      </c>
      <c r="Q546" s="678">
        <v>0.85365853658536583</v>
      </c>
      <c r="R546" s="662">
        <v>35</v>
      </c>
      <c r="S546" s="678">
        <v>0.85365853658536583</v>
      </c>
      <c r="T546" s="745">
        <v>6</v>
      </c>
      <c r="U546" s="701">
        <v>0.8571428571428571</v>
      </c>
    </row>
    <row r="547" spans="1:21" ht="14.4" customHeight="1" x14ac:dyDescent="0.3">
      <c r="A547" s="661">
        <v>4</v>
      </c>
      <c r="B547" s="662" t="s">
        <v>3182</v>
      </c>
      <c r="C547" s="662" t="s">
        <v>3518</v>
      </c>
      <c r="D547" s="743" t="s">
        <v>5665</v>
      </c>
      <c r="E547" s="744" t="s">
        <v>3535</v>
      </c>
      <c r="F547" s="662" t="s">
        <v>3514</v>
      </c>
      <c r="G547" s="662" t="s">
        <v>4073</v>
      </c>
      <c r="H547" s="662" t="s">
        <v>597</v>
      </c>
      <c r="I547" s="662" t="s">
        <v>4277</v>
      </c>
      <c r="J547" s="662" t="s">
        <v>4278</v>
      </c>
      <c r="K547" s="662" t="s">
        <v>4279</v>
      </c>
      <c r="L547" s="663">
        <v>761.3</v>
      </c>
      <c r="M547" s="663">
        <v>4567.7999999999993</v>
      </c>
      <c r="N547" s="662">
        <v>6</v>
      </c>
      <c r="O547" s="745">
        <v>2</v>
      </c>
      <c r="P547" s="663">
        <v>4567.7999999999993</v>
      </c>
      <c r="Q547" s="678">
        <v>1</v>
      </c>
      <c r="R547" s="662">
        <v>6</v>
      </c>
      <c r="S547" s="678">
        <v>1</v>
      </c>
      <c r="T547" s="745">
        <v>2</v>
      </c>
      <c r="U547" s="701">
        <v>1</v>
      </c>
    </row>
    <row r="548" spans="1:21" ht="14.4" customHeight="1" x14ac:dyDescent="0.3">
      <c r="A548" s="661">
        <v>4</v>
      </c>
      <c r="B548" s="662" t="s">
        <v>3182</v>
      </c>
      <c r="C548" s="662" t="s">
        <v>3518</v>
      </c>
      <c r="D548" s="743" t="s">
        <v>5665</v>
      </c>
      <c r="E548" s="744" t="s">
        <v>3535</v>
      </c>
      <c r="F548" s="662" t="s">
        <v>3514</v>
      </c>
      <c r="G548" s="662" t="s">
        <v>4073</v>
      </c>
      <c r="H548" s="662" t="s">
        <v>597</v>
      </c>
      <c r="I548" s="662" t="s">
        <v>4280</v>
      </c>
      <c r="J548" s="662" t="s">
        <v>4281</v>
      </c>
      <c r="K548" s="662" t="s">
        <v>4282</v>
      </c>
      <c r="L548" s="663">
        <v>835.78</v>
      </c>
      <c r="M548" s="663">
        <v>5014.68</v>
      </c>
      <c r="N548" s="662">
        <v>6</v>
      </c>
      <c r="O548" s="745">
        <v>1</v>
      </c>
      <c r="P548" s="663">
        <v>5014.68</v>
      </c>
      <c r="Q548" s="678">
        <v>1</v>
      </c>
      <c r="R548" s="662">
        <v>6</v>
      </c>
      <c r="S548" s="678">
        <v>1</v>
      </c>
      <c r="T548" s="745">
        <v>1</v>
      </c>
      <c r="U548" s="701">
        <v>1</v>
      </c>
    </row>
    <row r="549" spans="1:21" ht="14.4" customHeight="1" x14ac:dyDescent="0.3">
      <c r="A549" s="661">
        <v>4</v>
      </c>
      <c r="B549" s="662" t="s">
        <v>3182</v>
      </c>
      <c r="C549" s="662" t="s">
        <v>3518</v>
      </c>
      <c r="D549" s="743" t="s">
        <v>5665</v>
      </c>
      <c r="E549" s="744" t="s">
        <v>3535</v>
      </c>
      <c r="F549" s="662" t="s">
        <v>3514</v>
      </c>
      <c r="G549" s="662" t="s">
        <v>4073</v>
      </c>
      <c r="H549" s="662" t="s">
        <v>597</v>
      </c>
      <c r="I549" s="662" t="s">
        <v>4283</v>
      </c>
      <c r="J549" s="662" t="s">
        <v>4284</v>
      </c>
      <c r="K549" s="662" t="s">
        <v>4285</v>
      </c>
      <c r="L549" s="663">
        <v>957</v>
      </c>
      <c r="M549" s="663">
        <v>1914</v>
      </c>
      <c r="N549" s="662">
        <v>2</v>
      </c>
      <c r="O549" s="745">
        <v>1</v>
      </c>
      <c r="P549" s="663">
        <v>1914</v>
      </c>
      <c r="Q549" s="678">
        <v>1</v>
      </c>
      <c r="R549" s="662">
        <v>2</v>
      </c>
      <c r="S549" s="678">
        <v>1</v>
      </c>
      <c r="T549" s="745">
        <v>1</v>
      </c>
      <c r="U549" s="701">
        <v>1</v>
      </c>
    </row>
    <row r="550" spans="1:21" ht="14.4" customHeight="1" x14ac:dyDescent="0.3">
      <c r="A550" s="661">
        <v>4</v>
      </c>
      <c r="B550" s="662" t="s">
        <v>3182</v>
      </c>
      <c r="C550" s="662" t="s">
        <v>3518</v>
      </c>
      <c r="D550" s="743" t="s">
        <v>5665</v>
      </c>
      <c r="E550" s="744" t="s">
        <v>3535</v>
      </c>
      <c r="F550" s="662" t="s">
        <v>3514</v>
      </c>
      <c r="G550" s="662" t="s">
        <v>4073</v>
      </c>
      <c r="H550" s="662" t="s">
        <v>597</v>
      </c>
      <c r="I550" s="662" t="s">
        <v>4286</v>
      </c>
      <c r="J550" s="662" t="s">
        <v>4287</v>
      </c>
      <c r="K550" s="662" t="s">
        <v>4288</v>
      </c>
      <c r="L550" s="663">
        <v>198.08</v>
      </c>
      <c r="M550" s="663">
        <v>1188.48</v>
      </c>
      <c r="N550" s="662">
        <v>6</v>
      </c>
      <c r="O550" s="745">
        <v>6</v>
      </c>
      <c r="P550" s="663">
        <v>1188.48</v>
      </c>
      <c r="Q550" s="678">
        <v>1</v>
      </c>
      <c r="R550" s="662">
        <v>6</v>
      </c>
      <c r="S550" s="678">
        <v>1</v>
      </c>
      <c r="T550" s="745">
        <v>6</v>
      </c>
      <c r="U550" s="701">
        <v>1</v>
      </c>
    </row>
    <row r="551" spans="1:21" ht="14.4" customHeight="1" x14ac:dyDescent="0.3">
      <c r="A551" s="661">
        <v>4</v>
      </c>
      <c r="B551" s="662" t="s">
        <v>3182</v>
      </c>
      <c r="C551" s="662" t="s">
        <v>3518</v>
      </c>
      <c r="D551" s="743" t="s">
        <v>5665</v>
      </c>
      <c r="E551" s="744" t="s">
        <v>3535</v>
      </c>
      <c r="F551" s="662" t="s">
        <v>3514</v>
      </c>
      <c r="G551" s="662" t="s">
        <v>4073</v>
      </c>
      <c r="H551" s="662" t="s">
        <v>597</v>
      </c>
      <c r="I551" s="662" t="s">
        <v>4289</v>
      </c>
      <c r="J551" s="662" t="s">
        <v>4290</v>
      </c>
      <c r="K551" s="662" t="s">
        <v>4291</v>
      </c>
      <c r="L551" s="663">
        <v>1500</v>
      </c>
      <c r="M551" s="663">
        <v>85500</v>
      </c>
      <c r="N551" s="662">
        <v>57</v>
      </c>
      <c r="O551" s="745">
        <v>7</v>
      </c>
      <c r="P551" s="663">
        <v>85500</v>
      </c>
      <c r="Q551" s="678">
        <v>1</v>
      </c>
      <c r="R551" s="662">
        <v>57</v>
      </c>
      <c r="S551" s="678">
        <v>1</v>
      </c>
      <c r="T551" s="745">
        <v>7</v>
      </c>
      <c r="U551" s="701">
        <v>1</v>
      </c>
    </row>
    <row r="552" spans="1:21" ht="14.4" customHeight="1" x14ac:dyDescent="0.3">
      <c r="A552" s="661">
        <v>4</v>
      </c>
      <c r="B552" s="662" t="s">
        <v>3182</v>
      </c>
      <c r="C552" s="662" t="s">
        <v>3518</v>
      </c>
      <c r="D552" s="743" t="s">
        <v>5665</v>
      </c>
      <c r="E552" s="744" t="s">
        <v>3535</v>
      </c>
      <c r="F552" s="662" t="s">
        <v>3514</v>
      </c>
      <c r="G552" s="662" t="s">
        <v>4073</v>
      </c>
      <c r="H552" s="662" t="s">
        <v>597</v>
      </c>
      <c r="I552" s="662" t="s">
        <v>4292</v>
      </c>
      <c r="J552" s="662" t="s">
        <v>4290</v>
      </c>
      <c r="K552" s="662" t="s">
        <v>4293</v>
      </c>
      <c r="L552" s="663">
        <v>1500</v>
      </c>
      <c r="M552" s="663">
        <v>90000</v>
      </c>
      <c r="N552" s="662">
        <v>60</v>
      </c>
      <c r="O552" s="745">
        <v>8</v>
      </c>
      <c r="P552" s="663">
        <v>90000</v>
      </c>
      <c r="Q552" s="678">
        <v>1</v>
      </c>
      <c r="R552" s="662">
        <v>60</v>
      </c>
      <c r="S552" s="678">
        <v>1</v>
      </c>
      <c r="T552" s="745">
        <v>8</v>
      </c>
      <c r="U552" s="701">
        <v>1</v>
      </c>
    </row>
    <row r="553" spans="1:21" ht="14.4" customHeight="1" x14ac:dyDescent="0.3">
      <c r="A553" s="661">
        <v>4</v>
      </c>
      <c r="B553" s="662" t="s">
        <v>3182</v>
      </c>
      <c r="C553" s="662" t="s">
        <v>3518</v>
      </c>
      <c r="D553" s="743" t="s">
        <v>5665</v>
      </c>
      <c r="E553" s="744" t="s">
        <v>3535</v>
      </c>
      <c r="F553" s="662" t="s">
        <v>3514</v>
      </c>
      <c r="G553" s="662" t="s">
        <v>4073</v>
      </c>
      <c r="H553" s="662" t="s">
        <v>597</v>
      </c>
      <c r="I553" s="662" t="s">
        <v>4294</v>
      </c>
      <c r="J553" s="662" t="s">
        <v>4295</v>
      </c>
      <c r="K553" s="662" t="s">
        <v>4296</v>
      </c>
      <c r="L553" s="663">
        <v>5343.9</v>
      </c>
      <c r="M553" s="663">
        <v>32063.399999999998</v>
      </c>
      <c r="N553" s="662">
        <v>6</v>
      </c>
      <c r="O553" s="745">
        <v>2</v>
      </c>
      <c r="P553" s="663">
        <v>16031.699999999999</v>
      </c>
      <c r="Q553" s="678">
        <v>0.5</v>
      </c>
      <c r="R553" s="662">
        <v>3</v>
      </c>
      <c r="S553" s="678">
        <v>0.5</v>
      </c>
      <c r="T553" s="745">
        <v>1</v>
      </c>
      <c r="U553" s="701">
        <v>0.5</v>
      </c>
    </row>
    <row r="554" spans="1:21" ht="14.4" customHeight="1" x14ac:dyDescent="0.3">
      <c r="A554" s="661">
        <v>4</v>
      </c>
      <c r="B554" s="662" t="s">
        <v>3182</v>
      </c>
      <c r="C554" s="662" t="s">
        <v>3518</v>
      </c>
      <c r="D554" s="743" t="s">
        <v>5665</v>
      </c>
      <c r="E554" s="744" t="s">
        <v>3535</v>
      </c>
      <c r="F554" s="662" t="s">
        <v>3514</v>
      </c>
      <c r="G554" s="662" t="s">
        <v>4073</v>
      </c>
      <c r="H554" s="662" t="s">
        <v>597</v>
      </c>
      <c r="I554" s="662" t="s">
        <v>4297</v>
      </c>
      <c r="J554" s="662" t="s">
        <v>4298</v>
      </c>
      <c r="K554" s="662" t="s">
        <v>4299</v>
      </c>
      <c r="L554" s="663">
        <v>159.5</v>
      </c>
      <c r="M554" s="663">
        <v>1914</v>
      </c>
      <c r="N554" s="662">
        <v>12</v>
      </c>
      <c r="O554" s="745">
        <v>7</v>
      </c>
      <c r="P554" s="663">
        <v>957</v>
      </c>
      <c r="Q554" s="678">
        <v>0.5</v>
      </c>
      <c r="R554" s="662">
        <v>6</v>
      </c>
      <c r="S554" s="678">
        <v>0.5</v>
      </c>
      <c r="T554" s="745">
        <v>4</v>
      </c>
      <c r="U554" s="701">
        <v>0.5714285714285714</v>
      </c>
    </row>
    <row r="555" spans="1:21" ht="14.4" customHeight="1" x14ac:dyDescent="0.3">
      <c r="A555" s="661">
        <v>4</v>
      </c>
      <c r="B555" s="662" t="s">
        <v>3182</v>
      </c>
      <c r="C555" s="662" t="s">
        <v>3518</v>
      </c>
      <c r="D555" s="743" t="s">
        <v>5665</v>
      </c>
      <c r="E555" s="744" t="s">
        <v>3535</v>
      </c>
      <c r="F555" s="662" t="s">
        <v>3514</v>
      </c>
      <c r="G555" s="662" t="s">
        <v>4073</v>
      </c>
      <c r="H555" s="662" t="s">
        <v>597</v>
      </c>
      <c r="I555" s="662" t="s">
        <v>4300</v>
      </c>
      <c r="J555" s="662" t="s">
        <v>4301</v>
      </c>
      <c r="K555" s="662" t="s">
        <v>4302</v>
      </c>
      <c r="L555" s="663">
        <v>153.5</v>
      </c>
      <c r="M555" s="663">
        <v>1535</v>
      </c>
      <c r="N555" s="662">
        <v>10</v>
      </c>
      <c r="O555" s="745">
        <v>4</v>
      </c>
      <c r="P555" s="663"/>
      <c r="Q555" s="678">
        <v>0</v>
      </c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4</v>
      </c>
      <c r="B556" s="662" t="s">
        <v>3182</v>
      </c>
      <c r="C556" s="662" t="s">
        <v>3518</v>
      </c>
      <c r="D556" s="743" t="s">
        <v>5665</v>
      </c>
      <c r="E556" s="744" t="s">
        <v>3535</v>
      </c>
      <c r="F556" s="662" t="s">
        <v>3514</v>
      </c>
      <c r="G556" s="662" t="s">
        <v>4073</v>
      </c>
      <c r="H556" s="662" t="s">
        <v>597</v>
      </c>
      <c r="I556" s="662" t="s">
        <v>4303</v>
      </c>
      <c r="J556" s="662" t="s">
        <v>4304</v>
      </c>
      <c r="K556" s="662" t="s">
        <v>4305</v>
      </c>
      <c r="L556" s="663">
        <v>498.24</v>
      </c>
      <c r="M556" s="663">
        <v>1992.96</v>
      </c>
      <c r="N556" s="662">
        <v>4</v>
      </c>
      <c r="O556" s="745">
        <v>4</v>
      </c>
      <c r="P556" s="663">
        <v>996.48</v>
      </c>
      <c r="Q556" s="678">
        <v>0.5</v>
      </c>
      <c r="R556" s="662">
        <v>2</v>
      </c>
      <c r="S556" s="678">
        <v>0.5</v>
      </c>
      <c r="T556" s="745">
        <v>2</v>
      </c>
      <c r="U556" s="701">
        <v>0.5</v>
      </c>
    </row>
    <row r="557" spans="1:21" ht="14.4" customHeight="1" x14ac:dyDescent="0.3">
      <c r="A557" s="661">
        <v>4</v>
      </c>
      <c r="B557" s="662" t="s">
        <v>3182</v>
      </c>
      <c r="C557" s="662" t="s">
        <v>3518</v>
      </c>
      <c r="D557" s="743" t="s">
        <v>5665</v>
      </c>
      <c r="E557" s="744" t="s">
        <v>3535</v>
      </c>
      <c r="F557" s="662" t="s">
        <v>3514</v>
      </c>
      <c r="G557" s="662" t="s">
        <v>4073</v>
      </c>
      <c r="H557" s="662" t="s">
        <v>597</v>
      </c>
      <c r="I557" s="662" t="s">
        <v>4306</v>
      </c>
      <c r="J557" s="662" t="s">
        <v>4307</v>
      </c>
      <c r="K557" s="662" t="s">
        <v>4308</v>
      </c>
      <c r="L557" s="663">
        <v>2304</v>
      </c>
      <c r="M557" s="663">
        <v>2304</v>
      </c>
      <c r="N557" s="662">
        <v>1</v>
      </c>
      <c r="O557" s="745">
        <v>1</v>
      </c>
      <c r="P557" s="663">
        <v>2304</v>
      </c>
      <c r="Q557" s="678">
        <v>1</v>
      </c>
      <c r="R557" s="662">
        <v>1</v>
      </c>
      <c r="S557" s="678">
        <v>1</v>
      </c>
      <c r="T557" s="745">
        <v>1</v>
      </c>
      <c r="U557" s="701">
        <v>1</v>
      </c>
    </row>
    <row r="558" spans="1:21" ht="14.4" customHeight="1" x14ac:dyDescent="0.3">
      <c r="A558" s="661">
        <v>4</v>
      </c>
      <c r="B558" s="662" t="s">
        <v>3182</v>
      </c>
      <c r="C558" s="662" t="s">
        <v>3518</v>
      </c>
      <c r="D558" s="743" t="s">
        <v>5665</v>
      </c>
      <c r="E558" s="744" t="s">
        <v>3535</v>
      </c>
      <c r="F558" s="662" t="s">
        <v>3514</v>
      </c>
      <c r="G558" s="662" t="s">
        <v>4073</v>
      </c>
      <c r="H558" s="662" t="s">
        <v>597</v>
      </c>
      <c r="I558" s="662" t="s">
        <v>4309</v>
      </c>
      <c r="J558" s="662" t="s">
        <v>4310</v>
      </c>
      <c r="K558" s="662" t="s">
        <v>4311</v>
      </c>
      <c r="L558" s="663">
        <v>540</v>
      </c>
      <c r="M558" s="663">
        <v>4320</v>
      </c>
      <c r="N558" s="662">
        <v>8</v>
      </c>
      <c r="O558" s="745">
        <v>8</v>
      </c>
      <c r="P558" s="663">
        <v>1620</v>
      </c>
      <c r="Q558" s="678">
        <v>0.375</v>
      </c>
      <c r="R558" s="662">
        <v>3</v>
      </c>
      <c r="S558" s="678">
        <v>0.375</v>
      </c>
      <c r="T558" s="745">
        <v>3</v>
      </c>
      <c r="U558" s="701">
        <v>0.375</v>
      </c>
    </row>
    <row r="559" spans="1:21" ht="14.4" customHeight="1" x14ac:dyDescent="0.3">
      <c r="A559" s="661">
        <v>4</v>
      </c>
      <c r="B559" s="662" t="s">
        <v>3182</v>
      </c>
      <c r="C559" s="662" t="s">
        <v>3518</v>
      </c>
      <c r="D559" s="743" t="s">
        <v>5665</v>
      </c>
      <c r="E559" s="744" t="s">
        <v>3535</v>
      </c>
      <c r="F559" s="662" t="s">
        <v>3514</v>
      </c>
      <c r="G559" s="662" t="s">
        <v>4073</v>
      </c>
      <c r="H559" s="662" t="s">
        <v>597</v>
      </c>
      <c r="I559" s="662" t="s">
        <v>4312</v>
      </c>
      <c r="J559" s="662" t="s">
        <v>4313</v>
      </c>
      <c r="K559" s="662" t="s">
        <v>4314</v>
      </c>
      <c r="L559" s="663">
        <v>1017.8</v>
      </c>
      <c r="M559" s="663">
        <v>6106.7999999999993</v>
      </c>
      <c r="N559" s="662">
        <v>6</v>
      </c>
      <c r="O559" s="745">
        <v>1</v>
      </c>
      <c r="P559" s="663">
        <v>6106.7999999999993</v>
      </c>
      <c r="Q559" s="678">
        <v>1</v>
      </c>
      <c r="R559" s="662">
        <v>6</v>
      </c>
      <c r="S559" s="678">
        <v>1</v>
      </c>
      <c r="T559" s="745">
        <v>1</v>
      </c>
      <c r="U559" s="701">
        <v>1</v>
      </c>
    </row>
    <row r="560" spans="1:21" ht="14.4" customHeight="1" x14ac:dyDescent="0.3">
      <c r="A560" s="661">
        <v>4</v>
      </c>
      <c r="B560" s="662" t="s">
        <v>3182</v>
      </c>
      <c r="C560" s="662" t="s">
        <v>3518</v>
      </c>
      <c r="D560" s="743" t="s">
        <v>5665</v>
      </c>
      <c r="E560" s="744" t="s">
        <v>3535</v>
      </c>
      <c r="F560" s="662" t="s">
        <v>3514</v>
      </c>
      <c r="G560" s="662" t="s">
        <v>4073</v>
      </c>
      <c r="H560" s="662" t="s">
        <v>597</v>
      </c>
      <c r="I560" s="662" t="s">
        <v>4315</v>
      </c>
      <c r="J560" s="662" t="s">
        <v>4316</v>
      </c>
      <c r="K560" s="662" t="s">
        <v>4317</v>
      </c>
      <c r="L560" s="663">
        <v>319</v>
      </c>
      <c r="M560" s="663">
        <v>5742</v>
      </c>
      <c r="N560" s="662">
        <v>18</v>
      </c>
      <c r="O560" s="745">
        <v>14</v>
      </c>
      <c r="P560" s="663">
        <v>5742</v>
      </c>
      <c r="Q560" s="678">
        <v>1</v>
      </c>
      <c r="R560" s="662">
        <v>18</v>
      </c>
      <c r="S560" s="678">
        <v>1</v>
      </c>
      <c r="T560" s="745">
        <v>14</v>
      </c>
      <c r="U560" s="701">
        <v>1</v>
      </c>
    </row>
    <row r="561" spans="1:21" ht="14.4" customHeight="1" x14ac:dyDescent="0.3">
      <c r="A561" s="661">
        <v>4</v>
      </c>
      <c r="B561" s="662" t="s">
        <v>3182</v>
      </c>
      <c r="C561" s="662" t="s">
        <v>3518</v>
      </c>
      <c r="D561" s="743" t="s">
        <v>5665</v>
      </c>
      <c r="E561" s="744" t="s">
        <v>3535</v>
      </c>
      <c r="F561" s="662" t="s">
        <v>3514</v>
      </c>
      <c r="G561" s="662" t="s">
        <v>4073</v>
      </c>
      <c r="H561" s="662" t="s">
        <v>597</v>
      </c>
      <c r="I561" s="662" t="s">
        <v>4318</v>
      </c>
      <c r="J561" s="662" t="s">
        <v>4090</v>
      </c>
      <c r="K561" s="662" t="s">
        <v>4319</v>
      </c>
      <c r="L561" s="663">
        <v>2304</v>
      </c>
      <c r="M561" s="663">
        <v>36864</v>
      </c>
      <c r="N561" s="662">
        <v>16</v>
      </c>
      <c r="O561" s="745">
        <v>4</v>
      </c>
      <c r="P561" s="663">
        <v>36864</v>
      </c>
      <c r="Q561" s="678">
        <v>1</v>
      </c>
      <c r="R561" s="662">
        <v>16</v>
      </c>
      <c r="S561" s="678">
        <v>1</v>
      </c>
      <c r="T561" s="745">
        <v>4</v>
      </c>
      <c r="U561" s="701">
        <v>1</v>
      </c>
    </row>
    <row r="562" spans="1:21" ht="14.4" customHeight="1" x14ac:dyDescent="0.3">
      <c r="A562" s="661">
        <v>4</v>
      </c>
      <c r="B562" s="662" t="s">
        <v>3182</v>
      </c>
      <c r="C562" s="662" t="s">
        <v>3518</v>
      </c>
      <c r="D562" s="743" t="s">
        <v>5665</v>
      </c>
      <c r="E562" s="744" t="s">
        <v>3535</v>
      </c>
      <c r="F562" s="662" t="s">
        <v>3514</v>
      </c>
      <c r="G562" s="662" t="s">
        <v>4073</v>
      </c>
      <c r="H562" s="662" t="s">
        <v>597</v>
      </c>
      <c r="I562" s="662" t="s">
        <v>4320</v>
      </c>
      <c r="J562" s="662" t="s">
        <v>4307</v>
      </c>
      <c r="K562" s="662" t="s">
        <v>4321</v>
      </c>
      <c r="L562" s="663">
        <v>1781.3</v>
      </c>
      <c r="M562" s="663">
        <v>62345.5</v>
      </c>
      <c r="N562" s="662">
        <v>35</v>
      </c>
      <c r="O562" s="745">
        <v>5</v>
      </c>
      <c r="P562" s="663">
        <v>35626</v>
      </c>
      <c r="Q562" s="678">
        <v>0.5714285714285714</v>
      </c>
      <c r="R562" s="662">
        <v>20</v>
      </c>
      <c r="S562" s="678">
        <v>0.5714285714285714</v>
      </c>
      <c r="T562" s="745">
        <v>3</v>
      </c>
      <c r="U562" s="701">
        <v>0.6</v>
      </c>
    </row>
    <row r="563" spans="1:21" ht="14.4" customHeight="1" x14ac:dyDescent="0.3">
      <c r="A563" s="661">
        <v>4</v>
      </c>
      <c r="B563" s="662" t="s">
        <v>3182</v>
      </c>
      <c r="C563" s="662" t="s">
        <v>3518</v>
      </c>
      <c r="D563" s="743" t="s">
        <v>5665</v>
      </c>
      <c r="E563" s="744" t="s">
        <v>3535</v>
      </c>
      <c r="F563" s="662" t="s">
        <v>3514</v>
      </c>
      <c r="G563" s="662" t="s">
        <v>4073</v>
      </c>
      <c r="H563" s="662" t="s">
        <v>597</v>
      </c>
      <c r="I563" s="662" t="s">
        <v>4322</v>
      </c>
      <c r="J563" s="662" t="s">
        <v>4181</v>
      </c>
      <c r="K563" s="662" t="s">
        <v>4323</v>
      </c>
      <c r="L563" s="663">
        <v>1987.45</v>
      </c>
      <c r="M563" s="663">
        <v>11924.7</v>
      </c>
      <c r="N563" s="662">
        <v>6</v>
      </c>
      <c r="O563" s="745">
        <v>2</v>
      </c>
      <c r="P563" s="663">
        <v>11924.7</v>
      </c>
      <c r="Q563" s="678">
        <v>1</v>
      </c>
      <c r="R563" s="662">
        <v>6</v>
      </c>
      <c r="S563" s="678">
        <v>1</v>
      </c>
      <c r="T563" s="745">
        <v>2</v>
      </c>
      <c r="U563" s="701">
        <v>1</v>
      </c>
    </row>
    <row r="564" spans="1:21" ht="14.4" customHeight="1" x14ac:dyDescent="0.3">
      <c r="A564" s="661">
        <v>4</v>
      </c>
      <c r="B564" s="662" t="s">
        <v>3182</v>
      </c>
      <c r="C564" s="662" t="s">
        <v>3518</v>
      </c>
      <c r="D564" s="743" t="s">
        <v>5665</v>
      </c>
      <c r="E564" s="744" t="s">
        <v>3535</v>
      </c>
      <c r="F564" s="662" t="s">
        <v>3514</v>
      </c>
      <c r="G564" s="662" t="s">
        <v>4073</v>
      </c>
      <c r="H564" s="662" t="s">
        <v>597</v>
      </c>
      <c r="I564" s="662" t="s">
        <v>4324</v>
      </c>
      <c r="J564" s="662" t="s">
        <v>4325</v>
      </c>
      <c r="K564" s="662" t="s">
        <v>4326</v>
      </c>
      <c r="L564" s="663">
        <v>720</v>
      </c>
      <c r="M564" s="663">
        <v>4320</v>
      </c>
      <c r="N564" s="662">
        <v>6</v>
      </c>
      <c r="O564" s="745">
        <v>6</v>
      </c>
      <c r="P564" s="663">
        <v>4320</v>
      </c>
      <c r="Q564" s="678">
        <v>1</v>
      </c>
      <c r="R564" s="662">
        <v>6</v>
      </c>
      <c r="S564" s="678">
        <v>1</v>
      </c>
      <c r="T564" s="745">
        <v>6</v>
      </c>
      <c r="U564" s="701">
        <v>1</v>
      </c>
    </row>
    <row r="565" spans="1:21" ht="14.4" customHeight="1" x14ac:dyDescent="0.3">
      <c r="A565" s="661">
        <v>4</v>
      </c>
      <c r="B565" s="662" t="s">
        <v>3182</v>
      </c>
      <c r="C565" s="662" t="s">
        <v>3518</v>
      </c>
      <c r="D565" s="743" t="s">
        <v>5665</v>
      </c>
      <c r="E565" s="744" t="s">
        <v>3535</v>
      </c>
      <c r="F565" s="662" t="s">
        <v>3514</v>
      </c>
      <c r="G565" s="662" t="s">
        <v>4073</v>
      </c>
      <c r="H565" s="662" t="s">
        <v>597</v>
      </c>
      <c r="I565" s="662" t="s">
        <v>4327</v>
      </c>
      <c r="J565" s="662" t="s">
        <v>4328</v>
      </c>
      <c r="K565" s="662" t="s">
        <v>4329</v>
      </c>
      <c r="L565" s="663">
        <v>761.3</v>
      </c>
      <c r="M565" s="663">
        <v>11419.499999999998</v>
      </c>
      <c r="N565" s="662">
        <v>15</v>
      </c>
      <c r="O565" s="745">
        <v>3</v>
      </c>
      <c r="P565" s="663">
        <v>11419.499999999998</v>
      </c>
      <c r="Q565" s="678">
        <v>1</v>
      </c>
      <c r="R565" s="662">
        <v>15</v>
      </c>
      <c r="S565" s="678">
        <v>1</v>
      </c>
      <c r="T565" s="745">
        <v>3</v>
      </c>
      <c r="U565" s="701">
        <v>1</v>
      </c>
    </row>
    <row r="566" spans="1:21" ht="14.4" customHeight="1" x14ac:dyDescent="0.3">
      <c r="A566" s="661">
        <v>4</v>
      </c>
      <c r="B566" s="662" t="s">
        <v>3182</v>
      </c>
      <c r="C566" s="662" t="s">
        <v>3518</v>
      </c>
      <c r="D566" s="743" t="s">
        <v>5665</v>
      </c>
      <c r="E566" s="744" t="s">
        <v>3535</v>
      </c>
      <c r="F566" s="662" t="s">
        <v>3514</v>
      </c>
      <c r="G566" s="662" t="s">
        <v>4073</v>
      </c>
      <c r="H566" s="662" t="s">
        <v>597</v>
      </c>
      <c r="I566" s="662" t="s">
        <v>4330</v>
      </c>
      <c r="J566" s="662" t="s">
        <v>4331</v>
      </c>
      <c r="K566" s="662" t="s">
        <v>4332</v>
      </c>
      <c r="L566" s="663">
        <v>3000</v>
      </c>
      <c r="M566" s="663">
        <v>54000</v>
      </c>
      <c r="N566" s="662">
        <v>18</v>
      </c>
      <c r="O566" s="745">
        <v>7</v>
      </c>
      <c r="P566" s="663">
        <v>54000</v>
      </c>
      <c r="Q566" s="678">
        <v>1</v>
      </c>
      <c r="R566" s="662">
        <v>18</v>
      </c>
      <c r="S566" s="678">
        <v>1</v>
      </c>
      <c r="T566" s="745">
        <v>7</v>
      </c>
      <c r="U566" s="701">
        <v>1</v>
      </c>
    </row>
    <row r="567" spans="1:21" ht="14.4" customHeight="1" x14ac:dyDescent="0.3">
      <c r="A567" s="661">
        <v>4</v>
      </c>
      <c r="B567" s="662" t="s">
        <v>3182</v>
      </c>
      <c r="C567" s="662" t="s">
        <v>3518</v>
      </c>
      <c r="D567" s="743" t="s">
        <v>5665</v>
      </c>
      <c r="E567" s="744" t="s">
        <v>3535</v>
      </c>
      <c r="F567" s="662" t="s">
        <v>3514</v>
      </c>
      <c r="G567" s="662" t="s">
        <v>4073</v>
      </c>
      <c r="H567" s="662" t="s">
        <v>597</v>
      </c>
      <c r="I567" s="662" t="s">
        <v>4333</v>
      </c>
      <c r="J567" s="662" t="s">
        <v>4331</v>
      </c>
      <c r="K567" s="662" t="s">
        <v>4334</v>
      </c>
      <c r="L567" s="663">
        <v>3000</v>
      </c>
      <c r="M567" s="663">
        <v>21000</v>
      </c>
      <c r="N567" s="662">
        <v>7</v>
      </c>
      <c r="O567" s="745">
        <v>3</v>
      </c>
      <c r="P567" s="663">
        <v>21000</v>
      </c>
      <c r="Q567" s="678">
        <v>1</v>
      </c>
      <c r="R567" s="662">
        <v>7</v>
      </c>
      <c r="S567" s="678">
        <v>1</v>
      </c>
      <c r="T567" s="745">
        <v>3</v>
      </c>
      <c r="U567" s="701">
        <v>1</v>
      </c>
    </row>
    <row r="568" spans="1:21" ht="14.4" customHeight="1" x14ac:dyDescent="0.3">
      <c r="A568" s="661">
        <v>4</v>
      </c>
      <c r="B568" s="662" t="s">
        <v>3182</v>
      </c>
      <c r="C568" s="662" t="s">
        <v>3518</v>
      </c>
      <c r="D568" s="743" t="s">
        <v>5665</v>
      </c>
      <c r="E568" s="744" t="s">
        <v>3535</v>
      </c>
      <c r="F568" s="662" t="s">
        <v>3514</v>
      </c>
      <c r="G568" s="662" t="s">
        <v>4073</v>
      </c>
      <c r="H568" s="662" t="s">
        <v>597</v>
      </c>
      <c r="I568" s="662" t="s">
        <v>4335</v>
      </c>
      <c r="J568" s="662" t="s">
        <v>4336</v>
      </c>
      <c r="K568" s="662" t="s">
        <v>3951</v>
      </c>
      <c r="L568" s="663">
        <v>556.46</v>
      </c>
      <c r="M568" s="663">
        <v>8346.9000000000015</v>
      </c>
      <c r="N568" s="662">
        <v>15</v>
      </c>
      <c r="O568" s="745">
        <v>8</v>
      </c>
      <c r="P568" s="663">
        <v>8346.9000000000015</v>
      </c>
      <c r="Q568" s="678">
        <v>1</v>
      </c>
      <c r="R568" s="662">
        <v>15</v>
      </c>
      <c r="S568" s="678">
        <v>1</v>
      </c>
      <c r="T568" s="745">
        <v>8</v>
      </c>
      <c r="U568" s="701">
        <v>1</v>
      </c>
    </row>
    <row r="569" spans="1:21" ht="14.4" customHeight="1" x14ac:dyDescent="0.3">
      <c r="A569" s="661">
        <v>4</v>
      </c>
      <c r="B569" s="662" t="s">
        <v>3182</v>
      </c>
      <c r="C569" s="662" t="s">
        <v>3518</v>
      </c>
      <c r="D569" s="743" t="s">
        <v>5665</v>
      </c>
      <c r="E569" s="744" t="s">
        <v>3535</v>
      </c>
      <c r="F569" s="662" t="s">
        <v>3514</v>
      </c>
      <c r="G569" s="662" t="s">
        <v>4073</v>
      </c>
      <c r="H569" s="662" t="s">
        <v>597</v>
      </c>
      <c r="I569" s="662" t="s">
        <v>4337</v>
      </c>
      <c r="J569" s="662" t="s">
        <v>4338</v>
      </c>
      <c r="K569" s="662" t="s">
        <v>4339</v>
      </c>
      <c r="L569" s="663">
        <v>1248</v>
      </c>
      <c r="M569" s="663">
        <v>26208</v>
      </c>
      <c r="N569" s="662">
        <v>21</v>
      </c>
      <c r="O569" s="745">
        <v>7</v>
      </c>
      <c r="P569" s="663">
        <v>23712</v>
      </c>
      <c r="Q569" s="678">
        <v>0.90476190476190477</v>
      </c>
      <c r="R569" s="662">
        <v>19</v>
      </c>
      <c r="S569" s="678">
        <v>0.90476190476190477</v>
      </c>
      <c r="T569" s="745">
        <v>6</v>
      </c>
      <c r="U569" s="701">
        <v>0.8571428571428571</v>
      </c>
    </row>
    <row r="570" spans="1:21" ht="14.4" customHeight="1" x14ac:dyDescent="0.3">
      <c r="A570" s="661">
        <v>4</v>
      </c>
      <c r="B570" s="662" t="s">
        <v>3182</v>
      </c>
      <c r="C570" s="662" t="s">
        <v>3518</v>
      </c>
      <c r="D570" s="743" t="s">
        <v>5665</v>
      </c>
      <c r="E570" s="744" t="s">
        <v>3535</v>
      </c>
      <c r="F570" s="662" t="s">
        <v>3514</v>
      </c>
      <c r="G570" s="662" t="s">
        <v>4073</v>
      </c>
      <c r="H570" s="662" t="s">
        <v>597</v>
      </c>
      <c r="I570" s="662" t="s">
        <v>4340</v>
      </c>
      <c r="J570" s="662" t="s">
        <v>4133</v>
      </c>
      <c r="K570" s="662" t="s">
        <v>4341</v>
      </c>
      <c r="L570" s="663">
        <v>2473.21</v>
      </c>
      <c r="M570" s="663">
        <v>2473.21</v>
      </c>
      <c r="N570" s="662">
        <v>1</v>
      </c>
      <c r="O570" s="745">
        <v>1</v>
      </c>
      <c r="P570" s="663"/>
      <c r="Q570" s="678">
        <v>0</v>
      </c>
      <c r="R570" s="662"/>
      <c r="S570" s="678">
        <v>0</v>
      </c>
      <c r="T570" s="745"/>
      <c r="U570" s="701">
        <v>0</v>
      </c>
    </row>
    <row r="571" spans="1:21" ht="14.4" customHeight="1" x14ac:dyDescent="0.3">
      <c r="A571" s="661">
        <v>4</v>
      </c>
      <c r="B571" s="662" t="s">
        <v>3182</v>
      </c>
      <c r="C571" s="662" t="s">
        <v>3518</v>
      </c>
      <c r="D571" s="743" t="s">
        <v>5665</v>
      </c>
      <c r="E571" s="744" t="s">
        <v>3535</v>
      </c>
      <c r="F571" s="662" t="s">
        <v>3514</v>
      </c>
      <c r="G571" s="662" t="s">
        <v>4073</v>
      </c>
      <c r="H571" s="662" t="s">
        <v>597</v>
      </c>
      <c r="I571" s="662" t="s">
        <v>4342</v>
      </c>
      <c r="J571" s="662" t="s">
        <v>4170</v>
      </c>
      <c r="K571" s="662" t="s">
        <v>4343</v>
      </c>
      <c r="L571" s="663">
        <v>761.3</v>
      </c>
      <c r="M571" s="663">
        <v>1522.6</v>
      </c>
      <c r="N571" s="662">
        <v>2</v>
      </c>
      <c r="O571" s="745">
        <v>1</v>
      </c>
      <c r="P571" s="663">
        <v>1522.6</v>
      </c>
      <c r="Q571" s="678">
        <v>1</v>
      </c>
      <c r="R571" s="662">
        <v>2</v>
      </c>
      <c r="S571" s="678">
        <v>1</v>
      </c>
      <c r="T571" s="745">
        <v>1</v>
      </c>
      <c r="U571" s="701">
        <v>1</v>
      </c>
    </row>
    <row r="572" spans="1:21" ht="14.4" customHeight="1" x14ac:dyDescent="0.3">
      <c r="A572" s="661">
        <v>4</v>
      </c>
      <c r="B572" s="662" t="s">
        <v>3182</v>
      </c>
      <c r="C572" s="662" t="s">
        <v>3518</v>
      </c>
      <c r="D572" s="743" t="s">
        <v>5665</v>
      </c>
      <c r="E572" s="744" t="s">
        <v>3535</v>
      </c>
      <c r="F572" s="662" t="s">
        <v>3514</v>
      </c>
      <c r="G572" s="662" t="s">
        <v>4073</v>
      </c>
      <c r="H572" s="662" t="s">
        <v>597</v>
      </c>
      <c r="I572" s="662" t="s">
        <v>4344</v>
      </c>
      <c r="J572" s="662" t="s">
        <v>4345</v>
      </c>
      <c r="K572" s="662" t="s">
        <v>4346</v>
      </c>
      <c r="L572" s="663">
        <v>4748.2</v>
      </c>
      <c r="M572" s="663">
        <v>4748.2</v>
      </c>
      <c r="N572" s="662">
        <v>1</v>
      </c>
      <c r="O572" s="745">
        <v>1</v>
      </c>
      <c r="P572" s="663">
        <v>4748.2</v>
      </c>
      <c r="Q572" s="678">
        <v>1</v>
      </c>
      <c r="R572" s="662">
        <v>1</v>
      </c>
      <c r="S572" s="678">
        <v>1</v>
      </c>
      <c r="T572" s="745">
        <v>1</v>
      </c>
      <c r="U572" s="701">
        <v>1</v>
      </c>
    </row>
    <row r="573" spans="1:21" ht="14.4" customHeight="1" x14ac:dyDescent="0.3">
      <c r="A573" s="661">
        <v>4</v>
      </c>
      <c r="B573" s="662" t="s">
        <v>3182</v>
      </c>
      <c r="C573" s="662" t="s">
        <v>3518</v>
      </c>
      <c r="D573" s="743" t="s">
        <v>5665</v>
      </c>
      <c r="E573" s="744" t="s">
        <v>3535</v>
      </c>
      <c r="F573" s="662" t="s">
        <v>3514</v>
      </c>
      <c r="G573" s="662" t="s">
        <v>4073</v>
      </c>
      <c r="H573" s="662" t="s">
        <v>597</v>
      </c>
      <c r="I573" s="662" t="s">
        <v>4347</v>
      </c>
      <c r="J573" s="662" t="s">
        <v>4348</v>
      </c>
      <c r="K573" s="662" t="s">
        <v>4349</v>
      </c>
      <c r="L573" s="663">
        <v>3000</v>
      </c>
      <c r="M573" s="663">
        <v>9000</v>
      </c>
      <c r="N573" s="662">
        <v>3</v>
      </c>
      <c r="O573" s="745">
        <v>1</v>
      </c>
      <c r="P573" s="663">
        <v>9000</v>
      </c>
      <c r="Q573" s="678">
        <v>1</v>
      </c>
      <c r="R573" s="662">
        <v>3</v>
      </c>
      <c r="S573" s="678">
        <v>1</v>
      </c>
      <c r="T573" s="745">
        <v>1</v>
      </c>
      <c r="U573" s="701">
        <v>1</v>
      </c>
    </row>
    <row r="574" spans="1:21" ht="14.4" customHeight="1" x14ac:dyDescent="0.3">
      <c r="A574" s="661">
        <v>4</v>
      </c>
      <c r="B574" s="662" t="s">
        <v>3182</v>
      </c>
      <c r="C574" s="662" t="s">
        <v>3518</v>
      </c>
      <c r="D574" s="743" t="s">
        <v>5665</v>
      </c>
      <c r="E574" s="744" t="s">
        <v>3535</v>
      </c>
      <c r="F574" s="662" t="s">
        <v>3514</v>
      </c>
      <c r="G574" s="662" t="s">
        <v>4073</v>
      </c>
      <c r="H574" s="662" t="s">
        <v>597</v>
      </c>
      <c r="I574" s="662" t="s">
        <v>4350</v>
      </c>
      <c r="J574" s="662" t="s">
        <v>4351</v>
      </c>
      <c r="K574" s="662" t="s">
        <v>4352</v>
      </c>
      <c r="L574" s="663">
        <v>3000</v>
      </c>
      <c r="M574" s="663">
        <v>6000</v>
      </c>
      <c r="N574" s="662">
        <v>2</v>
      </c>
      <c r="O574" s="745">
        <v>1</v>
      </c>
      <c r="P574" s="663">
        <v>6000</v>
      </c>
      <c r="Q574" s="678">
        <v>1</v>
      </c>
      <c r="R574" s="662">
        <v>2</v>
      </c>
      <c r="S574" s="678">
        <v>1</v>
      </c>
      <c r="T574" s="745">
        <v>1</v>
      </c>
      <c r="U574" s="701">
        <v>1</v>
      </c>
    </row>
    <row r="575" spans="1:21" ht="14.4" customHeight="1" x14ac:dyDescent="0.3">
      <c r="A575" s="661">
        <v>4</v>
      </c>
      <c r="B575" s="662" t="s">
        <v>3182</v>
      </c>
      <c r="C575" s="662" t="s">
        <v>3518</v>
      </c>
      <c r="D575" s="743" t="s">
        <v>5665</v>
      </c>
      <c r="E575" s="744" t="s">
        <v>3535</v>
      </c>
      <c r="F575" s="662" t="s">
        <v>3514</v>
      </c>
      <c r="G575" s="662" t="s">
        <v>4073</v>
      </c>
      <c r="H575" s="662" t="s">
        <v>597</v>
      </c>
      <c r="I575" s="662" t="s">
        <v>4353</v>
      </c>
      <c r="J575" s="662" t="s">
        <v>4354</v>
      </c>
      <c r="K575" s="662" t="s">
        <v>4267</v>
      </c>
      <c r="L575" s="663">
        <v>1793.43</v>
      </c>
      <c r="M575" s="663">
        <v>3586.86</v>
      </c>
      <c r="N575" s="662">
        <v>2</v>
      </c>
      <c r="O575" s="745">
        <v>1</v>
      </c>
      <c r="P575" s="663">
        <v>3586.86</v>
      </c>
      <c r="Q575" s="678">
        <v>1</v>
      </c>
      <c r="R575" s="662">
        <v>2</v>
      </c>
      <c r="S575" s="678">
        <v>1</v>
      </c>
      <c r="T575" s="745">
        <v>1</v>
      </c>
      <c r="U575" s="701">
        <v>1</v>
      </c>
    </row>
    <row r="576" spans="1:21" ht="14.4" customHeight="1" x14ac:dyDescent="0.3">
      <c r="A576" s="661">
        <v>4</v>
      </c>
      <c r="B576" s="662" t="s">
        <v>3182</v>
      </c>
      <c r="C576" s="662" t="s">
        <v>3518</v>
      </c>
      <c r="D576" s="743" t="s">
        <v>5665</v>
      </c>
      <c r="E576" s="744" t="s">
        <v>3535</v>
      </c>
      <c r="F576" s="662" t="s">
        <v>3514</v>
      </c>
      <c r="G576" s="662" t="s">
        <v>4073</v>
      </c>
      <c r="H576" s="662" t="s">
        <v>597</v>
      </c>
      <c r="I576" s="662" t="s">
        <v>4355</v>
      </c>
      <c r="J576" s="662" t="s">
        <v>4165</v>
      </c>
      <c r="K576" s="662" t="s">
        <v>4356</v>
      </c>
      <c r="L576" s="663">
        <v>1500.3</v>
      </c>
      <c r="M576" s="663">
        <v>1500.3</v>
      </c>
      <c r="N576" s="662">
        <v>1</v>
      </c>
      <c r="O576" s="745">
        <v>1</v>
      </c>
      <c r="P576" s="663">
        <v>1500.3</v>
      </c>
      <c r="Q576" s="678">
        <v>1</v>
      </c>
      <c r="R576" s="662">
        <v>1</v>
      </c>
      <c r="S576" s="678">
        <v>1</v>
      </c>
      <c r="T576" s="745">
        <v>1</v>
      </c>
      <c r="U576" s="701">
        <v>1</v>
      </c>
    </row>
    <row r="577" spans="1:21" ht="14.4" customHeight="1" x14ac:dyDescent="0.3">
      <c r="A577" s="661">
        <v>4</v>
      </c>
      <c r="B577" s="662" t="s">
        <v>3182</v>
      </c>
      <c r="C577" s="662" t="s">
        <v>3518</v>
      </c>
      <c r="D577" s="743" t="s">
        <v>5665</v>
      </c>
      <c r="E577" s="744" t="s">
        <v>3535</v>
      </c>
      <c r="F577" s="662" t="s">
        <v>3514</v>
      </c>
      <c r="G577" s="662" t="s">
        <v>4073</v>
      </c>
      <c r="H577" s="662" t="s">
        <v>597</v>
      </c>
      <c r="I577" s="662" t="s">
        <v>4357</v>
      </c>
      <c r="J577" s="662" t="s">
        <v>4358</v>
      </c>
      <c r="K577" s="662" t="s">
        <v>4359</v>
      </c>
      <c r="L577" s="663">
        <v>1070</v>
      </c>
      <c r="M577" s="663">
        <v>10700</v>
      </c>
      <c r="N577" s="662">
        <v>10</v>
      </c>
      <c r="O577" s="745">
        <v>3</v>
      </c>
      <c r="P577" s="663">
        <v>6420</v>
      </c>
      <c r="Q577" s="678">
        <v>0.6</v>
      </c>
      <c r="R577" s="662">
        <v>6</v>
      </c>
      <c r="S577" s="678">
        <v>0.6</v>
      </c>
      <c r="T577" s="745">
        <v>2</v>
      </c>
      <c r="U577" s="701">
        <v>0.66666666666666663</v>
      </c>
    </row>
    <row r="578" spans="1:21" ht="14.4" customHeight="1" x14ac:dyDescent="0.3">
      <c r="A578" s="661">
        <v>4</v>
      </c>
      <c r="B578" s="662" t="s">
        <v>3182</v>
      </c>
      <c r="C578" s="662" t="s">
        <v>3518</v>
      </c>
      <c r="D578" s="743" t="s">
        <v>5665</v>
      </c>
      <c r="E578" s="744" t="s">
        <v>3535</v>
      </c>
      <c r="F578" s="662" t="s">
        <v>3514</v>
      </c>
      <c r="G578" s="662" t="s">
        <v>4073</v>
      </c>
      <c r="H578" s="662" t="s">
        <v>597</v>
      </c>
      <c r="I578" s="662" t="s">
        <v>4360</v>
      </c>
      <c r="J578" s="662" t="s">
        <v>4361</v>
      </c>
      <c r="K578" s="662" t="s">
        <v>4362</v>
      </c>
      <c r="L578" s="663">
        <v>2412.9</v>
      </c>
      <c r="M578" s="663">
        <v>14477.400000000001</v>
      </c>
      <c r="N578" s="662">
        <v>6</v>
      </c>
      <c r="O578" s="745">
        <v>1</v>
      </c>
      <c r="P578" s="663">
        <v>14477.400000000001</v>
      </c>
      <c r="Q578" s="678">
        <v>1</v>
      </c>
      <c r="R578" s="662">
        <v>6</v>
      </c>
      <c r="S578" s="678">
        <v>1</v>
      </c>
      <c r="T578" s="745">
        <v>1</v>
      </c>
      <c r="U578" s="701">
        <v>1</v>
      </c>
    </row>
    <row r="579" spans="1:21" ht="14.4" customHeight="1" x14ac:dyDescent="0.3">
      <c r="A579" s="661">
        <v>4</v>
      </c>
      <c r="B579" s="662" t="s">
        <v>3182</v>
      </c>
      <c r="C579" s="662" t="s">
        <v>3518</v>
      </c>
      <c r="D579" s="743" t="s">
        <v>5665</v>
      </c>
      <c r="E579" s="744" t="s">
        <v>3535</v>
      </c>
      <c r="F579" s="662" t="s">
        <v>3514</v>
      </c>
      <c r="G579" s="662" t="s">
        <v>4073</v>
      </c>
      <c r="H579" s="662" t="s">
        <v>597</v>
      </c>
      <c r="I579" s="662" t="s">
        <v>4363</v>
      </c>
      <c r="J579" s="662" t="s">
        <v>4364</v>
      </c>
      <c r="K579" s="662" t="s">
        <v>2092</v>
      </c>
      <c r="L579" s="663">
        <v>1124.9000000000001</v>
      </c>
      <c r="M579" s="663">
        <v>66369.10000000002</v>
      </c>
      <c r="N579" s="662">
        <v>59</v>
      </c>
      <c r="O579" s="745">
        <v>22</v>
      </c>
      <c r="P579" s="663">
        <v>61869.500000000022</v>
      </c>
      <c r="Q579" s="678">
        <v>0.93220338983050854</v>
      </c>
      <c r="R579" s="662">
        <v>55</v>
      </c>
      <c r="S579" s="678">
        <v>0.93220338983050843</v>
      </c>
      <c r="T579" s="745">
        <v>21</v>
      </c>
      <c r="U579" s="701">
        <v>0.95454545454545459</v>
      </c>
    </row>
    <row r="580" spans="1:21" ht="14.4" customHeight="1" x14ac:dyDescent="0.3">
      <c r="A580" s="661">
        <v>4</v>
      </c>
      <c r="B580" s="662" t="s">
        <v>3182</v>
      </c>
      <c r="C580" s="662" t="s">
        <v>3518</v>
      </c>
      <c r="D580" s="743" t="s">
        <v>5665</v>
      </c>
      <c r="E580" s="744" t="s">
        <v>3535</v>
      </c>
      <c r="F580" s="662" t="s">
        <v>3514</v>
      </c>
      <c r="G580" s="662" t="s">
        <v>4073</v>
      </c>
      <c r="H580" s="662" t="s">
        <v>597</v>
      </c>
      <c r="I580" s="662" t="s">
        <v>4365</v>
      </c>
      <c r="J580" s="662" t="s">
        <v>4366</v>
      </c>
      <c r="K580" s="662" t="s">
        <v>2668</v>
      </c>
      <c r="L580" s="663">
        <v>590.5</v>
      </c>
      <c r="M580" s="663">
        <v>5905</v>
      </c>
      <c r="N580" s="662">
        <v>10</v>
      </c>
      <c r="O580" s="745">
        <v>10</v>
      </c>
      <c r="P580" s="663">
        <v>5905</v>
      </c>
      <c r="Q580" s="678">
        <v>1</v>
      </c>
      <c r="R580" s="662">
        <v>10</v>
      </c>
      <c r="S580" s="678">
        <v>1</v>
      </c>
      <c r="T580" s="745">
        <v>10</v>
      </c>
      <c r="U580" s="701">
        <v>1</v>
      </c>
    </row>
    <row r="581" spans="1:21" ht="14.4" customHeight="1" x14ac:dyDescent="0.3">
      <c r="A581" s="661">
        <v>4</v>
      </c>
      <c r="B581" s="662" t="s">
        <v>3182</v>
      </c>
      <c r="C581" s="662" t="s">
        <v>3518</v>
      </c>
      <c r="D581" s="743" t="s">
        <v>5665</v>
      </c>
      <c r="E581" s="744" t="s">
        <v>3535</v>
      </c>
      <c r="F581" s="662" t="s">
        <v>3514</v>
      </c>
      <c r="G581" s="662" t="s">
        <v>4073</v>
      </c>
      <c r="H581" s="662" t="s">
        <v>597</v>
      </c>
      <c r="I581" s="662" t="s">
        <v>4367</v>
      </c>
      <c r="J581" s="662" t="s">
        <v>4368</v>
      </c>
      <c r="K581" s="662" t="s">
        <v>2668</v>
      </c>
      <c r="L581" s="663">
        <v>981</v>
      </c>
      <c r="M581" s="663">
        <v>7848</v>
      </c>
      <c r="N581" s="662">
        <v>8</v>
      </c>
      <c r="O581" s="745">
        <v>8</v>
      </c>
      <c r="P581" s="663">
        <v>6867</v>
      </c>
      <c r="Q581" s="678">
        <v>0.875</v>
      </c>
      <c r="R581" s="662">
        <v>7</v>
      </c>
      <c r="S581" s="678">
        <v>0.875</v>
      </c>
      <c r="T581" s="745">
        <v>7</v>
      </c>
      <c r="U581" s="701">
        <v>0.875</v>
      </c>
    </row>
    <row r="582" spans="1:21" ht="14.4" customHeight="1" x14ac:dyDescent="0.3">
      <c r="A582" s="661">
        <v>4</v>
      </c>
      <c r="B582" s="662" t="s">
        <v>3182</v>
      </c>
      <c r="C582" s="662" t="s">
        <v>3518</v>
      </c>
      <c r="D582" s="743" t="s">
        <v>5665</v>
      </c>
      <c r="E582" s="744" t="s">
        <v>3535</v>
      </c>
      <c r="F582" s="662" t="s">
        <v>3514</v>
      </c>
      <c r="G582" s="662" t="s">
        <v>4073</v>
      </c>
      <c r="H582" s="662" t="s">
        <v>597</v>
      </c>
      <c r="I582" s="662" t="s">
        <v>4369</v>
      </c>
      <c r="J582" s="662" t="s">
        <v>4370</v>
      </c>
      <c r="K582" s="662" t="s">
        <v>4371</v>
      </c>
      <c r="L582" s="663">
        <v>700</v>
      </c>
      <c r="M582" s="663">
        <v>1400</v>
      </c>
      <c r="N582" s="662">
        <v>2</v>
      </c>
      <c r="O582" s="745">
        <v>1</v>
      </c>
      <c r="P582" s="663">
        <v>1400</v>
      </c>
      <c r="Q582" s="678">
        <v>1</v>
      </c>
      <c r="R582" s="662">
        <v>2</v>
      </c>
      <c r="S582" s="678">
        <v>1</v>
      </c>
      <c r="T582" s="745">
        <v>1</v>
      </c>
      <c r="U582" s="701">
        <v>1</v>
      </c>
    </row>
    <row r="583" spans="1:21" ht="14.4" customHeight="1" x14ac:dyDescent="0.3">
      <c r="A583" s="661">
        <v>4</v>
      </c>
      <c r="B583" s="662" t="s">
        <v>3182</v>
      </c>
      <c r="C583" s="662" t="s">
        <v>3518</v>
      </c>
      <c r="D583" s="743" t="s">
        <v>5665</v>
      </c>
      <c r="E583" s="744" t="s">
        <v>3535</v>
      </c>
      <c r="F583" s="662" t="s">
        <v>3514</v>
      </c>
      <c r="G583" s="662" t="s">
        <v>4073</v>
      </c>
      <c r="H583" s="662" t="s">
        <v>597</v>
      </c>
      <c r="I583" s="662" t="s">
        <v>4372</v>
      </c>
      <c r="J583" s="662" t="s">
        <v>4181</v>
      </c>
      <c r="K583" s="662" t="s">
        <v>4373</v>
      </c>
      <c r="L583" s="663">
        <v>1987.45</v>
      </c>
      <c r="M583" s="663">
        <v>17887.050000000003</v>
      </c>
      <c r="N583" s="662">
        <v>9</v>
      </c>
      <c r="O583" s="745">
        <v>3</v>
      </c>
      <c r="P583" s="663">
        <v>17887.050000000003</v>
      </c>
      <c r="Q583" s="678">
        <v>1</v>
      </c>
      <c r="R583" s="662">
        <v>9</v>
      </c>
      <c r="S583" s="678">
        <v>1</v>
      </c>
      <c r="T583" s="745">
        <v>3</v>
      </c>
      <c r="U583" s="701">
        <v>1</v>
      </c>
    </row>
    <row r="584" spans="1:21" ht="14.4" customHeight="1" x14ac:dyDescent="0.3">
      <c r="A584" s="661">
        <v>4</v>
      </c>
      <c r="B584" s="662" t="s">
        <v>3182</v>
      </c>
      <c r="C584" s="662" t="s">
        <v>3518</v>
      </c>
      <c r="D584" s="743" t="s">
        <v>5665</v>
      </c>
      <c r="E584" s="744" t="s">
        <v>3535</v>
      </c>
      <c r="F584" s="662" t="s">
        <v>3514</v>
      </c>
      <c r="G584" s="662" t="s">
        <v>4073</v>
      </c>
      <c r="H584" s="662" t="s">
        <v>597</v>
      </c>
      <c r="I584" s="662" t="s">
        <v>4374</v>
      </c>
      <c r="J584" s="662" t="s">
        <v>4375</v>
      </c>
      <c r="K584" s="662" t="s">
        <v>4376</v>
      </c>
      <c r="L584" s="663">
        <v>1081</v>
      </c>
      <c r="M584" s="663">
        <v>6486</v>
      </c>
      <c r="N584" s="662">
        <v>6</v>
      </c>
      <c r="O584" s="745">
        <v>1</v>
      </c>
      <c r="P584" s="663">
        <v>6486</v>
      </c>
      <c r="Q584" s="678">
        <v>1</v>
      </c>
      <c r="R584" s="662">
        <v>6</v>
      </c>
      <c r="S584" s="678">
        <v>1</v>
      </c>
      <c r="T584" s="745">
        <v>1</v>
      </c>
      <c r="U584" s="701">
        <v>1</v>
      </c>
    </row>
    <row r="585" spans="1:21" ht="14.4" customHeight="1" x14ac:dyDescent="0.3">
      <c r="A585" s="661">
        <v>4</v>
      </c>
      <c r="B585" s="662" t="s">
        <v>3182</v>
      </c>
      <c r="C585" s="662" t="s">
        <v>3518</v>
      </c>
      <c r="D585" s="743" t="s">
        <v>5665</v>
      </c>
      <c r="E585" s="744" t="s">
        <v>3535</v>
      </c>
      <c r="F585" s="662" t="s">
        <v>3514</v>
      </c>
      <c r="G585" s="662" t="s">
        <v>4073</v>
      </c>
      <c r="H585" s="662" t="s">
        <v>597</v>
      </c>
      <c r="I585" s="662" t="s">
        <v>4377</v>
      </c>
      <c r="J585" s="662" t="s">
        <v>4378</v>
      </c>
      <c r="K585" s="662" t="s">
        <v>4379</v>
      </c>
      <c r="L585" s="663">
        <v>299.25</v>
      </c>
      <c r="M585" s="663">
        <v>598.5</v>
      </c>
      <c r="N585" s="662">
        <v>2</v>
      </c>
      <c r="O585" s="745">
        <v>1</v>
      </c>
      <c r="P585" s="663">
        <v>598.5</v>
      </c>
      <c r="Q585" s="678">
        <v>1</v>
      </c>
      <c r="R585" s="662">
        <v>2</v>
      </c>
      <c r="S585" s="678">
        <v>1</v>
      </c>
      <c r="T585" s="745">
        <v>1</v>
      </c>
      <c r="U585" s="701">
        <v>1</v>
      </c>
    </row>
    <row r="586" spans="1:21" ht="14.4" customHeight="1" x14ac:dyDescent="0.3">
      <c r="A586" s="661">
        <v>4</v>
      </c>
      <c r="B586" s="662" t="s">
        <v>3182</v>
      </c>
      <c r="C586" s="662" t="s">
        <v>3518</v>
      </c>
      <c r="D586" s="743" t="s">
        <v>5665</v>
      </c>
      <c r="E586" s="744" t="s">
        <v>3535</v>
      </c>
      <c r="F586" s="662" t="s">
        <v>3514</v>
      </c>
      <c r="G586" s="662" t="s">
        <v>4073</v>
      </c>
      <c r="H586" s="662" t="s">
        <v>597</v>
      </c>
      <c r="I586" s="662" t="s">
        <v>4380</v>
      </c>
      <c r="J586" s="662" t="s">
        <v>4232</v>
      </c>
      <c r="K586" s="662" t="s">
        <v>4381</v>
      </c>
      <c r="L586" s="663">
        <v>3000</v>
      </c>
      <c r="M586" s="663">
        <v>6000</v>
      </c>
      <c r="N586" s="662">
        <v>2</v>
      </c>
      <c r="O586" s="745">
        <v>1</v>
      </c>
      <c r="P586" s="663">
        <v>6000</v>
      </c>
      <c r="Q586" s="678">
        <v>1</v>
      </c>
      <c r="R586" s="662">
        <v>2</v>
      </c>
      <c r="S586" s="678">
        <v>1</v>
      </c>
      <c r="T586" s="745">
        <v>1</v>
      </c>
      <c r="U586" s="701">
        <v>1</v>
      </c>
    </row>
    <row r="587" spans="1:21" ht="14.4" customHeight="1" x14ac:dyDescent="0.3">
      <c r="A587" s="661">
        <v>4</v>
      </c>
      <c r="B587" s="662" t="s">
        <v>3182</v>
      </c>
      <c r="C587" s="662" t="s">
        <v>3518</v>
      </c>
      <c r="D587" s="743" t="s">
        <v>5665</v>
      </c>
      <c r="E587" s="744" t="s">
        <v>3535</v>
      </c>
      <c r="F587" s="662" t="s">
        <v>3514</v>
      </c>
      <c r="G587" s="662" t="s">
        <v>4073</v>
      </c>
      <c r="H587" s="662" t="s">
        <v>597</v>
      </c>
      <c r="I587" s="662" t="s">
        <v>4382</v>
      </c>
      <c r="J587" s="662" t="s">
        <v>4383</v>
      </c>
      <c r="K587" s="662" t="s">
        <v>4106</v>
      </c>
      <c r="L587" s="663">
        <v>311</v>
      </c>
      <c r="M587" s="663">
        <v>622</v>
      </c>
      <c r="N587" s="662">
        <v>2</v>
      </c>
      <c r="O587" s="745">
        <v>1</v>
      </c>
      <c r="P587" s="663">
        <v>622</v>
      </c>
      <c r="Q587" s="678">
        <v>1</v>
      </c>
      <c r="R587" s="662">
        <v>2</v>
      </c>
      <c r="S587" s="678">
        <v>1</v>
      </c>
      <c r="T587" s="745">
        <v>1</v>
      </c>
      <c r="U587" s="701">
        <v>1</v>
      </c>
    </row>
    <row r="588" spans="1:21" ht="14.4" customHeight="1" x14ac:dyDescent="0.3">
      <c r="A588" s="661">
        <v>4</v>
      </c>
      <c r="B588" s="662" t="s">
        <v>3182</v>
      </c>
      <c r="C588" s="662" t="s">
        <v>3518</v>
      </c>
      <c r="D588" s="743" t="s">
        <v>5665</v>
      </c>
      <c r="E588" s="744" t="s">
        <v>3535</v>
      </c>
      <c r="F588" s="662" t="s">
        <v>3514</v>
      </c>
      <c r="G588" s="662" t="s">
        <v>4073</v>
      </c>
      <c r="H588" s="662" t="s">
        <v>597</v>
      </c>
      <c r="I588" s="662" t="s">
        <v>4384</v>
      </c>
      <c r="J588" s="662" t="s">
        <v>4385</v>
      </c>
      <c r="K588" s="662" t="s">
        <v>4386</v>
      </c>
      <c r="L588" s="663">
        <v>560.95000000000005</v>
      </c>
      <c r="M588" s="663">
        <v>2243.8000000000002</v>
      </c>
      <c r="N588" s="662">
        <v>4</v>
      </c>
      <c r="O588" s="745">
        <v>2</v>
      </c>
      <c r="P588" s="663">
        <v>2243.8000000000002</v>
      </c>
      <c r="Q588" s="678">
        <v>1</v>
      </c>
      <c r="R588" s="662">
        <v>4</v>
      </c>
      <c r="S588" s="678">
        <v>1</v>
      </c>
      <c r="T588" s="745">
        <v>2</v>
      </c>
      <c r="U588" s="701">
        <v>1</v>
      </c>
    </row>
    <row r="589" spans="1:21" ht="14.4" customHeight="1" x14ac:dyDescent="0.3">
      <c r="A589" s="661">
        <v>4</v>
      </c>
      <c r="B589" s="662" t="s">
        <v>3182</v>
      </c>
      <c r="C589" s="662" t="s">
        <v>3518</v>
      </c>
      <c r="D589" s="743" t="s">
        <v>5665</v>
      </c>
      <c r="E589" s="744" t="s">
        <v>3535</v>
      </c>
      <c r="F589" s="662" t="s">
        <v>3514</v>
      </c>
      <c r="G589" s="662" t="s">
        <v>4073</v>
      </c>
      <c r="H589" s="662" t="s">
        <v>597</v>
      </c>
      <c r="I589" s="662" t="s">
        <v>4387</v>
      </c>
      <c r="J589" s="662" t="s">
        <v>4388</v>
      </c>
      <c r="K589" s="662" t="s">
        <v>4106</v>
      </c>
      <c r="L589" s="663">
        <v>309</v>
      </c>
      <c r="M589" s="663">
        <v>618</v>
      </c>
      <c r="N589" s="662">
        <v>2</v>
      </c>
      <c r="O589" s="745">
        <v>1</v>
      </c>
      <c r="P589" s="663">
        <v>618</v>
      </c>
      <c r="Q589" s="678">
        <v>1</v>
      </c>
      <c r="R589" s="662">
        <v>2</v>
      </c>
      <c r="S589" s="678">
        <v>1</v>
      </c>
      <c r="T589" s="745">
        <v>1</v>
      </c>
      <c r="U589" s="701">
        <v>1</v>
      </c>
    </row>
    <row r="590" spans="1:21" ht="14.4" customHeight="1" x14ac:dyDescent="0.3">
      <c r="A590" s="661">
        <v>4</v>
      </c>
      <c r="B590" s="662" t="s">
        <v>3182</v>
      </c>
      <c r="C590" s="662" t="s">
        <v>3518</v>
      </c>
      <c r="D590" s="743" t="s">
        <v>5665</v>
      </c>
      <c r="E590" s="744" t="s">
        <v>3535</v>
      </c>
      <c r="F590" s="662" t="s">
        <v>3514</v>
      </c>
      <c r="G590" s="662" t="s">
        <v>4073</v>
      </c>
      <c r="H590" s="662" t="s">
        <v>597</v>
      </c>
      <c r="I590" s="662" t="s">
        <v>4389</v>
      </c>
      <c r="J590" s="662" t="s">
        <v>4175</v>
      </c>
      <c r="K590" s="662" t="s">
        <v>4390</v>
      </c>
      <c r="L590" s="663">
        <v>2412.9</v>
      </c>
      <c r="M590" s="663">
        <v>7238.7000000000007</v>
      </c>
      <c r="N590" s="662">
        <v>3</v>
      </c>
      <c r="O590" s="745">
        <v>2</v>
      </c>
      <c r="P590" s="663">
        <v>7238.7000000000007</v>
      </c>
      <c r="Q590" s="678">
        <v>1</v>
      </c>
      <c r="R590" s="662">
        <v>3</v>
      </c>
      <c r="S590" s="678">
        <v>1</v>
      </c>
      <c r="T590" s="745">
        <v>2</v>
      </c>
      <c r="U590" s="701">
        <v>1</v>
      </c>
    </row>
    <row r="591" spans="1:21" ht="14.4" customHeight="1" x14ac:dyDescent="0.3">
      <c r="A591" s="661">
        <v>4</v>
      </c>
      <c r="B591" s="662" t="s">
        <v>3182</v>
      </c>
      <c r="C591" s="662" t="s">
        <v>3518</v>
      </c>
      <c r="D591" s="743" t="s">
        <v>5665</v>
      </c>
      <c r="E591" s="744" t="s">
        <v>3535</v>
      </c>
      <c r="F591" s="662" t="s">
        <v>3514</v>
      </c>
      <c r="G591" s="662" t="s">
        <v>4073</v>
      </c>
      <c r="H591" s="662" t="s">
        <v>597</v>
      </c>
      <c r="I591" s="662" t="s">
        <v>4391</v>
      </c>
      <c r="J591" s="662" t="s">
        <v>4392</v>
      </c>
      <c r="K591" s="662" t="s">
        <v>4393</v>
      </c>
      <c r="L591" s="663">
        <v>539.6</v>
      </c>
      <c r="M591" s="663">
        <v>1618.8000000000002</v>
      </c>
      <c r="N591" s="662">
        <v>3</v>
      </c>
      <c r="O591" s="745">
        <v>1</v>
      </c>
      <c r="P591" s="663">
        <v>1618.8000000000002</v>
      </c>
      <c r="Q591" s="678">
        <v>1</v>
      </c>
      <c r="R591" s="662">
        <v>3</v>
      </c>
      <c r="S591" s="678">
        <v>1</v>
      </c>
      <c r="T591" s="745">
        <v>1</v>
      </c>
      <c r="U591" s="701">
        <v>1</v>
      </c>
    </row>
    <row r="592" spans="1:21" ht="14.4" customHeight="1" x14ac:dyDescent="0.3">
      <c r="A592" s="661">
        <v>4</v>
      </c>
      <c r="B592" s="662" t="s">
        <v>3182</v>
      </c>
      <c r="C592" s="662" t="s">
        <v>3518</v>
      </c>
      <c r="D592" s="743" t="s">
        <v>5665</v>
      </c>
      <c r="E592" s="744" t="s">
        <v>3535</v>
      </c>
      <c r="F592" s="662" t="s">
        <v>3514</v>
      </c>
      <c r="G592" s="662" t="s">
        <v>4073</v>
      </c>
      <c r="H592" s="662" t="s">
        <v>597</v>
      </c>
      <c r="I592" s="662" t="s">
        <v>4394</v>
      </c>
      <c r="J592" s="662" t="s">
        <v>4395</v>
      </c>
      <c r="K592" s="662" t="s">
        <v>4396</v>
      </c>
      <c r="L592" s="663">
        <v>2815.92</v>
      </c>
      <c r="M592" s="663">
        <v>135164.16</v>
      </c>
      <c r="N592" s="662">
        <v>48</v>
      </c>
      <c r="O592" s="745">
        <v>7</v>
      </c>
      <c r="P592" s="663">
        <v>135164.16</v>
      </c>
      <c r="Q592" s="678">
        <v>1</v>
      </c>
      <c r="R592" s="662">
        <v>48</v>
      </c>
      <c r="S592" s="678">
        <v>1</v>
      </c>
      <c r="T592" s="745">
        <v>7</v>
      </c>
      <c r="U592" s="701">
        <v>1</v>
      </c>
    </row>
    <row r="593" spans="1:21" ht="14.4" customHeight="1" x14ac:dyDescent="0.3">
      <c r="A593" s="661">
        <v>4</v>
      </c>
      <c r="B593" s="662" t="s">
        <v>3182</v>
      </c>
      <c r="C593" s="662" t="s">
        <v>3518</v>
      </c>
      <c r="D593" s="743" t="s">
        <v>5665</v>
      </c>
      <c r="E593" s="744" t="s">
        <v>3535</v>
      </c>
      <c r="F593" s="662" t="s">
        <v>3514</v>
      </c>
      <c r="G593" s="662" t="s">
        <v>4073</v>
      </c>
      <c r="H593" s="662" t="s">
        <v>597</v>
      </c>
      <c r="I593" s="662" t="s">
        <v>4397</v>
      </c>
      <c r="J593" s="662" t="s">
        <v>4398</v>
      </c>
      <c r="K593" s="662" t="s">
        <v>4399</v>
      </c>
      <c r="L593" s="663">
        <v>5343.9</v>
      </c>
      <c r="M593" s="663">
        <v>48095.1</v>
      </c>
      <c r="N593" s="662">
        <v>9</v>
      </c>
      <c r="O593" s="745">
        <v>2</v>
      </c>
      <c r="P593" s="663">
        <v>48095.1</v>
      </c>
      <c r="Q593" s="678">
        <v>1</v>
      </c>
      <c r="R593" s="662">
        <v>9</v>
      </c>
      <c r="S593" s="678">
        <v>1</v>
      </c>
      <c r="T593" s="745">
        <v>2</v>
      </c>
      <c r="U593" s="701">
        <v>1</v>
      </c>
    </row>
    <row r="594" spans="1:21" ht="14.4" customHeight="1" x14ac:dyDescent="0.3">
      <c r="A594" s="661">
        <v>4</v>
      </c>
      <c r="B594" s="662" t="s">
        <v>3182</v>
      </c>
      <c r="C594" s="662" t="s">
        <v>3518</v>
      </c>
      <c r="D594" s="743" t="s">
        <v>5665</v>
      </c>
      <c r="E594" s="744" t="s">
        <v>3535</v>
      </c>
      <c r="F594" s="662" t="s">
        <v>3514</v>
      </c>
      <c r="G594" s="662" t="s">
        <v>4073</v>
      </c>
      <c r="H594" s="662" t="s">
        <v>597</v>
      </c>
      <c r="I594" s="662" t="s">
        <v>4400</v>
      </c>
      <c r="J594" s="662" t="s">
        <v>4401</v>
      </c>
      <c r="K594" s="662" t="s">
        <v>4402</v>
      </c>
      <c r="L594" s="663">
        <v>128</v>
      </c>
      <c r="M594" s="663">
        <v>128</v>
      </c>
      <c r="N594" s="662">
        <v>1</v>
      </c>
      <c r="O594" s="745">
        <v>1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4</v>
      </c>
      <c r="B595" s="662" t="s">
        <v>3182</v>
      </c>
      <c r="C595" s="662" t="s">
        <v>3518</v>
      </c>
      <c r="D595" s="743" t="s">
        <v>5665</v>
      </c>
      <c r="E595" s="744" t="s">
        <v>3535</v>
      </c>
      <c r="F595" s="662" t="s">
        <v>3514</v>
      </c>
      <c r="G595" s="662" t="s">
        <v>4073</v>
      </c>
      <c r="H595" s="662" t="s">
        <v>597</v>
      </c>
      <c r="I595" s="662" t="s">
        <v>4403</v>
      </c>
      <c r="J595" s="662" t="s">
        <v>4404</v>
      </c>
      <c r="K595" s="662" t="s">
        <v>4405</v>
      </c>
      <c r="L595" s="663">
        <v>556.53</v>
      </c>
      <c r="M595" s="663">
        <v>2226.12</v>
      </c>
      <c r="N595" s="662">
        <v>4</v>
      </c>
      <c r="O595" s="745">
        <v>4</v>
      </c>
      <c r="P595" s="663">
        <v>1669.59</v>
      </c>
      <c r="Q595" s="678">
        <v>0.75</v>
      </c>
      <c r="R595" s="662">
        <v>3</v>
      </c>
      <c r="S595" s="678">
        <v>0.75</v>
      </c>
      <c r="T595" s="745">
        <v>3</v>
      </c>
      <c r="U595" s="701">
        <v>0.75</v>
      </c>
    </row>
    <row r="596" spans="1:21" ht="14.4" customHeight="1" x14ac:dyDescent="0.3">
      <c r="A596" s="661">
        <v>4</v>
      </c>
      <c r="B596" s="662" t="s">
        <v>3182</v>
      </c>
      <c r="C596" s="662" t="s">
        <v>3518</v>
      </c>
      <c r="D596" s="743" t="s">
        <v>5665</v>
      </c>
      <c r="E596" s="744" t="s">
        <v>3535</v>
      </c>
      <c r="F596" s="662" t="s">
        <v>3514</v>
      </c>
      <c r="G596" s="662" t="s">
        <v>4073</v>
      </c>
      <c r="H596" s="662" t="s">
        <v>597</v>
      </c>
      <c r="I596" s="662" t="s">
        <v>4406</v>
      </c>
      <c r="J596" s="662" t="s">
        <v>4407</v>
      </c>
      <c r="K596" s="662" t="s">
        <v>4408</v>
      </c>
      <c r="L596" s="663">
        <v>2250</v>
      </c>
      <c r="M596" s="663">
        <v>6750</v>
      </c>
      <c r="N596" s="662">
        <v>3</v>
      </c>
      <c r="O596" s="745">
        <v>3</v>
      </c>
      <c r="P596" s="663">
        <v>4500</v>
      </c>
      <c r="Q596" s="678">
        <v>0.66666666666666663</v>
      </c>
      <c r="R596" s="662">
        <v>2</v>
      </c>
      <c r="S596" s="678">
        <v>0.66666666666666663</v>
      </c>
      <c r="T596" s="745">
        <v>2</v>
      </c>
      <c r="U596" s="701">
        <v>0.66666666666666663</v>
      </c>
    </row>
    <row r="597" spans="1:21" ht="14.4" customHeight="1" x14ac:dyDescent="0.3">
      <c r="A597" s="661">
        <v>4</v>
      </c>
      <c r="B597" s="662" t="s">
        <v>3182</v>
      </c>
      <c r="C597" s="662" t="s">
        <v>3518</v>
      </c>
      <c r="D597" s="743" t="s">
        <v>5665</v>
      </c>
      <c r="E597" s="744" t="s">
        <v>3535</v>
      </c>
      <c r="F597" s="662" t="s">
        <v>3514</v>
      </c>
      <c r="G597" s="662" t="s">
        <v>4073</v>
      </c>
      <c r="H597" s="662" t="s">
        <v>597</v>
      </c>
      <c r="I597" s="662" t="s">
        <v>4409</v>
      </c>
      <c r="J597" s="662" t="s">
        <v>4410</v>
      </c>
      <c r="K597" s="662" t="s">
        <v>4411</v>
      </c>
      <c r="L597" s="663">
        <v>2184.6799999999998</v>
      </c>
      <c r="M597" s="663">
        <v>19662.119999999995</v>
      </c>
      <c r="N597" s="662">
        <v>9</v>
      </c>
      <c r="O597" s="745">
        <v>3</v>
      </c>
      <c r="P597" s="663">
        <v>19662.119999999995</v>
      </c>
      <c r="Q597" s="678">
        <v>1</v>
      </c>
      <c r="R597" s="662">
        <v>9</v>
      </c>
      <c r="S597" s="678">
        <v>1</v>
      </c>
      <c r="T597" s="745">
        <v>3</v>
      </c>
      <c r="U597" s="701">
        <v>1</v>
      </c>
    </row>
    <row r="598" spans="1:21" ht="14.4" customHeight="1" x14ac:dyDescent="0.3">
      <c r="A598" s="661">
        <v>4</v>
      </c>
      <c r="B598" s="662" t="s">
        <v>3182</v>
      </c>
      <c r="C598" s="662" t="s">
        <v>3518</v>
      </c>
      <c r="D598" s="743" t="s">
        <v>5665</v>
      </c>
      <c r="E598" s="744" t="s">
        <v>3535</v>
      </c>
      <c r="F598" s="662" t="s">
        <v>3514</v>
      </c>
      <c r="G598" s="662" t="s">
        <v>4073</v>
      </c>
      <c r="H598" s="662" t="s">
        <v>597</v>
      </c>
      <c r="I598" s="662" t="s">
        <v>4412</v>
      </c>
      <c r="J598" s="662" t="s">
        <v>4413</v>
      </c>
      <c r="K598" s="662" t="s">
        <v>4414</v>
      </c>
      <c r="L598" s="663">
        <v>1449.99</v>
      </c>
      <c r="M598" s="663">
        <v>30449.79</v>
      </c>
      <c r="N598" s="662">
        <v>21</v>
      </c>
      <c r="O598" s="745">
        <v>3</v>
      </c>
      <c r="P598" s="663">
        <v>30449.79</v>
      </c>
      <c r="Q598" s="678">
        <v>1</v>
      </c>
      <c r="R598" s="662">
        <v>21</v>
      </c>
      <c r="S598" s="678">
        <v>1</v>
      </c>
      <c r="T598" s="745">
        <v>3</v>
      </c>
      <c r="U598" s="701">
        <v>1</v>
      </c>
    </row>
    <row r="599" spans="1:21" ht="14.4" customHeight="1" x14ac:dyDescent="0.3">
      <c r="A599" s="661">
        <v>4</v>
      </c>
      <c r="B599" s="662" t="s">
        <v>3182</v>
      </c>
      <c r="C599" s="662" t="s">
        <v>3518</v>
      </c>
      <c r="D599" s="743" t="s">
        <v>5665</v>
      </c>
      <c r="E599" s="744" t="s">
        <v>3535</v>
      </c>
      <c r="F599" s="662" t="s">
        <v>3514</v>
      </c>
      <c r="G599" s="662" t="s">
        <v>4073</v>
      </c>
      <c r="H599" s="662" t="s">
        <v>597</v>
      </c>
      <c r="I599" s="662" t="s">
        <v>4415</v>
      </c>
      <c r="J599" s="662" t="s">
        <v>4416</v>
      </c>
      <c r="K599" s="662" t="s">
        <v>4417</v>
      </c>
      <c r="L599" s="663">
        <v>1435.97</v>
      </c>
      <c r="M599" s="663">
        <v>27283.43</v>
      </c>
      <c r="N599" s="662">
        <v>19</v>
      </c>
      <c r="O599" s="745">
        <v>7</v>
      </c>
      <c r="P599" s="663">
        <v>27283.43</v>
      </c>
      <c r="Q599" s="678">
        <v>1</v>
      </c>
      <c r="R599" s="662">
        <v>19</v>
      </c>
      <c r="S599" s="678">
        <v>1</v>
      </c>
      <c r="T599" s="745">
        <v>7</v>
      </c>
      <c r="U599" s="701">
        <v>1</v>
      </c>
    </row>
    <row r="600" spans="1:21" ht="14.4" customHeight="1" x14ac:dyDescent="0.3">
      <c r="A600" s="661">
        <v>4</v>
      </c>
      <c r="B600" s="662" t="s">
        <v>3182</v>
      </c>
      <c r="C600" s="662" t="s">
        <v>3518</v>
      </c>
      <c r="D600" s="743" t="s">
        <v>5665</v>
      </c>
      <c r="E600" s="744" t="s">
        <v>3535</v>
      </c>
      <c r="F600" s="662" t="s">
        <v>3514</v>
      </c>
      <c r="G600" s="662" t="s">
        <v>4073</v>
      </c>
      <c r="H600" s="662" t="s">
        <v>597</v>
      </c>
      <c r="I600" s="662" t="s">
        <v>4418</v>
      </c>
      <c r="J600" s="662" t="s">
        <v>4419</v>
      </c>
      <c r="K600" s="662" t="s">
        <v>4420</v>
      </c>
      <c r="L600" s="663">
        <v>517</v>
      </c>
      <c r="M600" s="663">
        <v>3102</v>
      </c>
      <c r="N600" s="662">
        <v>6</v>
      </c>
      <c r="O600" s="745">
        <v>4</v>
      </c>
      <c r="P600" s="663">
        <v>3102</v>
      </c>
      <c r="Q600" s="678">
        <v>1</v>
      </c>
      <c r="R600" s="662">
        <v>6</v>
      </c>
      <c r="S600" s="678">
        <v>1</v>
      </c>
      <c r="T600" s="745">
        <v>4</v>
      </c>
      <c r="U600" s="701">
        <v>1</v>
      </c>
    </row>
    <row r="601" spans="1:21" ht="14.4" customHeight="1" x14ac:dyDescent="0.3">
      <c r="A601" s="661">
        <v>4</v>
      </c>
      <c r="B601" s="662" t="s">
        <v>3182</v>
      </c>
      <c r="C601" s="662" t="s">
        <v>3518</v>
      </c>
      <c r="D601" s="743" t="s">
        <v>5665</v>
      </c>
      <c r="E601" s="744" t="s">
        <v>3535</v>
      </c>
      <c r="F601" s="662" t="s">
        <v>3514</v>
      </c>
      <c r="G601" s="662" t="s">
        <v>4073</v>
      </c>
      <c r="H601" s="662" t="s">
        <v>597</v>
      </c>
      <c r="I601" s="662" t="s">
        <v>4421</v>
      </c>
      <c r="J601" s="662" t="s">
        <v>4422</v>
      </c>
      <c r="K601" s="662" t="s">
        <v>4423</v>
      </c>
      <c r="L601" s="663">
        <v>761.3</v>
      </c>
      <c r="M601" s="663">
        <v>9135.5999999999985</v>
      </c>
      <c r="N601" s="662">
        <v>12</v>
      </c>
      <c r="O601" s="745">
        <v>2</v>
      </c>
      <c r="P601" s="663">
        <v>9135.5999999999985</v>
      </c>
      <c r="Q601" s="678">
        <v>1</v>
      </c>
      <c r="R601" s="662">
        <v>12</v>
      </c>
      <c r="S601" s="678">
        <v>1</v>
      </c>
      <c r="T601" s="745">
        <v>2</v>
      </c>
      <c r="U601" s="701">
        <v>1</v>
      </c>
    </row>
    <row r="602" spans="1:21" ht="14.4" customHeight="1" x14ac:dyDescent="0.3">
      <c r="A602" s="661">
        <v>4</v>
      </c>
      <c r="B602" s="662" t="s">
        <v>3182</v>
      </c>
      <c r="C602" s="662" t="s">
        <v>3518</v>
      </c>
      <c r="D602" s="743" t="s">
        <v>5665</v>
      </c>
      <c r="E602" s="744" t="s">
        <v>3535</v>
      </c>
      <c r="F602" s="662" t="s">
        <v>3514</v>
      </c>
      <c r="G602" s="662" t="s">
        <v>4073</v>
      </c>
      <c r="H602" s="662" t="s">
        <v>597</v>
      </c>
      <c r="I602" s="662" t="s">
        <v>4424</v>
      </c>
      <c r="J602" s="662" t="s">
        <v>4425</v>
      </c>
      <c r="K602" s="662" t="s">
        <v>4420</v>
      </c>
      <c r="L602" s="663">
        <v>304.69</v>
      </c>
      <c r="M602" s="663">
        <v>609.38</v>
      </c>
      <c r="N602" s="662">
        <v>2</v>
      </c>
      <c r="O602" s="745">
        <v>2</v>
      </c>
      <c r="P602" s="663">
        <v>609.38</v>
      </c>
      <c r="Q602" s="678">
        <v>1</v>
      </c>
      <c r="R602" s="662">
        <v>2</v>
      </c>
      <c r="S602" s="678">
        <v>1</v>
      </c>
      <c r="T602" s="745">
        <v>2</v>
      </c>
      <c r="U602" s="701">
        <v>1</v>
      </c>
    </row>
    <row r="603" spans="1:21" ht="14.4" customHeight="1" x14ac:dyDescent="0.3">
      <c r="A603" s="661">
        <v>4</v>
      </c>
      <c r="B603" s="662" t="s">
        <v>3182</v>
      </c>
      <c r="C603" s="662" t="s">
        <v>3518</v>
      </c>
      <c r="D603" s="743" t="s">
        <v>5665</v>
      </c>
      <c r="E603" s="744" t="s">
        <v>3535</v>
      </c>
      <c r="F603" s="662" t="s">
        <v>3514</v>
      </c>
      <c r="G603" s="662" t="s">
        <v>4073</v>
      </c>
      <c r="H603" s="662" t="s">
        <v>597</v>
      </c>
      <c r="I603" s="662" t="s">
        <v>4426</v>
      </c>
      <c r="J603" s="662" t="s">
        <v>4427</v>
      </c>
      <c r="K603" s="662" t="s">
        <v>4428</v>
      </c>
      <c r="L603" s="663">
        <v>2412.9</v>
      </c>
      <c r="M603" s="663">
        <v>28954.800000000003</v>
      </c>
      <c r="N603" s="662">
        <v>12</v>
      </c>
      <c r="O603" s="745">
        <v>2</v>
      </c>
      <c r="P603" s="663">
        <v>28954.800000000003</v>
      </c>
      <c r="Q603" s="678">
        <v>1</v>
      </c>
      <c r="R603" s="662">
        <v>12</v>
      </c>
      <c r="S603" s="678">
        <v>1</v>
      </c>
      <c r="T603" s="745">
        <v>2</v>
      </c>
      <c r="U603" s="701">
        <v>1</v>
      </c>
    </row>
    <row r="604" spans="1:21" ht="14.4" customHeight="1" x14ac:dyDescent="0.3">
      <c r="A604" s="661">
        <v>4</v>
      </c>
      <c r="B604" s="662" t="s">
        <v>3182</v>
      </c>
      <c r="C604" s="662" t="s">
        <v>3518</v>
      </c>
      <c r="D604" s="743" t="s">
        <v>5665</v>
      </c>
      <c r="E604" s="744" t="s">
        <v>3535</v>
      </c>
      <c r="F604" s="662" t="s">
        <v>3514</v>
      </c>
      <c r="G604" s="662" t="s">
        <v>4073</v>
      </c>
      <c r="H604" s="662" t="s">
        <v>597</v>
      </c>
      <c r="I604" s="662" t="s">
        <v>4429</v>
      </c>
      <c r="J604" s="662" t="s">
        <v>4430</v>
      </c>
      <c r="K604" s="662" t="s">
        <v>4431</v>
      </c>
      <c r="L604" s="663">
        <v>1500.3</v>
      </c>
      <c r="M604" s="663">
        <v>27005.399999999998</v>
      </c>
      <c r="N604" s="662">
        <v>18</v>
      </c>
      <c r="O604" s="745">
        <v>3</v>
      </c>
      <c r="P604" s="663">
        <v>27005.399999999998</v>
      </c>
      <c r="Q604" s="678">
        <v>1</v>
      </c>
      <c r="R604" s="662">
        <v>18</v>
      </c>
      <c r="S604" s="678">
        <v>1</v>
      </c>
      <c r="T604" s="745">
        <v>3</v>
      </c>
      <c r="U604" s="701">
        <v>1</v>
      </c>
    </row>
    <row r="605" spans="1:21" ht="14.4" customHeight="1" x14ac:dyDescent="0.3">
      <c r="A605" s="661">
        <v>4</v>
      </c>
      <c r="B605" s="662" t="s">
        <v>3182</v>
      </c>
      <c r="C605" s="662" t="s">
        <v>3518</v>
      </c>
      <c r="D605" s="743" t="s">
        <v>5665</v>
      </c>
      <c r="E605" s="744" t="s">
        <v>3535</v>
      </c>
      <c r="F605" s="662" t="s">
        <v>3514</v>
      </c>
      <c r="G605" s="662" t="s">
        <v>4073</v>
      </c>
      <c r="H605" s="662" t="s">
        <v>597</v>
      </c>
      <c r="I605" s="662" t="s">
        <v>4432</v>
      </c>
      <c r="J605" s="662" t="s">
        <v>4125</v>
      </c>
      <c r="K605" s="662" t="s">
        <v>4433</v>
      </c>
      <c r="L605" s="663">
        <v>2816</v>
      </c>
      <c r="M605" s="663">
        <v>16896</v>
      </c>
      <c r="N605" s="662">
        <v>6</v>
      </c>
      <c r="O605" s="745">
        <v>1</v>
      </c>
      <c r="P605" s="663">
        <v>16896</v>
      </c>
      <c r="Q605" s="678">
        <v>1</v>
      </c>
      <c r="R605" s="662">
        <v>6</v>
      </c>
      <c r="S605" s="678">
        <v>1</v>
      </c>
      <c r="T605" s="745">
        <v>1</v>
      </c>
      <c r="U605" s="701">
        <v>1</v>
      </c>
    </row>
    <row r="606" spans="1:21" ht="14.4" customHeight="1" x14ac:dyDescent="0.3">
      <c r="A606" s="661">
        <v>4</v>
      </c>
      <c r="B606" s="662" t="s">
        <v>3182</v>
      </c>
      <c r="C606" s="662" t="s">
        <v>3518</v>
      </c>
      <c r="D606" s="743" t="s">
        <v>5665</v>
      </c>
      <c r="E606" s="744" t="s">
        <v>3535</v>
      </c>
      <c r="F606" s="662" t="s">
        <v>3514</v>
      </c>
      <c r="G606" s="662" t="s">
        <v>4073</v>
      </c>
      <c r="H606" s="662" t="s">
        <v>597</v>
      </c>
      <c r="I606" s="662" t="s">
        <v>4434</v>
      </c>
      <c r="J606" s="662" t="s">
        <v>4435</v>
      </c>
      <c r="K606" s="662" t="s">
        <v>3960</v>
      </c>
      <c r="L606" s="663">
        <v>1000</v>
      </c>
      <c r="M606" s="663">
        <v>4000</v>
      </c>
      <c r="N606" s="662">
        <v>4</v>
      </c>
      <c r="O606" s="745">
        <v>3</v>
      </c>
      <c r="P606" s="663">
        <v>4000</v>
      </c>
      <c r="Q606" s="678">
        <v>1</v>
      </c>
      <c r="R606" s="662">
        <v>4</v>
      </c>
      <c r="S606" s="678">
        <v>1</v>
      </c>
      <c r="T606" s="745">
        <v>3</v>
      </c>
      <c r="U606" s="701">
        <v>1</v>
      </c>
    </row>
    <row r="607" spans="1:21" ht="14.4" customHeight="1" x14ac:dyDescent="0.3">
      <c r="A607" s="661">
        <v>4</v>
      </c>
      <c r="B607" s="662" t="s">
        <v>3182</v>
      </c>
      <c r="C607" s="662" t="s">
        <v>3518</v>
      </c>
      <c r="D607" s="743" t="s">
        <v>5665</v>
      </c>
      <c r="E607" s="744" t="s">
        <v>3535</v>
      </c>
      <c r="F607" s="662" t="s">
        <v>3514</v>
      </c>
      <c r="G607" s="662" t="s">
        <v>4073</v>
      </c>
      <c r="H607" s="662" t="s">
        <v>597</v>
      </c>
      <c r="I607" s="662" t="s">
        <v>4436</v>
      </c>
      <c r="J607" s="662" t="s">
        <v>4437</v>
      </c>
      <c r="K607" s="662" t="s">
        <v>4438</v>
      </c>
      <c r="L607" s="663">
        <v>2747.5</v>
      </c>
      <c r="M607" s="663">
        <v>8242.5</v>
      </c>
      <c r="N607" s="662">
        <v>3</v>
      </c>
      <c r="O607" s="745">
        <v>2</v>
      </c>
      <c r="P607" s="663"/>
      <c r="Q607" s="678">
        <v>0</v>
      </c>
      <c r="R607" s="662"/>
      <c r="S607" s="678">
        <v>0</v>
      </c>
      <c r="T607" s="745"/>
      <c r="U607" s="701">
        <v>0</v>
      </c>
    </row>
    <row r="608" spans="1:21" ht="14.4" customHeight="1" x14ac:dyDescent="0.3">
      <c r="A608" s="661">
        <v>4</v>
      </c>
      <c r="B608" s="662" t="s">
        <v>3182</v>
      </c>
      <c r="C608" s="662" t="s">
        <v>3518</v>
      </c>
      <c r="D608" s="743" t="s">
        <v>5665</v>
      </c>
      <c r="E608" s="744" t="s">
        <v>3535</v>
      </c>
      <c r="F608" s="662" t="s">
        <v>3514</v>
      </c>
      <c r="G608" s="662" t="s">
        <v>4073</v>
      </c>
      <c r="H608" s="662" t="s">
        <v>597</v>
      </c>
      <c r="I608" s="662" t="s">
        <v>4439</v>
      </c>
      <c r="J608" s="662" t="s">
        <v>4269</v>
      </c>
      <c r="K608" s="662" t="s">
        <v>4440</v>
      </c>
      <c r="L608" s="663">
        <v>2284</v>
      </c>
      <c r="M608" s="663">
        <v>11420</v>
      </c>
      <c r="N608" s="662">
        <v>5</v>
      </c>
      <c r="O608" s="745">
        <v>3</v>
      </c>
      <c r="P608" s="663">
        <v>6852</v>
      </c>
      <c r="Q608" s="678">
        <v>0.6</v>
      </c>
      <c r="R608" s="662">
        <v>3</v>
      </c>
      <c r="S608" s="678">
        <v>0.6</v>
      </c>
      <c r="T608" s="745">
        <v>2</v>
      </c>
      <c r="U608" s="701">
        <v>0.66666666666666663</v>
      </c>
    </row>
    <row r="609" spans="1:21" ht="14.4" customHeight="1" x14ac:dyDescent="0.3">
      <c r="A609" s="661">
        <v>4</v>
      </c>
      <c r="B609" s="662" t="s">
        <v>3182</v>
      </c>
      <c r="C609" s="662" t="s">
        <v>3518</v>
      </c>
      <c r="D609" s="743" t="s">
        <v>5665</v>
      </c>
      <c r="E609" s="744" t="s">
        <v>3535</v>
      </c>
      <c r="F609" s="662" t="s">
        <v>3514</v>
      </c>
      <c r="G609" s="662" t="s">
        <v>4073</v>
      </c>
      <c r="H609" s="662" t="s">
        <v>597</v>
      </c>
      <c r="I609" s="662" t="s">
        <v>4441</v>
      </c>
      <c r="J609" s="662" t="s">
        <v>4442</v>
      </c>
      <c r="K609" s="662" t="s">
        <v>4443</v>
      </c>
      <c r="L609" s="663">
        <v>5343.9</v>
      </c>
      <c r="M609" s="663">
        <v>16031.699999999999</v>
      </c>
      <c r="N609" s="662">
        <v>3</v>
      </c>
      <c r="O609" s="745">
        <v>1</v>
      </c>
      <c r="P609" s="663"/>
      <c r="Q609" s="678">
        <v>0</v>
      </c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4</v>
      </c>
      <c r="B610" s="662" t="s">
        <v>3182</v>
      </c>
      <c r="C610" s="662" t="s">
        <v>3518</v>
      </c>
      <c r="D610" s="743" t="s">
        <v>5665</v>
      </c>
      <c r="E610" s="744" t="s">
        <v>3535</v>
      </c>
      <c r="F610" s="662" t="s">
        <v>3514</v>
      </c>
      <c r="G610" s="662" t="s">
        <v>4073</v>
      </c>
      <c r="H610" s="662" t="s">
        <v>597</v>
      </c>
      <c r="I610" s="662" t="s">
        <v>4444</v>
      </c>
      <c r="J610" s="662" t="s">
        <v>4430</v>
      </c>
      <c r="K610" s="662" t="s">
        <v>4445</v>
      </c>
      <c r="L610" s="663">
        <v>1500.3</v>
      </c>
      <c r="M610" s="663">
        <v>3000.6</v>
      </c>
      <c r="N610" s="662">
        <v>2</v>
      </c>
      <c r="O610" s="745">
        <v>1</v>
      </c>
      <c r="P610" s="663">
        <v>3000.6</v>
      </c>
      <c r="Q610" s="678">
        <v>1</v>
      </c>
      <c r="R610" s="662">
        <v>2</v>
      </c>
      <c r="S610" s="678">
        <v>1</v>
      </c>
      <c r="T610" s="745">
        <v>1</v>
      </c>
      <c r="U610" s="701">
        <v>1</v>
      </c>
    </row>
    <row r="611" spans="1:21" ht="14.4" customHeight="1" x14ac:dyDescent="0.3">
      <c r="A611" s="661">
        <v>4</v>
      </c>
      <c r="B611" s="662" t="s">
        <v>3182</v>
      </c>
      <c r="C611" s="662" t="s">
        <v>3518</v>
      </c>
      <c r="D611" s="743" t="s">
        <v>5665</v>
      </c>
      <c r="E611" s="744" t="s">
        <v>3535</v>
      </c>
      <c r="F611" s="662" t="s">
        <v>3514</v>
      </c>
      <c r="G611" s="662" t="s">
        <v>4073</v>
      </c>
      <c r="H611" s="662" t="s">
        <v>597</v>
      </c>
      <c r="I611" s="662" t="s">
        <v>4446</v>
      </c>
      <c r="J611" s="662" t="s">
        <v>4447</v>
      </c>
      <c r="K611" s="662" t="s">
        <v>4448</v>
      </c>
      <c r="L611" s="663">
        <v>555.55999999999995</v>
      </c>
      <c r="M611" s="663">
        <v>1111.1199999999999</v>
      </c>
      <c r="N611" s="662">
        <v>2</v>
      </c>
      <c r="O611" s="745">
        <v>1</v>
      </c>
      <c r="P611" s="663">
        <v>1111.1199999999999</v>
      </c>
      <c r="Q611" s="678">
        <v>1</v>
      </c>
      <c r="R611" s="662">
        <v>2</v>
      </c>
      <c r="S611" s="678">
        <v>1</v>
      </c>
      <c r="T611" s="745">
        <v>1</v>
      </c>
      <c r="U611" s="701">
        <v>1</v>
      </c>
    </row>
    <row r="612" spans="1:21" ht="14.4" customHeight="1" x14ac:dyDescent="0.3">
      <c r="A612" s="661">
        <v>4</v>
      </c>
      <c r="B612" s="662" t="s">
        <v>3182</v>
      </c>
      <c r="C612" s="662" t="s">
        <v>3518</v>
      </c>
      <c r="D612" s="743" t="s">
        <v>5665</v>
      </c>
      <c r="E612" s="744" t="s">
        <v>3535</v>
      </c>
      <c r="F612" s="662" t="s">
        <v>3514</v>
      </c>
      <c r="G612" s="662" t="s">
        <v>4073</v>
      </c>
      <c r="H612" s="662" t="s">
        <v>597</v>
      </c>
      <c r="I612" s="662" t="s">
        <v>4449</v>
      </c>
      <c r="J612" s="662" t="s">
        <v>4450</v>
      </c>
      <c r="K612" s="662" t="s">
        <v>4451</v>
      </c>
      <c r="L612" s="663">
        <v>5343.79</v>
      </c>
      <c r="M612" s="663">
        <v>5343.79</v>
      </c>
      <c r="N612" s="662">
        <v>1</v>
      </c>
      <c r="O612" s="745">
        <v>1</v>
      </c>
      <c r="P612" s="663">
        <v>5343.79</v>
      </c>
      <c r="Q612" s="678">
        <v>1</v>
      </c>
      <c r="R612" s="662">
        <v>1</v>
      </c>
      <c r="S612" s="678">
        <v>1</v>
      </c>
      <c r="T612" s="745">
        <v>1</v>
      </c>
      <c r="U612" s="701">
        <v>1</v>
      </c>
    </row>
    <row r="613" spans="1:21" ht="14.4" customHeight="1" x14ac:dyDescent="0.3">
      <c r="A613" s="661">
        <v>4</v>
      </c>
      <c r="B613" s="662" t="s">
        <v>3182</v>
      </c>
      <c r="C613" s="662" t="s">
        <v>3518</v>
      </c>
      <c r="D613" s="743" t="s">
        <v>5665</v>
      </c>
      <c r="E613" s="744" t="s">
        <v>3535</v>
      </c>
      <c r="F613" s="662" t="s">
        <v>3514</v>
      </c>
      <c r="G613" s="662" t="s">
        <v>4073</v>
      </c>
      <c r="H613" s="662" t="s">
        <v>597</v>
      </c>
      <c r="I613" s="662" t="s">
        <v>4452</v>
      </c>
      <c r="J613" s="662" t="s">
        <v>4453</v>
      </c>
      <c r="K613" s="662" t="s">
        <v>4454</v>
      </c>
      <c r="L613" s="663">
        <v>2412.9</v>
      </c>
      <c r="M613" s="663">
        <v>2412.9</v>
      </c>
      <c r="N613" s="662">
        <v>1</v>
      </c>
      <c r="O613" s="745">
        <v>1</v>
      </c>
      <c r="P613" s="663">
        <v>2412.9</v>
      </c>
      <c r="Q613" s="678">
        <v>1</v>
      </c>
      <c r="R613" s="662">
        <v>1</v>
      </c>
      <c r="S613" s="678">
        <v>1</v>
      </c>
      <c r="T613" s="745">
        <v>1</v>
      </c>
      <c r="U613" s="701">
        <v>1</v>
      </c>
    </row>
    <row r="614" spans="1:21" ht="14.4" customHeight="1" x14ac:dyDescent="0.3">
      <c r="A614" s="661">
        <v>4</v>
      </c>
      <c r="B614" s="662" t="s">
        <v>3182</v>
      </c>
      <c r="C614" s="662" t="s">
        <v>3518</v>
      </c>
      <c r="D614" s="743" t="s">
        <v>5665</v>
      </c>
      <c r="E614" s="744" t="s">
        <v>3535</v>
      </c>
      <c r="F614" s="662" t="s">
        <v>3514</v>
      </c>
      <c r="G614" s="662" t="s">
        <v>4073</v>
      </c>
      <c r="H614" s="662" t="s">
        <v>597</v>
      </c>
      <c r="I614" s="662" t="s">
        <v>4455</v>
      </c>
      <c r="J614" s="662" t="s">
        <v>4456</v>
      </c>
      <c r="K614" s="662" t="s">
        <v>4457</v>
      </c>
      <c r="L614" s="663">
        <v>2158.12</v>
      </c>
      <c r="M614" s="663">
        <v>4316.24</v>
      </c>
      <c r="N614" s="662">
        <v>2</v>
      </c>
      <c r="O614" s="745">
        <v>1</v>
      </c>
      <c r="P614" s="663">
        <v>4316.24</v>
      </c>
      <c r="Q614" s="678">
        <v>1</v>
      </c>
      <c r="R614" s="662">
        <v>2</v>
      </c>
      <c r="S614" s="678">
        <v>1</v>
      </c>
      <c r="T614" s="745">
        <v>1</v>
      </c>
      <c r="U614" s="701">
        <v>1</v>
      </c>
    </row>
    <row r="615" spans="1:21" ht="14.4" customHeight="1" x14ac:dyDescent="0.3">
      <c r="A615" s="661">
        <v>4</v>
      </c>
      <c r="B615" s="662" t="s">
        <v>3182</v>
      </c>
      <c r="C615" s="662" t="s">
        <v>3518</v>
      </c>
      <c r="D615" s="743" t="s">
        <v>5665</v>
      </c>
      <c r="E615" s="744" t="s">
        <v>3535</v>
      </c>
      <c r="F615" s="662" t="s">
        <v>3514</v>
      </c>
      <c r="G615" s="662" t="s">
        <v>4073</v>
      </c>
      <c r="H615" s="662" t="s">
        <v>597</v>
      </c>
      <c r="I615" s="662" t="s">
        <v>4458</v>
      </c>
      <c r="J615" s="662" t="s">
        <v>4398</v>
      </c>
      <c r="K615" s="662" t="s">
        <v>4459</v>
      </c>
      <c r="L615" s="663">
        <v>5343.9</v>
      </c>
      <c r="M615" s="663">
        <v>10687.8</v>
      </c>
      <c r="N615" s="662">
        <v>2</v>
      </c>
      <c r="O615" s="745">
        <v>1</v>
      </c>
      <c r="P615" s="663">
        <v>10687.8</v>
      </c>
      <c r="Q615" s="678">
        <v>1</v>
      </c>
      <c r="R615" s="662">
        <v>2</v>
      </c>
      <c r="S615" s="678">
        <v>1</v>
      </c>
      <c r="T615" s="745">
        <v>1</v>
      </c>
      <c r="U615" s="701">
        <v>1</v>
      </c>
    </row>
    <row r="616" spans="1:21" ht="14.4" customHeight="1" x14ac:dyDescent="0.3">
      <c r="A616" s="661">
        <v>4</v>
      </c>
      <c r="B616" s="662" t="s">
        <v>3182</v>
      </c>
      <c r="C616" s="662" t="s">
        <v>3518</v>
      </c>
      <c r="D616" s="743" t="s">
        <v>5665</v>
      </c>
      <c r="E616" s="744" t="s">
        <v>3535</v>
      </c>
      <c r="F616" s="662" t="s">
        <v>3514</v>
      </c>
      <c r="G616" s="662" t="s">
        <v>4073</v>
      </c>
      <c r="H616" s="662" t="s">
        <v>597</v>
      </c>
      <c r="I616" s="662" t="s">
        <v>4460</v>
      </c>
      <c r="J616" s="662" t="s">
        <v>4461</v>
      </c>
      <c r="K616" s="662" t="s">
        <v>4462</v>
      </c>
      <c r="L616" s="663">
        <v>864</v>
      </c>
      <c r="M616" s="663">
        <v>5184</v>
      </c>
      <c r="N616" s="662">
        <v>6</v>
      </c>
      <c r="O616" s="745">
        <v>1</v>
      </c>
      <c r="P616" s="663">
        <v>5184</v>
      </c>
      <c r="Q616" s="678">
        <v>1</v>
      </c>
      <c r="R616" s="662">
        <v>6</v>
      </c>
      <c r="S616" s="678">
        <v>1</v>
      </c>
      <c r="T616" s="745">
        <v>1</v>
      </c>
      <c r="U616" s="701">
        <v>1</v>
      </c>
    </row>
    <row r="617" spans="1:21" ht="14.4" customHeight="1" x14ac:dyDescent="0.3">
      <c r="A617" s="661">
        <v>4</v>
      </c>
      <c r="B617" s="662" t="s">
        <v>3182</v>
      </c>
      <c r="C617" s="662" t="s">
        <v>3518</v>
      </c>
      <c r="D617" s="743" t="s">
        <v>5665</v>
      </c>
      <c r="E617" s="744" t="s">
        <v>3535</v>
      </c>
      <c r="F617" s="662" t="s">
        <v>3514</v>
      </c>
      <c r="G617" s="662" t="s">
        <v>4073</v>
      </c>
      <c r="H617" s="662" t="s">
        <v>597</v>
      </c>
      <c r="I617" s="662" t="s">
        <v>4463</v>
      </c>
      <c r="J617" s="662" t="s">
        <v>4464</v>
      </c>
      <c r="K617" s="662" t="s">
        <v>4465</v>
      </c>
      <c r="L617" s="663">
        <v>1500.3</v>
      </c>
      <c r="M617" s="663">
        <v>9001.7999999999993</v>
      </c>
      <c r="N617" s="662">
        <v>6</v>
      </c>
      <c r="O617" s="745">
        <v>1</v>
      </c>
      <c r="P617" s="663">
        <v>9001.7999999999993</v>
      </c>
      <c r="Q617" s="678">
        <v>1</v>
      </c>
      <c r="R617" s="662">
        <v>6</v>
      </c>
      <c r="S617" s="678">
        <v>1</v>
      </c>
      <c r="T617" s="745">
        <v>1</v>
      </c>
      <c r="U617" s="701">
        <v>1</v>
      </c>
    </row>
    <row r="618" spans="1:21" ht="14.4" customHeight="1" x14ac:dyDescent="0.3">
      <c r="A618" s="661">
        <v>4</v>
      </c>
      <c r="B618" s="662" t="s">
        <v>3182</v>
      </c>
      <c r="C618" s="662" t="s">
        <v>3518</v>
      </c>
      <c r="D618" s="743" t="s">
        <v>5665</v>
      </c>
      <c r="E618" s="744" t="s">
        <v>3535</v>
      </c>
      <c r="F618" s="662" t="s">
        <v>3514</v>
      </c>
      <c r="G618" s="662" t="s">
        <v>4073</v>
      </c>
      <c r="H618" s="662" t="s">
        <v>597</v>
      </c>
      <c r="I618" s="662" t="s">
        <v>4466</v>
      </c>
      <c r="J618" s="662" t="s">
        <v>4170</v>
      </c>
      <c r="K618" s="662" t="s">
        <v>4467</v>
      </c>
      <c r="L618" s="663">
        <v>761.3</v>
      </c>
      <c r="M618" s="663">
        <v>2283.8999999999996</v>
      </c>
      <c r="N618" s="662">
        <v>3</v>
      </c>
      <c r="O618" s="745">
        <v>1</v>
      </c>
      <c r="P618" s="663">
        <v>2283.8999999999996</v>
      </c>
      <c r="Q618" s="678">
        <v>1</v>
      </c>
      <c r="R618" s="662">
        <v>3</v>
      </c>
      <c r="S618" s="678">
        <v>1</v>
      </c>
      <c r="T618" s="745">
        <v>1</v>
      </c>
      <c r="U618" s="701">
        <v>1</v>
      </c>
    </row>
    <row r="619" spans="1:21" ht="14.4" customHeight="1" x14ac:dyDescent="0.3">
      <c r="A619" s="661">
        <v>4</v>
      </c>
      <c r="B619" s="662" t="s">
        <v>3182</v>
      </c>
      <c r="C619" s="662" t="s">
        <v>3518</v>
      </c>
      <c r="D619" s="743" t="s">
        <v>5665</v>
      </c>
      <c r="E619" s="744" t="s">
        <v>3535</v>
      </c>
      <c r="F619" s="662" t="s">
        <v>3514</v>
      </c>
      <c r="G619" s="662" t="s">
        <v>3820</v>
      </c>
      <c r="H619" s="662" t="s">
        <v>597</v>
      </c>
      <c r="I619" s="662" t="s">
        <v>3952</v>
      </c>
      <c r="J619" s="662" t="s">
        <v>3953</v>
      </c>
      <c r="K619" s="662" t="s">
        <v>3954</v>
      </c>
      <c r="L619" s="663">
        <v>100</v>
      </c>
      <c r="M619" s="663">
        <v>300</v>
      </c>
      <c r="N619" s="662">
        <v>3</v>
      </c>
      <c r="O619" s="745">
        <v>1</v>
      </c>
      <c r="P619" s="663">
        <v>300</v>
      </c>
      <c r="Q619" s="678">
        <v>1</v>
      </c>
      <c r="R619" s="662">
        <v>3</v>
      </c>
      <c r="S619" s="678">
        <v>1</v>
      </c>
      <c r="T619" s="745">
        <v>1</v>
      </c>
      <c r="U619" s="701">
        <v>1</v>
      </c>
    </row>
    <row r="620" spans="1:21" ht="14.4" customHeight="1" x14ac:dyDescent="0.3">
      <c r="A620" s="661">
        <v>4</v>
      </c>
      <c r="B620" s="662" t="s">
        <v>3182</v>
      </c>
      <c r="C620" s="662" t="s">
        <v>3518</v>
      </c>
      <c r="D620" s="743" t="s">
        <v>5665</v>
      </c>
      <c r="E620" s="744" t="s">
        <v>3535</v>
      </c>
      <c r="F620" s="662" t="s">
        <v>3514</v>
      </c>
      <c r="G620" s="662" t="s">
        <v>3820</v>
      </c>
      <c r="H620" s="662" t="s">
        <v>597</v>
      </c>
      <c r="I620" s="662" t="s">
        <v>3952</v>
      </c>
      <c r="J620" s="662" t="s">
        <v>3953</v>
      </c>
      <c r="K620" s="662" t="s">
        <v>3954</v>
      </c>
      <c r="L620" s="663">
        <v>200</v>
      </c>
      <c r="M620" s="663">
        <v>1400</v>
      </c>
      <c r="N620" s="662">
        <v>7</v>
      </c>
      <c r="O620" s="745">
        <v>2</v>
      </c>
      <c r="P620" s="663">
        <v>600</v>
      </c>
      <c r="Q620" s="678">
        <v>0.42857142857142855</v>
      </c>
      <c r="R620" s="662">
        <v>3</v>
      </c>
      <c r="S620" s="678">
        <v>0.42857142857142855</v>
      </c>
      <c r="T620" s="745">
        <v>1</v>
      </c>
      <c r="U620" s="701">
        <v>0.5</v>
      </c>
    </row>
    <row r="621" spans="1:21" ht="14.4" customHeight="1" x14ac:dyDescent="0.3">
      <c r="A621" s="661">
        <v>4</v>
      </c>
      <c r="B621" s="662" t="s">
        <v>3182</v>
      </c>
      <c r="C621" s="662" t="s">
        <v>3518</v>
      </c>
      <c r="D621" s="743" t="s">
        <v>5665</v>
      </c>
      <c r="E621" s="744" t="s">
        <v>3535</v>
      </c>
      <c r="F621" s="662" t="s">
        <v>3514</v>
      </c>
      <c r="G621" s="662" t="s">
        <v>3820</v>
      </c>
      <c r="H621" s="662" t="s">
        <v>597</v>
      </c>
      <c r="I621" s="662" t="s">
        <v>3821</v>
      </c>
      <c r="J621" s="662" t="s">
        <v>3822</v>
      </c>
      <c r="K621" s="662" t="s">
        <v>3823</v>
      </c>
      <c r="L621" s="663">
        <v>50</v>
      </c>
      <c r="M621" s="663">
        <v>150</v>
      </c>
      <c r="N621" s="662">
        <v>3</v>
      </c>
      <c r="O621" s="745">
        <v>1</v>
      </c>
      <c r="P621" s="663">
        <v>150</v>
      </c>
      <c r="Q621" s="678">
        <v>1</v>
      </c>
      <c r="R621" s="662">
        <v>3</v>
      </c>
      <c r="S621" s="678">
        <v>1</v>
      </c>
      <c r="T621" s="745">
        <v>1</v>
      </c>
      <c r="U621" s="701">
        <v>1</v>
      </c>
    </row>
    <row r="622" spans="1:21" ht="14.4" customHeight="1" x14ac:dyDescent="0.3">
      <c r="A622" s="661">
        <v>4</v>
      </c>
      <c r="B622" s="662" t="s">
        <v>3182</v>
      </c>
      <c r="C622" s="662" t="s">
        <v>3518</v>
      </c>
      <c r="D622" s="743" t="s">
        <v>5665</v>
      </c>
      <c r="E622" s="744" t="s">
        <v>3535</v>
      </c>
      <c r="F622" s="662" t="s">
        <v>3514</v>
      </c>
      <c r="G622" s="662" t="s">
        <v>3820</v>
      </c>
      <c r="H622" s="662" t="s">
        <v>597</v>
      </c>
      <c r="I622" s="662" t="s">
        <v>4468</v>
      </c>
      <c r="J622" s="662" t="s">
        <v>4469</v>
      </c>
      <c r="K622" s="662" t="s">
        <v>4470</v>
      </c>
      <c r="L622" s="663">
        <v>44.15</v>
      </c>
      <c r="M622" s="663">
        <v>220.75</v>
      </c>
      <c r="N622" s="662">
        <v>5</v>
      </c>
      <c r="O622" s="745">
        <v>2</v>
      </c>
      <c r="P622" s="663">
        <v>220.75</v>
      </c>
      <c r="Q622" s="678">
        <v>1</v>
      </c>
      <c r="R622" s="662">
        <v>5</v>
      </c>
      <c r="S622" s="678">
        <v>1</v>
      </c>
      <c r="T622" s="745">
        <v>2</v>
      </c>
      <c r="U622" s="701">
        <v>1</v>
      </c>
    </row>
    <row r="623" spans="1:21" ht="14.4" customHeight="1" x14ac:dyDescent="0.3">
      <c r="A623" s="661">
        <v>4</v>
      </c>
      <c r="B623" s="662" t="s">
        <v>3182</v>
      </c>
      <c r="C623" s="662" t="s">
        <v>3518</v>
      </c>
      <c r="D623" s="743" t="s">
        <v>5665</v>
      </c>
      <c r="E623" s="744" t="s">
        <v>3535</v>
      </c>
      <c r="F623" s="662" t="s">
        <v>3514</v>
      </c>
      <c r="G623" s="662" t="s">
        <v>3820</v>
      </c>
      <c r="H623" s="662" t="s">
        <v>597</v>
      </c>
      <c r="I623" s="662" t="s">
        <v>4471</v>
      </c>
      <c r="J623" s="662" t="s">
        <v>4472</v>
      </c>
      <c r="K623" s="662" t="s">
        <v>4473</v>
      </c>
      <c r="L623" s="663">
        <v>99</v>
      </c>
      <c r="M623" s="663">
        <v>99</v>
      </c>
      <c r="N623" s="662">
        <v>1</v>
      </c>
      <c r="O623" s="745">
        <v>1</v>
      </c>
      <c r="P623" s="663">
        <v>99</v>
      </c>
      <c r="Q623" s="678">
        <v>1</v>
      </c>
      <c r="R623" s="662">
        <v>1</v>
      </c>
      <c r="S623" s="678">
        <v>1</v>
      </c>
      <c r="T623" s="745">
        <v>1</v>
      </c>
      <c r="U623" s="701">
        <v>1</v>
      </c>
    </row>
    <row r="624" spans="1:21" ht="14.4" customHeight="1" x14ac:dyDescent="0.3">
      <c r="A624" s="661">
        <v>4</v>
      </c>
      <c r="B624" s="662" t="s">
        <v>3182</v>
      </c>
      <c r="C624" s="662" t="s">
        <v>3518</v>
      </c>
      <c r="D624" s="743" t="s">
        <v>5665</v>
      </c>
      <c r="E624" s="744" t="s">
        <v>3535</v>
      </c>
      <c r="F624" s="662" t="s">
        <v>3514</v>
      </c>
      <c r="G624" s="662" t="s">
        <v>3820</v>
      </c>
      <c r="H624" s="662" t="s">
        <v>597</v>
      </c>
      <c r="I624" s="662" t="s">
        <v>3955</v>
      </c>
      <c r="J624" s="662" t="s">
        <v>3956</v>
      </c>
      <c r="K624" s="662" t="s">
        <v>3957</v>
      </c>
      <c r="L624" s="663">
        <v>120</v>
      </c>
      <c r="M624" s="663">
        <v>1440</v>
      </c>
      <c r="N624" s="662">
        <v>12</v>
      </c>
      <c r="O624" s="745">
        <v>5</v>
      </c>
      <c r="P624" s="663">
        <v>1440</v>
      </c>
      <c r="Q624" s="678">
        <v>1</v>
      </c>
      <c r="R624" s="662">
        <v>12</v>
      </c>
      <c r="S624" s="678">
        <v>1</v>
      </c>
      <c r="T624" s="745">
        <v>5</v>
      </c>
      <c r="U624" s="701">
        <v>1</v>
      </c>
    </row>
    <row r="625" spans="1:21" ht="14.4" customHeight="1" x14ac:dyDescent="0.3">
      <c r="A625" s="661">
        <v>4</v>
      </c>
      <c r="B625" s="662" t="s">
        <v>3182</v>
      </c>
      <c r="C625" s="662" t="s">
        <v>3518</v>
      </c>
      <c r="D625" s="743" t="s">
        <v>5665</v>
      </c>
      <c r="E625" s="744" t="s">
        <v>3535</v>
      </c>
      <c r="F625" s="662" t="s">
        <v>3514</v>
      </c>
      <c r="G625" s="662" t="s">
        <v>3820</v>
      </c>
      <c r="H625" s="662" t="s">
        <v>597</v>
      </c>
      <c r="I625" s="662" t="s">
        <v>4474</v>
      </c>
      <c r="J625" s="662" t="s">
        <v>4475</v>
      </c>
      <c r="K625" s="662" t="s">
        <v>4476</v>
      </c>
      <c r="L625" s="663">
        <v>311.38</v>
      </c>
      <c r="M625" s="663">
        <v>311.38</v>
      </c>
      <c r="N625" s="662">
        <v>1</v>
      </c>
      <c r="O625" s="745">
        <v>1</v>
      </c>
      <c r="P625" s="663">
        <v>311.38</v>
      </c>
      <c r="Q625" s="678">
        <v>1</v>
      </c>
      <c r="R625" s="662">
        <v>1</v>
      </c>
      <c r="S625" s="678">
        <v>1</v>
      </c>
      <c r="T625" s="745">
        <v>1</v>
      </c>
      <c r="U625" s="701">
        <v>1</v>
      </c>
    </row>
    <row r="626" spans="1:21" ht="14.4" customHeight="1" x14ac:dyDescent="0.3">
      <c r="A626" s="661">
        <v>4</v>
      </c>
      <c r="B626" s="662" t="s">
        <v>3182</v>
      </c>
      <c r="C626" s="662" t="s">
        <v>3518</v>
      </c>
      <c r="D626" s="743" t="s">
        <v>5665</v>
      </c>
      <c r="E626" s="744" t="s">
        <v>3535</v>
      </c>
      <c r="F626" s="662" t="s">
        <v>3514</v>
      </c>
      <c r="G626" s="662" t="s">
        <v>3976</v>
      </c>
      <c r="H626" s="662" t="s">
        <v>597</v>
      </c>
      <c r="I626" s="662" t="s">
        <v>4477</v>
      </c>
      <c r="J626" s="662" t="s">
        <v>3978</v>
      </c>
      <c r="K626" s="662" t="s">
        <v>4478</v>
      </c>
      <c r="L626" s="663">
        <v>410</v>
      </c>
      <c r="M626" s="663">
        <v>410</v>
      </c>
      <c r="N626" s="662">
        <v>1</v>
      </c>
      <c r="O626" s="745">
        <v>1</v>
      </c>
      <c r="P626" s="663">
        <v>410</v>
      </c>
      <c r="Q626" s="678">
        <v>1</v>
      </c>
      <c r="R626" s="662">
        <v>1</v>
      </c>
      <c r="S626" s="678">
        <v>1</v>
      </c>
      <c r="T626" s="745">
        <v>1</v>
      </c>
      <c r="U626" s="701">
        <v>1</v>
      </c>
    </row>
    <row r="627" spans="1:21" ht="14.4" customHeight="1" x14ac:dyDescent="0.3">
      <c r="A627" s="661">
        <v>4</v>
      </c>
      <c r="B627" s="662" t="s">
        <v>3182</v>
      </c>
      <c r="C627" s="662" t="s">
        <v>3518</v>
      </c>
      <c r="D627" s="743" t="s">
        <v>5665</v>
      </c>
      <c r="E627" s="744" t="s">
        <v>3535</v>
      </c>
      <c r="F627" s="662" t="s">
        <v>3514</v>
      </c>
      <c r="G627" s="662" t="s">
        <v>3976</v>
      </c>
      <c r="H627" s="662" t="s">
        <v>597</v>
      </c>
      <c r="I627" s="662" t="s">
        <v>3977</v>
      </c>
      <c r="J627" s="662" t="s">
        <v>3978</v>
      </c>
      <c r="K627" s="662" t="s">
        <v>3979</v>
      </c>
      <c r="L627" s="663">
        <v>410</v>
      </c>
      <c r="M627" s="663">
        <v>13120</v>
      </c>
      <c r="N627" s="662">
        <v>32</v>
      </c>
      <c r="O627" s="745">
        <v>32</v>
      </c>
      <c r="P627" s="663">
        <v>12710</v>
      </c>
      <c r="Q627" s="678">
        <v>0.96875</v>
      </c>
      <c r="R627" s="662">
        <v>31</v>
      </c>
      <c r="S627" s="678">
        <v>0.96875</v>
      </c>
      <c r="T627" s="745">
        <v>31</v>
      </c>
      <c r="U627" s="701">
        <v>0.96875</v>
      </c>
    </row>
    <row r="628" spans="1:21" ht="14.4" customHeight="1" x14ac:dyDescent="0.3">
      <c r="A628" s="661">
        <v>4</v>
      </c>
      <c r="B628" s="662" t="s">
        <v>3182</v>
      </c>
      <c r="C628" s="662" t="s">
        <v>3518</v>
      </c>
      <c r="D628" s="743" t="s">
        <v>5665</v>
      </c>
      <c r="E628" s="744" t="s">
        <v>3535</v>
      </c>
      <c r="F628" s="662" t="s">
        <v>3514</v>
      </c>
      <c r="G628" s="662" t="s">
        <v>3976</v>
      </c>
      <c r="H628" s="662" t="s">
        <v>597</v>
      </c>
      <c r="I628" s="662" t="s">
        <v>3980</v>
      </c>
      <c r="J628" s="662" t="s">
        <v>3981</v>
      </c>
      <c r="K628" s="662" t="s">
        <v>3982</v>
      </c>
      <c r="L628" s="663">
        <v>566</v>
      </c>
      <c r="M628" s="663">
        <v>3396</v>
      </c>
      <c r="N628" s="662">
        <v>6</v>
      </c>
      <c r="O628" s="745">
        <v>6</v>
      </c>
      <c r="P628" s="663">
        <v>1132</v>
      </c>
      <c r="Q628" s="678">
        <v>0.33333333333333331</v>
      </c>
      <c r="R628" s="662">
        <v>2</v>
      </c>
      <c r="S628" s="678">
        <v>0.33333333333333331</v>
      </c>
      <c r="T628" s="745">
        <v>2</v>
      </c>
      <c r="U628" s="701">
        <v>0.33333333333333331</v>
      </c>
    </row>
    <row r="629" spans="1:21" ht="14.4" customHeight="1" x14ac:dyDescent="0.3">
      <c r="A629" s="661">
        <v>4</v>
      </c>
      <c r="B629" s="662" t="s">
        <v>3182</v>
      </c>
      <c r="C629" s="662" t="s">
        <v>3518</v>
      </c>
      <c r="D629" s="743" t="s">
        <v>5665</v>
      </c>
      <c r="E629" s="744" t="s">
        <v>3535</v>
      </c>
      <c r="F629" s="662" t="s">
        <v>3514</v>
      </c>
      <c r="G629" s="662" t="s">
        <v>3976</v>
      </c>
      <c r="H629" s="662" t="s">
        <v>597</v>
      </c>
      <c r="I629" s="662" t="s">
        <v>4479</v>
      </c>
      <c r="J629" s="662" t="s">
        <v>3978</v>
      </c>
      <c r="K629" s="662" t="s">
        <v>4480</v>
      </c>
      <c r="L629" s="663">
        <v>410</v>
      </c>
      <c r="M629" s="663">
        <v>410</v>
      </c>
      <c r="N629" s="662">
        <v>1</v>
      </c>
      <c r="O629" s="745">
        <v>1</v>
      </c>
      <c r="P629" s="663">
        <v>410</v>
      </c>
      <c r="Q629" s="678">
        <v>1</v>
      </c>
      <c r="R629" s="662">
        <v>1</v>
      </c>
      <c r="S629" s="678">
        <v>1</v>
      </c>
      <c r="T629" s="745">
        <v>1</v>
      </c>
      <c r="U629" s="701">
        <v>1</v>
      </c>
    </row>
    <row r="630" spans="1:21" ht="14.4" customHeight="1" x14ac:dyDescent="0.3">
      <c r="A630" s="661">
        <v>4</v>
      </c>
      <c r="B630" s="662" t="s">
        <v>3182</v>
      </c>
      <c r="C630" s="662" t="s">
        <v>3518</v>
      </c>
      <c r="D630" s="743" t="s">
        <v>5665</v>
      </c>
      <c r="E630" s="744" t="s">
        <v>3535</v>
      </c>
      <c r="F630" s="662" t="s">
        <v>3514</v>
      </c>
      <c r="G630" s="662" t="s">
        <v>3768</v>
      </c>
      <c r="H630" s="662" t="s">
        <v>597</v>
      </c>
      <c r="I630" s="662" t="s">
        <v>3840</v>
      </c>
      <c r="J630" s="662" t="s">
        <v>3841</v>
      </c>
      <c r="K630" s="662" t="s">
        <v>3842</v>
      </c>
      <c r="L630" s="663">
        <v>900</v>
      </c>
      <c r="M630" s="663">
        <v>4500</v>
      </c>
      <c r="N630" s="662">
        <v>5</v>
      </c>
      <c r="O630" s="745">
        <v>5</v>
      </c>
      <c r="P630" s="663">
        <v>4500</v>
      </c>
      <c r="Q630" s="678">
        <v>1</v>
      </c>
      <c r="R630" s="662">
        <v>5</v>
      </c>
      <c r="S630" s="678">
        <v>1</v>
      </c>
      <c r="T630" s="745">
        <v>5</v>
      </c>
      <c r="U630" s="701">
        <v>1</v>
      </c>
    </row>
    <row r="631" spans="1:21" ht="14.4" customHeight="1" x14ac:dyDescent="0.3">
      <c r="A631" s="661">
        <v>4</v>
      </c>
      <c r="B631" s="662" t="s">
        <v>3182</v>
      </c>
      <c r="C631" s="662" t="s">
        <v>3518</v>
      </c>
      <c r="D631" s="743" t="s">
        <v>5665</v>
      </c>
      <c r="E631" s="744" t="s">
        <v>3535</v>
      </c>
      <c r="F631" s="662" t="s">
        <v>3514</v>
      </c>
      <c r="G631" s="662" t="s">
        <v>3768</v>
      </c>
      <c r="H631" s="662" t="s">
        <v>597</v>
      </c>
      <c r="I631" s="662" t="s">
        <v>2789</v>
      </c>
      <c r="J631" s="662" t="s">
        <v>3983</v>
      </c>
      <c r="K631" s="662" t="s">
        <v>3984</v>
      </c>
      <c r="L631" s="663">
        <v>378.48</v>
      </c>
      <c r="M631" s="663">
        <v>378.48</v>
      </c>
      <c r="N631" s="662">
        <v>1</v>
      </c>
      <c r="O631" s="745">
        <v>1</v>
      </c>
      <c r="P631" s="663">
        <v>378.48</v>
      </c>
      <c r="Q631" s="678">
        <v>1</v>
      </c>
      <c r="R631" s="662">
        <v>1</v>
      </c>
      <c r="S631" s="678">
        <v>1</v>
      </c>
      <c r="T631" s="745">
        <v>1</v>
      </c>
      <c r="U631" s="701">
        <v>1</v>
      </c>
    </row>
    <row r="632" spans="1:21" ht="14.4" customHeight="1" x14ac:dyDescent="0.3">
      <c r="A632" s="661">
        <v>4</v>
      </c>
      <c r="B632" s="662" t="s">
        <v>3182</v>
      </c>
      <c r="C632" s="662" t="s">
        <v>3518</v>
      </c>
      <c r="D632" s="743" t="s">
        <v>5665</v>
      </c>
      <c r="E632" s="744" t="s">
        <v>3535</v>
      </c>
      <c r="F632" s="662" t="s">
        <v>3514</v>
      </c>
      <c r="G632" s="662" t="s">
        <v>3768</v>
      </c>
      <c r="H632" s="662" t="s">
        <v>597</v>
      </c>
      <c r="I632" s="662" t="s">
        <v>4481</v>
      </c>
      <c r="J632" s="662" t="s">
        <v>4482</v>
      </c>
      <c r="K632" s="662" t="s">
        <v>4483</v>
      </c>
      <c r="L632" s="663">
        <v>700</v>
      </c>
      <c r="M632" s="663">
        <v>700</v>
      </c>
      <c r="N632" s="662">
        <v>1</v>
      </c>
      <c r="O632" s="745">
        <v>1</v>
      </c>
      <c r="P632" s="663"/>
      <c r="Q632" s="678">
        <v>0</v>
      </c>
      <c r="R632" s="662"/>
      <c r="S632" s="678">
        <v>0</v>
      </c>
      <c r="T632" s="745"/>
      <c r="U632" s="701">
        <v>0</v>
      </c>
    </row>
    <row r="633" spans="1:21" ht="14.4" customHeight="1" x14ac:dyDescent="0.3">
      <c r="A633" s="661">
        <v>4</v>
      </c>
      <c r="B633" s="662" t="s">
        <v>3182</v>
      </c>
      <c r="C633" s="662" t="s">
        <v>3518</v>
      </c>
      <c r="D633" s="743" t="s">
        <v>5665</v>
      </c>
      <c r="E633" s="744" t="s">
        <v>3535</v>
      </c>
      <c r="F633" s="662" t="s">
        <v>3514</v>
      </c>
      <c r="G633" s="662" t="s">
        <v>3768</v>
      </c>
      <c r="H633" s="662" t="s">
        <v>597</v>
      </c>
      <c r="I633" s="662" t="s">
        <v>4484</v>
      </c>
      <c r="J633" s="662" t="s">
        <v>4485</v>
      </c>
      <c r="K633" s="662" t="s">
        <v>4486</v>
      </c>
      <c r="L633" s="663">
        <v>400</v>
      </c>
      <c r="M633" s="663">
        <v>400</v>
      </c>
      <c r="N633" s="662">
        <v>1</v>
      </c>
      <c r="O633" s="745">
        <v>1</v>
      </c>
      <c r="P633" s="663">
        <v>400</v>
      </c>
      <c r="Q633" s="678">
        <v>1</v>
      </c>
      <c r="R633" s="662">
        <v>1</v>
      </c>
      <c r="S633" s="678">
        <v>1</v>
      </c>
      <c r="T633" s="745">
        <v>1</v>
      </c>
      <c r="U633" s="701">
        <v>1</v>
      </c>
    </row>
    <row r="634" spans="1:21" ht="14.4" customHeight="1" x14ac:dyDescent="0.3">
      <c r="A634" s="661">
        <v>4</v>
      </c>
      <c r="B634" s="662" t="s">
        <v>3182</v>
      </c>
      <c r="C634" s="662" t="s">
        <v>3518</v>
      </c>
      <c r="D634" s="743" t="s">
        <v>5665</v>
      </c>
      <c r="E634" s="744" t="s">
        <v>3535</v>
      </c>
      <c r="F634" s="662" t="s">
        <v>3514</v>
      </c>
      <c r="G634" s="662" t="s">
        <v>3768</v>
      </c>
      <c r="H634" s="662" t="s">
        <v>597</v>
      </c>
      <c r="I634" s="662" t="s">
        <v>4487</v>
      </c>
      <c r="J634" s="662" t="s">
        <v>4488</v>
      </c>
      <c r="K634" s="662" t="s">
        <v>4489</v>
      </c>
      <c r="L634" s="663">
        <v>378.48</v>
      </c>
      <c r="M634" s="663">
        <v>378.48</v>
      </c>
      <c r="N634" s="662">
        <v>1</v>
      </c>
      <c r="O634" s="745">
        <v>1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4</v>
      </c>
      <c r="B635" s="662" t="s">
        <v>3182</v>
      </c>
      <c r="C635" s="662" t="s">
        <v>3518</v>
      </c>
      <c r="D635" s="743" t="s">
        <v>5665</v>
      </c>
      <c r="E635" s="744" t="s">
        <v>3536</v>
      </c>
      <c r="F635" s="662" t="s">
        <v>3512</v>
      </c>
      <c r="G635" s="662" t="s">
        <v>3998</v>
      </c>
      <c r="H635" s="662" t="s">
        <v>1373</v>
      </c>
      <c r="I635" s="662" t="s">
        <v>2315</v>
      </c>
      <c r="J635" s="662" t="s">
        <v>3448</v>
      </c>
      <c r="K635" s="662" t="s">
        <v>3449</v>
      </c>
      <c r="L635" s="663">
        <v>6.68</v>
      </c>
      <c r="M635" s="663">
        <v>6.68</v>
      </c>
      <c r="N635" s="662">
        <v>1</v>
      </c>
      <c r="O635" s="745">
        <v>1</v>
      </c>
      <c r="P635" s="663"/>
      <c r="Q635" s="678">
        <v>0</v>
      </c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4</v>
      </c>
      <c r="B636" s="662" t="s">
        <v>3182</v>
      </c>
      <c r="C636" s="662" t="s">
        <v>3518</v>
      </c>
      <c r="D636" s="743" t="s">
        <v>5665</v>
      </c>
      <c r="E636" s="744" t="s">
        <v>3536</v>
      </c>
      <c r="F636" s="662" t="s">
        <v>3512</v>
      </c>
      <c r="G636" s="662" t="s">
        <v>3573</v>
      </c>
      <c r="H636" s="662" t="s">
        <v>1373</v>
      </c>
      <c r="I636" s="662" t="s">
        <v>1641</v>
      </c>
      <c r="J636" s="662" t="s">
        <v>1557</v>
      </c>
      <c r="K636" s="662" t="s">
        <v>3351</v>
      </c>
      <c r="L636" s="663">
        <v>154.36000000000001</v>
      </c>
      <c r="M636" s="663">
        <v>1697.9600000000003</v>
      </c>
      <c r="N636" s="662">
        <v>11</v>
      </c>
      <c r="O636" s="745">
        <v>9.5</v>
      </c>
      <c r="P636" s="663">
        <v>1389.2400000000002</v>
      </c>
      <c r="Q636" s="678">
        <v>0.81818181818181823</v>
      </c>
      <c r="R636" s="662">
        <v>9</v>
      </c>
      <c r="S636" s="678">
        <v>0.81818181818181823</v>
      </c>
      <c r="T636" s="745">
        <v>7.5</v>
      </c>
      <c r="U636" s="701">
        <v>0.78947368421052633</v>
      </c>
    </row>
    <row r="637" spans="1:21" ht="14.4" customHeight="1" x14ac:dyDescent="0.3">
      <c r="A637" s="661">
        <v>4</v>
      </c>
      <c r="B637" s="662" t="s">
        <v>3182</v>
      </c>
      <c r="C637" s="662" t="s">
        <v>3518</v>
      </c>
      <c r="D637" s="743" t="s">
        <v>5665</v>
      </c>
      <c r="E637" s="744" t="s">
        <v>3536</v>
      </c>
      <c r="F637" s="662" t="s">
        <v>3512</v>
      </c>
      <c r="G637" s="662" t="s">
        <v>4490</v>
      </c>
      <c r="H637" s="662" t="s">
        <v>1373</v>
      </c>
      <c r="I637" s="662" t="s">
        <v>4491</v>
      </c>
      <c r="J637" s="662" t="s">
        <v>4492</v>
      </c>
      <c r="K637" s="662" t="s">
        <v>2278</v>
      </c>
      <c r="L637" s="663">
        <v>0</v>
      </c>
      <c r="M637" s="663">
        <v>0</v>
      </c>
      <c r="N637" s="662">
        <v>1</v>
      </c>
      <c r="O637" s="745">
        <v>0.5</v>
      </c>
      <c r="P637" s="663">
        <v>0</v>
      </c>
      <c r="Q637" s="678"/>
      <c r="R637" s="662">
        <v>1</v>
      </c>
      <c r="S637" s="678">
        <v>1</v>
      </c>
      <c r="T637" s="745">
        <v>0.5</v>
      </c>
      <c r="U637" s="701">
        <v>1</v>
      </c>
    </row>
    <row r="638" spans="1:21" ht="14.4" customHeight="1" x14ac:dyDescent="0.3">
      <c r="A638" s="661">
        <v>4</v>
      </c>
      <c r="B638" s="662" t="s">
        <v>3182</v>
      </c>
      <c r="C638" s="662" t="s">
        <v>3518</v>
      </c>
      <c r="D638" s="743" t="s">
        <v>5665</v>
      </c>
      <c r="E638" s="744" t="s">
        <v>3536</v>
      </c>
      <c r="F638" s="662" t="s">
        <v>3512</v>
      </c>
      <c r="G638" s="662" t="s">
        <v>3849</v>
      </c>
      <c r="H638" s="662" t="s">
        <v>1373</v>
      </c>
      <c r="I638" s="662" t="s">
        <v>3853</v>
      </c>
      <c r="J638" s="662" t="s">
        <v>3854</v>
      </c>
      <c r="K638" s="662" t="s">
        <v>3855</v>
      </c>
      <c r="L638" s="663">
        <v>119.7</v>
      </c>
      <c r="M638" s="663">
        <v>119.7</v>
      </c>
      <c r="N638" s="662">
        <v>1</v>
      </c>
      <c r="O638" s="745">
        <v>1</v>
      </c>
      <c r="P638" s="663">
        <v>119.7</v>
      </c>
      <c r="Q638" s="678">
        <v>1</v>
      </c>
      <c r="R638" s="662">
        <v>1</v>
      </c>
      <c r="S638" s="678">
        <v>1</v>
      </c>
      <c r="T638" s="745">
        <v>1</v>
      </c>
      <c r="U638" s="701">
        <v>1</v>
      </c>
    </row>
    <row r="639" spans="1:21" ht="14.4" customHeight="1" x14ac:dyDescent="0.3">
      <c r="A639" s="661">
        <v>4</v>
      </c>
      <c r="B639" s="662" t="s">
        <v>3182</v>
      </c>
      <c r="C639" s="662" t="s">
        <v>3518</v>
      </c>
      <c r="D639" s="743" t="s">
        <v>5665</v>
      </c>
      <c r="E639" s="744" t="s">
        <v>3536</v>
      </c>
      <c r="F639" s="662" t="s">
        <v>3512</v>
      </c>
      <c r="G639" s="662" t="s">
        <v>4493</v>
      </c>
      <c r="H639" s="662" t="s">
        <v>597</v>
      </c>
      <c r="I639" s="662" t="s">
        <v>3163</v>
      </c>
      <c r="J639" s="662" t="s">
        <v>3146</v>
      </c>
      <c r="K639" s="662" t="s">
        <v>3164</v>
      </c>
      <c r="L639" s="663">
        <v>18.63</v>
      </c>
      <c r="M639" s="663">
        <v>18.63</v>
      </c>
      <c r="N639" s="662">
        <v>1</v>
      </c>
      <c r="O639" s="745">
        <v>1</v>
      </c>
      <c r="P639" s="663"/>
      <c r="Q639" s="678">
        <v>0</v>
      </c>
      <c r="R639" s="662"/>
      <c r="S639" s="678">
        <v>0</v>
      </c>
      <c r="T639" s="745"/>
      <c r="U639" s="701">
        <v>0</v>
      </c>
    </row>
    <row r="640" spans="1:21" ht="14.4" customHeight="1" x14ac:dyDescent="0.3">
      <c r="A640" s="661">
        <v>4</v>
      </c>
      <c r="B640" s="662" t="s">
        <v>3182</v>
      </c>
      <c r="C640" s="662" t="s">
        <v>3518</v>
      </c>
      <c r="D640" s="743" t="s">
        <v>5665</v>
      </c>
      <c r="E640" s="744" t="s">
        <v>3536</v>
      </c>
      <c r="F640" s="662" t="s">
        <v>3512</v>
      </c>
      <c r="G640" s="662" t="s">
        <v>3610</v>
      </c>
      <c r="H640" s="662" t="s">
        <v>597</v>
      </c>
      <c r="I640" s="662" t="s">
        <v>4494</v>
      </c>
      <c r="J640" s="662" t="s">
        <v>4495</v>
      </c>
      <c r="K640" s="662" t="s">
        <v>4496</v>
      </c>
      <c r="L640" s="663">
        <v>75.819999999999993</v>
      </c>
      <c r="M640" s="663">
        <v>75.819999999999993</v>
      </c>
      <c r="N640" s="662">
        <v>1</v>
      </c>
      <c r="O640" s="745">
        <v>0.5</v>
      </c>
      <c r="P640" s="663">
        <v>75.819999999999993</v>
      </c>
      <c r="Q640" s="678">
        <v>1</v>
      </c>
      <c r="R640" s="662">
        <v>1</v>
      </c>
      <c r="S640" s="678">
        <v>1</v>
      </c>
      <c r="T640" s="745">
        <v>0.5</v>
      </c>
      <c r="U640" s="701">
        <v>1</v>
      </c>
    </row>
    <row r="641" spans="1:21" ht="14.4" customHeight="1" x14ac:dyDescent="0.3">
      <c r="A641" s="661">
        <v>4</v>
      </c>
      <c r="B641" s="662" t="s">
        <v>3182</v>
      </c>
      <c r="C641" s="662" t="s">
        <v>3518</v>
      </c>
      <c r="D641" s="743" t="s">
        <v>5665</v>
      </c>
      <c r="E641" s="744" t="s">
        <v>3536</v>
      </c>
      <c r="F641" s="662" t="s">
        <v>3512</v>
      </c>
      <c r="G641" s="662" t="s">
        <v>3610</v>
      </c>
      <c r="H641" s="662" t="s">
        <v>597</v>
      </c>
      <c r="I641" s="662" t="s">
        <v>2450</v>
      </c>
      <c r="J641" s="662" t="s">
        <v>2451</v>
      </c>
      <c r="K641" s="662" t="s">
        <v>3439</v>
      </c>
      <c r="L641" s="663">
        <v>78.33</v>
      </c>
      <c r="M641" s="663">
        <v>78.33</v>
      </c>
      <c r="N641" s="662">
        <v>1</v>
      </c>
      <c r="O641" s="745">
        <v>0.5</v>
      </c>
      <c r="P641" s="663">
        <v>78.33</v>
      </c>
      <c r="Q641" s="678">
        <v>1</v>
      </c>
      <c r="R641" s="662">
        <v>1</v>
      </c>
      <c r="S641" s="678">
        <v>1</v>
      </c>
      <c r="T641" s="745">
        <v>0.5</v>
      </c>
      <c r="U641" s="701">
        <v>1</v>
      </c>
    </row>
    <row r="642" spans="1:21" ht="14.4" customHeight="1" x14ac:dyDescent="0.3">
      <c r="A642" s="661">
        <v>4</v>
      </c>
      <c r="B642" s="662" t="s">
        <v>3182</v>
      </c>
      <c r="C642" s="662" t="s">
        <v>3518</v>
      </c>
      <c r="D642" s="743" t="s">
        <v>5665</v>
      </c>
      <c r="E642" s="744" t="s">
        <v>3536</v>
      </c>
      <c r="F642" s="662" t="s">
        <v>3512</v>
      </c>
      <c r="G642" s="662" t="s">
        <v>4497</v>
      </c>
      <c r="H642" s="662" t="s">
        <v>597</v>
      </c>
      <c r="I642" s="662" t="s">
        <v>4498</v>
      </c>
      <c r="J642" s="662" t="s">
        <v>4499</v>
      </c>
      <c r="K642" s="662" t="s">
        <v>4500</v>
      </c>
      <c r="L642" s="663">
        <v>43.76</v>
      </c>
      <c r="M642" s="663">
        <v>43.76</v>
      </c>
      <c r="N642" s="662">
        <v>1</v>
      </c>
      <c r="O642" s="745">
        <v>1</v>
      </c>
      <c r="P642" s="663">
        <v>43.76</v>
      </c>
      <c r="Q642" s="678">
        <v>1</v>
      </c>
      <c r="R642" s="662">
        <v>1</v>
      </c>
      <c r="S642" s="678">
        <v>1</v>
      </c>
      <c r="T642" s="745">
        <v>1</v>
      </c>
      <c r="U642" s="701">
        <v>1</v>
      </c>
    </row>
    <row r="643" spans="1:21" ht="14.4" customHeight="1" x14ac:dyDescent="0.3">
      <c r="A643" s="661">
        <v>4</v>
      </c>
      <c r="B643" s="662" t="s">
        <v>3182</v>
      </c>
      <c r="C643" s="662" t="s">
        <v>3518</v>
      </c>
      <c r="D643" s="743" t="s">
        <v>5665</v>
      </c>
      <c r="E643" s="744" t="s">
        <v>3536</v>
      </c>
      <c r="F643" s="662" t="s">
        <v>3512</v>
      </c>
      <c r="G643" s="662" t="s">
        <v>4501</v>
      </c>
      <c r="H643" s="662" t="s">
        <v>597</v>
      </c>
      <c r="I643" s="662" t="s">
        <v>4502</v>
      </c>
      <c r="J643" s="662" t="s">
        <v>4503</v>
      </c>
      <c r="K643" s="662" t="s">
        <v>4504</v>
      </c>
      <c r="L643" s="663">
        <v>31.57</v>
      </c>
      <c r="M643" s="663">
        <v>31.57</v>
      </c>
      <c r="N643" s="662">
        <v>1</v>
      </c>
      <c r="O643" s="745">
        <v>1</v>
      </c>
      <c r="P643" s="663">
        <v>31.57</v>
      </c>
      <c r="Q643" s="678">
        <v>1</v>
      </c>
      <c r="R643" s="662">
        <v>1</v>
      </c>
      <c r="S643" s="678">
        <v>1</v>
      </c>
      <c r="T643" s="745">
        <v>1</v>
      </c>
      <c r="U643" s="701">
        <v>1</v>
      </c>
    </row>
    <row r="644" spans="1:21" ht="14.4" customHeight="1" x14ac:dyDescent="0.3">
      <c r="A644" s="661">
        <v>4</v>
      </c>
      <c r="B644" s="662" t="s">
        <v>3182</v>
      </c>
      <c r="C644" s="662" t="s">
        <v>3518</v>
      </c>
      <c r="D644" s="743" t="s">
        <v>5665</v>
      </c>
      <c r="E644" s="744" t="s">
        <v>3536</v>
      </c>
      <c r="F644" s="662" t="s">
        <v>3512</v>
      </c>
      <c r="G644" s="662" t="s">
        <v>4505</v>
      </c>
      <c r="H644" s="662" t="s">
        <v>597</v>
      </c>
      <c r="I644" s="662" t="s">
        <v>4506</v>
      </c>
      <c r="J644" s="662" t="s">
        <v>4507</v>
      </c>
      <c r="K644" s="662" t="s">
        <v>1470</v>
      </c>
      <c r="L644" s="663">
        <v>32.270000000000003</v>
      </c>
      <c r="M644" s="663">
        <v>64.540000000000006</v>
      </c>
      <c r="N644" s="662">
        <v>2</v>
      </c>
      <c r="O644" s="745">
        <v>1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4</v>
      </c>
      <c r="B645" s="662" t="s">
        <v>3182</v>
      </c>
      <c r="C645" s="662" t="s">
        <v>3518</v>
      </c>
      <c r="D645" s="743" t="s">
        <v>5665</v>
      </c>
      <c r="E645" s="744" t="s">
        <v>3536</v>
      </c>
      <c r="F645" s="662" t="s">
        <v>3512</v>
      </c>
      <c r="G645" s="662" t="s">
        <v>3603</v>
      </c>
      <c r="H645" s="662" t="s">
        <v>597</v>
      </c>
      <c r="I645" s="662" t="s">
        <v>4508</v>
      </c>
      <c r="J645" s="662" t="s">
        <v>3605</v>
      </c>
      <c r="K645" s="662"/>
      <c r="L645" s="663">
        <v>423.12</v>
      </c>
      <c r="M645" s="663">
        <v>423.12</v>
      </c>
      <c r="N645" s="662">
        <v>1</v>
      </c>
      <c r="O645" s="745">
        <v>0.5</v>
      </c>
      <c r="P645" s="663">
        <v>423.12</v>
      </c>
      <c r="Q645" s="678">
        <v>1</v>
      </c>
      <c r="R645" s="662">
        <v>1</v>
      </c>
      <c r="S645" s="678">
        <v>1</v>
      </c>
      <c r="T645" s="745">
        <v>0.5</v>
      </c>
      <c r="U645" s="701">
        <v>1</v>
      </c>
    </row>
    <row r="646" spans="1:21" ht="14.4" customHeight="1" x14ac:dyDescent="0.3">
      <c r="A646" s="661">
        <v>4</v>
      </c>
      <c r="B646" s="662" t="s">
        <v>3182</v>
      </c>
      <c r="C646" s="662" t="s">
        <v>3518</v>
      </c>
      <c r="D646" s="743" t="s">
        <v>5665</v>
      </c>
      <c r="E646" s="744" t="s">
        <v>3536</v>
      </c>
      <c r="F646" s="662" t="s">
        <v>3512</v>
      </c>
      <c r="G646" s="662" t="s">
        <v>4509</v>
      </c>
      <c r="H646" s="662" t="s">
        <v>597</v>
      </c>
      <c r="I646" s="662" t="s">
        <v>4510</v>
      </c>
      <c r="J646" s="662" t="s">
        <v>2234</v>
      </c>
      <c r="K646" s="662" t="s">
        <v>4511</v>
      </c>
      <c r="L646" s="663">
        <v>0</v>
      </c>
      <c r="M646" s="663">
        <v>0</v>
      </c>
      <c r="N646" s="662">
        <v>1</v>
      </c>
      <c r="O646" s="745">
        <v>1</v>
      </c>
      <c r="P646" s="663">
        <v>0</v>
      </c>
      <c r="Q646" s="678"/>
      <c r="R646" s="662">
        <v>1</v>
      </c>
      <c r="S646" s="678">
        <v>1</v>
      </c>
      <c r="T646" s="745">
        <v>1</v>
      </c>
      <c r="U646" s="701">
        <v>1</v>
      </c>
    </row>
    <row r="647" spans="1:21" ht="14.4" customHeight="1" x14ac:dyDescent="0.3">
      <c r="A647" s="661">
        <v>4</v>
      </c>
      <c r="B647" s="662" t="s">
        <v>3182</v>
      </c>
      <c r="C647" s="662" t="s">
        <v>3518</v>
      </c>
      <c r="D647" s="743" t="s">
        <v>5665</v>
      </c>
      <c r="E647" s="744" t="s">
        <v>3536</v>
      </c>
      <c r="F647" s="662" t="s">
        <v>3512</v>
      </c>
      <c r="G647" s="662" t="s">
        <v>3697</v>
      </c>
      <c r="H647" s="662" t="s">
        <v>597</v>
      </c>
      <c r="I647" s="662" t="s">
        <v>4512</v>
      </c>
      <c r="J647" s="662" t="s">
        <v>2193</v>
      </c>
      <c r="K647" s="662" t="s">
        <v>4513</v>
      </c>
      <c r="L647" s="663">
        <v>0</v>
      </c>
      <c r="M647" s="663">
        <v>0</v>
      </c>
      <c r="N647" s="662">
        <v>1</v>
      </c>
      <c r="O647" s="745">
        <v>1</v>
      </c>
      <c r="P647" s="663"/>
      <c r="Q647" s="678"/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4</v>
      </c>
      <c r="B648" s="662" t="s">
        <v>3182</v>
      </c>
      <c r="C648" s="662" t="s">
        <v>3518</v>
      </c>
      <c r="D648" s="743" t="s">
        <v>5665</v>
      </c>
      <c r="E648" s="744" t="s">
        <v>3536</v>
      </c>
      <c r="F648" s="662" t="s">
        <v>3512</v>
      </c>
      <c r="G648" s="662" t="s">
        <v>4514</v>
      </c>
      <c r="H648" s="662" t="s">
        <v>597</v>
      </c>
      <c r="I648" s="662" t="s">
        <v>4515</v>
      </c>
      <c r="J648" s="662" t="s">
        <v>4516</v>
      </c>
      <c r="K648" s="662" t="s">
        <v>4517</v>
      </c>
      <c r="L648" s="663">
        <v>76.180000000000007</v>
      </c>
      <c r="M648" s="663">
        <v>76.180000000000007</v>
      </c>
      <c r="N648" s="662">
        <v>1</v>
      </c>
      <c r="O648" s="745">
        <v>1</v>
      </c>
      <c r="P648" s="663"/>
      <c r="Q648" s="678">
        <v>0</v>
      </c>
      <c r="R648" s="662"/>
      <c r="S648" s="678">
        <v>0</v>
      </c>
      <c r="T648" s="745"/>
      <c r="U648" s="701">
        <v>0</v>
      </c>
    </row>
    <row r="649" spans="1:21" ht="14.4" customHeight="1" x14ac:dyDescent="0.3">
      <c r="A649" s="661">
        <v>4</v>
      </c>
      <c r="B649" s="662" t="s">
        <v>3182</v>
      </c>
      <c r="C649" s="662" t="s">
        <v>3518</v>
      </c>
      <c r="D649" s="743" t="s">
        <v>5665</v>
      </c>
      <c r="E649" s="744" t="s">
        <v>3536</v>
      </c>
      <c r="F649" s="662" t="s">
        <v>3512</v>
      </c>
      <c r="G649" s="662" t="s">
        <v>3805</v>
      </c>
      <c r="H649" s="662" t="s">
        <v>597</v>
      </c>
      <c r="I649" s="662" t="s">
        <v>1612</v>
      </c>
      <c r="J649" s="662" t="s">
        <v>1613</v>
      </c>
      <c r="K649" s="662" t="s">
        <v>3096</v>
      </c>
      <c r="L649" s="663">
        <v>111.72</v>
      </c>
      <c r="M649" s="663">
        <v>111.72</v>
      </c>
      <c r="N649" s="662">
        <v>1</v>
      </c>
      <c r="O649" s="745">
        <v>1</v>
      </c>
      <c r="P649" s="663">
        <v>111.72</v>
      </c>
      <c r="Q649" s="678">
        <v>1</v>
      </c>
      <c r="R649" s="662">
        <v>1</v>
      </c>
      <c r="S649" s="678">
        <v>1</v>
      </c>
      <c r="T649" s="745">
        <v>1</v>
      </c>
      <c r="U649" s="701">
        <v>1</v>
      </c>
    </row>
    <row r="650" spans="1:21" ht="14.4" customHeight="1" x14ac:dyDescent="0.3">
      <c r="A650" s="661">
        <v>4</v>
      </c>
      <c r="B650" s="662" t="s">
        <v>3182</v>
      </c>
      <c r="C650" s="662" t="s">
        <v>3518</v>
      </c>
      <c r="D650" s="743" t="s">
        <v>5665</v>
      </c>
      <c r="E650" s="744" t="s">
        <v>3536</v>
      </c>
      <c r="F650" s="662" t="s">
        <v>3512</v>
      </c>
      <c r="G650" s="662" t="s">
        <v>3905</v>
      </c>
      <c r="H650" s="662" t="s">
        <v>597</v>
      </c>
      <c r="I650" s="662" t="s">
        <v>4518</v>
      </c>
      <c r="J650" s="662" t="s">
        <v>3907</v>
      </c>
      <c r="K650" s="662" t="s">
        <v>4519</v>
      </c>
      <c r="L650" s="663">
        <v>73.66</v>
      </c>
      <c r="M650" s="663">
        <v>73.66</v>
      </c>
      <c r="N650" s="662">
        <v>1</v>
      </c>
      <c r="O650" s="745">
        <v>1</v>
      </c>
      <c r="P650" s="663">
        <v>73.66</v>
      </c>
      <c r="Q650" s="678">
        <v>1</v>
      </c>
      <c r="R650" s="662">
        <v>1</v>
      </c>
      <c r="S650" s="678">
        <v>1</v>
      </c>
      <c r="T650" s="745">
        <v>1</v>
      </c>
      <c r="U650" s="701">
        <v>1</v>
      </c>
    </row>
    <row r="651" spans="1:21" ht="14.4" customHeight="1" x14ac:dyDescent="0.3">
      <c r="A651" s="661">
        <v>4</v>
      </c>
      <c r="B651" s="662" t="s">
        <v>3182</v>
      </c>
      <c r="C651" s="662" t="s">
        <v>3518</v>
      </c>
      <c r="D651" s="743" t="s">
        <v>5665</v>
      </c>
      <c r="E651" s="744" t="s">
        <v>3536</v>
      </c>
      <c r="F651" s="662" t="s">
        <v>3512</v>
      </c>
      <c r="G651" s="662" t="s">
        <v>3613</v>
      </c>
      <c r="H651" s="662" t="s">
        <v>597</v>
      </c>
      <c r="I651" s="662" t="s">
        <v>1090</v>
      </c>
      <c r="J651" s="662" t="s">
        <v>1091</v>
      </c>
      <c r="K651" s="662" t="s">
        <v>1092</v>
      </c>
      <c r="L651" s="663">
        <v>0</v>
      </c>
      <c r="M651" s="663">
        <v>0</v>
      </c>
      <c r="N651" s="662">
        <v>1</v>
      </c>
      <c r="O651" s="745">
        <v>1</v>
      </c>
      <c r="P651" s="663">
        <v>0</v>
      </c>
      <c r="Q651" s="678"/>
      <c r="R651" s="662">
        <v>1</v>
      </c>
      <c r="S651" s="678">
        <v>1</v>
      </c>
      <c r="T651" s="745">
        <v>1</v>
      </c>
      <c r="U651" s="701">
        <v>1</v>
      </c>
    </row>
    <row r="652" spans="1:21" ht="14.4" customHeight="1" x14ac:dyDescent="0.3">
      <c r="A652" s="661">
        <v>4</v>
      </c>
      <c r="B652" s="662" t="s">
        <v>3182</v>
      </c>
      <c r="C652" s="662" t="s">
        <v>3518</v>
      </c>
      <c r="D652" s="743" t="s">
        <v>5665</v>
      </c>
      <c r="E652" s="744" t="s">
        <v>3536</v>
      </c>
      <c r="F652" s="662" t="s">
        <v>3512</v>
      </c>
      <c r="G652" s="662" t="s">
        <v>4520</v>
      </c>
      <c r="H652" s="662" t="s">
        <v>1373</v>
      </c>
      <c r="I652" s="662" t="s">
        <v>4521</v>
      </c>
      <c r="J652" s="662" t="s">
        <v>1473</v>
      </c>
      <c r="K652" s="662" t="s">
        <v>4522</v>
      </c>
      <c r="L652" s="663">
        <v>0</v>
      </c>
      <c r="M652" s="663">
        <v>0</v>
      </c>
      <c r="N652" s="662">
        <v>1</v>
      </c>
      <c r="O652" s="745">
        <v>0.5</v>
      </c>
      <c r="P652" s="663">
        <v>0</v>
      </c>
      <c r="Q652" s="678"/>
      <c r="R652" s="662">
        <v>1</v>
      </c>
      <c r="S652" s="678">
        <v>1</v>
      </c>
      <c r="T652" s="745">
        <v>0.5</v>
      </c>
      <c r="U652" s="701">
        <v>1</v>
      </c>
    </row>
    <row r="653" spans="1:21" ht="14.4" customHeight="1" x14ac:dyDescent="0.3">
      <c r="A653" s="661">
        <v>4</v>
      </c>
      <c r="B653" s="662" t="s">
        <v>3182</v>
      </c>
      <c r="C653" s="662" t="s">
        <v>3518</v>
      </c>
      <c r="D653" s="743" t="s">
        <v>5665</v>
      </c>
      <c r="E653" s="744" t="s">
        <v>3536</v>
      </c>
      <c r="F653" s="662" t="s">
        <v>3512</v>
      </c>
      <c r="G653" s="662" t="s">
        <v>3700</v>
      </c>
      <c r="H653" s="662" t="s">
        <v>597</v>
      </c>
      <c r="I653" s="662" t="s">
        <v>825</v>
      </c>
      <c r="J653" s="662" t="s">
        <v>826</v>
      </c>
      <c r="K653" s="662" t="s">
        <v>3701</v>
      </c>
      <c r="L653" s="663">
        <v>232.37</v>
      </c>
      <c r="M653" s="663">
        <v>232.37</v>
      </c>
      <c r="N653" s="662">
        <v>1</v>
      </c>
      <c r="O653" s="745">
        <v>1</v>
      </c>
      <c r="P653" s="663"/>
      <c r="Q653" s="678">
        <v>0</v>
      </c>
      <c r="R653" s="662"/>
      <c r="S653" s="678">
        <v>0</v>
      </c>
      <c r="T653" s="745"/>
      <c r="U653" s="701">
        <v>0</v>
      </c>
    </row>
    <row r="654" spans="1:21" ht="14.4" customHeight="1" x14ac:dyDescent="0.3">
      <c r="A654" s="661">
        <v>4</v>
      </c>
      <c r="B654" s="662" t="s">
        <v>3182</v>
      </c>
      <c r="C654" s="662" t="s">
        <v>3518</v>
      </c>
      <c r="D654" s="743" t="s">
        <v>5665</v>
      </c>
      <c r="E654" s="744" t="s">
        <v>3536</v>
      </c>
      <c r="F654" s="662" t="s">
        <v>3512</v>
      </c>
      <c r="G654" s="662" t="s">
        <v>3787</v>
      </c>
      <c r="H654" s="662" t="s">
        <v>597</v>
      </c>
      <c r="I654" s="662" t="s">
        <v>4523</v>
      </c>
      <c r="J654" s="662" t="s">
        <v>4524</v>
      </c>
      <c r="K654" s="662" t="s">
        <v>4525</v>
      </c>
      <c r="L654" s="663">
        <v>0</v>
      </c>
      <c r="M654" s="663">
        <v>0</v>
      </c>
      <c r="N654" s="662">
        <v>1</v>
      </c>
      <c r="O654" s="745">
        <v>0.5</v>
      </c>
      <c r="P654" s="663">
        <v>0</v>
      </c>
      <c r="Q654" s="678"/>
      <c r="R654" s="662">
        <v>1</v>
      </c>
      <c r="S654" s="678">
        <v>1</v>
      </c>
      <c r="T654" s="745">
        <v>0.5</v>
      </c>
      <c r="U654" s="701">
        <v>1</v>
      </c>
    </row>
    <row r="655" spans="1:21" ht="14.4" customHeight="1" x14ac:dyDescent="0.3">
      <c r="A655" s="661">
        <v>4</v>
      </c>
      <c r="B655" s="662" t="s">
        <v>3182</v>
      </c>
      <c r="C655" s="662" t="s">
        <v>3518</v>
      </c>
      <c r="D655" s="743" t="s">
        <v>5665</v>
      </c>
      <c r="E655" s="744" t="s">
        <v>3536</v>
      </c>
      <c r="F655" s="662" t="s">
        <v>3512</v>
      </c>
      <c r="G655" s="662" t="s">
        <v>3877</v>
      </c>
      <c r="H655" s="662" t="s">
        <v>1373</v>
      </c>
      <c r="I655" s="662" t="s">
        <v>2283</v>
      </c>
      <c r="J655" s="662" t="s">
        <v>2205</v>
      </c>
      <c r="K655" s="662" t="s">
        <v>3021</v>
      </c>
      <c r="L655" s="663">
        <v>48.42</v>
      </c>
      <c r="M655" s="663">
        <v>96.84</v>
      </c>
      <c r="N655" s="662">
        <v>2</v>
      </c>
      <c r="O655" s="745">
        <v>1.5</v>
      </c>
      <c r="P655" s="663">
        <v>48.42</v>
      </c>
      <c r="Q655" s="678">
        <v>0.5</v>
      </c>
      <c r="R655" s="662">
        <v>1</v>
      </c>
      <c r="S655" s="678">
        <v>0.5</v>
      </c>
      <c r="T655" s="745">
        <v>1</v>
      </c>
      <c r="U655" s="701">
        <v>0.66666666666666663</v>
      </c>
    </row>
    <row r="656" spans="1:21" ht="14.4" customHeight="1" x14ac:dyDescent="0.3">
      <c r="A656" s="661">
        <v>4</v>
      </c>
      <c r="B656" s="662" t="s">
        <v>3182</v>
      </c>
      <c r="C656" s="662" t="s">
        <v>3518</v>
      </c>
      <c r="D656" s="743" t="s">
        <v>5665</v>
      </c>
      <c r="E656" s="744" t="s">
        <v>3536</v>
      </c>
      <c r="F656" s="662" t="s">
        <v>3512</v>
      </c>
      <c r="G656" s="662" t="s">
        <v>3877</v>
      </c>
      <c r="H656" s="662" t="s">
        <v>597</v>
      </c>
      <c r="I656" s="662" t="s">
        <v>4526</v>
      </c>
      <c r="J656" s="662" t="s">
        <v>2205</v>
      </c>
      <c r="K656" s="662" t="s">
        <v>4527</v>
      </c>
      <c r="L656" s="663">
        <v>0</v>
      </c>
      <c r="M656" s="663">
        <v>0</v>
      </c>
      <c r="N656" s="662">
        <v>1</v>
      </c>
      <c r="O656" s="745">
        <v>1</v>
      </c>
      <c r="P656" s="663"/>
      <c r="Q656" s="678"/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4</v>
      </c>
      <c r="B657" s="662" t="s">
        <v>3182</v>
      </c>
      <c r="C657" s="662" t="s">
        <v>3518</v>
      </c>
      <c r="D657" s="743" t="s">
        <v>5665</v>
      </c>
      <c r="E657" s="744" t="s">
        <v>3536</v>
      </c>
      <c r="F657" s="662" t="s">
        <v>3512</v>
      </c>
      <c r="G657" s="662" t="s">
        <v>3589</v>
      </c>
      <c r="H657" s="662" t="s">
        <v>597</v>
      </c>
      <c r="I657" s="662" t="s">
        <v>4528</v>
      </c>
      <c r="J657" s="662" t="s">
        <v>1841</v>
      </c>
      <c r="K657" s="662" t="s">
        <v>4529</v>
      </c>
      <c r="L657" s="663">
        <v>28.81</v>
      </c>
      <c r="M657" s="663">
        <v>28.81</v>
      </c>
      <c r="N657" s="662">
        <v>1</v>
      </c>
      <c r="O657" s="745">
        <v>0.5</v>
      </c>
      <c r="P657" s="663">
        <v>28.81</v>
      </c>
      <c r="Q657" s="678">
        <v>1</v>
      </c>
      <c r="R657" s="662">
        <v>1</v>
      </c>
      <c r="S657" s="678">
        <v>1</v>
      </c>
      <c r="T657" s="745">
        <v>0.5</v>
      </c>
      <c r="U657" s="701">
        <v>1</v>
      </c>
    </row>
    <row r="658" spans="1:21" ht="14.4" customHeight="1" x14ac:dyDescent="0.3">
      <c r="A658" s="661">
        <v>4</v>
      </c>
      <c r="B658" s="662" t="s">
        <v>3182</v>
      </c>
      <c r="C658" s="662" t="s">
        <v>3518</v>
      </c>
      <c r="D658" s="743" t="s">
        <v>5665</v>
      </c>
      <c r="E658" s="744" t="s">
        <v>3536</v>
      </c>
      <c r="F658" s="662" t="s">
        <v>3512</v>
      </c>
      <c r="G658" s="662" t="s">
        <v>3592</v>
      </c>
      <c r="H658" s="662" t="s">
        <v>597</v>
      </c>
      <c r="I658" s="662" t="s">
        <v>1329</v>
      </c>
      <c r="J658" s="662" t="s">
        <v>1330</v>
      </c>
      <c r="K658" s="662" t="s">
        <v>1331</v>
      </c>
      <c r="L658" s="663">
        <v>108.44</v>
      </c>
      <c r="M658" s="663">
        <v>108.44</v>
      </c>
      <c r="N658" s="662">
        <v>1</v>
      </c>
      <c r="O658" s="745">
        <v>0.5</v>
      </c>
      <c r="P658" s="663">
        <v>108.44</v>
      </c>
      <c r="Q658" s="678">
        <v>1</v>
      </c>
      <c r="R658" s="662">
        <v>1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4</v>
      </c>
      <c r="B659" s="662" t="s">
        <v>3182</v>
      </c>
      <c r="C659" s="662" t="s">
        <v>3518</v>
      </c>
      <c r="D659" s="743" t="s">
        <v>5665</v>
      </c>
      <c r="E659" s="744" t="s">
        <v>3536</v>
      </c>
      <c r="F659" s="662" t="s">
        <v>3512</v>
      </c>
      <c r="G659" s="662" t="s">
        <v>3592</v>
      </c>
      <c r="H659" s="662" t="s">
        <v>597</v>
      </c>
      <c r="I659" s="662" t="s">
        <v>4530</v>
      </c>
      <c r="J659" s="662" t="s">
        <v>1330</v>
      </c>
      <c r="K659" s="662" t="s">
        <v>3476</v>
      </c>
      <c r="L659" s="663">
        <v>0</v>
      </c>
      <c r="M659" s="663">
        <v>0</v>
      </c>
      <c r="N659" s="662">
        <v>1</v>
      </c>
      <c r="O659" s="745">
        <v>1</v>
      </c>
      <c r="P659" s="663"/>
      <c r="Q659" s="678"/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4</v>
      </c>
      <c r="B660" s="662" t="s">
        <v>3182</v>
      </c>
      <c r="C660" s="662" t="s">
        <v>3518</v>
      </c>
      <c r="D660" s="743" t="s">
        <v>5665</v>
      </c>
      <c r="E660" s="744" t="s">
        <v>3536</v>
      </c>
      <c r="F660" s="662" t="s">
        <v>3512</v>
      </c>
      <c r="G660" s="662" t="s">
        <v>3660</v>
      </c>
      <c r="H660" s="662" t="s">
        <v>597</v>
      </c>
      <c r="I660" s="662" t="s">
        <v>1620</v>
      </c>
      <c r="J660" s="662" t="s">
        <v>1621</v>
      </c>
      <c r="K660" s="662" t="s">
        <v>3661</v>
      </c>
      <c r="L660" s="663">
        <v>194.49</v>
      </c>
      <c r="M660" s="663">
        <v>194.49</v>
      </c>
      <c r="N660" s="662">
        <v>1</v>
      </c>
      <c r="O660" s="745">
        <v>1</v>
      </c>
      <c r="P660" s="663">
        <v>194.49</v>
      </c>
      <c r="Q660" s="678">
        <v>1</v>
      </c>
      <c r="R660" s="662">
        <v>1</v>
      </c>
      <c r="S660" s="678">
        <v>1</v>
      </c>
      <c r="T660" s="745">
        <v>1</v>
      </c>
      <c r="U660" s="701">
        <v>1</v>
      </c>
    </row>
    <row r="661" spans="1:21" ht="14.4" customHeight="1" x14ac:dyDescent="0.3">
      <c r="A661" s="661">
        <v>4</v>
      </c>
      <c r="B661" s="662" t="s">
        <v>3182</v>
      </c>
      <c r="C661" s="662" t="s">
        <v>3518</v>
      </c>
      <c r="D661" s="743" t="s">
        <v>5665</v>
      </c>
      <c r="E661" s="744" t="s">
        <v>3536</v>
      </c>
      <c r="F661" s="662" t="s">
        <v>3512</v>
      </c>
      <c r="G661" s="662" t="s">
        <v>3641</v>
      </c>
      <c r="H661" s="662" t="s">
        <v>597</v>
      </c>
      <c r="I661" s="662" t="s">
        <v>2170</v>
      </c>
      <c r="J661" s="662" t="s">
        <v>2171</v>
      </c>
      <c r="K661" s="662" t="s">
        <v>3642</v>
      </c>
      <c r="L661" s="663">
        <v>0</v>
      </c>
      <c r="M661" s="663">
        <v>0</v>
      </c>
      <c r="N661" s="662">
        <v>2</v>
      </c>
      <c r="O661" s="745">
        <v>1.5</v>
      </c>
      <c r="P661" s="663">
        <v>0</v>
      </c>
      <c r="Q661" s="678"/>
      <c r="R661" s="662">
        <v>1</v>
      </c>
      <c r="S661" s="678">
        <v>0.5</v>
      </c>
      <c r="T661" s="745">
        <v>1</v>
      </c>
      <c r="U661" s="701">
        <v>0.66666666666666663</v>
      </c>
    </row>
    <row r="662" spans="1:21" ht="14.4" customHeight="1" x14ac:dyDescent="0.3">
      <c r="A662" s="661">
        <v>4</v>
      </c>
      <c r="B662" s="662" t="s">
        <v>3182</v>
      </c>
      <c r="C662" s="662" t="s">
        <v>3518</v>
      </c>
      <c r="D662" s="743" t="s">
        <v>5665</v>
      </c>
      <c r="E662" s="744" t="s">
        <v>3536</v>
      </c>
      <c r="F662" s="662" t="s">
        <v>3512</v>
      </c>
      <c r="G662" s="662" t="s">
        <v>3928</v>
      </c>
      <c r="H662" s="662" t="s">
        <v>597</v>
      </c>
      <c r="I662" s="662" t="s">
        <v>3929</v>
      </c>
      <c r="J662" s="662" t="s">
        <v>1158</v>
      </c>
      <c r="K662" s="662" t="s">
        <v>3930</v>
      </c>
      <c r="L662" s="663">
        <v>121.96</v>
      </c>
      <c r="M662" s="663">
        <v>243.92</v>
      </c>
      <c r="N662" s="662">
        <v>2</v>
      </c>
      <c r="O662" s="745">
        <v>1</v>
      </c>
      <c r="P662" s="663">
        <v>243.92</v>
      </c>
      <c r="Q662" s="678">
        <v>1</v>
      </c>
      <c r="R662" s="662">
        <v>2</v>
      </c>
      <c r="S662" s="678">
        <v>1</v>
      </c>
      <c r="T662" s="745">
        <v>1</v>
      </c>
      <c r="U662" s="701">
        <v>1</v>
      </c>
    </row>
    <row r="663" spans="1:21" ht="14.4" customHeight="1" x14ac:dyDescent="0.3">
      <c r="A663" s="661">
        <v>4</v>
      </c>
      <c r="B663" s="662" t="s">
        <v>3182</v>
      </c>
      <c r="C663" s="662" t="s">
        <v>3518</v>
      </c>
      <c r="D663" s="743" t="s">
        <v>5665</v>
      </c>
      <c r="E663" s="744" t="s">
        <v>3536</v>
      </c>
      <c r="F663" s="662" t="s">
        <v>3512</v>
      </c>
      <c r="G663" s="662" t="s">
        <v>4531</v>
      </c>
      <c r="H663" s="662" t="s">
        <v>597</v>
      </c>
      <c r="I663" s="662" t="s">
        <v>1305</v>
      </c>
      <c r="J663" s="662" t="s">
        <v>1306</v>
      </c>
      <c r="K663" s="662" t="s">
        <v>4532</v>
      </c>
      <c r="L663" s="663">
        <v>91.66</v>
      </c>
      <c r="M663" s="663">
        <v>183.32</v>
      </c>
      <c r="N663" s="662">
        <v>2</v>
      </c>
      <c r="O663" s="745">
        <v>0.5</v>
      </c>
      <c r="P663" s="663">
        <v>183.32</v>
      </c>
      <c r="Q663" s="678">
        <v>1</v>
      </c>
      <c r="R663" s="662">
        <v>2</v>
      </c>
      <c r="S663" s="678">
        <v>1</v>
      </c>
      <c r="T663" s="745">
        <v>0.5</v>
      </c>
      <c r="U663" s="701">
        <v>1</v>
      </c>
    </row>
    <row r="664" spans="1:21" ht="14.4" customHeight="1" x14ac:dyDescent="0.3">
      <c r="A664" s="661">
        <v>4</v>
      </c>
      <c r="B664" s="662" t="s">
        <v>3182</v>
      </c>
      <c r="C664" s="662" t="s">
        <v>3518</v>
      </c>
      <c r="D664" s="743" t="s">
        <v>5665</v>
      </c>
      <c r="E664" s="744" t="s">
        <v>3536</v>
      </c>
      <c r="F664" s="662" t="s">
        <v>3512</v>
      </c>
      <c r="G664" s="662" t="s">
        <v>3647</v>
      </c>
      <c r="H664" s="662" t="s">
        <v>597</v>
      </c>
      <c r="I664" s="662" t="s">
        <v>4533</v>
      </c>
      <c r="J664" s="662" t="s">
        <v>1606</v>
      </c>
      <c r="K664" s="662" t="s">
        <v>4534</v>
      </c>
      <c r="L664" s="663">
        <v>31.42</v>
      </c>
      <c r="M664" s="663">
        <v>31.42</v>
      </c>
      <c r="N664" s="662">
        <v>1</v>
      </c>
      <c r="O664" s="745">
        <v>1</v>
      </c>
      <c r="P664" s="663">
        <v>31.42</v>
      </c>
      <c r="Q664" s="678">
        <v>1</v>
      </c>
      <c r="R664" s="662">
        <v>1</v>
      </c>
      <c r="S664" s="678">
        <v>1</v>
      </c>
      <c r="T664" s="745">
        <v>1</v>
      </c>
      <c r="U664" s="701">
        <v>1</v>
      </c>
    </row>
    <row r="665" spans="1:21" ht="14.4" customHeight="1" x14ac:dyDescent="0.3">
      <c r="A665" s="661">
        <v>4</v>
      </c>
      <c r="B665" s="662" t="s">
        <v>3182</v>
      </c>
      <c r="C665" s="662" t="s">
        <v>3518</v>
      </c>
      <c r="D665" s="743" t="s">
        <v>5665</v>
      </c>
      <c r="E665" s="744" t="s">
        <v>3536</v>
      </c>
      <c r="F665" s="662" t="s">
        <v>3512</v>
      </c>
      <c r="G665" s="662" t="s">
        <v>3935</v>
      </c>
      <c r="H665" s="662" t="s">
        <v>597</v>
      </c>
      <c r="I665" s="662" t="s">
        <v>3936</v>
      </c>
      <c r="J665" s="662" t="s">
        <v>3937</v>
      </c>
      <c r="K665" s="662" t="s">
        <v>3938</v>
      </c>
      <c r="L665" s="663">
        <v>68.819999999999993</v>
      </c>
      <c r="M665" s="663">
        <v>68.819999999999993</v>
      </c>
      <c r="N665" s="662">
        <v>1</v>
      </c>
      <c r="O665" s="745">
        <v>0.5</v>
      </c>
      <c r="P665" s="663">
        <v>68.819999999999993</v>
      </c>
      <c r="Q665" s="678">
        <v>1</v>
      </c>
      <c r="R665" s="662">
        <v>1</v>
      </c>
      <c r="S665" s="678">
        <v>1</v>
      </c>
      <c r="T665" s="745">
        <v>0.5</v>
      </c>
      <c r="U665" s="701">
        <v>1</v>
      </c>
    </row>
    <row r="666" spans="1:21" ht="14.4" customHeight="1" x14ac:dyDescent="0.3">
      <c r="A666" s="661">
        <v>4</v>
      </c>
      <c r="B666" s="662" t="s">
        <v>3182</v>
      </c>
      <c r="C666" s="662" t="s">
        <v>3518</v>
      </c>
      <c r="D666" s="743" t="s">
        <v>5665</v>
      </c>
      <c r="E666" s="744" t="s">
        <v>3536</v>
      </c>
      <c r="F666" s="662" t="s">
        <v>3512</v>
      </c>
      <c r="G666" s="662" t="s">
        <v>3602</v>
      </c>
      <c r="H666" s="662" t="s">
        <v>597</v>
      </c>
      <c r="I666" s="662" t="s">
        <v>4535</v>
      </c>
      <c r="J666" s="662" t="s">
        <v>3836</v>
      </c>
      <c r="K666" s="662" t="s">
        <v>4536</v>
      </c>
      <c r="L666" s="663">
        <v>133.94</v>
      </c>
      <c r="M666" s="663">
        <v>133.94</v>
      </c>
      <c r="N666" s="662">
        <v>1</v>
      </c>
      <c r="O666" s="745">
        <v>0.5</v>
      </c>
      <c r="P666" s="663">
        <v>133.94</v>
      </c>
      <c r="Q666" s="678">
        <v>1</v>
      </c>
      <c r="R666" s="662">
        <v>1</v>
      </c>
      <c r="S666" s="678">
        <v>1</v>
      </c>
      <c r="T666" s="745">
        <v>0.5</v>
      </c>
      <c r="U666" s="701">
        <v>1</v>
      </c>
    </row>
    <row r="667" spans="1:21" ht="14.4" customHeight="1" x14ac:dyDescent="0.3">
      <c r="A667" s="661">
        <v>4</v>
      </c>
      <c r="B667" s="662" t="s">
        <v>3182</v>
      </c>
      <c r="C667" s="662" t="s">
        <v>3518</v>
      </c>
      <c r="D667" s="743" t="s">
        <v>5665</v>
      </c>
      <c r="E667" s="744" t="s">
        <v>3536</v>
      </c>
      <c r="F667" s="662" t="s">
        <v>3513</v>
      </c>
      <c r="G667" s="662" t="s">
        <v>3603</v>
      </c>
      <c r="H667" s="662" t="s">
        <v>597</v>
      </c>
      <c r="I667" s="662" t="s">
        <v>3604</v>
      </c>
      <c r="J667" s="662" t="s">
        <v>3605</v>
      </c>
      <c r="K667" s="662"/>
      <c r="L667" s="663">
        <v>0</v>
      </c>
      <c r="M667" s="663">
        <v>0</v>
      </c>
      <c r="N667" s="662">
        <v>2</v>
      </c>
      <c r="O667" s="745">
        <v>2</v>
      </c>
      <c r="P667" s="663">
        <v>0</v>
      </c>
      <c r="Q667" s="678"/>
      <c r="R667" s="662">
        <v>2</v>
      </c>
      <c r="S667" s="678">
        <v>1</v>
      </c>
      <c r="T667" s="745">
        <v>2</v>
      </c>
      <c r="U667" s="701">
        <v>1</v>
      </c>
    </row>
    <row r="668" spans="1:21" ht="14.4" customHeight="1" x14ac:dyDescent="0.3">
      <c r="A668" s="661">
        <v>4</v>
      </c>
      <c r="B668" s="662" t="s">
        <v>3182</v>
      </c>
      <c r="C668" s="662" t="s">
        <v>3518</v>
      </c>
      <c r="D668" s="743" t="s">
        <v>5665</v>
      </c>
      <c r="E668" s="744" t="s">
        <v>3536</v>
      </c>
      <c r="F668" s="662" t="s">
        <v>3514</v>
      </c>
      <c r="G668" s="662" t="s">
        <v>3820</v>
      </c>
      <c r="H668" s="662" t="s">
        <v>597</v>
      </c>
      <c r="I668" s="662" t="s">
        <v>4537</v>
      </c>
      <c r="J668" s="662" t="s">
        <v>4538</v>
      </c>
      <c r="K668" s="662" t="s">
        <v>4473</v>
      </c>
      <c r="L668" s="663">
        <v>144.05000000000001</v>
      </c>
      <c r="M668" s="663">
        <v>144.05000000000001</v>
      </c>
      <c r="N668" s="662">
        <v>1</v>
      </c>
      <c r="O668" s="745">
        <v>1</v>
      </c>
      <c r="P668" s="663">
        <v>144.05000000000001</v>
      </c>
      <c r="Q668" s="678">
        <v>1</v>
      </c>
      <c r="R668" s="662">
        <v>1</v>
      </c>
      <c r="S668" s="678">
        <v>1</v>
      </c>
      <c r="T668" s="745">
        <v>1</v>
      </c>
      <c r="U668" s="701">
        <v>1</v>
      </c>
    </row>
    <row r="669" spans="1:21" ht="14.4" customHeight="1" x14ac:dyDescent="0.3">
      <c r="A669" s="661">
        <v>4</v>
      </c>
      <c r="B669" s="662" t="s">
        <v>3182</v>
      </c>
      <c r="C669" s="662" t="s">
        <v>3518</v>
      </c>
      <c r="D669" s="743" t="s">
        <v>5665</v>
      </c>
      <c r="E669" s="744" t="s">
        <v>3536</v>
      </c>
      <c r="F669" s="662" t="s">
        <v>3514</v>
      </c>
      <c r="G669" s="662" t="s">
        <v>3820</v>
      </c>
      <c r="H669" s="662" t="s">
        <v>597</v>
      </c>
      <c r="I669" s="662" t="s">
        <v>3952</v>
      </c>
      <c r="J669" s="662" t="s">
        <v>3953</v>
      </c>
      <c r="K669" s="662" t="s">
        <v>3954</v>
      </c>
      <c r="L669" s="663">
        <v>200</v>
      </c>
      <c r="M669" s="663">
        <v>600</v>
      </c>
      <c r="N669" s="662">
        <v>3</v>
      </c>
      <c r="O669" s="745">
        <v>1</v>
      </c>
      <c r="P669" s="663">
        <v>600</v>
      </c>
      <c r="Q669" s="678">
        <v>1</v>
      </c>
      <c r="R669" s="662">
        <v>3</v>
      </c>
      <c r="S669" s="678">
        <v>1</v>
      </c>
      <c r="T669" s="745">
        <v>1</v>
      </c>
      <c r="U669" s="701">
        <v>1</v>
      </c>
    </row>
    <row r="670" spans="1:21" ht="14.4" customHeight="1" x14ac:dyDescent="0.3">
      <c r="A670" s="661">
        <v>4</v>
      </c>
      <c r="B670" s="662" t="s">
        <v>3182</v>
      </c>
      <c r="C670" s="662" t="s">
        <v>3518</v>
      </c>
      <c r="D670" s="743" t="s">
        <v>5665</v>
      </c>
      <c r="E670" s="744" t="s">
        <v>3536</v>
      </c>
      <c r="F670" s="662" t="s">
        <v>3514</v>
      </c>
      <c r="G670" s="662" t="s">
        <v>3820</v>
      </c>
      <c r="H670" s="662" t="s">
        <v>597</v>
      </c>
      <c r="I670" s="662" t="s">
        <v>3821</v>
      </c>
      <c r="J670" s="662" t="s">
        <v>3822</v>
      </c>
      <c r="K670" s="662" t="s">
        <v>3823</v>
      </c>
      <c r="L670" s="663">
        <v>50</v>
      </c>
      <c r="M670" s="663">
        <v>100</v>
      </c>
      <c r="N670" s="662">
        <v>2</v>
      </c>
      <c r="O670" s="745">
        <v>1</v>
      </c>
      <c r="P670" s="663"/>
      <c r="Q670" s="678">
        <v>0</v>
      </c>
      <c r="R670" s="662"/>
      <c r="S670" s="678">
        <v>0</v>
      </c>
      <c r="T670" s="745"/>
      <c r="U670" s="701">
        <v>0</v>
      </c>
    </row>
    <row r="671" spans="1:21" ht="14.4" customHeight="1" x14ac:dyDescent="0.3">
      <c r="A671" s="661">
        <v>4</v>
      </c>
      <c r="B671" s="662" t="s">
        <v>3182</v>
      </c>
      <c r="C671" s="662" t="s">
        <v>3518</v>
      </c>
      <c r="D671" s="743" t="s">
        <v>5665</v>
      </c>
      <c r="E671" s="744" t="s">
        <v>3536</v>
      </c>
      <c r="F671" s="662" t="s">
        <v>3514</v>
      </c>
      <c r="G671" s="662" t="s">
        <v>3820</v>
      </c>
      <c r="H671" s="662" t="s">
        <v>597</v>
      </c>
      <c r="I671" s="662" t="s">
        <v>4471</v>
      </c>
      <c r="J671" s="662" t="s">
        <v>4472</v>
      </c>
      <c r="K671" s="662" t="s">
        <v>4473</v>
      </c>
      <c r="L671" s="663">
        <v>99</v>
      </c>
      <c r="M671" s="663">
        <v>792</v>
      </c>
      <c r="N671" s="662">
        <v>8</v>
      </c>
      <c r="O671" s="745">
        <v>5</v>
      </c>
      <c r="P671" s="663">
        <v>792</v>
      </c>
      <c r="Q671" s="678">
        <v>1</v>
      </c>
      <c r="R671" s="662">
        <v>8</v>
      </c>
      <c r="S671" s="678">
        <v>1</v>
      </c>
      <c r="T671" s="745">
        <v>5</v>
      </c>
      <c r="U671" s="701">
        <v>1</v>
      </c>
    </row>
    <row r="672" spans="1:21" ht="14.4" customHeight="1" x14ac:dyDescent="0.3">
      <c r="A672" s="661">
        <v>4</v>
      </c>
      <c r="B672" s="662" t="s">
        <v>3182</v>
      </c>
      <c r="C672" s="662" t="s">
        <v>3518</v>
      </c>
      <c r="D672" s="743" t="s">
        <v>5665</v>
      </c>
      <c r="E672" s="744" t="s">
        <v>3536</v>
      </c>
      <c r="F672" s="662" t="s">
        <v>3514</v>
      </c>
      <c r="G672" s="662" t="s">
        <v>3820</v>
      </c>
      <c r="H672" s="662" t="s">
        <v>597</v>
      </c>
      <c r="I672" s="662" t="s">
        <v>3955</v>
      </c>
      <c r="J672" s="662" t="s">
        <v>3956</v>
      </c>
      <c r="K672" s="662" t="s">
        <v>3957</v>
      </c>
      <c r="L672" s="663">
        <v>120</v>
      </c>
      <c r="M672" s="663">
        <v>840</v>
      </c>
      <c r="N672" s="662">
        <v>7</v>
      </c>
      <c r="O672" s="745">
        <v>4</v>
      </c>
      <c r="P672" s="663">
        <v>600</v>
      </c>
      <c r="Q672" s="678">
        <v>0.7142857142857143</v>
      </c>
      <c r="R672" s="662">
        <v>5</v>
      </c>
      <c r="S672" s="678">
        <v>0.7142857142857143</v>
      </c>
      <c r="T672" s="745">
        <v>2</v>
      </c>
      <c r="U672" s="701">
        <v>0.5</v>
      </c>
    </row>
    <row r="673" spans="1:21" ht="14.4" customHeight="1" x14ac:dyDescent="0.3">
      <c r="A673" s="661">
        <v>4</v>
      </c>
      <c r="B673" s="662" t="s">
        <v>3182</v>
      </c>
      <c r="C673" s="662" t="s">
        <v>3518</v>
      </c>
      <c r="D673" s="743" t="s">
        <v>5665</v>
      </c>
      <c r="E673" s="744" t="s">
        <v>3536</v>
      </c>
      <c r="F673" s="662" t="s">
        <v>3514</v>
      </c>
      <c r="G673" s="662" t="s">
        <v>3976</v>
      </c>
      <c r="H673" s="662" t="s">
        <v>597</v>
      </c>
      <c r="I673" s="662" t="s">
        <v>3977</v>
      </c>
      <c r="J673" s="662" t="s">
        <v>3978</v>
      </c>
      <c r="K673" s="662" t="s">
        <v>3979</v>
      </c>
      <c r="L673" s="663">
        <v>410</v>
      </c>
      <c r="M673" s="663">
        <v>20090</v>
      </c>
      <c r="N673" s="662">
        <v>49</v>
      </c>
      <c r="O673" s="745">
        <v>49</v>
      </c>
      <c r="P673" s="663">
        <v>19270</v>
      </c>
      <c r="Q673" s="678">
        <v>0.95918367346938771</v>
      </c>
      <c r="R673" s="662">
        <v>47</v>
      </c>
      <c r="S673" s="678">
        <v>0.95918367346938771</v>
      </c>
      <c r="T673" s="745">
        <v>47</v>
      </c>
      <c r="U673" s="701">
        <v>0.95918367346938771</v>
      </c>
    </row>
    <row r="674" spans="1:21" ht="14.4" customHeight="1" x14ac:dyDescent="0.3">
      <c r="A674" s="661">
        <v>4</v>
      </c>
      <c r="B674" s="662" t="s">
        <v>3182</v>
      </c>
      <c r="C674" s="662" t="s">
        <v>3518</v>
      </c>
      <c r="D674" s="743" t="s">
        <v>5665</v>
      </c>
      <c r="E674" s="744" t="s">
        <v>3536</v>
      </c>
      <c r="F674" s="662" t="s">
        <v>3514</v>
      </c>
      <c r="G674" s="662" t="s">
        <v>3976</v>
      </c>
      <c r="H674" s="662" t="s">
        <v>597</v>
      </c>
      <c r="I674" s="662" t="s">
        <v>3980</v>
      </c>
      <c r="J674" s="662" t="s">
        <v>3981</v>
      </c>
      <c r="K674" s="662" t="s">
        <v>3982</v>
      </c>
      <c r="L674" s="663">
        <v>566</v>
      </c>
      <c r="M674" s="663">
        <v>1132</v>
      </c>
      <c r="N674" s="662">
        <v>2</v>
      </c>
      <c r="O674" s="745">
        <v>2</v>
      </c>
      <c r="P674" s="663"/>
      <c r="Q674" s="678">
        <v>0</v>
      </c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4</v>
      </c>
      <c r="B675" s="662" t="s">
        <v>3182</v>
      </c>
      <c r="C675" s="662" t="s">
        <v>3518</v>
      </c>
      <c r="D675" s="743" t="s">
        <v>5665</v>
      </c>
      <c r="E675" s="744" t="s">
        <v>3536</v>
      </c>
      <c r="F675" s="662" t="s">
        <v>3514</v>
      </c>
      <c r="G675" s="662" t="s">
        <v>3976</v>
      </c>
      <c r="H675" s="662" t="s">
        <v>597</v>
      </c>
      <c r="I675" s="662" t="s">
        <v>4539</v>
      </c>
      <c r="J675" s="662" t="s">
        <v>4540</v>
      </c>
      <c r="K675" s="662" t="s">
        <v>4541</v>
      </c>
      <c r="L675" s="663">
        <v>205</v>
      </c>
      <c r="M675" s="663">
        <v>205</v>
      </c>
      <c r="N675" s="662">
        <v>1</v>
      </c>
      <c r="O675" s="745">
        <v>1</v>
      </c>
      <c r="P675" s="663">
        <v>205</v>
      </c>
      <c r="Q675" s="678">
        <v>1</v>
      </c>
      <c r="R675" s="662">
        <v>1</v>
      </c>
      <c r="S675" s="678">
        <v>1</v>
      </c>
      <c r="T675" s="745">
        <v>1</v>
      </c>
      <c r="U675" s="701">
        <v>1</v>
      </c>
    </row>
    <row r="676" spans="1:21" ht="14.4" customHeight="1" x14ac:dyDescent="0.3">
      <c r="A676" s="661">
        <v>4</v>
      </c>
      <c r="B676" s="662" t="s">
        <v>3182</v>
      </c>
      <c r="C676" s="662" t="s">
        <v>3518</v>
      </c>
      <c r="D676" s="743" t="s">
        <v>5665</v>
      </c>
      <c r="E676" s="744" t="s">
        <v>3536</v>
      </c>
      <c r="F676" s="662" t="s">
        <v>3514</v>
      </c>
      <c r="G676" s="662" t="s">
        <v>3768</v>
      </c>
      <c r="H676" s="662" t="s">
        <v>597</v>
      </c>
      <c r="I676" s="662" t="s">
        <v>3840</v>
      </c>
      <c r="J676" s="662" t="s">
        <v>3841</v>
      </c>
      <c r="K676" s="662" t="s">
        <v>3842</v>
      </c>
      <c r="L676" s="663">
        <v>900</v>
      </c>
      <c r="M676" s="663">
        <v>30600</v>
      </c>
      <c r="N676" s="662">
        <v>34</v>
      </c>
      <c r="O676" s="745">
        <v>34</v>
      </c>
      <c r="P676" s="663">
        <v>29700</v>
      </c>
      <c r="Q676" s="678">
        <v>0.97058823529411764</v>
      </c>
      <c r="R676" s="662">
        <v>33</v>
      </c>
      <c r="S676" s="678">
        <v>0.97058823529411764</v>
      </c>
      <c r="T676" s="745">
        <v>33</v>
      </c>
      <c r="U676" s="701">
        <v>0.97058823529411764</v>
      </c>
    </row>
    <row r="677" spans="1:21" ht="14.4" customHeight="1" x14ac:dyDescent="0.3">
      <c r="A677" s="661">
        <v>4</v>
      </c>
      <c r="B677" s="662" t="s">
        <v>3182</v>
      </c>
      <c r="C677" s="662" t="s">
        <v>3518</v>
      </c>
      <c r="D677" s="743" t="s">
        <v>5665</v>
      </c>
      <c r="E677" s="744" t="s">
        <v>3536</v>
      </c>
      <c r="F677" s="662" t="s">
        <v>3514</v>
      </c>
      <c r="G677" s="662" t="s">
        <v>3768</v>
      </c>
      <c r="H677" s="662" t="s">
        <v>597</v>
      </c>
      <c r="I677" s="662" t="s">
        <v>3810</v>
      </c>
      <c r="J677" s="662" t="s">
        <v>3811</v>
      </c>
      <c r="K677" s="662" t="s">
        <v>3812</v>
      </c>
      <c r="L677" s="663">
        <v>378.48</v>
      </c>
      <c r="M677" s="663">
        <v>1892.4</v>
      </c>
      <c r="N677" s="662">
        <v>5</v>
      </c>
      <c r="O677" s="745">
        <v>5</v>
      </c>
      <c r="P677" s="663">
        <v>1513.92</v>
      </c>
      <c r="Q677" s="678">
        <v>0.8</v>
      </c>
      <c r="R677" s="662">
        <v>4</v>
      </c>
      <c r="S677" s="678">
        <v>0.8</v>
      </c>
      <c r="T677" s="745">
        <v>4</v>
      </c>
      <c r="U677" s="701">
        <v>0.8</v>
      </c>
    </row>
    <row r="678" spans="1:21" ht="14.4" customHeight="1" x14ac:dyDescent="0.3">
      <c r="A678" s="661">
        <v>4</v>
      </c>
      <c r="B678" s="662" t="s">
        <v>3182</v>
      </c>
      <c r="C678" s="662" t="s">
        <v>3518</v>
      </c>
      <c r="D678" s="743" t="s">
        <v>5665</v>
      </c>
      <c r="E678" s="744" t="s">
        <v>3536</v>
      </c>
      <c r="F678" s="662" t="s">
        <v>3514</v>
      </c>
      <c r="G678" s="662" t="s">
        <v>3768</v>
      </c>
      <c r="H678" s="662" t="s">
        <v>597</v>
      </c>
      <c r="I678" s="662" t="s">
        <v>2789</v>
      </c>
      <c r="J678" s="662" t="s">
        <v>3983</v>
      </c>
      <c r="K678" s="662" t="s">
        <v>3984</v>
      </c>
      <c r="L678" s="663">
        <v>378.48</v>
      </c>
      <c r="M678" s="663">
        <v>756.96</v>
      </c>
      <c r="N678" s="662">
        <v>2</v>
      </c>
      <c r="O678" s="745">
        <v>2</v>
      </c>
      <c r="P678" s="663">
        <v>378.48</v>
      </c>
      <c r="Q678" s="678">
        <v>0.5</v>
      </c>
      <c r="R678" s="662">
        <v>1</v>
      </c>
      <c r="S678" s="678">
        <v>0.5</v>
      </c>
      <c r="T678" s="745">
        <v>1</v>
      </c>
      <c r="U678" s="701">
        <v>0.5</v>
      </c>
    </row>
    <row r="679" spans="1:21" ht="14.4" customHeight="1" x14ac:dyDescent="0.3">
      <c r="A679" s="661">
        <v>4</v>
      </c>
      <c r="B679" s="662" t="s">
        <v>3182</v>
      </c>
      <c r="C679" s="662" t="s">
        <v>3518</v>
      </c>
      <c r="D679" s="743" t="s">
        <v>5665</v>
      </c>
      <c r="E679" s="744" t="s">
        <v>3536</v>
      </c>
      <c r="F679" s="662" t="s">
        <v>3514</v>
      </c>
      <c r="G679" s="662" t="s">
        <v>4542</v>
      </c>
      <c r="H679" s="662" t="s">
        <v>597</v>
      </c>
      <c r="I679" s="662" t="s">
        <v>4543</v>
      </c>
      <c r="J679" s="662" t="s">
        <v>4544</v>
      </c>
      <c r="K679" s="662" t="s">
        <v>4545</v>
      </c>
      <c r="L679" s="663">
        <v>0</v>
      </c>
      <c r="M679" s="663">
        <v>0</v>
      </c>
      <c r="N679" s="662">
        <v>1</v>
      </c>
      <c r="O679" s="745">
        <v>1</v>
      </c>
      <c r="P679" s="663"/>
      <c r="Q679" s="678"/>
      <c r="R679" s="662"/>
      <c r="S679" s="678">
        <v>0</v>
      </c>
      <c r="T679" s="745"/>
      <c r="U679" s="701">
        <v>0</v>
      </c>
    </row>
    <row r="680" spans="1:21" ht="14.4" customHeight="1" x14ac:dyDescent="0.3">
      <c r="A680" s="661">
        <v>4</v>
      </c>
      <c r="B680" s="662" t="s">
        <v>3182</v>
      </c>
      <c r="C680" s="662" t="s">
        <v>3518</v>
      </c>
      <c r="D680" s="743" t="s">
        <v>5665</v>
      </c>
      <c r="E680" s="744" t="s">
        <v>3537</v>
      </c>
      <c r="F680" s="662" t="s">
        <v>3512</v>
      </c>
      <c r="G680" s="662" t="s">
        <v>3624</v>
      </c>
      <c r="H680" s="662" t="s">
        <v>597</v>
      </c>
      <c r="I680" s="662" t="s">
        <v>2916</v>
      </c>
      <c r="J680" s="662" t="s">
        <v>2917</v>
      </c>
      <c r="K680" s="662" t="s">
        <v>3859</v>
      </c>
      <c r="L680" s="663">
        <v>72.64</v>
      </c>
      <c r="M680" s="663">
        <v>72.64</v>
      </c>
      <c r="N680" s="662">
        <v>1</v>
      </c>
      <c r="O680" s="745">
        <v>0.5</v>
      </c>
      <c r="P680" s="663">
        <v>72.64</v>
      </c>
      <c r="Q680" s="678">
        <v>1</v>
      </c>
      <c r="R680" s="662">
        <v>1</v>
      </c>
      <c r="S680" s="678">
        <v>1</v>
      </c>
      <c r="T680" s="745">
        <v>0.5</v>
      </c>
      <c r="U680" s="701">
        <v>1</v>
      </c>
    </row>
    <row r="681" spans="1:21" ht="14.4" customHeight="1" x14ac:dyDescent="0.3">
      <c r="A681" s="661">
        <v>4</v>
      </c>
      <c r="B681" s="662" t="s">
        <v>3182</v>
      </c>
      <c r="C681" s="662" t="s">
        <v>3518</v>
      </c>
      <c r="D681" s="743" t="s">
        <v>5665</v>
      </c>
      <c r="E681" s="744" t="s">
        <v>3537</v>
      </c>
      <c r="F681" s="662" t="s">
        <v>3512</v>
      </c>
      <c r="G681" s="662" t="s">
        <v>3693</v>
      </c>
      <c r="H681" s="662" t="s">
        <v>597</v>
      </c>
      <c r="I681" s="662" t="s">
        <v>4546</v>
      </c>
      <c r="J681" s="662" t="s">
        <v>4547</v>
      </c>
      <c r="K681" s="662" t="s">
        <v>3749</v>
      </c>
      <c r="L681" s="663">
        <v>0</v>
      </c>
      <c r="M681" s="663">
        <v>0</v>
      </c>
      <c r="N681" s="662">
        <v>1</v>
      </c>
      <c r="O681" s="745">
        <v>0.5</v>
      </c>
      <c r="P681" s="663">
        <v>0</v>
      </c>
      <c r="Q681" s="678"/>
      <c r="R681" s="662">
        <v>1</v>
      </c>
      <c r="S681" s="678">
        <v>1</v>
      </c>
      <c r="T681" s="745">
        <v>0.5</v>
      </c>
      <c r="U681" s="701">
        <v>1</v>
      </c>
    </row>
    <row r="682" spans="1:21" ht="14.4" customHeight="1" x14ac:dyDescent="0.3">
      <c r="A682" s="661">
        <v>4</v>
      </c>
      <c r="B682" s="662" t="s">
        <v>3182</v>
      </c>
      <c r="C682" s="662" t="s">
        <v>3518</v>
      </c>
      <c r="D682" s="743" t="s">
        <v>5665</v>
      </c>
      <c r="E682" s="744" t="s">
        <v>3537</v>
      </c>
      <c r="F682" s="662" t="s">
        <v>3512</v>
      </c>
      <c r="G682" s="662" t="s">
        <v>3629</v>
      </c>
      <c r="H682" s="662" t="s">
        <v>597</v>
      </c>
      <c r="I682" s="662" t="s">
        <v>1161</v>
      </c>
      <c r="J682" s="662" t="s">
        <v>1162</v>
      </c>
      <c r="K682" s="662" t="s">
        <v>3630</v>
      </c>
      <c r="L682" s="663">
        <v>30.46</v>
      </c>
      <c r="M682" s="663">
        <v>30.46</v>
      </c>
      <c r="N682" s="662">
        <v>1</v>
      </c>
      <c r="O682" s="745">
        <v>1</v>
      </c>
      <c r="P682" s="663">
        <v>30.46</v>
      </c>
      <c r="Q682" s="678">
        <v>1</v>
      </c>
      <c r="R682" s="662">
        <v>1</v>
      </c>
      <c r="S682" s="678">
        <v>1</v>
      </c>
      <c r="T682" s="745">
        <v>1</v>
      </c>
      <c r="U682" s="701">
        <v>1</v>
      </c>
    </row>
    <row r="683" spans="1:21" ht="14.4" customHeight="1" x14ac:dyDescent="0.3">
      <c r="A683" s="661">
        <v>4</v>
      </c>
      <c r="B683" s="662" t="s">
        <v>3182</v>
      </c>
      <c r="C683" s="662" t="s">
        <v>3518</v>
      </c>
      <c r="D683" s="743" t="s">
        <v>5665</v>
      </c>
      <c r="E683" s="744" t="s">
        <v>3537</v>
      </c>
      <c r="F683" s="662" t="s">
        <v>3512</v>
      </c>
      <c r="G683" s="662" t="s">
        <v>3589</v>
      </c>
      <c r="H683" s="662" t="s">
        <v>597</v>
      </c>
      <c r="I683" s="662" t="s">
        <v>3590</v>
      </c>
      <c r="J683" s="662" t="s">
        <v>3591</v>
      </c>
      <c r="K683" s="662" t="s">
        <v>1842</v>
      </c>
      <c r="L683" s="663">
        <v>57.64</v>
      </c>
      <c r="M683" s="663">
        <v>57.64</v>
      </c>
      <c r="N683" s="662">
        <v>1</v>
      </c>
      <c r="O683" s="745">
        <v>0.5</v>
      </c>
      <c r="P683" s="663">
        <v>57.64</v>
      </c>
      <c r="Q683" s="678">
        <v>1</v>
      </c>
      <c r="R683" s="662">
        <v>1</v>
      </c>
      <c r="S683" s="678">
        <v>1</v>
      </c>
      <c r="T683" s="745">
        <v>0.5</v>
      </c>
      <c r="U683" s="701">
        <v>1</v>
      </c>
    </row>
    <row r="684" spans="1:21" ht="14.4" customHeight="1" x14ac:dyDescent="0.3">
      <c r="A684" s="661">
        <v>4</v>
      </c>
      <c r="B684" s="662" t="s">
        <v>3182</v>
      </c>
      <c r="C684" s="662" t="s">
        <v>3518</v>
      </c>
      <c r="D684" s="743" t="s">
        <v>5665</v>
      </c>
      <c r="E684" s="744" t="s">
        <v>3537</v>
      </c>
      <c r="F684" s="662" t="s">
        <v>3512</v>
      </c>
      <c r="G684" s="662" t="s">
        <v>3592</v>
      </c>
      <c r="H684" s="662" t="s">
        <v>597</v>
      </c>
      <c r="I684" s="662" t="s">
        <v>1329</v>
      </c>
      <c r="J684" s="662" t="s">
        <v>1330</v>
      </c>
      <c r="K684" s="662" t="s">
        <v>1331</v>
      </c>
      <c r="L684" s="663">
        <v>108.44</v>
      </c>
      <c r="M684" s="663">
        <v>108.44</v>
      </c>
      <c r="N684" s="662">
        <v>1</v>
      </c>
      <c r="O684" s="745"/>
      <c r="P684" s="663">
        <v>108.44</v>
      </c>
      <c r="Q684" s="678">
        <v>1</v>
      </c>
      <c r="R684" s="662">
        <v>1</v>
      </c>
      <c r="S684" s="678">
        <v>1</v>
      </c>
      <c r="T684" s="745"/>
      <c r="U684" s="701"/>
    </row>
    <row r="685" spans="1:21" ht="14.4" customHeight="1" x14ac:dyDescent="0.3">
      <c r="A685" s="661">
        <v>4</v>
      </c>
      <c r="B685" s="662" t="s">
        <v>3182</v>
      </c>
      <c r="C685" s="662" t="s">
        <v>3518</v>
      </c>
      <c r="D685" s="743" t="s">
        <v>5665</v>
      </c>
      <c r="E685" s="744" t="s">
        <v>3537</v>
      </c>
      <c r="F685" s="662" t="s">
        <v>3512</v>
      </c>
      <c r="G685" s="662" t="s">
        <v>4060</v>
      </c>
      <c r="H685" s="662" t="s">
        <v>597</v>
      </c>
      <c r="I685" s="662" t="s">
        <v>4548</v>
      </c>
      <c r="J685" s="662" t="s">
        <v>719</v>
      </c>
      <c r="K685" s="662" t="s">
        <v>4549</v>
      </c>
      <c r="L685" s="663">
        <v>152.33000000000001</v>
      </c>
      <c r="M685" s="663">
        <v>152.33000000000001</v>
      </c>
      <c r="N685" s="662">
        <v>1</v>
      </c>
      <c r="O685" s="745">
        <v>0.5</v>
      </c>
      <c r="P685" s="663">
        <v>152.33000000000001</v>
      </c>
      <c r="Q685" s="678">
        <v>1</v>
      </c>
      <c r="R685" s="662">
        <v>1</v>
      </c>
      <c r="S685" s="678">
        <v>1</v>
      </c>
      <c r="T685" s="745">
        <v>0.5</v>
      </c>
      <c r="U685" s="701">
        <v>1</v>
      </c>
    </row>
    <row r="686" spans="1:21" ht="14.4" customHeight="1" x14ac:dyDescent="0.3">
      <c r="A686" s="661">
        <v>4</v>
      </c>
      <c r="B686" s="662" t="s">
        <v>3182</v>
      </c>
      <c r="C686" s="662" t="s">
        <v>3518</v>
      </c>
      <c r="D686" s="743" t="s">
        <v>5665</v>
      </c>
      <c r="E686" s="744" t="s">
        <v>3537</v>
      </c>
      <c r="F686" s="662" t="s">
        <v>3514</v>
      </c>
      <c r="G686" s="662" t="s">
        <v>3976</v>
      </c>
      <c r="H686" s="662" t="s">
        <v>597</v>
      </c>
      <c r="I686" s="662" t="s">
        <v>3977</v>
      </c>
      <c r="J686" s="662" t="s">
        <v>3978</v>
      </c>
      <c r="K686" s="662" t="s">
        <v>3979</v>
      </c>
      <c r="L686" s="663">
        <v>410</v>
      </c>
      <c r="M686" s="663">
        <v>2460</v>
      </c>
      <c r="N686" s="662">
        <v>6</v>
      </c>
      <c r="O686" s="745">
        <v>6</v>
      </c>
      <c r="P686" s="663">
        <v>2460</v>
      </c>
      <c r="Q686" s="678">
        <v>1</v>
      </c>
      <c r="R686" s="662">
        <v>6</v>
      </c>
      <c r="S686" s="678">
        <v>1</v>
      </c>
      <c r="T686" s="745">
        <v>6</v>
      </c>
      <c r="U686" s="701">
        <v>1</v>
      </c>
    </row>
    <row r="687" spans="1:21" ht="14.4" customHeight="1" x14ac:dyDescent="0.3">
      <c r="A687" s="661">
        <v>4</v>
      </c>
      <c r="B687" s="662" t="s">
        <v>3182</v>
      </c>
      <c r="C687" s="662" t="s">
        <v>3518</v>
      </c>
      <c r="D687" s="743" t="s">
        <v>5665</v>
      </c>
      <c r="E687" s="744" t="s">
        <v>3539</v>
      </c>
      <c r="F687" s="662" t="s">
        <v>3512</v>
      </c>
      <c r="G687" s="662" t="s">
        <v>3996</v>
      </c>
      <c r="H687" s="662" t="s">
        <v>597</v>
      </c>
      <c r="I687" s="662" t="s">
        <v>4550</v>
      </c>
      <c r="J687" s="662" t="s">
        <v>4551</v>
      </c>
      <c r="K687" s="662" t="s">
        <v>4552</v>
      </c>
      <c r="L687" s="663">
        <v>462.73</v>
      </c>
      <c r="M687" s="663">
        <v>462.73</v>
      </c>
      <c r="N687" s="662">
        <v>1</v>
      </c>
      <c r="O687" s="745">
        <v>1</v>
      </c>
      <c r="P687" s="663">
        <v>462.73</v>
      </c>
      <c r="Q687" s="678">
        <v>1</v>
      </c>
      <c r="R687" s="662">
        <v>1</v>
      </c>
      <c r="S687" s="678">
        <v>1</v>
      </c>
      <c r="T687" s="745">
        <v>1</v>
      </c>
      <c r="U687" s="701">
        <v>1</v>
      </c>
    </row>
    <row r="688" spans="1:21" ht="14.4" customHeight="1" x14ac:dyDescent="0.3">
      <c r="A688" s="661">
        <v>4</v>
      </c>
      <c r="B688" s="662" t="s">
        <v>3182</v>
      </c>
      <c r="C688" s="662" t="s">
        <v>3518</v>
      </c>
      <c r="D688" s="743" t="s">
        <v>5665</v>
      </c>
      <c r="E688" s="744" t="s">
        <v>3539</v>
      </c>
      <c r="F688" s="662" t="s">
        <v>3512</v>
      </c>
      <c r="G688" s="662" t="s">
        <v>3998</v>
      </c>
      <c r="H688" s="662" t="s">
        <v>1373</v>
      </c>
      <c r="I688" s="662" t="s">
        <v>3061</v>
      </c>
      <c r="J688" s="662" t="s">
        <v>3494</v>
      </c>
      <c r="K688" s="662" t="s">
        <v>3495</v>
      </c>
      <c r="L688" s="663">
        <v>15.57</v>
      </c>
      <c r="M688" s="663">
        <v>15.57</v>
      </c>
      <c r="N688" s="662">
        <v>1</v>
      </c>
      <c r="O688" s="745">
        <v>1</v>
      </c>
      <c r="P688" s="663">
        <v>15.57</v>
      </c>
      <c r="Q688" s="678">
        <v>1</v>
      </c>
      <c r="R688" s="662">
        <v>1</v>
      </c>
      <c r="S688" s="678">
        <v>1</v>
      </c>
      <c r="T688" s="745">
        <v>1</v>
      </c>
      <c r="U688" s="701">
        <v>1</v>
      </c>
    </row>
    <row r="689" spans="1:21" ht="14.4" customHeight="1" x14ac:dyDescent="0.3">
      <c r="A689" s="661">
        <v>4</v>
      </c>
      <c r="B689" s="662" t="s">
        <v>3182</v>
      </c>
      <c r="C689" s="662" t="s">
        <v>3518</v>
      </c>
      <c r="D689" s="743" t="s">
        <v>5665</v>
      </c>
      <c r="E689" s="744" t="s">
        <v>3539</v>
      </c>
      <c r="F689" s="662" t="s">
        <v>3512</v>
      </c>
      <c r="G689" s="662" t="s">
        <v>3573</v>
      </c>
      <c r="H689" s="662" t="s">
        <v>1373</v>
      </c>
      <c r="I689" s="662" t="s">
        <v>1641</v>
      </c>
      <c r="J689" s="662" t="s">
        <v>1557</v>
      </c>
      <c r="K689" s="662" t="s">
        <v>3351</v>
      </c>
      <c r="L689" s="663">
        <v>150.04</v>
      </c>
      <c r="M689" s="663">
        <v>450.12</v>
      </c>
      <c r="N689" s="662">
        <v>3</v>
      </c>
      <c r="O689" s="745">
        <v>1.5</v>
      </c>
      <c r="P689" s="663">
        <v>450.12</v>
      </c>
      <c r="Q689" s="678">
        <v>1</v>
      </c>
      <c r="R689" s="662">
        <v>3</v>
      </c>
      <c r="S689" s="678">
        <v>1</v>
      </c>
      <c r="T689" s="745">
        <v>1.5</v>
      </c>
      <c r="U689" s="701">
        <v>1</v>
      </c>
    </row>
    <row r="690" spans="1:21" ht="14.4" customHeight="1" x14ac:dyDescent="0.3">
      <c r="A690" s="661">
        <v>4</v>
      </c>
      <c r="B690" s="662" t="s">
        <v>3182</v>
      </c>
      <c r="C690" s="662" t="s">
        <v>3518</v>
      </c>
      <c r="D690" s="743" t="s">
        <v>5665</v>
      </c>
      <c r="E690" s="744" t="s">
        <v>3539</v>
      </c>
      <c r="F690" s="662" t="s">
        <v>3512</v>
      </c>
      <c r="G690" s="662" t="s">
        <v>3573</v>
      </c>
      <c r="H690" s="662" t="s">
        <v>1373</v>
      </c>
      <c r="I690" s="662" t="s">
        <v>1641</v>
      </c>
      <c r="J690" s="662" t="s">
        <v>1557</v>
      </c>
      <c r="K690" s="662" t="s">
        <v>3351</v>
      </c>
      <c r="L690" s="663">
        <v>154.36000000000001</v>
      </c>
      <c r="M690" s="663">
        <v>463.08000000000004</v>
      </c>
      <c r="N690" s="662">
        <v>3</v>
      </c>
      <c r="O690" s="745">
        <v>1.5</v>
      </c>
      <c r="P690" s="663">
        <v>463.08000000000004</v>
      </c>
      <c r="Q690" s="678">
        <v>1</v>
      </c>
      <c r="R690" s="662">
        <v>3</v>
      </c>
      <c r="S690" s="678">
        <v>1</v>
      </c>
      <c r="T690" s="745">
        <v>1.5</v>
      </c>
      <c r="U690" s="701">
        <v>1</v>
      </c>
    </row>
    <row r="691" spans="1:21" ht="14.4" customHeight="1" x14ac:dyDescent="0.3">
      <c r="A691" s="661">
        <v>4</v>
      </c>
      <c r="B691" s="662" t="s">
        <v>3182</v>
      </c>
      <c r="C691" s="662" t="s">
        <v>3518</v>
      </c>
      <c r="D691" s="743" t="s">
        <v>5665</v>
      </c>
      <c r="E691" s="744" t="s">
        <v>3539</v>
      </c>
      <c r="F691" s="662" t="s">
        <v>3512</v>
      </c>
      <c r="G691" s="662" t="s">
        <v>3905</v>
      </c>
      <c r="H691" s="662" t="s">
        <v>597</v>
      </c>
      <c r="I691" s="662" t="s">
        <v>4553</v>
      </c>
      <c r="J691" s="662" t="s">
        <v>1617</v>
      </c>
      <c r="K691" s="662" t="s">
        <v>4554</v>
      </c>
      <c r="L691" s="663">
        <v>0</v>
      </c>
      <c r="M691" s="663">
        <v>0</v>
      </c>
      <c r="N691" s="662">
        <v>1</v>
      </c>
      <c r="O691" s="745">
        <v>1</v>
      </c>
      <c r="P691" s="663">
        <v>0</v>
      </c>
      <c r="Q691" s="678"/>
      <c r="R691" s="662">
        <v>1</v>
      </c>
      <c r="S691" s="678">
        <v>1</v>
      </c>
      <c r="T691" s="745">
        <v>1</v>
      </c>
      <c r="U691" s="701">
        <v>1</v>
      </c>
    </row>
    <row r="692" spans="1:21" ht="14.4" customHeight="1" x14ac:dyDescent="0.3">
      <c r="A692" s="661">
        <v>4</v>
      </c>
      <c r="B692" s="662" t="s">
        <v>3182</v>
      </c>
      <c r="C692" s="662" t="s">
        <v>3518</v>
      </c>
      <c r="D692" s="743" t="s">
        <v>5665</v>
      </c>
      <c r="E692" s="744" t="s">
        <v>3539</v>
      </c>
      <c r="F692" s="662" t="s">
        <v>3512</v>
      </c>
      <c r="G692" s="662" t="s">
        <v>3700</v>
      </c>
      <c r="H692" s="662" t="s">
        <v>597</v>
      </c>
      <c r="I692" s="662" t="s">
        <v>825</v>
      </c>
      <c r="J692" s="662" t="s">
        <v>826</v>
      </c>
      <c r="K692" s="662" t="s">
        <v>3701</v>
      </c>
      <c r="L692" s="663">
        <v>232.37</v>
      </c>
      <c r="M692" s="663">
        <v>232.37</v>
      </c>
      <c r="N692" s="662">
        <v>1</v>
      </c>
      <c r="O692" s="745">
        <v>1</v>
      </c>
      <c r="P692" s="663"/>
      <c r="Q692" s="678">
        <v>0</v>
      </c>
      <c r="R692" s="662"/>
      <c r="S692" s="678">
        <v>0</v>
      </c>
      <c r="T692" s="745"/>
      <c r="U692" s="701">
        <v>0</v>
      </c>
    </row>
    <row r="693" spans="1:21" ht="14.4" customHeight="1" x14ac:dyDescent="0.3">
      <c r="A693" s="661">
        <v>4</v>
      </c>
      <c r="B693" s="662" t="s">
        <v>3182</v>
      </c>
      <c r="C693" s="662" t="s">
        <v>3518</v>
      </c>
      <c r="D693" s="743" t="s">
        <v>5665</v>
      </c>
      <c r="E693" s="744" t="s">
        <v>3539</v>
      </c>
      <c r="F693" s="662" t="s">
        <v>3512</v>
      </c>
      <c r="G693" s="662" t="s">
        <v>3873</v>
      </c>
      <c r="H693" s="662" t="s">
        <v>597</v>
      </c>
      <c r="I693" s="662" t="s">
        <v>4555</v>
      </c>
      <c r="J693" s="662" t="s">
        <v>4556</v>
      </c>
      <c r="K693" s="662" t="s">
        <v>4557</v>
      </c>
      <c r="L693" s="663">
        <v>0</v>
      </c>
      <c r="M693" s="663">
        <v>0</v>
      </c>
      <c r="N693" s="662">
        <v>1</v>
      </c>
      <c r="O693" s="745">
        <v>1</v>
      </c>
      <c r="P693" s="663">
        <v>0</v>
      </c>
      <c r="Q693" s="678"/>
      <c r="R693" s="662">
        <v>1</v>
      </c>
      <c r="S693" s="678">
        <v>1</v>
      </c>
      <c r="T693" s="745">
        <v>1</v>
      </c>
      <c r="U693" s="701">
        <v>1</v>
      </c>
    </row>
    <row r="694" spans="1:21" ht="14.4" customHeight="1" x14ac:dyDescent="0.3">
      <c r="A694" s="661">
        <v>4</v>
      </c>
      <c r="B694" s="662" t="s">
        <v>3182</v>
      </c>
      <c r="C694" s="662" t="s">
        <v>3518</v>
      </c>
      <c r="D694" s="743" t="s">
        <v>5665</v>
      </c>
      <c r="E694" s="744" t="s">
        <v>3539</v>
      </c>
      <c r="F694" s="662" t="s">
        <v>3512</v>
      </c>
      <c r="G694" s="662" t="s">
        <v>3684</v>
      </c>
      <c r="H694" s="662" t="s">
        <v>1373</v>
      </c>
      <c r="I694" s="662" t="s">
        <v>3048</v>
      </c>
      <c r="J694" s="662" t="s">
        <v>1375</v>
      </c>
      <c r="K694" s="662" t="s">
        <v>3481</v>
      </c>
      <c r="L694" s="663">
        <v>28.81</v>
      </c>
      <c r="M694" s="663">
        <v>28.81</v>
      </c>
      <c r="N694" s="662">
        <v>1</v>
      </c>
      <c r="O694" s="745">
        <v>0.5</v>
      </c>
      <c r="P694" s="663">
        <v>28.81</v>
      </c>
      <c r="Q694" s="678">
        <v>1</v>
      </c>
      <c r="R694" s="662">
        <v>1</v>
      </c>
      <c r="S694" s="678">
        <v>1</v>
      </c>
      <c r="T694" s="745">
        <v>0.5</v>
      </c>
      <c r="U694" s="701">
        <v>1</v>
      </c>
    </row>
    <row r="695" spans="1:21" ht="14.4" customHeight="1" x14ac:dyDescent="0.3">
      <c r="A695" s="661">
        <v>4</v>
      </c>
      <c r="B695" s="662" t="s">
        <v>3182</v>
      </c>
      <c r="C695" s="662" t="s">
        <v>3518</v>
      </c>
      <c r="D695" s="743" t="s">
        <v>5665</v>
      </c>
      <c r="E695" s="744" t="s">
        <v>3539</v>
      </c>
      <c r="F695" s="662" t="s">
        <v>3512</v>
      </c>
      <c r="G695" s="662" t="s">
        <v>3592</v>
      </c>
      <c r="H695" s="662" t="s">
        <v>597</v>
      </c>
      <c r="I695" s="662" t="s">
        <v>4558</v>
      </c>
      <c r="J695" s="662" t="s">
        <v>1330</v>
      </c>
      <c r="K695" s="662" t="s">
        <v>4559</v>
      </c>
      <c r="L695" s="663">
        <v>54.23</v>
      </c>
      <c r="M695" s="663">
        <v>54.23</v>
      </c>
      <c r="N695" s="662">
        <v>1</v>
      </c>
      <c r="O695" s="745">
        <v>0.5</v>
      </c>
      <c r="P695" s="663">
        <v>54.23</v>
      </c>
      <c r="Q695" s="678">
        <v>1</v>
      </c>
      <c r="R695" s="662">
        <v>1</v>
      </c>
      <c r="S695" s="678">
        <v>1</v>
      </c>
      <c r="T695" s="745">
        <v>0.5</v>
      </c>
      <c r="U695" s="701">
        <v>1</v>
      </c>
    </row>
    <row r="696" spans="1:21" ht="14.4" customHeight="1" x14ac:dyDescent="0.3">
      <c r="A696" s="661">
        <v>4</v>
      </c>
      <c r="B696" s="662" t="s">
        <v>3182</v>
      </c>
      <c r="C696" s="662" t="s">
        <v>3518</v>
      </c>
      <c r="D696" s="743" t="s">
        <v>5665</v>
      </c>
      <c r="E696" s="744" t="s">
        <v>3539</v>
      </c>
      <c r="F696" s="662" t="s">
        <v>3512</v>
      </c>
      <c r="G696" s="662" t="s">
        <v>3660</v>
      </c>
      <c r="H696" s="662" t="s">
        <v>597</v>
      </c>
      <c r="I696" s="662" t="s">
        <v>3662</v>
      </c>
      <c r="J696" s="662" t="s">
        <v>1621</v>
      </c>
      <c r="K696" s="662" t="s">
        <v>3663</v>
      </c>
      <c r="L696" s="663">
        <v>453.8</v>
      </c>
      <c r="M696" s="663">
        <v>453.8</v>
      </c>
      <c r="N696" s="662">
        <v>1</v>
      </c>
      <c r="O696" s="745">
        <v>0.5</v>
      </c>
      <c r="P696" s="663">
        <v>453.8</v>
      </c>
      <c r="Q696" s="678">
        <v>1</v>
      </c>
      <c r="R696" s="662">
        <v>1</v>
      </c>
      <c r="S696" s="678">
        <v>1</v>
      </c>
      <c r="T696" s="745">
        <v>0.5</v>
      </c>
      <c r="U696" s="701">
        <v>1</v>
      </c>
    </row>
    <row r="697" spans="1:21" ht="14.4" customHeight="1" x14ac:dyDescent="0.3">
      <c r="A697" s="661">
        <v>4</v>
      </c>
      <c r="B697" s="662" t="s">
        <v>3182</v>
      </c>
      <c r="C697" s="662" t="s">
        <v>3518</v>
      </c>
      <c r="D697" s="743" t="s">
        <v>5665</v>
      </c>
      <c r="E697" s="744" t="s">
        <v>3539</v>
      </c>
      <c r="F697" s="662" t="s">
        <v>3512</v>
      </c>
      <c r="G697" s="662" t="s">
        <v>4046</v>
      </c>
      <c r="H697" s="662" t="s">
        <v>1373</v>
      </c>
      <c r="I697" s="662" t="s">
        <v>4047</v>
      </c>
      <c r="J697" s="662" t="s">
        <v>4048</v>
      </c>
      <c r="K697" s="662" t="s">
        <v>4049</v>
      </c>
      <c r="L697" s="663">
        <v>63.75</v>
      </c>
      <c r="M697" s="663">
        <v>127.5</v>
      </c>
      <c r="N697" s="662">
        <v>2</v>
      </c>
      <c r="O697" s="745">
        <v>1</v>
      </c>
      <c r="P697" s="663"/>
      <c r="Q697" s="678">
        <v>0</v>
      </c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4</v>
      </c>
      <c r="B698" s="662" t="s">
        <v>3182</v>
      </c>
      <c r="C698" s="662" t="s">
        <v>3518</v>
      </c>
      <c r="D698" s="743" t="s">
        <v>5665</v>
      </c>
      <c r="E698" s="744" t="s">
        <v>3539</v>
      </c>
      <c r="F698" s="662" t="s">
        <v>3512</v>
      </c>
      <c r="G698" s="662" t="s">
        <v>3593</v>
      </c>
      <c r="H698" s="662" t="s">
        <v>597</v>
      </c>
      <c r="I698" s="662" t="s">
        <v>806</v>
      </c>
      <c r="J698" s="662" t="s">
        <v>3594</v>
      </c>
      <c r="K698" s="662" t="s">
        <v>3595</v>
      </c>
      <c r="L698" s="663">
        <v>0</v>
      </c>
      <c r="M698" s="663">
        <v>0</v>
      </c>
      <c r="N698" s="662">
        <v>3</v>
      </c>
      <c r="O698" s="745">
        <v>2.5</v>
      </c>
      <c r="P698" s="663">
        <v>0</v>
      </c>
      <c r="Q698" s="678"/>
      <c r="R698" s="662">
        <v>2</v>
      </c>
      <c r="S698" s="678">
        <v>0.66666666666666663</v>
      </c>
      <c r="T698" s="745">
        <v>1.5</v>
      </c>
      <c r="U698" s="701">
        <v>0.6</v>
      </c>
    </row>
    <row r="699" spans="1:21" ht="14.4" customHeight="1" x14ac:dyDescent="0.3">
      <c r="A699" s="661">
        <v>4</v>
      </c>
      <c r="B699" s="662" t="s">
        <v>3182</v>
      </c>
      <c r="C699" s="662" t="s">
        <v>3518</v>
      </c>
      <c r="D699" s="743" t="s">
        <v>5665</v>
      </c>
      <c r="E699" s="744" t="s">
        <v>3539</v>
      </c>
      <c r="F699" s="662" t="s">
        <v>3513</v>
      </c>
      <c r="G699" s="662" t="s">
        <v>3603</v>
      </c>
      <c r="H699" s="662" t="s">
        <v>597</v>
      </c>
      <c r="I699" s="662" t="s">
        <v>3604</v>
      </c>
      <c r="J699" s="662" t="s">
        <v>3605</v>
      </c>
      <c r="K699" s="662"/>
      <c r="L699" s="663">
        <v>0</v>
      </c>
      <c r="M699" s="663">
        <v>0</v>
      </c>
      <c r="N699" s="662">
        <v>1</v>
      </c>
      <c r="O699" s="745">
        <v>1</v>
      </c>
      <c r="P699" s="663">
        <v>0</v>
      </c>
      <c r="Q699" s="678"/>
      <c r="R699" s="662">
        <v>1</v>
      </c>
      <c r="S699" s="678">
        <v>1</v>
      </c>
      <c r="T699" s="745">
        <v>1</v>
      </c>
      <c r="U699" s="701">
        <v>1</v>
      </c>
    </row>
    <row r="700" spans="1:21" ht="14.4" customHeight="1" x14ac:dyDescent="0.3">
      <c r="A700" s="661">
        <v>4</v>
      </c>
      <c r="B700" s="662" t="s">
        <v>3182</v>
      </c>
      <c r="C700" s="662" t="s">
        <v>3518</v>
      </c>
      <c r="D700" s="743" t="s">
        <v>5665</v>
      </c>
      <c r="E700" s="744" t="s">
        <v>3539</v>
      </c>
      <c r="F700" s="662" t="s">
        <v>3514</v>
      </c>
      <c r="G700" s="662" t="s">
        <v>3820</v>
      </c>
      <c r="H700" s="662" t="s">
        <v>597</v>
      </c>
      <c r="I700" s="662" t="s">
        <v>4560</v>
      </c>
      <c r="J700" s="662" t="s">
        <v>3953</v>
      </c>
      <c r="K700" s="662" t="s">
        <v>4561</v>
      </c>
      <c r="L700" s="663">
        <v>175.15</v>
      </c>
      <c r="M700" s="663">
        <v>700.6</v>
      </c>
      <c r="N700" s="662">
        <v>4</v>
      </c>
      <c r="O700" s="745">
        <v>1</v>
      </c>
      <c r="P700" s="663">
        <v>700.6</v>
      </c>
      <c r="Q700" s="678">
        <v>1</v>
      </c>
      <c r="R700" s="662">
        <v>4</v>
      </c>
      <c r="S700" s="678">
        <v>1</v>
      </c>
      <c r="T700" s="745">
        <v>1</v>
      </c>
      <c r="U700" s="701">
        <v>1</v>
      </c>
    </row>
    <row r="701" spans="1:21" ht="14.4" customHeight="1" x14ac:dyDescent="0.3">
      <c r="A701" s="661">
        <v>4</v>
      </c>
      <c r="B701" s="662" t="s">
        <v>3182</v>
      </c>
      <c r="C701" s="662" t="s">
        <v>3518</v>
      </c>
      <c r="D701" s="743" t="s">
        <v>5665</v>
      </c>
      <c r="E701" s="744" t="s">
        <v>3539</v>
      </c>
      <c r="F701" s="662" t="s">
        <v>3514</v>
      </c>
      <c r="G701" s="662" t="s">
        <v>3820</v>
      </c>
      <c r="H701" s="662" t="s">
        <v>597</v>
      </c>
      <c r="I701" s="662" t="s">
        <v>3952</v>
      </c>
      <c r="J701" s="662" t="s">
        <v>3953</v>
      </c>
      <c r="K701" s="662" t="s">
        <v>3954</v>
      </c>
      <c r="L701" s="663">
        <v>200</v>
      </c>
      <c r="M701" s="663">
        <v>600</v>
      </c>
      <c r="N701" s="662">
        <v>3</v>
      </c>
      <c r="O701" s="745">
        <v>1</v>
      </c>
      <c r="P701" s="663">
        <v>600</v>
      </c>
      <c r="Q701" s="678">
        <v>1</v>
      </c>
      <c r="R701" s="662">
        <v>3</v>
      </c>
      <c r="S701" s="678">
        <v>1</v>
      </c>
      <c r="T701" s="745">
        <v>1</v>
      </c>
      <c r="U701" s="701">
        <v>1</v>
      </c>
    </row>
    <row r="702" spans="1:21" ht="14.4" customHeight="1" x14ac:dyDescent="0.3">
      <c r="A702" s="661">
        <v>4</v>
      </c>
      <c r="B702" s="662" t="s">
        <v>3182</v>
      </c>
      <c r="C702" s="662" t="s">
        <v>3518</v>
      </c>
      <c r="D702" s="743" t="s">
        <v>5665</v>
      </c>
      <c r="E702" s="744" t="s">
        <v>3539</v>
      </c>
      <c r="F702" s="662" t="s">
        <v>3514</v>
      </c>
      <c r="G702" s="662" t="s">
        <v>3820</v>
      </c>
      <c r="H702" s="662" t="s">
        <v>597</v>
      </c>
      <c r="I702" s="662" t="s">
        <v>4468</v>
      </c>
      <c r="J702" s="662" t="s">
        <v>4469</v>
      </c>
      <c r="K702" s="662" t="s">
        <v>4470</v>
      </c>
      <c r="L702" s="663">
        <v>44.15</v>
      </c>
      <c r="M702" s="663">
        <v>44.15</v>
      </c>
      <c r="N702" s="662">
        <v>1</v>
      </c>
      <c r="O702" s="745">
        <v>1</v>
      </c>
      <c r="P702" s="663">
        <v>44.15</v>
      </c>
      <c r="Q702" s="678">
        <v>1</v>
      </c>
      <c r="R702" s="662">
        <v>1</v>
      </c>
      <c r="S702" s="678">
        <v>1</v>
      </c>
      <c r="T702" s="745">
        <v>1</v>
      </c>
      <c r="U702" s="701">
        <v>1</v>
      </c>
    </row>
    <row r="703" spans="1:21" ht="14.4" customHeight="1" x14ac:dyDescent="0.3">
      <c r="A703" s="661">
        <v>4</v>
      </c>
      <c r="B703" s="662" t="s">
        <v>3182</v>
      </c>
      <c r="C703" s="662" t="s">
        <v>3518</v>
      </c>
      <c r="D703" s="743" t="s">
        <v>5665</v>
      </c>
      <c r="E703" s="744" t="s">
        <v>3539</v>
      </c>
      <c r="F703" s="662" t="s">
        <v>3514</v>
      </c>
      <c r="G703" s="662" t="s">
        <v>3976</v>
      </c>
      <c r="H703" s="662" t="s">
        <v>597</v>
      </c>
      <c r="I703" s="662" t="s">
        <v>3977</v>
      </c>
      <c r="J703" s="662" t="s">
        <v>3978</v>
      </c>
      <c r="K703" s="662" t="s">
        <v>3979</v>
      </c>
      <c r="L703" s="663">
        <v>410</v>
      </c>
      <c r="M703" s="663">
        <v>6560</v>
      </c>
      <c r="N703" s="662">
        <v>16</v>
      </c>
      <c r="O703" s="745">
        <v>16</v>
      </c>
      <c r="P703" s="663">
        <v>6560</v>
      </c>
      <c r="Q703" s="678">
        <v>1</v>
      </c>
      <c r="R703" s="662">
        <v>16</v>
      </c>
      <c r="S703" s="678">
        <v>1</v>
      </c>
      <c r="T703" s="745">
        <v>16</v>
      </c>
      <c r="U703" s="701">
        <v>1</v>
      </c>
    </row>
    <row r="704" spans="1:21" ht="14.4" customHeight="1" x14ac:dyDescent="0.3">
      <c r="A704" s="661">
        <v>4</v>
      </c>
      <c r="B704" s="662" t="s">
        <v>3182</v>
      </c>
      <c r="C704" s="662" t="s">
        <v>3518</v>
      </c>
      <c r="D704" s="743" t="s">
        <v>5665</v>
      </c>
      <c r="E704" s="744" t="s">
        <v>3539</v>
      </c>
      <c r="F704" s="662" t="s">
        <v>3514</v>
      </c>
      <c r="G704" s="662" t="s">
        <v>3976</v>
      </c>
      <c r="H704" s="662" t="s">
        <v>597</v>
      </c>
      <c r="I704" s="662" t="s">
        <v>3980</v>
      </c>
      <c r="J704" s="662" t="s">
        <v>3981</v>
      </c>
      <c r="K704" s="662" t="s">
        <v>3982</v>
      </c>
      <c r="L704" s="663">
        <v>566</v>
      </c>
      <c r="M704" s="663">
        <v>2264</v>
      </c>
      <c r="N704" s="662">
        <v>4</v>
      </c>
      <c r="O704" s="745">
        <v>4</v>
      </c>
      <c r="P704" s="663">
        <v>566</v>
      </c>
      <c r="Q704" s="678">
        <v>0.25</v>
      </c>
      <c r="R704" s="662">
        <v>1</v>
      </c>
      <c r="S704" s="678">
        <v>0.25</v>
      </c>
      <c r="T704" s="745">
        <v>1</v>
      </c>
      <c r="U704" s="701">
        <v>0.25</v>
      </c>
    </row>
    <row r="705" spans="1:21" ht="14.4" customHeight="1" x14ac:dyDescent="0.3">
      <c r="A705" s="661">
        <v>4</v>
      </c>
      <c r="B705" s="662" t="s">
        <v>3182</v>
      </c>
      <c r="C705" s="662" t="s">
        <v>3518</v>
      </c>
      <c r="D705" s="743" t="s">
        <v>5665</v>
      </c>
      <c r="E705" s="744" t="s">
        <v>3539</v>
      </c>
      <c r="F705" s="662" t="s">
        <v>3514</v>
      </c>
      <c r="G705" s="662" t="s">
        <v>3976</v>
      </c>
      <c r="H705" s="662" t="s">
        <v>597</v>
      </c>
      <c r="I705" s="662" t="s">
        <v>4562</v>
      </c>
      <c r="J705" s="662" t="s">
        <v>3978</v>
      </c>
      <c r="K705" s="662" t="s">
        <v>4563</v>
      </c>
      <c r="L705" s="663">
        <v>410</v>
      </c>
      <c r="M705" s="663">
        <v>410</v>
      </c>
      <c r="N705" s="662">
        <v>1</v>
      </c>
      <c r="O705" s="745">
        <v>1</v>
      </c>
      <c r="P705" s="663">
        <v>410</v>
      </c>
      <c r="Q705" s="678">
        <v>1</v>
      </c>
      <c r="R705" s="662">
        <v>1</v>
      </c>
      <c r="S705" s="678">
        <v>1</v>
      </c>
      <c r="T705" s="745">
        <v>1</v>
      </c>
      <c r="U705" s="701">
        <v>1</v>
      </c>
    </row>
    <row r="706" spans="1:21" ht="14.4" customHeight="1" x14ac:dyDescent="0.3">
      <c r="A706" s="661">
        <v>4</v>
      </c>
      <c r="B706" s="662" t="s">
        <v>3182</v>
      </c>
      <c r="C706" s="662" t="s">
        <v>3518</v>
      </c>
      <c r="D706" s="743" t="s">
        <v>5665</v>
      </c>
      <c r="E706" s="744" t="s">
        <v>3539</v>
      </c>
      <c r="F706" s="662" t="s">
        <v>3514</v>
      </c>
      <c r="G706" s="662" t="s">
        <v>3976</v>
      </c>
      <c r="H706" s="662" t="s">
        <v>597</v>
      </c>
      <c r="I706" s="662" t="s">
        <v>4564</v>
      </c>
      <c r="J706" s="662" t="s">
        <v>3981</v>
      </c>
      <c r="K706" s="662" t="s">
        <v>4565</v>
      </c>
      <c r="L706" s="663">
        <v>600</v>
      </c>
      <c r="M706" s="663">
        <v>600</v>
      </c>
      <c r="N706" s="662">
        <v>1</v>
      </c>
      <c r="O706" s="745">
        <v>1</v>
      </c>
      <c r="P706" s="663">
        <v>600</v>
      </c>
      <c r="Q706" s="678">
        <v>1</v>
      </c>
      <c r="R706" s="662">
        <v>1</v>
      </c>
      <c r="S706" s="678">
        <v>1</v>
      </c>
      <c r="T706" s="745">
        <v>1</v>
      </c>
      <c r="U706" s="701">
        <v>1</v>
      </c>
    </row>
    <row r="707" spans="1:21" ht="14.4" customHeight="1" x14ac:dyDescent="0.3">
      <c r="A707" s="661">
        <v>4</v>
      </c>
      <c r="B707" s="662" t="s">
        <v>3182</v>
      </c>
      <c r="C707" s="662" t="s">
        <v>3518</v>
      </c>
      <c r="D707" s="743" t="s">
        <v>5665</v>
      </c>
      <c r="E707" s="744" t="s">
        <v>3539</v>
      </c>
      <c r="F707" s="662" t="s">
        <v>3514</v>
      </c>
      <c r="G707" s="662" t="s">
        <v>3768</v>
      </c>
      <c r="H707" s="662" t="s">
        <v>597</v>
      </c>
      <c r="I707" s="662" t="s">
        <v>3769</v>
      </c>
      <c r="J707" s="662" t="s">
        <v>3770</v>
      </c>
      <c r="K707" s="662" t="s">
        <v>3771</v>
      </c>
      <c r="L707" s="663">
        <v>500</v>
      </c>
      <c r="M707" s="663">
        <v>500</v>
      </c>
      <c r="N707" s="662">
        <v>1</v>
      </c>
      <c r="O707" s="745">
        <v>1</v>
      </c>
      <c r="P707" s="663">
        <v>500</v>
      </c>
      <c r="Q707" s="678">
        <v>1</v>
      </c>
      <c r="R707" s="662">
        <v>1</v>
      </c>
      <c r="S707" s="678">
        <v>1</v>
      </c>
      <c r="T707" s="745">
        <v>1</v>
      </c>
      <c r="U707" s="701">
        <v>1</v>
      </c>
    </row>
    <row r="708" spans="1:21" ht="14.4" customHeight="1" x14ac:dyDescent="0.3">
      <c r="A708" s="661">
        <v>4</v>
      </c>
      <c r="B708" s="662" t="s">
        <v>3182</v>
      </c>
      <c r="C708" s="662" t="s">
        <v>3518</v>
      </c>
      <c r="D708" s="743" t="s">
        <v>5665</v>
      </c>
      <c r="E708" s="744" t="s">
        <v>3539</v>
      </c>
      <c r="F708" s="662" t="s">
        <v>3514</v>
      </c>
      <c r="G708" s="662" t="s">
        <v>3768</v>
      </c>
      <c r="H708" s="662" t="s">
        <v>597</v>
      </c>
      <c r="I708" s="662" t="s">
        <v>3840</v>
      </c>
      <c r="J708" s="662" t="s">
        <v>3841</v>
      </c>
      <c r="K708" s="662" t="s">
        <v>3842</v>
      </c>
      <c r="L708" s="663">
        <v>900</v>
      </c>
      <c r="M708" s="663">
        <v>2700</v>
      </c>
      <c r="N708" s="662">
        <v>3</v>
      </c>
      <c r="O708" s="745">
        <v>3</v>
      </c>
      <c r="P708" s="663">
        <v>1800</v>
      </c>
      <c r="Q708" s="678">
        <v>0.66666666666666663</v>
      </c>
      <c r="R708" s="662">
        <v>2</v>
      </c>
      <c r="S708" s="678">
        <v>0.66666666666666663</v>
      </c>
      <c r="T708" s="745">
        <v>2</v>
      </c>
      <c r="U708" s="701">
        <v>0.66666666666666663</v>
      </c>
    </row>
    <row r="709" spans="1:21" ht="14.4" customHeight="1" x14ac:dyDescent="0.3">
      <c r="A709" s="661">
        <v>4</v>
      </c>
      <c r="B709" s="662" t="s">
        <v>3182</v>
      </c>
      <c r="C709" s="662" t="s">
        <v>3518</v>
      </c>
      <c r="D709" s="743" t="s">
        <v>5665</v>
      </c>
      <c r="E709" s="744" t="s">
        <v>3539</v>
      </c>
      <c r="F709" s="662" t="s">
        <v>3514</v>
      </c>
      <c r="G709" s="662" t="s">
        <v>3768</v>
      </c>
      <c r="H709" s="662" t="s">
        <v>597</v>
      </c>
      <c r="I709" s="662" t="s">
        <v>4566</v>
      </c>
      <c r="J709" s="662" t="s">
        <v>4567</v>
      </c>
      <c r="K709" s="662" t="s">
        <v>4568</v>
      </c>
      <c r="L709" s="663">
        <v>906.78</v>
      </c>
      <c r="M709" s="663">
        <v>906.78</v>
      </c>
      <c r="N709" s="662">
        <v>1</v>
      </c>
      <c r="O709" s="745">
        <v>1</v>
      </c>
      <c r="P709" s="663">
        <v>906.78</v>
      </c>
      <c r="Q709" s="678">
        <v>1</v>
      </c>
      <c r="R709" s="662">
        <v>1</v>
      </c>
      <c r="S709" s="678">
        <v>1</v>
      </c>
      <c r="T709" s="745">
        <v>1</v>
      </c>
      <c r="U709" s="701">
        <v>1</v>
      </c>
    </row>
    <row r="710" spans="1:21" ht="14.4" customHeight="1" x14ac:dyDescent="0.3">
      <c r="A710" s="661">
        <v>4</v>
      </c>
      <c r="B710" s="662" t="s">
        <v>3182</v>
      </c>
      <c r="C710" s="662" t="s">
        <v>3518</v>
      </c>
      <c r="D710" s="743" t="s">
        <v>5665</v>
      </c>
      <c r="E710" s="744" t="s">
        <v>3540</v>
      </c>
      <c r="F710" s="662" t="s">
        <v>3512</v>
      </c>
      <c r="G710" s="662" t="s">
        <v>3998</v>
      </c>
      <c r="H710" s="662" t="s">
        <v>1373</v>
      </c>
      <c r="I710" s="662" t="s">
        <v>3061</v>
      </c>
      <c r="J710" s="662" t="s">
        <v>3494</v>
      </c>
      <c r="K710" s="662" t="s">
        <v>3495</v>
      </c>
      <c r="L710" s="663">
        <v>15.57</v>
      </c>
      <c r="M710" s="663">
        <v>31.14</v>
      </c>
      <c r="N710" s="662">
        <v>2</v>
      </c>
      <c r="O710" s="745">
        <v>1</v>
      </c>
      <c r="P710" s="663">
        <v>31.14</v>
      </c>
      <c r="Q710" s="678">
        <v>1</v>
      </c>
      <c r="R710" s="662">
        <v>2</v>
      </c>
      <c r="S710" s="678">
        <v>1</v>
      </c>
      <c r="T710" s="745">
        <v>1</v>
      </c>
      <c r="U710" s="701">
        <v>1</v>
      </c>
    </row>
    <row r="711" spans="1:21" ht="14.4" customHeight="1" x14ac:dyDescent="0.3">
      <c r="A711" s="661">
        <v>4</v>
      </c>
      <c r="B711" s="662" t="s">
        <v>3182</v>
      </c>
      <c r="C711" s="662" t="s">
        <v>3518</v>
      </c>
      <c r="D711" s="743" t="s">
        <v>5665</v>
      </c>
      <c r="E711" s="744" t="s">
        <v>3540</v>
      </c>
      <c r="F711" s="662" t="s">
        <v>3512</v>
      </c>
      <c r="G711" s="662" t="s">
        <v>3998</v>
      </c>
      <c r="H711" s="662" t="s">
        <v>1373</v>
      </c>
      <c r="I711" s="662" t="s">
        <v>2315</v>
      </c>
      <c r="J711" s="662" t="s">
        <v>3448</v>
      </c>
      <c r="K711" s="662" t="s">
        <v>3449</v>
      </c>
      <c r="L711" s="663">
        <v>6.68</v>
      </c>
      <c r="M711" s="663">
        <v>6.68</v>
      </c>
      <c r="N711" s="662">
        <v>1</v>
      </c>
      <c r="O711" s="745">
        <v>1</v>
      </c>
      <c r="P711" s="663">
        <v>6.68</v>
      </c>
      <c r="Q711" s="678">
        <v>1</v>
      </c>
      <c r="R711" s="662">
        <v>1</v>
      </c>
      <c r="S711" s="678">
        <v>1</v>
      </c>
      <c r="T711" s="745">
        <v>1</v>
      </c>
      <c r="U711" s="701">
        <v>1</v>
      </c>
    </row>
    <row r="712" spans="1:21" ht="14.4" customHeight="1" x14ac:dyDescent="0.3">
      <c r="A712" s="661">
        <v>4</v>
      </c>
      <c r="B712" s="662" t="s">
        <v>3182</v>
      </c>
      <c r="C712" s="662" t="s">
        <v>3518</v>
      </c>
      <c r="D712" s="743" t="s">
        <v>5665</v>
      </c>
      <c r="E712" s="744" t="s">
        <v>3540</v>
      </c>
      <c r="F712" s="662" t="s">
        <v>3512</v>
      </c>
      <c r="G712" s="662" t="s">
        <v>3998</v>
      </c>
      <c r="H712" s="662" t="s">
        <v>1373</v>
      </c>
      <c r="I712" s="662" t="s">
        <v>2315</v>
      </c>
      <c r="J712" s="662" t="s">
        <v>3448</v>
      </c>
      <c r="K712" s="662" t="s">
        <v>3449</v>
      </c>
      <c r="L712" s="663">
        <v>4.7</v>
      </c>
      <c r="M712" s="663">
        <v>9.4</v>
      </c>
      <c r="N712" s="662">
        <v>2</v>
      </c>
      <c r="O712" s="745">
        <v>1</v>
      </c>
      <c r="P712" s="663"/>
      <c r="Q712" s="678">
        <v>0</v>
      </c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4</v>
      </c>
      <c r="B713" s="662" t="s">
        <v>3182</v>
      </c>
      <c r="C713" s="662" t="s">
        <v>3518</v>
      </c>
      <c r="D713" s="743" t="s">
        <v>5665</v>
      </c>
      <c r="E713" s="744" t="s">
        <v>3540</v>
      </c>
      <c r="F713" s="662" t="s">
        <v>3512</v>
      </c>
      <c r="G713" s="662" t="s">
        <v>3798</v>
      </c>
      <c r="H713" s="662" t="s">
        <v>597</v>
      </c>
      <c r="I713" s="662" t="s">
        <v>4569</v>
      </c>
      <c r="J713" s="662" t="s">
        <v>4570</v>
      </c>
      <c r="K713" s="662" t="s">
        <v>4571</v>
      </c>
      <c r="L713" s="663">
        <v>0</v>
      </c>
      <c r="M713" s="663">
        <v>0</v>
      </c>
      <c r="N713" s="662">
        <v>1</v>
      </c>
      <c r="O713" s="745">
        <v>0.5</v>
      </c>
      <c r="P713" s="663">
        <v>0</v>
      </c>
      <c r="Q713" s="678"/>
      <c r="R713" s="662">
        <v>1</v>
      </c>
      <c r="S713" s="678">
        <v>1</v>
      </c>
      <c r="T713" s="745">
        <v>0.5</v>
      </c>
      <c r="U713" s="701">
        <v>1</v>
      </c>
    </row>
    <row r="714" spans="1:21" ht="14.4" customHeight="1" x14ac:dyDescent="0.3">
      <c r="A714" s="661">
        <v>4</v>
      </c>
      <c r="B714" s="662" t="s">
        <v>3182</v>
      </c>
      <c r="C714" s="662" t="s">
        <v>3518</v>
      </c>
      <c r="D714" s="743" t="s">
        <v>5665</v>
      </c>
      <c r="E714" s="744" t="s">
        <v>3540</v>
      </c>
      <c r="F714" s="662" t="s">
        <v>3512</v>
      </c>
      <c r="G714" s="662" t="s">
        <v>4572</v>
      </c>
      <c r="H714" s="662" t="s">
        <v>597</v>
      </c>
      <c r="I714" s="662" t="s">
        <v>4573</v>
      </c>
      <c r="J714" s="662" t="s">
        <v>4574</v>
      </c>
      <c r="K714" s="662" t="s">
        <v>4575</v>
      </c>
      <c r="L714" s="663">
        <v>61.44</v>
      </c>
      <c r="M714" s="663">
        <v>245.76</v>
      </c>
      <c r="N714" s="662">
        <v>4</v>
      </c>
      <c r="O714" s="745">
        <v>2</v>
      </c>
      <c r="P714" s="663">
        <v>184.32</v>
      </c>
      <c r="Q714" s="678">
        <v>0.75</v>
      </c>
      <c r="R714" s="662">
        <v>3</v>
      </c>
      <c r="S714" s="678">
        <v>0.75</v>
      </c>
      <c r="T714" s="745">
        <v>1.5</v>
      </c>
      <c r="U714" s="701">
        <v>0.75</v>
      </c>
    </row>
    <row r="715" spans="1:21" ht="14.4" customHeight="1" x14ac:dyDescent="0.3">
      <c r="A715" s="661">
        <v>4</v>
      </c>
      <c r="B715" s="662" t="s">
        <v>3182</v>
      </c>
      <c r="C715" s="662" t="s">
        <v>3518</v>
      </c>
      <c r="D715" s="743" t="s">
        <v>5665</v>
      </c>
      <c r="E715" s="744" t="s">
        <v>3540</v>
      </c>
      <c r="F715" s="662" t="s">
        <v>3512</v>
      </c>
      <c r="G715" s="662" t="s">
        <v>4572</v>
      </c>
      <c r="H715" s="662" t="s">
        <v>597</v>
      </c>
      <c r="I715" s="662" t="s">
        <v>4576</v>
      </c>
      <c r="J715" s="662" t="s">
        <v>4577</v>
      </c>
      <c r="K715" s="662" t="s">
        <v>4578</v>
      </c>
      <c r="L715" s="663">
        <v>87.77</v>
      </c>
      <c r="M715" s="663">
        <v>87.77</v>
      </c>
      <c r="N715" s="662">
        <v>1</v>
      </c>
      <c r="O715" s="745">
        <v>1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4</v>
      </c>
      <c r="B716" s="662" t="s">
        <v>3182</v>
      </c>
      <c r="C716" s="662" t="s">
        <v>3518</v>
      </c>
      <c r="D716" s="743" t="s">
        <v>5665</v>
      </c>
      <c r="E716" s="744" t="s">
        <v>3540</v>
      </c>
      <c r="F716" s="662" t="s">
        <v>3512</v>
      </c>
      <c r="G716" s="662" t="s">
        <v>3573</v>
      </c>
      <c r="H716" s="662" t="s">
        <v>1373</v>
      </c>
      <c r="I716" s="662" t="s">
        <v>1641</v>
      </c>
      <c r="J716" s="662" t="s">
        <v>1557</v>
      </c>
      <c r="K716" s="662" t="s">
        <v>3351</v>
      </c>
      <c r="L716" s="663">
        <v>150.04</v>
      </c>
      <c r="M716" s="663">
        <v>150.04</v>
      </c>
      <c r="N716" s="662">
        <v>1</v>
      </c>
      <c r="O716" s="745">
        <v>1</v>
      </c>
      <c r="P716" s="663">
        <v>150.04</v>
      </c>
      <c r="Q716" s="678">
        <v>1</v>
      </c>
      <c r="R716" s="662">
        <v>1</v>
      </c>
      <c r="S716" s="678">
        <v>1</v>
      </c>
      <c r="T716" s="745">
        <v>1</v>
      </c>
      <c r="U716" s="701">
        <v>1</v>
      </c>
    </row>
    <row r="717" spans="1:21" ht="14.4" customHeight="1" x14ac:dyDescent="0.3">
      <c r="A717" s="661">
        <v>4</v>
      </c>
      <c r="B717" s="662" t="s">
        <v>3182</v>
      </c>
      <c r="C717" s="662" t="s">
        <v>3518</v>
      </c>
      <c r="D717" s="743" t="s">
        <v>5665</v>
      </c>
      <c r="E717" s="744" t="s">
        <v>3540</v>
      </c>
      <c r="F717" s="662" t="s">
        <v>3512</v>
      </c>
      <c r="G717" s="662" t="s">
        <v>3573</v>
      </c>
      <c r="H717" s="662" t="s">
        <v>1373</v>
      </c>
      <c r="I717" s="662" t="s">
        <v>1641</v>
      </c>
      <c r="J717" s="662" t="s">
        <v>1557</v>
      </c>
      <c r="K717" s="662" t="s">
        <v>3351</v>
      </c>
      <c r="L717" s="663">
        <v>154.36000000000001</v>
      </c>
      <c r="M717" s="663">
        <v>1234.8800000000001</v>
      </c>
      <c r="N717" s="662">
        <v>8</v>
      </c>
      <c r="O717" s="745">
        <v>6.5</v>
      </c>
      <c r="P717" s="663">
        <v>926.16000000000008</v>
      </c>
      <c r="Q717" s="678">
        <v>0.75</v>
      </c>
      <c r="R717" s="662">
        <v>6</v>
      </c>
      <c r="S717" s="678">
        <v>0.75</v>
      </c>
      <c r="T717" s="745">
        <v>4.5</v>
      </c>
      <c r="U717" s="701">
        <v>0.69230769230769229</v>
      </c>
    </row>
    <row r="718" spans="1:21" ht="14.4" customHeight="1" x14ac:dyDescent="0.3">
      <c r="A718" s="661">
        <v>4</v>
      </c>
      <c r="B718" s="662" t="s">
        <v>3182</v>
      </c>
      <c r="C718" s="662" t="s">
        <v>3518</v>
      </c>
      <c r="D718" s="743" t="s">
        <v>5665</v>
      </c>
      <c r="E718" s="744" t="s">
        <v>3540</v>
      </c>
      <c r="F718" s="662" t="s">
        <v>3512</v>
      </c>
      <c r="G718" s="662" t="s">
        <v>3849</v>
      </c>
      <c r="H718" s="662" t="s">
        <v>597</v>
      </c>
      <c r="I718" s="662" t="s">
        <v>4579</v>
      </c>
      <c r="J718" s="662" t="s">
        <v>3989</v>
      </c>
      <c r="K718" s="662" t="s">
        <v>3855</v>
      </c>
      <c r="L718" s="663">
        <v>212.59</v>
      </c>
      <c r="M718" s="663">
        <v>212.59</v>
      </c>
      <c r="N718" s="662">
        <v>1</v>
      </c>
      <c r="O718" s="745">
        <v>1</v>
      </c>
      <c r="P718" s="663">
        <v>212.59</v>
      </c>
      <c r="Q718" s="678">
        <v>1</v>
      </c>
      <c r="R718" s="662">
        <v>1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4</v>
      </c>
      <c r="B719" s="662" t="s">
        <v>3182</v>
      </c>
      <c r="C719" s="662" t="s">
        <v>3518</v>
      </c>
      <c r="D719" s="743" t="s">
        <v>5665</v>
      </c>
      <c r="E719" s="744" t="s">
        <v>3540</v>
      </c>
      <c r="F719" s="662" t="s">
        <v>3512</v>
      </c>
      <c r="G719" s="662" t="s">
        <v>3849</v>
      </c>
      <c r="H719" s="662" t="s">
        <v>1373</v>
      </c>
      <c r="I719" s="662" t="s">
        <v>3853</v>
      </c>
      <c r="J719" s="662" t="s">
        <v>3854</v>
      </c>
      <c r="K719" s="662" t="s">
        <v>3855</v>
      </c>
      <c r="L719" s="663">
        <v>119.7</v>
      </c>
      <c r="M719" s="663">
        <v>478.8</v>
      </c>
      <c r="N719" s="662">
        <v>4</v>
      </c>
      <c r="O719" s="745">
        <v>3.5</v>
      </c>
      <c r="P719" s="663">
        <v>478.8</v>
      </c>
      <c r="Q719" s="678">
        <v>1</v>
      </c>
      <c r="R719" s="662">
        <v>4</v>
      </c>
      <c r="S719" s="678">
        <v>1</v>
      </c>
      <c r="T719" s="745">
        <v>3.5</v>
      </c>
      <c r="U719" s="701">
        <v>1</v>
      </c>
    </row>
    <row r="720" spans="1:21" ht="14.4" customHeight="1" x14ac:dyDescent="0.3">
      <c r="A720" s="661">
        <v>4</v>
      </c>
      <c r="B720" s="662" t="s">
        <v>3182</v>
      </c>
      <c r="C720" s="662" t="s">
        <v>3518</v>
      </c>
      <c r="D720" s="743" t="s">
        <v>5665</v>
      </c>
      <c r="E720" s="744" t="s">
        <v>3540</v>
      </c>
      <c r="F720" s="662" t="s">
        <v>3512</v>
      </c>
      <c r="G720" s="662" t="s">
        <v>3813</v>
      </c>
      <c r="H720" s="662" t="s">
        <v>597</v>
      </c>
      <c r="I720" s="662" t="s">
        <v>2446</v>
      </c>
      <c r="J720" s="662" t="s">
        <v>2447</v>
      </c>
      <c r="K720" s="662" t="s">
        <v>3439</v>
      </c>
      <c r="L720" s="663">
        <v>170.52</v>
      </c>
      <c r="M720" s="663">
        <v>341.04</v>
      </c>
      <c r="N720" s="662">
        <v>2</v>
      </c>
      <c r="O720" s="745">
        <v>1</v>
      </c>
      <c r="P720" s="663">
        <v>341.04</v>
      </c>
      <c r="Q720" s="678">
        <v>1</v>
      </c>
      <c r="R720" s="662">
        <v>2</v>
      </c>
      <c r="S720" s="678">
        <v>1</v>
      </c>
      <c r="T720" s="745">
        <v>1</v>
      </c>
      <c r="U720" s="701">
        <v>1</v>
      </c>
    </row>
    <row r="721" spans="1:21" ht="14.4" customHeight="1" x14ac:dyDescent="0.3">
      <c r="A721" s="661">
        <v>4</v>
      </c>
      <c r="B721" s="662" t="s">
        <v>3182</v>
      </c>
      <c r="C721" s="662" t="s">
        <v>3518</v>
      </c>
      <c r="D721" s="743" t="s">
        <v>5665</v>
      </c>
      <c r="E721" s="744" t="s">
        <v>3540</v>
      </c>
      <c r="F721" s="662" t="s">
        <v>3512</v>
      </c>
      <c r="G721" s="662" t="s">
        <v>3856</v>
      </c>
      <c r="H721" s="662" t="s">
        <v>1373</v>
      </c>
      <c r="I721" s="662" t="s">
        <v>4580</v>
      </c>
      <c r="J721" s="662" t="s">
        <v>4581</v>
      </c>
      <c r="K721" s="662" t="s">
        <v>4582</v>
      </c>
      <c r="L721" s="663">
        <v>0</v>
      </c>
      <c r="M721" s="663">
        <v>0</v>
      </c>
      <c r="N721" s="662">
        <v>1</v>
      </c>
      <c r="O721" s="745">
        <v>0.5</v>
      </c>
      <c r="P721" s="663">
        <v>0</v>
      </c>
      <c r="Q721" s="678"/>
      <c r="R721" s="662">
        <v>1</v>
      </c>
      <c r="S721" s="678">
        <v>1</v>
      </c>
      <c r="T721" s="745">
        <v>0.5</v>
      </c>
      <c r="U721" s="701">
        <v>1</v>
      </c>
    </row>
    <row r="722" spans="1:21" ht="14.4" customHeight="1" x14ac:dyDescent="0.3">
      <c r="A722" s="661">
        <v>4</v>
      </c>
      <c r="B722" s="662" t="s">
        <v>3182</v>
      </c>
      <c r="C722" s="662" t="s">
        <v>3518</v>
      </c>
      <c r="D722" s="743" t="s">
        <v>5665</v>
      </c>
      <c r="E722" s="744" t="s">
        <v>3540</v>
      </c>
      <c r="F722" s="662" t="s">
        <v>3512</v>
      </c>
      <c r="G722" s="662" t="s">
        <v>3902</v>
      </c>
      <c r="H722" s="662" t="s">
        <v>597</v>
      </c>
      <c r="I722" s="662" t="s">
        <v>4583</v>
      </c>
      <c r="J722" s="662" t="s">
        <v>4584</v>
      </c>
      <c r="K722" s="662" t="s">
        <v>4585</v>
      </c>
      <c r="L722" s="663">
        <v>340.97</v>
      </c>
      <c r="M722" s="663">
        <v>340.97</v>
      </c>
      <c r="N722" s="662">
        <v>1</v>
      </c>
      <c r="O722" s="745">
        <v>0.5</v>
      </c>
      <c r="P722" s="663"/>
      <c r="Q722" s="678">
        <v>0</v>
      </c>
      <c r="R722" s="662"/>
      <c r="S722" s="678">
        <v>0</v>
      </c>
      <c r="T722" s="745"/>
      <c r="U722" s="701">
        <v>0</v>
      </c>
    </row>
    <row r="723" spans="1:21" ht="14.4" customHeight="1" x14ac:dyDescent="0.3">
      <c r="A723" s="661">
        <v>4</v>
      </c>
      <c r="B723" s="662" t="s">
        <v>3182</v>
      </c>
      <c r="C723" s="662" t="s">
        <v>3518</v>
      </c>
      <c r="D723" s="743" t="s">
        <v>5665</v>
      </c>
      <c r="E723" s="744" t="s">
        <v>3540</v>
      </c>
      <c r="F723" s="662" t="s">
        <v>3512</v>
      </c>
      <c r="G723" s="662" t="s">
        <v>3902</v>
      </c>
      <c r="H723" s="662" t="s">
        <v>597</v>
      </c>
      <c r="I723" s="662" t="s">
        <v>4586</v>
      </c>
      <c r="J723" s="662" t="s">
        <v>4584</v>
      </c>
      <c r="K723" s="662" t="s">
        <v>4587</v>
      </c>
      <c r="L723" s="663">
        <v>113.66</v>
      </c>
      <c r="M723" s="663">
        <v>340.98</v>
      </c>
      <c r="N723" s="662">
        <v>3</v>
      </c>
      <c r="O723" s="745">
        <v>0.5</v>
      </c>
      <c r="P723" s="663"/>
      <c r="Q723" s="678">
        <v>0</v>
      </c>
      <c r="R723" s="662"/>
      <c r="S723" s="678">
        <v>0</v>
      </c>
      <c r="T723" s="745"/>
      <c r="U723" s="701">
        <v>0</v>
      </c>
    </row>
    <row r="724" spans="1:21" ht="14.4" customHeight="1" x14ac:dyDescent="0.3">
      <c r="A724" s="661">
        <v>4</v>
      </c>
      <c r="B724" s="662" t="s">
        <v>3182</v>
      </c>
      <c r="C724" s="662" t="s">
        <v>3518</v>
      </c>
      <c r="D724" s="743" t="s">
        <v>5665</v>
      </c>
      <c r="E724" s="744" t="s">
        <v>3540</v>
      </c>
      <c r="F724" s="662" t="s">
        <v>3512</v>
      </c>
      <c r="G724" s="662" t="s">
        <v>3719</v>
      </c>
      <c r="H724" s="662" t="s">
        <v>597</v>
      </c>
      <c r="I724" s="662" t="s">
        <v>752</v>
      </c>
      <c r="J724" s="662" t="s">
        <v>753</v>
      </c>
      <c r="K724" s="662" t="s">
        <v>3302</v>
      </c>
      <c r="L724" s="663">
        <v>110.28</v>
      </c>
      <c r="M724" s="663">
        <v>110.28</v>
      </c>
      <c r="N724" s="662">
        <v>1</v>
      </c>
      <c r="O724" s="745">
        <v>0.5</v>
      </c>
      <c r="P724" s="663"/>
      <c r="Q724" s="678">
        <v>0</v>
      </c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4</v>
      </c>
      <c r="B725" s="662" t="s">
        <v>3182</v>
      </c>
      <c r="C725" s="662" t="s">
        <v>3518</v>
      </c>
      <c r="D725" s="743" t="s">
        <v>5665</v>
      </c>
      <c r="E725" s="744" t="s">
        <v>3540</v>
      </c>
      <c r="F725" s="662" t="s">
        <v>3512</v>
      </c>
      <c r="G725" s="662" t="s">
        <v>3719</v>
      </c>
      <c r="H725" s="662" t="s">
        <v>597</v>
      </c>
      <c r="I725" s="662" t="s">
        <v>4588</v>
      </c>
      <c r="J725" s="662" t="s">
        <v>753</v>
      </c>
      <c r="K725" s="662" t="s">
        <v>3302</v>
      </c>
      <c r="L725" s="663">
        <v>110.28</v>
      </c>
      <c r="M725" s="663">
        <v>110.28</v>
      </c>
      <c r="N725" s="662">
        <v>1</v>
      </c>
      <c r="O725" s="745">
        <v>1</v>
      </c>
      <c r="P725" s="663"/>
      <c r="Q725" s="678">
        <v>0</v>
      </c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4</v>
      </c>
      <c r="B726" s="662" t="s">
        <v>3182</v>
      </c>
      <c r="C726" s="662" t="s">
        <v>3518</v>
      </c>
      <c r="D726" s="743" t="s">
        <v>5665</v>
      </c>
      <c r="E726" s="744" t="s">
        <v>3540</v>
      </c>
      <c r="F726" s="662" t="s">
        <v>3512</v>
      </c>
      <c r="G726" s="662" t="s">
        <v>3864</v>
      </c>
      <c r="H726" s="662" t="s">
        <v>597</v>
      </c>
      <c r="I726" s="662" t="s">
        <v>1875</v>
      </c>
      <c r="J726" s="662" t="s">
        <v>1876</v>
      </c>
      <c r="K726" s="662" t="s">
        <v>3865</v>
      </c>
      <c r="L726" s="663">
        <v>156.77000000000001</v>
      </c>
      <c r="M726" s="663">
        <v>313.54000000000002</v>
      </c>
      <c r="N726" s="662">
        <v>2</v>
      </c>
      <c r="O726" s="745">
        <v>0.5</v>
      </c>
      <c r="P726" s="663"/>
      <c r="Q726" s="678">
        <v>0</v>
      </c>
      <c r="R726" s="662"/>
      <c r="S726" s="678">
        <v>0</v>
      </c>
      <c r="T726" s="745"/>
      <c r="U726" s="701">
        <v>0</v>
      </c>
    </row>
    <row r="727" spans="1:21" ht="14.4" customHeight="1" x14ac:dyDescent="0.3">
      <c r="A727" s="661">
        <v>4</v>
      </c>
      <c r="B727" s="662" t="s">
        <v>3182</v>
      </c>
      <c r="C727" s="662" t="s">
        <v>3518</v>
      </c>
      <c r="D727" s="743" t="s">
        <v>5665</v>
      </c>
      <c r="E727" s="744" t="s">
        <v>3540</v>
      </c>
      <c r="F727" s="662" t="s">
        <v>3512</v>
      </c>
      <c r="G727" s="662" t="s">
        <v>3864</v>
      </c>
      <c r="H727" s="662" t="s">
        <v>597</v>
      </c>
      <c r="I727" s="662" t="s">
        <v>1875</v>
      </c>
      <c r="J727" s="662" t="s">
        <v>1876</v>
      </c>
      <c r="K727" s="662" t="s">
        <v>3865</v>
      </c>
      <c r="L727" s="663">
        <v>107.27</v>
      </c>
      <c r="M727" s="663">
        <v>214.54</v>
      </c>
      <c r="N727" s="662">
        <v>2</v>
      </c>
      <c r="O727" s="745">
        <v>0.5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4</v>
      </c>
      <c r="B728" s="662" t="s">
        <v>3182</v>
      </c>
      <c r="C728" s="662" t="s">
        <v>3518</v>
      </c>
      <c r="D728" s="743" t="s">
        <v>5665</v>
      </c>
      <c r="E728" s="744" t="s">
        <v>3540</v>
      </c>
      <c r="F728" s="662" t="s">
        <v>3512</v>
      </c>
      <c r="G728" s="662" t="s">
        <v>3730</v>
      </c>
      <c r="H728" s="662" t="s">
        <v>597</v>
      </c>
      <c r="I728" s="662" t="s">
        <v>3731</v>
      </c>
      <c r="J728" s="662" t="s">
        <v>757</v>
      </c>
      <c r="K728" s="662" t="s">
        <v>3732</v>
      </c>
      <c r="L728" s="663">
        <v>0</v>
      </c>
      <c r="M728" s="663">
        <v>0</v>
      </c>
      <c r="N728" s="662">
        <v>2</v>
      </c>
      <c r="O728" s="745">
        <v>1.5</v>
      </c>
      <c r="P728" s="663">
        <v>0</v>
      </c>
      <c r="Q728" s="678"/>
      <c r="R728" s="662">
        <v>2</v>
      </c>
      <c r="S728" s="678">
        <v>1</v>
      </c>
      <c r="T728" s="745">
        <v>1.5</v>
      </c>
      <c r="U728" s="701">
        <v>1</v>
      </c>
    </row>
    <row r="729" spans="1:21" ht="14.4" customHeight="1" x14ac:dyDescent="0.3">
      <c r="A729" s="661">
        <v>4</v>
      </c>
      <c r="B729" s="662" t="s">
        <v>3182</v>
      </c>
      <c r="C729" s="662" t="s">
        <v>3518</v>
      </c>
      <c r="D729" s="743" t="s">
        <v>5665</v>
      </c>
      <c r="E729" s="744" t="s">
        <v>3540</v>
      </c>
      <c r="F729" s="662" t="s">
        <v>3512</v>
      </c>
      <c r="G729" s="662" t="s">
        <v>4589</v>
      </c>
      <c r="H729" s="662" t="s">
        <v>597</v>
      </c>
      <c r="I729" s="662" t="s">
        <v>4590</v>
      </c>
      <c r="J729" s="662" t="s">
        <v>4591</v>
      </c>
      <c r="K729" s="662" t="s">
        <v>4592</v>
      </c>
      <c r="L729" s="663">
        <v>0</v>
      </c>
      <c r="M729" s="663">
        <v>0</v>
      </c>
      <c r="N729" s="662">
        <v>1</v>
      </c>
      <c r="O729" s="745">
        <v>1</v>
      </c>
      <c r="P729" s="663"/>
      <c r="Q729" s="678"/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4</v>
      </c>
      <c r="B730" s="662" t="s">
        <v>3182</v>
      </c>
      <c r="C730" s="662" t="s">
        <v>3518</v>
      </c>
      <c r="D730" s="743" t="s">
        <v>5665</v>
      </c>
      <c r="E730" s="744" t="s">
        <v>3540</v>
      </c>
      <c r="F730" s="662" t="s">
        <v>3512</v>
      </c>
      <c r="G730" s="662" t="s">
        <v>3629</v>
      </c>
      <c r="H730" s="662" t="s">
        <v>597</v>
      </c>
      <c r="I730" s="662" t="s">
        <v>1069</v>
      </c>
      <c r="J730" s="662" t="s">
        <v>1070</v>
      </c>
      <c r="K730" s="662" t="s">
        <v>4593</v>
      </c>
      <c r="L730" s="663">
        <v>60.9</v>
      </c>
      <c r="M730" s="663">
        <v>243.6</v>
      </c>
      <c r="N730" s="662">
        <v>4</v>
      </c>
      <c r="O730" s="745">
        <v>1.5</v>
      </c>
      <c r="P730" s="663"/>
      <c r="Q730" s="678">
        <v>0</v>
      </c>
      <c r="R730" s="662"/>
      <c r="S730" s="678">
        <v>0</v>
      </c>
      <c r="T730" s="745"/>
      <c r="U730" s="701">
        <v>0</v>
      </c>
    </row>
    <row r="731" spans="1:21" ht="14.4" customHeight="1" x14ac:dyDescent="0.3">
      <c r="A731" s="661">
        <v>4</v>
      </c>
      <c r="B731" s="662" t="s">
        <v>3182</v>
      </c>
      <c r="C731" s="662" t="s">
        <v>3518</v>
      </c>
      <c r="D731" s="743" t="s">
        <v>5665</v>
      </c>
      <c r="E731" s="744" t="s">
        <v>3540</v>
      </c>
      <c r="F731" s="662" t="s">
        <v>3512</v>
      </c>
      <c r="G731" s="662" t="s">
        <v>4594</v>
      </c>
      <c r="H731" s="662" t="s">
        <v>597</v>
      </c>
      <c r="I731" s="662" t="s">
        <v>2432</v>
      </c>
      <c r="J731" s="662" t="s">
        <v>2433</v>
      </c>
      <c r="K731" s="662" t="s">
        <v>4595</v>
      </c>
      <c r="L731" s="663">
        <v>48.09</v>
      </c>
      <c r="M731" s="663">
        <v>192.36</v>
      </c>
      <c r="N731" s="662">
        <v>4</v>
      </c>
      <c r="O731" s="745">
        <v>3.5</v>
      </c>
      <c r="P731" s="663">
        <v>144.27000000000001</v>
      </c>
      <c r="Q731" s="678">
        <v>0.75</v>
      </c>
      <c r="R731" s="662">
        <v>3</v>
      </c>
      <c r="S731" s="678">
        <v>0.75</v>
      </c>
      <c r="T731" s="745">
        <v>2.5</v>
      </c>
      <c r="U731" s="701">
        <v>0.7142857142857143</v>
      </c>
    </row>
    <row r="732" spans="1:21" ht="14.4" customHeight="1" x14ac:dyDescent="0.3">
      <c r="A732" s="661">
        <v>4</v>
      </c>
      <c r="B732" s="662" t="s">
        <v>3182</v>
      </c>
      <c r="C732" s="662" t="s">
        <v>3518</v>
      </c>
      <c r="D732" s="743" t="s">
        <v>5665</v>
      </c>
      <c r="E732" s="744" t="s">
        <v>3540</v>
      </c>
      <c r="F732" s="662" t="s">
        <v>3512</v>
      </c>
      <c r="G732" s="662" t="s">
        <v>4594</v>
      </c>
      <c r="H732" s="662" t="s">
        <v>597</v>
      </c>
      <c r="I732" s="662" t="s">
        <v>4596</v>
      </c>
      <c r="J732" s="662" t="s">
        <v>2433</v>
      </c>
      <c r="K732" s="662" t="s">
        <v>4597</v>
      </c>
      <c r="L732" s="663">
        <v>55.58</v>
      </c>
      <c r="M732" s="663">
        <v>111.16</v>
      </c>
      <c r="N732" s="662">
        <v>2</v>
      </c>
      <c r="O732" s="745">
        <v>2</v>
      </c>
      <c r="P732" s="663">
        <v>111.16</v>
      </c>
      <c r="Q732" s="678">
        <v>1</v>
      </c>
      <c r="R732" s="662">
        <v>2</v>
      </c>
      <c r="S732" s="678">
        <v>1</v>
      </c>
      <c r="T732" s="745">
        <v>2</v>
      </c>
      <c r="U732" s="701">
        <v>1</v>
      </c>
    </row>
    <row r="733" spans="1:21" ht="14.4" customHeight="1" x14ac:dyDescent="0.3">
      <c r="A733" s="661">
        <v>4</v>
      </c>
      <c r="B733" s="662" t="s">
        <v>3182</v>
      </c>
      <c r="C733" s="662" t="s">
        <v>3518</v>
      </c>
      <c r="D733" s="743" t="s">
        <v>5665</v>
      </c>
      <c r="E733" s="744" t="s">
        <v>3540</v>
      </c>
      <c r="F733" s="662" t="s">
        <v>3512</v>
      </c>
      <c r="G733" s="662" t="s">
        <v>3580</v>
      </c>
      <c r="H733" s="662" t="s">
        <v>597</v>
      </c>
      <c r="I733" s="662" t="s">
        <v>2691</v>
      </c>
      <c r="J733" s="662" t="s">
        <v>939</v>
      </c>
      <c r="K733" s="662" t="s">
        <v>2692</v>
      </c>
      <c r="L733" s="663">
        <v>0</v>
      </c>
      <c r="M733" s="663">
        <v>0</v>
      </c>
      <c r="N733" s="662">
        <v>2</v>
      </c>
      <c r="O733" s="745">
        <v>0.5</v>
      </c>
      <c r="P733" s="663"/>
      <c r="Q733" s="678"/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4</v>
      </c>
      <c r="B734" s="662" t="s">
        <v>3182</v>
      </c>
      <c r="C734" s="662" t="s">
        <v>3518</v>
      </c>
      <c r="D734" s="743" t="s">
        <v>5665</v>
      </c>
      <c r="E734" s="744" t="s">
        <v>3540</v>
      </c>
      <c r="F734" s="662" t="s">
        <v>3512</v>
      </c>
      <c r="G734" s="662" t="s">
        <v>3805</v>
      </c>
      <c r="H734" s="662" t="s">
        <v>597</v>
      </c>
      <c r="I734" s="662" t="s">
        <v>1612</v>
      </c>
      <c r="J734" s="662" t="s">
        <v>1613</v>
      </c>
      <c r="K734" s="662" t="s">
        <v>3096</v>
      </c>
      <c r="L734" s="663">
        <v>111.72</v>
      </c>
      <c r="M734" s="663">
        <v>558.6</v>
      </c>
      <c r="N734" s="662">
        <v>5</v>
      </c>
      <c r="O734" s="745">
        <v>3</v>
      </c>
      <c r="P734" s="663">
        <v>446.88</v>
      </c>
      <c r="Q734" s="678">
        <v>0.79999999999999993</v>
      </c>
      <c r="R734" s="662">
        <v>4</v>
      </c>
      <c r="S734" s="678">
        <v>0.8</v>
      </c>
      <c r="T734" s="745">
        <v>2.5</v>
      </c>
      <c r="U734" s="701">
        <v>0.83333333333333337</v>
      </c>
    </row>
    <row r="735" spans="1:21" ht="14.4" customHeight="1" x14ac:dyDescent="0.3">
      <c r="A735" s="661">
        <v>4</v>
      </c>
      <c r="B735" s="662" t="s">
        <v>3182</v>
      </c>
      <c r="C735" s="662" t="s">
        <v>3518</v>
      </c>
      <c r="D735" s="743" t="s">
        <v>5665</v>
      </c>
      <c r="E735" s="744" t="s">
        <v>3540</v>
      </c>
      <c r="F735" s="662" t="s">
        <v>3512</v>
      </c>
      <c r="G735" s="662" t="s">
        <v>3583</v>
      </c>
      <c r="H735" s="662" t="s">
        <v>1373</v>
      </c>
      <c r="I735" s="662" t="s">
        <v>2348</v>
      </c>
      <c r="J735" s="662" t="s">
        <v>1405</v>
      </c>
      <c r="K735" s="662" t="s">
        <v>2349</v>
      </c>
      <c r="L735" s="663">
        <v>0</v>
      </c>
      <c r="M735" s="663">
        <v>0</v>
      </c>
      <c r="N735" s="662">
        <v>1</v>
      </c>
      <c r="O735" s="745">
        <v>0.5</v>
      </c>
      <c r="P735" s="663">
        <v>0</v>
      </c>
      <c r="Q735" s="678"/>
      <c r="R735" s="662">
        <v>1</v>
      </c>
      <c r="S735" s="678">
        <v>1</v>
      </c>
      <c r="T735" s="745">
        <v>0.5</v>
      </c>
      <c r="U735" s="701">
        <v>1</v>
      </c>
    </row>
    <row r="736" spans="1:21" ht="14.4" customHeight="1" x14ac:dyDescent="0.3">
      <c r="A736" s="661">
        <v>4</v>
      </c>
      <c r="B736" s="662" t="s">
        <v>3182</v>
      </c>
      <c r="C736" s="662" t="s">
        <v>3518</v>
      </c>
      <c r="D736" s="743" t="s">
        <v>5665</v>
      </c>
      <c r="E736" s="744" t="s">
        <v>3540</v>
      </c>
      <c r="F736" s="662" t="s">
        <v>3512</v>
      </c>
      <c r="G736" s="662" t="s">
        <v>3737</v>
      </c>
      <c r="H736" s="662" t="s">
        <v>1373</v>
      </c>
      <c r="I736" s="662" t="s">
        <v>4598</v>
      </c>
      <c r="J736" s="662" t="s">
        <v>3418</v>
      </c>
      <c r="K736" s="662" t="s">
        <v>4599</v>
      </c>
      <c r="L736" s="663">
        <v>187.41</v>
      </c>
      <c r="M736" s="663">
        <v>562.23</v>
      </c>
      <c r="N736" s="662">
        <v>3</v>
      </c>
      <c r="O736" s="745">
        <v>1</v>
      </c>
      <c r="P736" s="663"/>
      <c r="Q736" s="678">
        <v>0</v>
      </c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4</v>
      </c>
      <c r="B737" s="662" t="s">
        <v>3182</v>
      </c>
      <c r="C737" s="662" t="s">
        <v>3518</v>
      </c>
      <c r="D737" s="743" t="s">
        <v>5665</v>
      </c>
      <c r="E737" s="744" t="s">
        <v>3540</v>
      </c>
      <c r="F737" s="662" t="s">
        <v>3512</v>
      </c>
      <c r="G737" s="662" t="s">
        <v>3737</v>
      </c>
      <c r="H737" s="662" t="s">
        <v>1373</v>
      </c>
      <c r="I737" s="662" t="s">
        <v>4598</v>
      </c>
      <c r="J737" s="662" t="s">
        <v>3418</v>
      </c>
      <c r="K737" s="662" t="s">
        <v>4599</v>
      </c>
      <c r="L737" s="663">
        <v>115.27</v>
      </c>
      <c r="M737" s="663">
        <v>1037.43</v>
      </c>
      <c r="N737" s="662">
        <v>9</v>
      </c>
      <c r="O737" s="745">
        <v>2.5</v>
      </c>
      <c r="P737" s="663">
        <v>691.62</v>
      </c>
      <c r="Q737" s="678">
        <v>0.66666666666666663</v>
      </c>
      <c r="R737" s="662">
        <v>6</v>
      </c>
      <c r="S737" s="678">
        <v>0.66666666666666663</v>
      </c>
      <c r="T737" s="745">
        <v>2</v>
      </c>
      <c r="U737" s="701">
        <v>0.8</v>
      </c>
    </row>
    <row r="738" spans="1:21" ht="14.4" customHeight="1" x14ac:dyDescent="0.3">
      <c r="A738" s="661">
        <v>4</v>
      </c>
      <c r="B738" s="662" t="s">
        <v>3182</v>
      </c>
      <c r="C738" s="662" t="s">
        <v>3518</v>
      </c>
      <c r="D738" s="743" t="s">
        <v>5665</v>
      </c>
      <c r="E738" s="744" t="s">
        <v>3540</v>
      </c>
      <c r="F738" s="662" t="s">
        <v>3512</v>
      </c>
      <c r="G738" s="662" t="s">
        <v>3783</v>
      </c>
      <c r="H738" s="662" t="s">
        <v>597</v>
      </c>
      <c r="I738" s="662" t="s">
        <v>4600</v>
      </c>
      <c r="J738" s="662" t="s">
        <v>4601</v>
      </c>
      <c r="K738" s="662" t="s">
        <v>4602</v>
      </c>
      <c r="L738" s="663">
        <v>82.99</v>
      </c>
      <c r="M738" s="663">
        <v>165.98</v>
      </c>
      <c r="N738" s="662">
        <v>2</v>
      </c>
      <c r="O738" s="745">
        <v>1</v>
      </c>
      <c r="P738" s="663"/>
      <c r="Q738" s="678">
        <v>0</v>
      </c>
      <c r="R738" s="662"/>
      <c r="S738" s="678">
        <v>0</v>
      </c>
      <c r="T738" s="745"/>
      <c r="U738" s="701">
        <v>0</v>
      </c>
    </row>
    <row r="739" spans="1:21" ht="14.4" customHeight="1" x14ac:dyDescent="0.3">
      <c r="A739" s="661">
        <v>4</v>
      </c>
      <c r="B739" s="662" t="s">
        <v>3182</v>
      </c>
      <c r="C739" s="662" t="s">
        <v>3518</v>
      </c>
      <c r="D739" s="743" t="s">
        <v>5665</v>
      </c>
      <c r="E739" s="744" t="s">
        <v>3540</v>
      </c>
      <c r="F739" s="662" t="s">
        <v>3512</v>
      </c>
      <c r="G739" s="662" t="s">
        <v>3700</v>
      </c>
      <c r="H739" s="662" t="s">
        <v>597</v>
      </c>
      <c r="I739" s="662" t="s">
        <v>825</v>
      </c>
      <c r="J739" s="662" t="s">
        <v>826</v>
      </c>
      <c r="K739" s="662" t="s">
        <v>3701</v>
      </c>
      <c r="L739" s="663">
        <v>232.37</v>
      </c>
      <c r="M739" s="663">
        <v>232.37</v>
      </c>
      <c r="N739" s="662">
        <v>1</v>
      </c>
      <c r="O739" s="745">
        <v>1</v>
      </c>
      <c r="P739" s="663"/>
      <c r="Q739" s="678">
        <v>0</v>
      </c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4</v>
      </c>
      <c r="B740" s="662" t="s">
        <v>3182</v>
      </c>
      <c r="C740" s="662" t="s">
        <v>3518</v>
      </c>
      <c r="D740" s="743" t="s">
        <v>5665</v>
      </c>
      <c r="E740" s="744" t="s">
        <v>3540</v>
      </c>
      <c r="F740" s="662" t="s">
        <v>3512</v>
      </c>
      <c r="G740" s="662" t="s">
        <v>4603</v>
      </c>
      <c r="H740" s="662" t="s">
        <v>597</v>
      </c>
      <c r="I740" s="662" t="s">
        <v>4604</v>
      </c>
      <c r="J740" s="662" t="s">
        <v>4605</v>
      </c>
      <c r="K740" s="662" t="s">
        <v>4606</v>
      </c>
      <c r="L740" s="663">
        <v>0</v>
      </c>
      <c r="M740" s="663">
        <v>0</v>
      </c>
      <c r="N740" s="662">
        <v>1</v>
      </c>
      <c r="O740" s="745">
        <v>0.5</v>
      </c>
      <c r="P740" s="663">
        <v>0</v>
      </c>
      <c r="Q740" s="678"/>
      <c r="R740" s="662">
        <v>1</v>
      </c>
      <c r="S740" s="678">
        <v>1</v>
      </c>
      <c r="T740" s="745">
        <v>0.5</v>
      </c>
      <c r="U740" s="701">
        <v>1</v>
      </c>
    </row>
    <row r="741" spans="1:21" ht="14.4" customHeight="1" x14ac:dyDescent="0.3">
      <c r="A741" s="661">
        <v>4</v>
      </c>
      <c r="B741" s="662" t="s">
        <v>3182</v>
      </c>
      <c r="C741" s="662" t="s">
        <v>3518</v>
      </c>
      <c r="D741" s="743" t="s">
        <v>5665</v>
      </c>
      <c r="E741" s="744" t="s">
        <v>3540</v>
      </c>
      <c r="F741" s="662" t="s">
        <v>3512</v>
      </c>
      <c r="G741" s="662" t="s">
        <v>4603</v>
      </c>
      <c r="H741" s="662" t="s">
        <v>597</v>
      </c>
      <c r="I741" s="662" t="s">
        <v>4607</v>
      </c>
      <c r="J741" s="662" t="s">
        <v>4605</v>
      </c>
      <c r="K741" s="662" t="s">
        <v>3707</v>
      </c>
      <c r="L741" s="663">
        <v>0</v>
      </c>
      <c r="M741" s="663">
        <v>0</v>
      </c>
      <c r="N741" s="662">
        <v>2</v>
      </c>
      <c r="O741" s="745">
        <v>0.5</v>
      </c>
      <c r="P741" s="663">
        <v>0</v>
      </c>
      <c r="Q741" s="678"/>
      <c r="R741" s="662">
        <v>2</v>
      </c>
      <c r="S741" s="678">
        <v>1</v>
      </c>
      <c r="T741" s="745">
        <v>0.5</v>
      </c>
      <c r="U741" s="701">
        <v>1</v>
      </c>
    </row>
    <row r="742" spans="1:21" ht="14.4" customHeight="1" x14ac:dyDescent="0.3">
      <c r="A742" s="661">
        <v>4</v>
      </c>
      <c r="B742" s="662" t="s">
        <v>3182</v>
      </c>
      <c r="C742" s="662" t="s">
        <v>3518</v>
      </c>
      <c r="D742" s="743" t="s">
        <v>5665</v>
      </c>
      <c r="E742" s="744" t="s">
        <v>3540</v>
      </c>
      <c r="F742" s="662" t="s">
        <v>3512</v>
      </c>
      <c r="G742" s="662" t="s">
        <v>3748</v>
      </c>
      <c r="H742" s="662" t="s">
        <v>597</v>
      </c>
      <c r="I742" s="662" t="s">
        <v>2440</v>
      </c>
      <c r="J742" s="662" t="s">
        <v>2441</v>
      </c>
      <c r="K742" s="662" t="s">
        <v>3749</v>
      </c>
      <c r="L742" s="663">
        <v>30.17</v>
      </c>
      <c r="M742" s="663">
        <v>30.17</v>
      </c>
      <c r="N742" s="662">
        <v>1</v>
      </c>
      <c r="O742" s="745">
        <v>0.5</v>
      </c>
      <c r="P742" s="663">
        <v>30.17</v>
      </c>
      <c r="Q742" s="678">
        <v>1</v>
      </c>
      <c r="R742" s="662">
        <v>1</v>
      </c>
      <c r="S742" s="678">
        <v>1</v>
      </c>
      <c r="T742" s="745">
        <v>0.5</v>
      </c>
      <c r="U742" s="701">
        <v>1</v>
      </c>
    </row>
    <row r="743" spans="1:21" ht="14.4" customHeight="1" x14ac:dyDescent="0.3">
      <c r="A743" s="661">
        <v>4</v>
      </c>
      <c r="B743" s="662" t="s">
        <v>3182</v>
      </c>
      <c r="C743" s="662" t="s">
        <v>3518</v>
      </c>
      <c r="D743" s="743" t="s">
        <v>5665</v>
      </c>
      <c r="E743" s="744" t="s">
        <v>3540</v>
      </c>
      <c r="F743" s="662" t="s">
        <v>3512</v>
      </c>
      <c r="G743" s="662" t="s">
        <v>4608</v>
      </c>
      <c r="H743" s="662" t="s">
        <v>597</v>
      </c>
      <c r="I743" s="662" t="s">
        <v>4609</v>
      </c>
      <c r="J743" s="662" t="s">
        <v>4610</v>
      </c>
      <c r="K743" s="662" t="s">
        <v>4611</v>
      </c>
      <c r="L743" s="663">
        <v>249.45</v>
      </c>
      <c r="M743" s="663">
        <v>748.34999999999991</v>
      </c>
      <c r="N743" s="662">
        <v>3</v>
      </c>
      <c r="O743" s="745">
        <v>1</v>
      </c>
      <c r="P743" s="663"/>
      <c r="Q743" s="678">
        <v>0</v>
      </c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4</v>
      </c>
      <c r="B744" s="662" t="s">
        <v>3182</v>
      </c>
      <c r="C744" s="662" t="s">
        <v>3518</v>
      </c>
      <c r="D744" s="743" t="s">
        <v>5665</v>
      </c>
      <c r="E744" s="744" t="s">
        <v>3540</v>
      </c>
      <c r="F744" s="662" t="s">
        <v>3512</v>
      </c>
      <c r="G744" s="662" t="s">
        <v>3615</v>
      </c>
      <c r="H744" s="662" t="s">
        <v>597</v>
      </c>
      <c r="I744" s="662" t="s">
        <v>4612</v>
      </c>
      <c r="J744" s="662" t="s">
        <v>4613</v>
      </c>
      <c r="K744" s="662" t="s">
        <v>4614</v>
      </c>
      <c r="L744" s="663">
        <v>599.66999999999996</v>
      </c>
      <c r="M744" s="663">
        <v>1199.3399999999999</v>
      </c>
      <c r="N744" s="662">
        <v>2</v>
      </c>
      <c r="O744" s="745">
        <v>0.5</v>
      </c>
      <c r="P744" s="663">
        <v>1199.3399999999999</v>
      </c>
      <c r="Q744" s="678">
        <v>1</v>
      </c>
      <c r="R744" s="662">
        <v>2</v>
      </c>
      <c r="S744" s="678">
        <v>1</v>
      </c>
      <c r="T744" s="745">
        <v>0.5</v>
      </c>
      <c r="U744" s="701">
        <v>1</v>
      </c>
    </row>
    <row r="745" spans="1:21" ht="14.4" customHeight="1" x14ac:dyDescent="0.3">
      <c r="A745" s="661">
        <v>4</v>
      </c>
      <c r="B745" s="662" t="s">
        <v>3182</v>
      </c>
      <c r="C745" s="662" t="s">
        <v>3518</v>
      </c>
      <c r="D745" s="743" t="s">
        <v>5665</v>
      </c>
      <c r="E745" s="744" t="s">
        <v>3540</v>
      </c>
      <c r="F745" s="662" t="s">
        <v>3512</v>
      </c>
      <c r="G745" s="662" t="s">
        <v>4615</v>
      </c>
      <c r="H745" s="662" t="s">
        <v>597</v>
      </c>
      <c r="I745" s="662" t="s">
        <v>2453</v>
      </c>
      <c r="J745" s="662" t="s">
        <v>2454</v>
      </c>
      <c r="K745" s="662" t="s">
        <v>2455</v>
      </c>
      <c r="L745" s="663">
        <v>115.13</v>
      </c>
      <c r="M745" s="663">
        <v>115.13</v>
      </c>
      <c r="N745" s="662">
        <v>1</v>
      </c>
      <c r="O745" s="745">
        <v>0.5</v>
      </c>
      <c r="P745" s="663">
        <v>115.13</v>
      </c>
      <c r="Q745" s="678">
        <v>1</v>
      </c>
      <c r="R745" s="662">
        <v>1</v>
      </c>
      <c r="S745" s="678">
        <v>1</v>
      </c>
      <c r="T745" s="745">
        <v>0.5</v>
      </c>
      <c r="U745" s="701">
        <v>1</v>
      </c>
    </row>
    <row r="746" spans="1:21" ht="14.4" customHeight="1" x14ac:dyDescent="0.3">
      <c r="A746" s="661">
        <v>4</v>
      </c>
      <c r="B746" s="662" t="s">
        <v>3182</v>
      </c>
      <c r="C746" s="662" t="s">
        <v>3518</v>
      </c>
      <c r="D746" s="743" t="s">
        <v>5665</v>
      </c>
      <c r="E746" s="744" t="s">
        <v>3540</v>
      </c>
      <c r="F746" s="662" t="s">
        <v>3512</v>
      </c>
      <c r="G746" s="662" t="s">
        <v>3572</v>
      </c>
      <c r="H746" s="662" t="s">
        <v>1373</v>
      </c>
      <c r="I746" s="662" t="s">
        <v>1523</v>
      </c>
      <c r="J746" s="662" t="s">
        <v>1524</v>
      </c>
      <c r="K746" s="662" t="s">
        <v>1525</v>
      </c>
      <c r="L746" s="663">
        <v>543.39</v>
      </c>
      <c r="M746" s="663">
        <v>543.39</v>
      </c>
      <c r="N746" s="662">
        <v>1</v>
      </c>
      <c r="O746" s="745">
        <v>1</v>
      </c>
      <c r="P746" s="663">
        <v>543.39</v>
      </c>
      <c r="Q746" s="678">
        <v>1</v>
      </c>
      <c r="R746" s="662">
        <v>1</v>
      </c>
      <c r="S746" s="678">
        <v>1</v>
      </c>
      <c r="T746" s="745">
        <v>1</v>
      </c>
      <c r="U746" s="701">
        <v>1</v>
      </c>
    </row>
    <row r="747" spans="1:21" ht="14.4" customHeight="1" x14ac:dyDescent="0.3">
      <c r="A747" s="661">
        <v>4</v>
      </c>
      <c r="B747" s="662" t="s">
        <v>3182</v>
      </c>
      <c r="C747" s="662" t="s">
        <v>3518</v>
      </c>
      <c r="D747" s="743" t="s">
        <v>5665</v>
      </c>
      <c r="E747" s="744" t="s">
        <v>3540</v>
      </c>
      <c r="F747" s="662" t="s">
        <v>3512</v>
      </c>
      <c r="G747" s="662" t="s">
        <v>3877</v>
      </c>
      <c r="H747" s="662" t="s">
        <v>1373</v>
      </c>
      <c r="I747" s="662" t="s">
        <v>2283</v>
      </c>
      <c r="J747" s="662" t="s">
        <v>2205</v>
      </c>
      <c r="K747" s="662" t="s">
        <v>3021</v>
      </c>
      <c r="L747" s="663">
        <v>48.42</v>
      </c>
      <c r="M747" s="663">
        <v>96.84</v>
      </c>
      <c r="N747" s="662">
        <v>2</v>
      </c>
      <c r="O747" s="745">
        <v>1</v>
      </c>
      <c r="P747" s="663">
        <v>96.84</v>
      </c>
      <c r="Q747" s="678">
        <v>1</v>
      </c>
      <c r="R747" s="662">
        <v>2</v>
      </c>
      <c r="S747" s="678">
        <v>1</v>
      </c>
      <c r="T747" s="745">
        <v>1</v>
      </c>
      <c r="U747" s="701">
        <v>1</v>
      </c>
    </row>
    <row r="748" spans="1:21" ht="14.4" customHeight="1" x14ac:dyDescent="0.3">
      <c r="A748" s="661">
        <v>4</v>
      </c>
      <c r="B748" s="662" t="s">
        <v>3182</v>
      </c>
      <c r="C748" s="662" t="s">
        <v>3518</v>
      </c>
      <c r="D748" s="743" t="s">
        <v>5665</v>
      </c>
      <c r="E748" s="744" t="s">
        <v>3540</v>
      </c>
      <c r="F748" s="662" t="s">
        <v>3512</v>
      </c>
      <c r="G748" s="662" t="s">
        <v>3877</v>
      </c>
      <c r="H748" s="662" t="s">
        <v>1373</v>
      </c>
      <c r="I748" s="662" t="s">
        <v>4616</v>
      </c>
      <c r="J748" s="662" t="s">
        <v>2205</v>
      </c>
      <c r="K748" s="662" t="s">
        <v>4617</v>
      </c>
      <c r="L748" s="663">
        <v>0</v>
      </c>
      <c r="M748" s="663">
        <v>0</v>
      </c>
      <c r="N748" s="662">
        <v>1</v>
      </c>
      <c r="O748" s="745">
        <v>0.5</v>
      </c>
      <c r="P748" s="663">
        <v>0</v>
      </c>
      <c r="Q748" s="678"/>
      <c r="R748" s="662">
        <v>1</v>
      </c>
      <c r="S748" s="678">
        <v>1</v>
      </c>
      <c r="T748" s="745">
        <v>0.5</v>
      </c>
      <c r="U748" s="701">
        <v>1</v>
      </c>
    </row>
    <row r="749" spans="1:21" ht="14.4" customHeight="1" x14ac:dyDescent="0.3">
      <c r="A749" s="661">
        <v>4</v>
      </c>
      <c r="B749" s="662" t="s">
        <v>3182</v>
      </c>
      <c r="C749" s="662" t="s">
        <v>3518</v>
      </c>
      <c r="D749" s="743" t="s">
        <v>5665</v>
      </c>
      <c r="E749" s="744" t="s">
        <v>3540</v>
      </c>
      <c r="F749" s="662" t="s">
        <v>3512</v>
      </c>
      <c r="G749" s="662" t="s">
        <v>3877</v>
      </c>
      <c r="H749" s="662" t="s">
        <v>597</v>
      </c>
      <c r="I749" s="662" t="s">
        <v>2204</v>
      </c>
      <c r="J749" s="662" t="s">
        <v>2205</v>
      </c>
      <c r="K749" s="662" t="s">
        <v>4618</v>
      </c>
      <c r="L749" s="663">
        <v>48.42</v>
      </c>
      <c r="M749" s="663">
        <v>96.84</v>
      </c>
      <c r="N749" s="662">
        <v>2</v>
      </c>
      <c r="O749" s="745">
        <v>1</v>
      </c>
      <c r="P749" s="663">
        <v>96.84</v>
      </c>
      <c r="Q749" s="678">
        <v>1</v>
      </c>
      <c r="R749" s="662">
        <v>2</v>
      </c>
      <c r="S749" s="678">
        <v>1</v>
      </c>
      <c r="T749" s="745">
        <v>1</v>
      </c>
      <c r="U749" s="701">
        <v>1</v>
      </c>
    </row>
    <row r="750" spans="1:21" ht="14.4" customHeight="1" x14ac:dyDescent="0.3">
      <c r="A750" s="661">
        <v>4</v>
      </c>
      <c r="B750" s="662" t="s">
        <v>3182</v>
      </c>
      <c r="C750" s="662" t="s">
        <v>3518</v>
      </c>
      <c r="D750" s="743" t="s">
        <v>5665</v>
      </c>
      <c r="E750" s="744" t="s">
        <v>3540</v>
      </c>
      <c r="F750" s="662" t="s">
        <v>3512</v>
      </c>
      <c r="G750" s="662" t="s">
        <v>4619</v>
      </c>
      <c r="H750" s="662" t="s">
        <v>597</v>
      </c>
      <c r="I750" s="662" t="s">
        <v>4620</v>
      </c>
      <c r="J750" s="662" t="s">
        <v>4621</v>
      </c>
      <c r="K750" s="662" t="s">
        <v>978</v>
      </c>
      <c r="L750" s="663">
        <v>47.53</v>
      </c>
      <c r="M750" s="663">
        <v>47.53</v>
      </c>
      <c r="N750" s="662">
        <v>1</v>
      </c>
      <c r="O750" s="745">
        <v>1</v>
      </c>
      <c r="P750" s="663">
        <v>47.53</v>
      </c>
      <c r="Q750" s="678">
        <v>1</v>
      </c>
      <c r="R750" s="662">
        <v>1</v>
      </c>
      <c r="S750" s="678">
        <v>1</v>
      </c>
      <c r="T750" s="745">
        <v>1</v>
      </c>
      <c r="U750" s="701">
        <v>1</v>
      </c>
    </row>
    <row r="751" spans="1:21" ht="14.4" customHeight="1" x14ac:dyDescent="0.3">
      <c r="A751" s="661">
        <v>4</v>
      </c>
      <c r="B751" s="662" t="s">
        <v>3182</v>
      </c>
      <c r="C751" s="662" t="s">
        <v>3518</v>
      </c>
      <c r="D751" s="743" t="s">
        <v>5665</v>
      </c>
      <c r="E751" s="744" t="s">
        <v>3540</v>
      </c>
      <c r="F751" s="662" t="s">
        <v>3512</v>
      </c>
      <c r="G751" s="662" t="s">
        <v>3589</v>
      </c>
      <c r="H751" s="662" t="s">
        <v>597</v>
      </c>
      <c r="I751" s="662" t="s">
        <v>3639</v>
      </c>
      <c r="J751" s="662" t="s">
        <v>3591</v>
      </c>
      <c r="K751" s="662" t="s">
        <v>1845</v>
      </c>
      <c r="L751" s="663">
        <v>301.2</v>
      </c>
      <c r="M751" s="663">
        <v>1204.8</v>
      </c>
      <c r="N751" s="662">
        <v>4</v>
      </c>
      <c r="O751" s="745">
        <v>2</v>
      </c>
      <c r="P751" s="663">
        <v>301.2</v>
      </c>
      <c r="Q751" s="678">
        <v>0.25</v>
      </c>
      <c r="R751" s="662">
        <v>1</v>
      </c>
      <c r="S751" s="678">
        <v>0.25</v>
      </c>
      <c r="T751" s="745">
        <v>1</v>
      </c>
      <c r="U751" s="701">
        <v>0.5</v>
      </c>
    </row>
    <row r="752" spans="1:21" ht="14.4" customHeight="1" x14ac:dyDescent="0.3">
      <c r="A752" s="661">
        <v>4</v>
      </c>
      <c r="B752" s="662" t="s">
        <v>3182</v>
      </c>
      <c r="C752" s="662" t="s">
        <v>3518</v>
      </c>
      <c r="D752" s="743" t="s">
        <v>5665</v>
      </c>
      <c r="E752" s="744" t="s">
        <v>3540</v>
      </c>
      <c r="F752" s="662" t="s">
        <v>3512</v>
      </c>
      <c r="G752" s="662" t="s">
        <v>3589</v>
      </c>
      <c r="H752" s="662" t="s">
        <v>597</v>
      </c>
      <c r="I752" s="662" t="s">
        <v>3639</v>
      </c>
      <c r="J752" s="662" t="s">
        <v>3591</v>
      </c>
      <c r="K752" s="662" t="s">
        <v>1845</v>
      </c>
      <c r="L752" s="663">
        <v>185.26</v>
      </c>
      <c r="M752" s="663">
        <v>185.26</v>
      </c>
      <c r="N752" s="662">
        <v>1</v>
      </c>
      <c r="O752" s="745">
        <v>0.5</v>
      </c>
      <c r="P752" s="663">
        <v>185.26</v>
      </c>
      <c r="Q752" s="678">
        <v>1</v>
      </c>
      <c r="R752" s="662">
        <v>1</v>
      </c>
      <c r="S752" s="678">
        <v>1</v>
      </c>
      <c r="T752" s="745">
        <v>0.5</v>
      </c>
      <c r="U752" s="701">
        <v>1</v>
      </c>
    </row>
    <row r="753" spans="1:21" ht="14.4" customHeight="1" x14ac:dyDescent="0.3">
      <c r="A753" s="661">
        <v>4</v>
      </c>
      <c r="B753" s="662" t="s">
        <v>3182</v>
      </c>
      <c r="C753" s="662" t="s">
        <v>3518</v>
      </c>
      <c r="D753" s="743" t="s">
        <v>5665</v>
      </c>
      <c r="E753" s="744" t="s">
        <v>3540</v>
      </c>
      <c r="F753" s="662" t="s">
        <v>3512</v>
      </c>
      <c r="G753" s="662" t="s">
        <v>3589</v>
      </c>
      <c r="H753" s="662" t="s">
        <v>597</v>
      </c>
      <c r="I753" s="662" t="s">
        <v>1844</v>
      </c>
      <c r="J753" s="662" t="s">
        <v>1841</v>
      </c>
      <c r="K753" s="662" t="s">
        <v>1845</v>
      </c>
      <c r="L753" s="663">
        <v>301.2</v>
      </c>
      <c r="M753" s="663">
        <v>903.59999999999991</v>
      </c>
      <c r="N753" s="662">
        <v>3</v>
      </c>
      <c r="O753" s="745">
        <v>2</v>
      </c>
      <c r="P753" s="663">
        <v>602.4</v>
      </c>
      <c r="Q753" s="678">
        <v>0.66666666666666674</v>
      </c>
      <c r="R753" s="662">
        <v>2</v>
      </c>
      <c r="S753" s="678">
        <v>0.66666666666666663</v>
      </c>
      <c r="T753" s="745">
        <v>1.5</v>
      </c>
      <c r="U753" s="701">
        <v>0.75</v>
      </c>
    </row>
    <row r="754" spans="1:21" ht="14.4" customHeight="1" x14ac:dyDescent="0.3">
      <c r="A754" s="661">
        <v>4</v>
      </c>
      <c r="B754" s="662" t="s">
        <v>3182</v>
      </c>
      <c r="C754" s="662" t="s">
        <v>3518</v>
      </c>
      <c r="D754" s="743" t="s">
        <v>5665</v>
      </c>
      <c r="E754" s="744" t="s">
        <v>3540</v>
      </c>
      <c r="F754" s="662" t="s">
        <v>3512</v>
      </c>
      <c r="G754" s="662" t="s">
        <v>3589</v>
      </c>
      <c r="H754" s="662" t="s">
        <v>597</v>
      </c>
      <c r="I754" s="662" t="s">
        <v>1844</v>
      </c>
      <c r="J754" s="662" t="s">
        <v>1841</v>
      </c>
      <c r="K754" s="662" t="s">
        <v>1845</v>
      </c>
      <c r="L754" s="663">
        <v>185.26</v>
      </c>
      <c r="M754" s="663">
        <v>555.78</v>
      </c>
      <c r="N754" s="662">
        <v>3</v>
      </c>
      <c r="O754" s="745">
        <v>1</v>
      </c>
      <c r="P754" s="663">
        <v>555.78</v>
      </c>
      <c r="Q754" s="678">
        <v>1</v>
      </c>
      <c r="R754" s="662">
        <v>3</v>
      </c>
      <c r="S754" s="678">
        <v>1</v>
      </c>
      <c r="T754" s="745">
        <v>1</v>
      </c>
      <c r="U754" s="701">
        <v>1</v>
      </c>
    </row>
    <row r="755" spans="1:21" ht="14.4" customHeight="1" x14ac:dyDescent="0.3">
      <c r="A755" s="661">
        <v>4</v>
      </c>
      <c r="B755" s="662" t="s">
        <v>3182</v>
      </c>
      <c r="C755" s="662" t="s">
        <v>3518</v>
      </c>
      <c r="D755" s="743" t="s">
        <v>5665</v>
      </c>
      <c r="E755" s="744" t="s">
        <v>3540</v>
      </c>
      <c r="F755" s="662" t="s">
        <v>3512</v>
      </c>
      <c r="G755" s="662" t="s">
        <v>4622</v>
      </c>
      <c r="H755" s="662" t="s">
        <v>597</v>
      </c>
      <c r="I755" s="662" t="s">
        <v>4623</v>
      </c>
      <c r="J755" s="662" t="s">
        <v>4624</v>
      </c>
      <c r="K755" s="662" t="s">
        <v>4625</v>
      </c>
      <c r="L755" s="663">
        <v>0</v>
      </c>
      <c r="M755" s="663">
        <v>0</v>
      </c>
      <c r="N755" s="662">
        <v>2</v>
      </c>
      <c r="O755" s="745">
        <v>1</v>
      </c>
      <c r="P755" s="663">
        <v>0</v>
      </c>
      <c r="Q755" s="678"/>
      <c r="R755" s="662">
        <v>2</v>
      </c>
      <c r="S755" s="678">
        <v>1</v>
      </c>
      <c r="T755" s="745">
        <v>1</v>
      </c>
      <c r="U755" s="701">
        <v>1</v>
      </c>
    </row>
    <row r="756" spans="1:21" ht="14.4" customHeight="1" x14ac:dyDescent="0.3">
      <c r="A756" s="661">
        <v>4</v>
      </c>
      <c r="B756" s="662" t="s">
        <v>3182</v>
      </c>
      <c r="C756" s="662" t="s">
        <v>3518</v>
      </c>
      <c r="D756" s="743" t="s">
        <v>5665</v>
      </c>
      <c r="E756" s="744" t="s">
        <v>3540</v>
      </c>
      <c r="F756" s="662" t="s">
        <v>3512</v>
      </c>
      <c r="G756" s="662" t="s">
        <v>3705</v>
      </c>
      <c r="H756" s="662" t="s">
        <v>597</v>
      </c>
      <c r="I756" s="662" t="s">
        <v>721</v>
      </c>
      <c r="J756" s="662" t="s">
        <v>3706</v>
      </c>
      <c r="K756" s="662" t="s">
        <v>3707</v>
      </c>
      <c r="L756" s="663">
        <v>0</v>
      </c>
      <c r="M756" s="663">
        <v>0</v>
      </c>
      <c r="N756" s="662">
        <v>1</v>
      </c>
      <c r="O756" s="745">
        <v>1</v>
      </c>
      <c r="P756" s="663"/>
      <c r="Q756" s="678"/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4</v>
      </c>
      <c r="B757" s="662" t="s">
        <v>3182</v>
      </c>
      <c r="C757" s="662" t="s">
        <v>3518</v>
      </c>
      <c r="D757" s="743" t="s">
        <v>5665</v>
      </c>
      <c r="E757" s="744" t="s">
        <v>3540</v>
      </c>
      <c r="F757" s="662" t="s">
        <v>3512</v>
      </c>
      <c r="G757" s="662" t="s">
        <v>3684</v>
      </c>
      <c r="H757" s="662" t="s">
        <v>1373</v>
      </c>
      <c r="I757" s="662" t="s">
        <v>4626</v>
      </c>
      <c r="J757" s="662" t="s">
        <v>2738</v>
      </c>
      <c r="K757" s="662" t="s">
        <v>4627</v>
      </c>
      <c r="L757" s="663">
        <v>0</v>
      </c>
      <c r="M757" s="663">
        <v>0</v>
      </c>
      <c r="N757" s="662">
        <v>2</v>
      </c>
      <c r="O757" s="745">
        <v>1</v>
      </c>
      <c r="P757" s="663"/>
      <c r="Q757" s="678"/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4</v>
      </c>
      <c r="B758" s="662" t="s">
        <v>3182</v>
      </c>
      <c r="C758" s="662" t="s">
        <v>3518</v>
      </c>
      <c r="D758" s="743" t="s">
        <v>5665</v>
      </c>
      <c r="E758" s="744" t="s">
        <v>3540</v>
      </c>
      <c r="F758" s="662" t="s">
        <v>3512</v>
      </c>
      <c r="G758" s="662" t="s">
        <v>3995</v>
      </c>
      <c r="H758" s="662" t="s">
        <v>597</v>
      </c>
      <c r="I758" s="662" t="s">
        <v>2713</v>
      </c>
      <c r="J758" s="662" t="s">
        <v>2714</v>
      </c>
      <c r="K758" s="662" t="s">
        <v>2715</v>
      </c>
      <c r="L758" s="663">
        <v>215.12</v>
      </c>
      <c r="M758" s="663">
        <v>215.12</v>
      </c>
      <c r="N758" s="662">
        <v>1</v>
      </c>
      <c r="O758" s="745">
        <v>1</v>
      </c>
      <c r="P758" s="663">
        <v>215.12</v>
      </c>
      <c r="Q758" s="678">
        <v>1</v>
      </c>
      <c r="R758" s="662">
        <v>1</v>
      </c>
      <c r="S758" s="678">
        <v>1</v>
      </c>
      <c r="T758" s="745">
        <v>1</v>
      </c>
      <c r="U758" s="701">
        <v>1</v>
      </c>
    </row>
    <row r="759" spans="1:21" ht="14.4" customHeight="1" x14ac:dyDescent="0.3">
      <c r="A759" s="661">
        <v>4</v>
      </c>
      <c r="B759" s="662" t="s">
        <v>3182</v>
      </c>
      <c r="C759" s="662" t="s">
        <v>3518</v>
      </c>
      <c r="D759" s="743" t="s">
        <v>5665</v>
      </c>
      <c r="E759" s="744" t="s">
        <v>3540</v>
      </c>
      <c r="F759" s="662" t="s">
        <v>3512</v>
      </c>
      <c r="G759" s="662" t="s">
        <v>3592</v>
      </c>
      <c r="H759" s="662" t="s">
        <v>597</v>
      </c>
      <c r="I759" s="662" t="s">
        <v>1329</v>
      </c>
      <c r="J759" s="662" t="s">
        <v>1330</v>
      </c>
      <c r="K759" s="662" t="s">
        <v>1331</v>
      </c>
      <c r="L759" s="663">
        <v>108.44</v>
      </c>
      <c r="M759" s="663">
        <v>108.44</v>
      </c>
      <c r="N759" s="662">
        <v>1</v>
      </c>
      <c r="O759" s="745">
        <v>1</v>
      </c>
      <c r="P759" s="663"/>
      <c r="Q759" s="678">
        <v>0</v>
      </c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4</v>
      </c>
      <c r="B760" s="662" t="s">
        <v>3182</v>
      </c>
      <c r="C760" s="662" t="s">
        <v>3518</v>
      </c>
      <c r="D760" s="743" t="s">
        <v>5665</v>
      </c>
      <c r="E760" s="744" t="s">
        <v>3540</v>
      </c>
      <c r="F760" s="662" t="s">
        <v>3512</v>
      </c>
      <c r="G760" s="662" t="s">
        <v>3592</v>
      </c>
      <c r="H760" s="662" t="s">
        <v>597</v>
      </c>
      <c r="I760" s="662" t="s">
        <v>4558</v>
      </c>
      <c r="J760" s="662" t="s">
        <v>1330</v>
      </c>
      <c r="K760" s="662" t="s">
        <v>4559</v>
      </c>
      <c r="L760" s="663">
        <v>54.23</v>
      </c>
      <c r="M760" s="663">
        <v>379.61</v>
      </c>
      <c r="N760" s="662">
        <v>7</v>
      </c>
      <c r="O760" s="745">
        <v>6</v>
      </c>
      <c r="P760" s="663">
        <v>216.92</v>
      </c>
      <c r="Q760" s="678">
        <v>0.5714285714285714</v>
      </c>
      <c r="R760" s="662">
        <v>4</v>
      </c>
      <c r="S760" s="678">
        <v>0.5714285714285714</v>
      </c>
      <c r="T760" s="745">
        <v>3</v>
      </c>
      <c r="U760" s="701">
        <v>0.5</v>
      </c>
    </row>
    <row r="761" spans="1:21" ht="14.4" customHeight="1" x14ac:dyDescent="0.3">
      <c r="A761" s="661">
        <v>4</v>
      </c>
      <c r="B761" s="662" t="s">
        <v>3182</v>
      </c>
      <c r="C761" s="662" t="s">
        <v>3518</v>
      </c>
      <c r="D761" s="743" t="s">
        <v>5665</v>
      </c>
      <c r="E761" s="744" t="s">
        <v>3540</v>
      </c>
      <c r="F761" s="662" t="s">
        <v>3512</v>
      </c>
      <c r="G761" s="662" t="s">
        <v>3592</v>
      </c>
      <c r="H761" s="662" t="s">
        <v>597</v>
      </c>
      <c r="I761" s="662" t="s">
        <v>3925</v>
      </c>
      <c r="J761" s="662" t="s">
        <v>3926</v>
      </c>
      <c r="K761" s="662" t="s">
        <v>3927</v>
      </c>
      <c r="L761" s="663">
        <v>43.37</v>
      </c>
      <c r="M761" s="663">
        <v>43.37</v>
      </c>
      <c r="N761" s="662">
        <v>1</v>
      </c>
      <c r="O761" s="745">
        <v>1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4</v>
      </c>
      <c r="B762" s="662" t="s">
        <v>3182</v>
      </c>
      <c r="C762" s="662" t="s">
        <v>3518</v>
      </c>
      <c r="D762" s="743" t="s">
        <v>5665</v>
      </c>
      <c r="E762" s="744" t="s">
        <v>3540</v>
      </c>
      <c r="F762" s="662" t="s">
        <v>3512</v>
      </c>
      <c r="G762" s="662" t="s">
        <v>3592</v>
      </c>
      <c r="H762" s="662" t="s">
        <v>597</v>
      </c>
      <c r="I762" s="662" t="s">
        <v>946</v>
      </c>
      <c r="J762" s="662" t="s">
        <v>947</v>
      </c>
      <c r="K762" s="662" t="s">
        <v>948</v>
      </c>
      <c r="L762" s="663">
        <v>120.09</v>
      </c>
      <c r="M762" s="663">
        <v>240.18</v>
      </c>
      <c r="N762" s="662">
        <v>2</v>
      </c>
      <c r="O762" s="745">
        <v>1</v>
      </c>
      <c r="P762" s="663">
        <v>240.18</v>
      </c>
      <c r="Q762" s="678">
        <v>1</v>
      </c>
      <c r="R762" s="662">
        <v>2</v>
      </c>
      <c r="S762" s="678">
        <v>1</v>
      </c>
      <c r="T762" s="745">
        <v>1</v>
      </c>
      <c r="U762" s="701">
        <v>1</v>
      </c>
    </row>
    <row r="763" spans="1:21" ht="14.4" customHeight="1" x14ac:dyDescent="0.3">
      <c r="A763" s="661">
        <v>4</v>
      </c>
      <c r="B763" s="662" t="s">
        <v>3182</v>
      </c>
      <c r="C763" s="662" t="s">
        <v>3518</v>
      </c>
      <c r="D763" s="743" t="s">
        <v>5665</v>
      </c>
      <c r="E763" s="744" t="s">
        <v>3540</v>
      </c>
      <c r="F763" s="662" t="s">
        <v>3512</v>
      </c>
      <c r="G763" s="662" t="s">
        <v>3884</v>
      </c>
      <c r="H763" s="662" t="s">
        <v>597</v>
      </c>
      <c r="I763" s="662" t="s">
        <v>4628</v>
      </c>
      <c r="J763" s="662" t="s">
        <v>3886</v>
      </c>
      <c r="K763" s="662" t="s">
        <v>4629</v>
      </c>
      <c r="L763" s="663">
        <v>0</v>
      </c>
      <c r="M763" s="663">
        <v>0</v>
      </c>
      <c r="N763" s="662">
        <v>1</v>
      </c>
      <c r="O763" s="745">
        <v>0.5</v>
      </c>
      <c r="P763" s="663"/>
      <c r="Q763" s="678"/>
      <c r="R763" s="662"/>
      <c r="S763" s="678">
        <v>0</v>
      </c>
      <c r="T763" s="745"/>
      <c r="U763" s="701">
        <v>0</v>
      </c>
    </row>
    <row r="764" spans="1:21" ht="14.4" customHeight="1" x14ac:dyDescent="0.3">
      <c r="A764" s="661">
        <v>4</v>
      </c>
      <c r="B764" s="662" t="s">
        <v>3182</v>
      </c>
      <c r="C764" s="662" t="s">
        <v>3518</v>
      </c>
      <c r="D764" s="743" t="s">
        <v>5665</v>
      </c>
      <c r="E764" s="744" t="s">
        <v>3540</v>
      </c>
      <c r="F764" s="662" t="s">
        <v>3512</v>
      </c>
      <c r="G764" s="662" t="s">
        <v>4630</v>
      </c>
      <c r="H764" s="662" t="s">
        <v>597</v>
      </c>
      <c r="I764" s="662" t="s">
        <v>4631</v>
      </c>
      <c r="J764" s="662" t="s">
        <v>4632</v>
      </c>
      <c r="K764" s="662" t="s">
        <v>4633</v>
      </c>
      <c r="L764" s="663">
        <v>0</v>
      </c>
      <c r="M764" s="663">
        <v>0</v>
      </c>
      <c r="N764" s="662">
        <v>1</v>
      </c>
      <c r="O764" s="745">
        <v>1</v>
      </c>
      <c r="P764" s="663">
        <v>0</v>
      </c>
      <c r="Q764" s="678"/>
      <c r="R764" s="662">
        <v>1</v>
      </c>
      <c r="S764" s="678">
        <v>1</v>
      </c>
      <c r="T764" s="745">
        <v>1</v>
      </c>
      <c r="U764" s="701">
        <v>1</v>
      </c>
    </row>
    <row r="765" spans="1:21" ht="14.4" customHeight="1" x14ac:dyDescent="0.3">
      <c r="A765" s="661">
        <v>4</v>
      </c>
      <c r="B765" s="662" t="s">
        <v>3182</v>
      </c>
      <c r="C765" s="662" t="s">
        <v>3518</v>
      </c>
      <c r="D765" s="743" t="s">
        <v>5665</v>
      </c>
      <c r="E765" s="744" t="s">
        <v>3540</v>
      </c>
      <c r="F765" s="662" t="s">
        <v>3512</v>
      </c>
      <c r="G765" s="662" t="s">
        <v>3593</v>
      </c>
      <c r="H765" s="662" t="s">
        <v>597</v>
      </c>
      <c r="I765" s="662" t="s">
        <v>806</v>
      </c>
      <c r="J765" s="662" t="s">
        <v>3594</v>
      </c>
      <c r="K765" s="662" t="s">
        <v>3595</v>
      </c>
      <c r="L765" s="663">
        <v>0</v>
      </c>
      <c r="M765" s="663">
        <v>0</v>
      </c>
      <c r="N765" s="662">
        <v>3</v>
      </c>
      <c r="O765" s="745">
        <v>1.5</v>
      </c>
      <c r="P765" s="663">
        <v>0</v>
      </c>
      <c r="Q765" s="678"/>
      <c r="R765" s="662">
        <v>1</v>
      </c>
      <c r="S765" s="678">
        <v>0.33333333333333331</v>
      </c>
      <c r="T765" s="745">
        <v>1</v>
      </c>
      <c r="U765" s="701">
        <v>0.66666666666666663</v>
      </c>
    </row>
    <row r="766" spans="1:21" ht="14.4" customHeight="1" x14ac:dyDescent="0.3">
      <c r="A766" s="661">
        <v>4</v>
      </c>
      <c r="B766" s="662" t="s">
        <v>3182</v>
      </c>
      <c r="C766" s="662" t="s">
        <v>3518</v>
      </c>
      <c r="D766" s="743" t="s">
        <v>5665</v>
      </c>
      <c r="E766" s="744" t="s">
        <v>3540</v>
      </c>
      <c r="F766" s="662" t="s">
        <v>3512</v>
      </c>
      <c r="G766" s="662" t="s">
        <v>4531</v>
      </c>
      <c r="H766" s="662" t="s">
        <v>597</v>
      </c>
      <c r="I766" s="662" t="s">
        <v>1305</v>
      </c>
      <c r="J766" s="662" t="s">
        <v>1306</v>
      </c>
      <c r="K766" s="662" t="s">
        <v>4532</v>
      </c>
      <c r="L766" s="663">
        <v>91.66</v>
      </c>
      <c r="M766" s="663">
        <v>1741.54</v>
      </c>
      <c r="N766" s="662">
        <v>19</v>
      </c>
      <c r="O766" s="745">
        <v>4.5</v>
      </c>
      <c r="P766" s="663">
        <v>1283.24</v>
      </c>
      <c r="Q766" s="678">
        <v>0.73684210526315796</v>
      </c>
      <c r="R766" s="662">
        <v>14</v>
      </c>
      <c r="S766" s="678">
        <v>0.73684210526315785</v>
      </c>
      <c r="T766" s="745">
        <v>3.5</v>
      </c>
      <c r="U766" s="701">
        <v>0.77777777777777779</v>
      </c>
    </row>
    <row r="767" spans="1:21" ht="14.4" customHeight="1" x14ac:dyDescent="0.3">
      <c r="A767" s="661">
        <v>4</v>
      </c>
      <c r="B767" s="662" t="s">
        <v>3182</v>
      </c>
      <c r="C767" s="662" t="s">
        <v>3518</v>
      </c>
      <c r="D767" s="743" t="s">
        <v>5665</v>
      </c>
      <c r="E767" s="744" t="s">
        <v>3540</v>
      </c>
      <c r="F767" s="662" t="s">
        <v>3512</v>
      </c>
      <c r="G767" s="662" t="s">
        <v>3647</v>
      </c>
      <c r="H767" s="662" t="s">
        <v>597</v>
      </c>
      <c r="I767" s="662" t="s">
        <v>1605</v>
      </c>
      <c r="J767" s="662" t="s">
        <v>1606</v>
      </c>
      <c r="K767" s="662" t="s">
        <v>3648</v>
      </c>
      <c r="L767" s="663">
        <v>22.44</v>
      </c>
      <c r="M767" s="663">
        <v>44.88</v>
      </c>
      <c r="N767" s="662">
        <v>2</v>
      </c>
      <c r="O767" s="745">
        <v>2</v>
      </c>
      <c r="P767" s="663">
        <v>22.44</v>
      </c>
      <c r="Q767" s="678">
        <v>0.5</v>
      </c>
      <c r="R767" s="662">
        <v>1</v>
      </c>
      <c r="S767" s="678">
        <v>0.5</v>
      </c>
      <c r="T767" s="745">
        <v>1</v>
      </c>
      <c r="U767" s="701">
        <v>0.5</v>
      </c>
    </row>
    <row r="768" spans="1:21" ht="14.4" customHeight="1" x14ac:dyDescent="0.3">
      <c r="A768" s="661">
        <v>4</v>
      </c>
      <c r="B768" s="662" t="s">
        <v>3182</v>
      </c>
      <c r="C768" s="662" t="s">
        <v>3518</v>
      </c>
      <c r="D768" s="743" t="s">
        <v>5665</v>
      </c>
      <c r="E768" s="744" t="s">
        <v>3540</v>
      </c>
      <c r="F768" s="662" t="s">
        <v>3512</v>
      </c>
      <c r="G768" s="662" t="s">
        <v>3666</v>
      </c>
      <c r="H768" s="662" t="s">
        <v>1373</v>
      </c>
      <c r="I768" s="662" t="s">
        <v>3828</v>
      </c>
      <c r="J768" s="662" t="s">
        <v>3829</v>
      </c>
      <c r="K768" s="662" t="s">
        <v>2247</v>
      </c>
      <c r="L768" s="663">
        <v>140.94999999999999</v>
      </c>
      <c r="M768" s="663">
        <v>281.89999999999998</v>
      </c>
      <c r="N768" s="662">
        <v>2</v>
      </c>
      <c r="O768" s="745">
        <v>1.5</v>
      </c>
      <c r="P768" s="663">
        <v>140.94999999999999</v>
      </c>
      <c r="Q768" s="678">
        <v>0.5</v>
      </c>
      <c r="R768" s="662">
        <v>1</v>
      </c>
      <c r="S768" s="678">
        <v>0.5</v>
      </c>
      <c r="T768" s="745">
        <v>0.5</v>
      </c>
      <c r="U768" s="701">
        <v>0.33333333333333331</v>
      </c>
    </row>
    <row r="769" spans="1:21" ht="14.4" customHeight="1" x14ac:dyDescent="0.3">
      <c r="A769" s="661">
        <v>4</v>
      </c>
      <c r="B769" s="662" t="s">
        <v>3182</v>
      </c>
      <c r="C769" s="662" t="s">
        <v>3518</v>
      </c>
      <c r="D769" s="743" t="s">
        <v>5665</v>
      </c>
      <c r="E769" s="744" t="s">
        <v>3540</v>
      </c>
      <c r="F769" s="662" t="s">
        <v>3512</v>
      </c>
      <c r="G769" s="662" t="s">
        <v>3666</v>
      </c>
      <c r="H769" s="662" t="s">
        <v>1373</v>
      </c>
      <c r="I769" s="662" t="s">
        <v>2309</v>
      </c>
      <c r="J769" s="662" t="s">
        <v>2310</v>
      </c>
      <c r="K769" s="662" t="s">
        <v>3446</v>
      </c>
      <c r="L769" s="663">
        <v>93.96</v>
      </c>
      <c r="M769" s="663">
        <v>93.96</v>
      </c>
      <c r="N769" s="662">
        <v>1</v>
      </c>
      <c r="O769" s="745">
        <v>1</v>
      </c>
      <c r="P769" s="663">
        <v>93.96</v>
      </c>
      <c r="Q769" s="678">
        <v>1</v>
      </c>
      <c r="R769" s="662">
        <v>1</v>
      </c>
      <c r="S769" s="678">
        <v>1</v>
      </c>
      <c r="T769" s="745">
        <v>1</v>
      </c>
      <c r="U769" s="701">
        <v>1</v>
      </c>
    </row>
    <row r="770" spans="1:21" ht="14.4" customHeight="1" x14ac:dyDescent="0.3">
      <c r="A770" s="661">
        <v>4</v>
      </c>
      <c r="B770" s="662" t="s">
        <v>3182</v>
      </c>
      <c r="C770" s="662" t="s">
        <v>3518</v>
      </c>
      <c r="D770" s="743" t="s">
        <v>5665</v>
      </c>
      <c r="E770" s="744" t="s">
        <v>3540</v>
      </c>
      <c r="F770" s="662" t="s">
        <v>3512</v>
      </c>
      <c r="G770" s="662" t="s">
        <v>3666</v>
      </c>
      <c r="H770" s="662" t="s">
        <v>597</v>
      </c>
      <c r="I770" s="662" t="s">
        <v>4634</v>
      </c>
      <c r="J770" s="662" t="s">
        <v>4635</v>
      </c>
      <c r="K770" s="662" t="s">
        <v>2247</v>
      </c>
      <c r="L770" s="663">
        <v>140.94999999999999</v>
      </c>
      <c r="M770" s="663">
        <v>281.89999999999998</v>
      </c>
      <c r="N770" s="662">
        <v>2</v>
      </c>
      <c r="O770" s="745">
        <v>1</v>
      </c>
      <c r="P770" s="663">
        <v>281.89999999999998</v>
      </c>
      <c r="Q770" s="678">
        <v>1</v>
      </c>
      <c r="R770" s="662">
        <v>2</v>
      </c>
      <c r="S770" s="678">
        <v>1</v>
      </c>
      <c r="T770" s="745">
        <v>1</v>
      </c>
      <c r="U770" s="701">
        <v>1</v>
      </c>
    </row>
    <row r="771" spans="1:21" ht="14.4" customHeight="1" x14ac:dyDescent="0.3">
      <c r="A771" s="661">
        <v>4</v>
      </c>
      <c r="B771" s="662" t="s">
        <v>3182</v>
      </c>
      <c r="C771" s="662" t="s">
        <v>3518</v>
      </c>
      <c r="D771" s="743" t="s">
        <v>5665</v>
      </c>
      <c r="E771" s="744" t="s">
        <v>3540</v>
      </c>
      <c r="F771" s="662" t="s">
        <v>3512</v>
      </c>
      <c r="G771" s="662" t="s">
        <v>3599</v>
      </c>
      <c r="H771" s="662" t="s">
        <v>597</v>
      </c>
      <c r="I771" s="662" t="s">
        <v>4636</v>
      </c>
      <c r="J771" s="662" t="s">
        <v>3942</v>
      </c>
      <c r="K771" s="662" t="s">
        <v>1338</v>
      </c>
      <c r="L771" s="663">
        <v>0</v>
      </c>
      <c r="M771" s="663">
        <v>0</v>
      </c>
      <c r="N771" s="662">
        <v>1</v>
      </c>
      <c r="O771" s="745">
        <v>0.5</v>
      </c>
      <c r="P771" s="663"/>
      <c r="Q771" s="678"/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4</v>
      </c>
      <c r="B772" s="662" t="s">
        <v>3182</v>
      </c>
      <c r="C772" s="662" t="s">
        <v>3518</v>
      </c>
      <c r="D772" s="743" t="s">
        <v>5665</v>
      </c>
      <c r="E772" s="744" t="s">
        <v>3540</v>
      </c>
      <c r="F772" s="662" t="s">
        <v>3512</v>
      </c>
      <c r="G772" s="662" t="s">
        <v>4637</v>
      </c>
      <c r="H772" s="662" t="s">
        <v>1373</v>
      </c>
      <c r="I772" s="662" t="s">
        <v>4638</v>
      </c>
      <c r="J772" s="662" t="s">
        <v>4639</v>
      </c>
      <c r="K772" s="662" t="s">
        <v>1354</v>
      </c>
      <c r="L772" s="663">
        <v>1780.88</v>
      </c>
      <c r="M772" s="663">
        <v>5342.64</v>
      </c>
      <c r="N772" s="662">
        <v>3</v>
      </c>
      <c r="O772" s="745">
        <v>0.5</v>
      </c>
      <c r="P772" s="663">
        <v>5342.64</v>
      </c>
      <c r="Q772" s="678">
        <v>1</v>
      </c>
      <c r="R772" s="662">
        <v>3</v>
      </c>
      <c r="S772" s="678">
        <v>1</v>
      </c>
      <c r="T772" s="745">
        <v>0.5</v>
      </c>
      <c r="U772" s="701">
        <v>1</v>
      </c>
    </row>
    <row r="773" spans="1:21" ht="14.4" customHeight="1" x14ac:dyDescent="0.3">
      <c r="A773" s="661">
        <v>4</v>
      </c>
      <c r="B773" s="662" t="s">
        <v>3182</v>
      </c>
      <c r="C773" s="662" t="s">
        <v>3518</v>
      </c>
      <c r="D773" s="743" t="s">
        <v>5665</v>
      </c>
      <c r="E773" s="744" t="s">
        <v>3540</v>
      </c>
      <c r="F773" s="662" t="s">
        <v>3512</v>
      </c>
      <c r="G773" s="662" t="s">
        <v>3602</v>
      </c>
      <c r="H773" s="662" t="s">
        <v>1373</v>
      </c>
      <c r="I773" s="662" t="s">
        <v>1538</v>
      </c>
      <c r="J773" s="662" t="s">
        <v>1539</v>
      </c>
      <c r="K773" s="662" t="s">
        <v>1540</v>
      </c>
      <c r="L773" s="663">
        <v>133.94</v>
      </c>
      <c r="M773" s="663">
        <v>803.64</v>
      </c>
      <c r="N773" s="662">
        <v>6</v>
      </c>
      <c r="O773" s="745">
        <v>1.5</v>
      </c>
      <c r="P773" s="663">
        <v>267.88</v>
      </c>
      <c r="Q773" s="678">
        <v>0.33333333333333331</v>
      </c>
      <c r="R773" s="662">
        <v>2</v>
      </c>
      <c r="S773" s="678">
        <v>0.33333333333333331</v>
      </c>
      <c r="T773" s="745">
        <v>0.5</v>
      </c>
      <c r="U773" s="701">
        <v>0.33333333333333331</v>
      </c>
    </row>
    <row r="774" spans="1:21" ht="14.4" customHeight="1" x14ac:dyDescent="0.3">
      <c r="A774" s="661">
        <v>4</v>
      </c>
      <c r="B774" s="662" t="s">
        <v>3182</v>
      </c>
      <c r="C774" s="662" t="s">
        <v>3518</v>
      </c>
      <c r="D774" s="743" t="s">
        <v>5665</v>
      </c>
      <c r="E774" s="744" t="s">
        <v>3540</v>
      </c>
      <c r="F774" s="662" t="s">
        <v>3512</v>
      </c>
      <c r="G774" s="662" t="s">
        <v>3602</v>
      </c>
      <c r="H774" s="662" t="s">
        <v>597</v>
      </c>
      <c r="I774" s="662" t="s">
        <v>3835</v>
      </c>
      <c r="J774" s="662" t="s">
        <v>3836</v>
      </c>
      <c r="K774" s="662" t="s">
        <v>3837</v>
      </c>
      <c r="L774" s="663">
        <v>133.94</v>
      </c>
      <c r="M774" s="663">
        <v>1875.1600000000003</v>
      </c>
      <c r="N774" s="662">
        <v>14</v>
      </c>
      <c r="O774" s="745">
        <v>8.5</v>
      </c>
      <c r="P774" s="663">
        <v>1741.2200000000003</v>
      </c>
      <c r="Q774" s="678">
        <v>0.9285714285714286</v>
      </c>
      <c r="R774" s="662">
        <v>13</v>
      </c>
      <c r="S774" s="678">
        <v>0.9285714285714286</v>
      </c>
      <c r="T774" s="745">
        <v>7.5</v>
      </c>
      <c r="U774" s="701">
        <v>0.88235294117647056</v>
      </c>
    </row>
    <row r="775" spans="1:21" ht="14.4" customHeight="1" x14ac:dyDescent="0.3">
      <c r="A775" s="661">
        <v>4</v>
      </c>
      <c r="B775" s="662" t="s">
        <v>3182</v>
      </c>
      <c r="C775" s="662" t="s">
        <v>3518</v>
      </c>
      <c r="D775" s="743" t="s">
        <v>5665</v>
      </c>
      <c r="E775" s="744" t="s">
        <v>3540</v>
      </c>
      <c r="F775" s="662" t="s">
        <v>3513</v>
      </c>
      <c r="G775" s="662" t="s">
        <v>3603</v>
      </c>
      <c r="H775" s="662" t="s">
        <v>597</v>
      </c>
      <c r="I775" s="662" t="s">
        <v>3604</v>
      </c>
      <c r="J775" s="662" t="s">
        <v>3605</v>
      </c>
      <c r="K775" s="662"/>
      <c r="L775" s="663">
        <v>0</v>
      </c>
      <c r="M775" s="663">
        <v>0</v>
      </c>
      <c r="N775" s="662">
        <v>9</v>
      </c>
      <c r="O775" s="745">
        <v>9</v>
      </c>
      <c r="P775" s="663">
        <v>0</v>
      </c>
      <c r="Q775" s="678"/>
      <c r="R775" s="662">
        <v>8</v>
      </c>
      <c r="S775" s="678">
        <v>0.88888888888888884</v>
      </c>
      <c r="T775" s="745">
        <v>8</v>
      </c>
      <c r="U775" s="701">
        <v>0.88888888888888884</v>
      </c>
    </row>
    <row r="776" spans="1:21" ht="14.4" customHeight="1" x14ac:dyDescent="0.3">
      <c r="A776" s="661">
        <v>4</v>
      </c>
      <c r="B776" s="662" t="s">
        <v>3182</v>
      </c>
      <c r="C776" s="662" t="s">
        <v>3518</v>
      </c>
      <c r="D776" s="743" t="s">
        <v>5665</v>
      </c>
      <c r="E776" s="744" t="s">
        <v>3540</v>
      </c>
      <c r="F776" s="662" t="s">
        <v>3514</v>
      </c>
      <c r="G776" s="662" t="s">
        <v>3820</v>
      </c>
      <c r="H776" s="662" t="s">
        <v>597</v>
      </c>
      <c r="I776" s="662" t="s">
        <v>4640</v>
      </c>
      <c r="J776" s="662" t="s">
        <v>3953</v>
      </c>
      <c r="K776" s="662" t="s">
        <v>4641</v>
      </c>
      <c r="L776" s="663">
        <v>25</v>
      </c>
      <c r="M776" s="663">
        <v>25</v>
      </c>
      <c r="N776" s="662">
        <v>1</v>
      </c>
      <c r="O776" s="745">
        <v>1</v>
      </c>
      <c r="P776" s="663"/>
      <c r="Q776" s="678">
        <v>0</v>
      </c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4</v>
      </c>
      <c r="B777" s="662" t="s">
        <v>3182</v>
      </c>
      <c r="C777" s="662" t="s">
        <v>3518</v>
      </c>
      <c r="D777" s="743" t="s">
        <v>5665</v>
      </c>
      <c r="E777" s="744" t="s">
        <v>3540</v>
      </c>
      <c r="F777" s="662" t="s">
        <v>3514</v>
      </c>
      <c r="G777" s="662" t="s">
        <v>3820</v>
      </c>
      <c r="H777" s="662" t="s">
        <v>597</v>
      </c>
      <c r="I777" s="662" t="s">
        <v>3952</v>
      </c>
      <c r="J777" s="662" t="s">
        <v>3953</v>
      </c>
      <c r="K777" s="662" t="s">
        <v>3954</v>
      </c>
      <c r="L777" s="663">
        <v>200</v>
      </c>
      <c r="M777" s="663">
        <v>400</v>
      </c>
      <c r="N777" s="662">
        <v>2</v>
      </c>
      <c r="O777" s="745">
        <v>1</v>
      </c>
      <c r="P777" s="663">
        <v>400</v>
      </c>
      <c r="Q777" s="678">
        <v>1</v>
      </c>
      <c r="R777" s="662">
        <v>2</v>
      </c>
      <c r="S777" s="678">
        <v>1</v>
      </c>
      <c r="T777" s="745">
        <v>1</v>
      </c>
      <c r="U777" s="701">
        <v>1</v>
      </c>
    </row>
    <row r="778" spans="1:21" ht="14.4" customHeight="1" x14ac:dyDescent="0.3">
      <c r="A778" s="661">
        <v>4</v>
      </c>
      <c r="B778" s="662" t="s">
        <v>3182</v>
      </c>
      <c r="C778" s="662" t="s">
        <v>3518</v>
      </c>
      <c r="D778" s="743" t="s">
        <v>5665</v>
      </c>
      <c r="E778" s="744" t="s">
        <v>3540</v>
      </c>
      <c r="F778" s="662" t="s">
        <v>3514</v>
      </c>
      <c r="G778" s="662" t="s">
        <v>3820</v>
      </c>
      <c r="H778" s="662" t="s">
        <v>597</v>
      </c>
      <c r="I778" s="662" t="s">
        <v>3821</v>
      </c>
      <c r="J778" s="662" t="s">
        <v>3822</v>
      </c>
      <c r="K778" s="662" t="s">
        <v>3823</v>
      </c>
      <c r="L778" s="663">
        <v>50</v>
      </c>
      <c r="M778" s="663">
        <v>150</v>
      </c>
      <c r="N778" s="662">
        <v>3</v>
      </c>
      <c r="O778" s="745">
        <v>1</v>
      </c>
      <c r="P778" s="663">
        <v>150</v>
      </c>
      <c r="Q778" s="678">
        <v>1</v>
      </c>
      <c r="R778" s="662">
        <v>3</v>
      </c>
      <c r="S778" s="678">
        <v>1</v>
      </c>
      <c r="T778" s="745">
        <v>1</v>
      </c>
      <c r="U778" s="701">
        <v>1</v>
      </c>
    </row>
    <row r="779" spans="1:21" ht="14.4" customHeight="1" x14ac:dyDescent="0.3">
      <c r="A779" s="661">
        <v>4</v>
      </c>
      <c r="B779" s="662" t="s">
        <v>3182</v>
      </c>
      <c r="C779" s="662" t="s">
        <v>3518</v>
      </c>
      <c r="D779" s="743" t="s">
        <v>5665</v>
      </c>
      <c r="E779" s="744" t="s">
        <v>3540</v>
      </c>
      <c r="F779" s="662" t="s">
        <v>3514</v>
      </c>
      <c r="G779" s="662" t="s">
        <v>3820</v>
      </c>
      <c r="H779" s="662" t="s">
        <v>597</v>
      </c>
      <c r="I779" s="662" t="s">
        <v>3955</v>
      </c>
      <c r="J779" s="662" t="s">
        <v>3956</v>
      </c>
      <c r="K779" s="662" t="s">
        <v>3957</v>
      </c>
      <c r="L779" s="663">
        <v>120</v>
      </c>
      <c r="M779" s="663">
        <v>360</v>
      </c>
      <c r="N779" s="662">
        <v>3</v>
      </c>
      <c r="O779" s="745">
        <v>1</v>
      </c>
      <c r="P779" s="663">
        <v>360</v>
      </c>
      <c r="Q779" s="678">
        <v>1</v>
      </c>
      <c r="R779" s="662">
        <v>3</v>
      </c>
      <c r="S779" s="678">
        <v>1</v>
      </c>
      <c r="T779" s="745">
        <v>1</v>
      </c>
      <c r="U779" s="701">
        <v>1</v>
      </c>
    </row>
    <row r="780" spans="1:21" ht="14.4" customHeight="1" x14ac:dyDescent="0.3">
      <c r="A780" s="661">
        <v>4</v>
      </c>
      <c r="B780" s="662" t="s">
        <v>3182</v>
      </c>
      <c r="C780" s="662" t="s">
        <v>3518</v>
      </c>
      <c r="D780" s="743" t="s">
        <v>5665</v>
      </c>
      <c r="E780" s="744" t="s">
        <v>3540</v>
      </c>
      <c r="F780" s="662" t="s">
        <v>3514</v>
      </c>
      <c r="G780" s="662" t="s">
        <v>3976</v>
      </c>
      <c r="H780" s="662" t="s">
        <v>597</v>
      </c>
      <c r="I780" s="662" t="s">
        <v>3977</v>
      </c>
      <c r="J780" s="662" t="s">
        <v>3978</v>
      </c>
      <c r="K780" s="662" t="s">
        <v>3979</v>
      </c>
      <c r="L780" s="663">
        <v>410</v>
      </c>
      <c r="M780" s="663">
        <v>14350</v>
      </c>
      <c r="N780" s="662">
        <v>35</v>
      </c>
      <c r="O780" s="745">
        <v>35</v>
      </c>
      <c r="P780" s="663">
        <v>14350</v>
      </c>
      <c r="Q780" s="678">
        <v>1</v>
      </c>
      <c r="R780" s="662">
        <v>35</v>
      </c>
      <c r="S780" s="678">
        <v>1</v>
      </c>
      <c r="T780" s="745">
        <v>35</v>
      </c>
      <c r="U780" s="701">
        <v>1</v>
      </c>
    </row>
    <row r="781" spans="1:21" ht="14.4" customHeight="1" x14ac:dyDescent="0.3">
      <c r="A781" s="661">
        <v>4</v>
      </c>
      <c r="B781" s="662" t="s">
        <v>3182</v>
      </c>
      <c r="C781" s="662" t="s">
        <v>3518</v>
      </c>
      <c r="D781" s="743" t="s">
        <v>5665</v>
      </c>
      <c r="E781" s="744" t="s">
        <v>3540</v>
      </c>
      <c r="F781" s="662" t="s">
        <v>3514</v>
      </c>
      <c r="G781" s="662" t="s">
        <v>3976</v>
      </c>
      <c r="H781" s="662" t="s">
        <v>597</v>
      </c>
      <c r="I781" s="662" t="s">
        <v>3980</v>
      </c>
      <c r="J781" s="662" t="s">
        <v>3981</v>
      </c>
      <c r="K781" s="662" t="s">
        <v>3982</v>
      </c>
      <c r="L781" s="663">
        <v>566</v>
      </c>
      <c r="M781" s="663">
        <v>1698</v>
      </c>
      <c r="N781" s="662">
        <v>3</v>
      </c>
      <c r="O781" s="745">
        <v>3</v>
      </c>
      <c r="P781" s="663">
        <v>566</v>
      </c>
      <c r="Q781" s="678">
        <v>0.33333333333333331</v>
      </c>
      <c r="R781" s="662">
        <v>1</v>
      </c>
      <c r="S781" s="678">
        <v>0.33333333333333331</v>
      </c>
      <c r="T781" s="745">
        <v>1</v>
      </c>
      <c r="U781" s="701">
        <v>0.33333333333333331</v>
      </c>
    </row>
    <row r="782" spans="1:21" ht="14.4" customHeight="1" x14ac:dyDescent="0.3">
      <c r="A782" s="661">
        <v>4</v>
      </c>
      <c r="B782" s="662" t="s">
        <v>3182</v>
      </c>
      <c r="C782" s="662" t="s">
        <v>3518</v>
      </c>
      <c r="D782" s="743" t="s">
        <v>5665</v>
      </c>
      <c r="E782" s="744" t="s">
        <v>3540</v>
      </c>
      <c r="F782" s="662" t="s">
        <v>3514</v>
      </c>
      <c r="G782" s="662" t="s">
        <v>3976</v>
      </c>
      <c r="H782" s="662" t="s">
        <v>597</v>
      </c>
      <c r="I782" s="662" t="s">
        <v>4642</v>
      </c>
      <c r="J782" s="662" t="s">
        <v>3978</v>
      </c>
      <c r="K782" s="662" t="s">
        <v>4643</v>
      </c>
      <c r="L782" s="663">
        <v>410</v>
      </c>
      <c r="M782" s="663">
        <v>410</v>
      </c>
      <c r="N782" s="662">
        <v>1</v>
      </c>
      <c r="O782" s="745">
        <v>1</v>
      </c>
      <c r="P782" s="663">
        <v>410</v>
      </c>
      <c r="Q782" s="678">
        <v>1</v>
      </c>
      <c r="R782" s="662">
        <v>1</v>
      </c>
      <c r="S782" s="678">
        <v>1</v>
      </c>
      <c r="T782" s="745">
        <v>1</v>
      </c>
      <c r="U782" s="701">
        <v>1</v>
      </c>
    </row>
    <row r="783" spans="1:21" ht="14.4" customHeight="1" x14ac:dyDescent="0.3">
      <c r="A783" s="661">
        <v>4</v>
      </c>
      <c r="B783" s="662" t="s">
        <v>3182</v>
      </c>
      <c r="C783" s="662" t="s">
        <v>3518</v>
      </c>
      <c r="D783" s="743" t="s">
        <v>5665</v>
      </c>
      <c r="E783" s="744" t="s">
        <v>3540</v>
      </c>
      <c r="F783" s="662" t="s">
        <v>3514</v>
      </c>
      <c r="G783" s="662" t="s">
        <v>3768</v>
      </c>
      <c r="H783" s="662" t="s">
        <v>597</v>
      </c>
      <c r="I783" s="662" t="s">
        <v>3840</v>
      </c>
      <c r="J783" s="662" t="s">
        <v>3841</v>
      </c>
      <c r="K783" s="662" t="s">
        <v>3842</v>
      </c>
      <c r="L783" s="663">
        <v>900</v>
      </c>
      <c r="M783" s="663">
        <v>5400</v>
      </c>
      <c r="N783" s="662">
        <v>6</v>
      </c>
      <c r="O783" s="745">
        <v>6</v>
      </c>
      <c r="P783" s="663">
        <v>5400</v>
      </c>
      <c r="Q783" s="678">
        <v>1</v>
      </c>
      <c r="R783" s="662">
        <v>6</v>
      </c>
      <c r="S783" s="678">
        <v>1</v>
      </c>
      <c r="T783" s="745">
        <v>6</v>
      </c>
      <c r="U783" s="701">
        <v>1</v>
      </c>
    </row>
    <row r="784" spans="1:21" ht="14.4" customHeight="1" x14ac:dyDescent="0.3">
      <c r="A784" s="661">
        <v>4</v>
      </c>
      <c r="B784" s="662" t="s">
        <v>3182</v>
      </c>
      <c r="C784" s="662" t="s">
        <v>3518</v>
      </c>
      <c r="D784" s="743" t="s">
        <v>5665</v>
      </c>
      <c r="E784" s="744" t="s">
        <v>3540</v>
      </c>
      <c r="F784" s="662" t="s">
        <v>3514</v>
      </c>
      <c r="G784" s="662" t="s">
        <v>3768</v>
      </c>
      <c r="H784" s="662" t="s">
        <v>597</v>
      </c>
      <c r="I784" s="662" t="s">
        <v>3810</v>
      </c>
      <c r="J784" s="662" t="s">
        <v>3811</v>
      </c>
      <c r="K784" s="662" t="s">
        <v>3812</v>
      </c>
      <c r="L784" s="663">
        <v>378.48</v>
      </c>
      <c r="M784" s="663">
        <v>1513.92</v>
      </c>
      <c r="N784" s="662">
        <v>4</v>
      </c>
      <c r="O784" s="745">
        <v>4</v>
      </c>
      <c r="P784" s="663">
        <v>1513.92</v>
      </c>
      <c r="Q784" s="678">
        <v>1</v>
      </c>
      <c r="R784" s="662">
        <v>4</v>
      </c>
      <c r="S784" s="678">
        <v>1</v>
      </c>
      <c r="T784" s="745">
        <v>4</v>
      </c>
      <c r="U784" s="701">
        <v>1</v>
      </c>
    </row>
    <row r="785" spans="1:21" ht="14.4" customHeight="1" x14ac:dyDescent="0.3">
      <c r="A785" s="661">
        <v>4</v>
      </c>
      <c r="B785" s="662" t="s">
        <v>3182</v>
      </c>
      <c r="C785" s="662" t="s">
        <v>3518</v>
      </c>
      <c r="D785" s="743" t="s">
        <v>5665</v>
      </c>
      <c r="E785" s="744" t="s">
        <v>3540</v>
      </c>
      <c r="F785" s="662" t="s">
        <v>3514</v>
      </c>
      <c r="G785" s="662" t="s">
        <v>3768</v>
      </c>
      <c r="H785" s="662" t="s">
        <v>597</v>
      </c>
      <c r="I785" s="662" t="s">
        <v>2789</v>
      </c>
      <c r="J785" s="662" t="s">
        <v>3983</v>
      </c>
      <c r="K785" s="662" t="s">
        <v>3984</v>
      </c>
      <c r="L785" s="663">
        <v>378.48</v>
      </c>
      <c r="M785" s="663">
        <v>378.48</v>
      </c>
      <c r="N785" s="662">
        <v>1</v>
      </c>
      <c r="O785" s="745">
        <v>1</v>
      </c>
      <c r="P785" s="663">
        <v>378.48</v>
      </c>
      <c r="Q785" s="678">
        <v>1</v>
      </c>
      <c r="R785" s="662">
        <v>1</v>
      </c>
      <c r="S785" s="678">
        <v>1</v>
      </c>
      <c r="T785" s="745">
        <v>1</v>
      </c>
      <c r="U785" s="701">
        <v>1</v>
      </c>
    </row>
    <row r="786" spans="1:21" ht="14.4" customHeight="1" x14ac:dyDescent="0.3">
      <c r="A786" s="661">
        <v>4</v>
      </c>
      <c r="B786" s="662" t="s">
        <v>3182</v>
      </c>
      <c r="C786" s="662" t="s">
        <v>3518</v>
      </c>
      <c r="D786" s="743" t="s">
        <v>5665</v>
      </c>
      <c r="E786" s="744" t="s">
        <v>3540</v>
      </c>
      <c r="F786" s="662" t="s">
        <v>3514</v>
      </c>
      <c r="G786" s="662" t="s">
        <v>3768</v>
      </c>
      <c r="H786" s="662" t="s">
        <v>597</v>
      </c>
      <c r="I786" s="662" t="s">
        <v>4644</v>
      </c>
      <c r="J786" s="662" t="s">
        <v>4645</v>
      </c>
      <c r="K786" s="662"/>
      <c r="L786" s="663">
        <v>400</v>
      </c>
      <c r="M786" s="663">
        <v>400</v>
      </c>
      <c r="N786" s="662">
        <v>1</v>
      </c>
      <c r="O786" s="745">
        <v>1</v>
      </c>
      <c r="P786" s="663"/>
      <c r="Q786" s="678">
        <v>0</v>
      </c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4</v>
      </c>
      <c r="B787" s="662" t="s">
        <v>3182</v>
      </c>
      <c r="C787" s="662" t="s">
        <v>3518</v>
      </c>
      <c r="D787" s="743" t="s">
        <v>5665</v>
      </c>
      <c r="E787" s="744" t="s">
        <v>3540</v>
      </c>
      <c r="F787" s="662" t="s">
        <v>3514</v>
      </c>
      <c r="G787" s="662" t="s">
        <v>3768</v>
      </c>
      <c r="H787" s="662" t="s">
        <v>597</v>
      </c>
      <c r="I787" s="662" t="s">
        <v>4646</v>
      </c>
      <c r="J787" s="662" t="s">
        <v>4647</v>
      </c>
      <c r="K787" s="662" t="s">
        <v>4648</v>
      </c>
      <c r="L787" s="663">
        <v>1018.75</v>
      </c>
      <c r="M787" s="663">
        <v>1018.75</v>
      </c>
      <c r="N787" s="662">
        <v>1</v>
      </c>
      <c r="O787" s="745">
        <v>1</v>
      </c>
      <c r="P787" s="663"/>
      <c r="Q787" s="678">
        <v>0</v>
      </c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4</v>
      </c>
      <c r="B788" s="662" t="s">
        <v>3182</v>
      </c>
      <c r="C788" s="662" t="s">
        <v>3518</v>
      </c>
      <c r="D788" s="743" t="s">
        <v>5665</v>
      </c>
      <c r="E788" s="744" t="s">
        <v>3541</v>
      </c>
      <c r="F788" s="662" t="s">
        <v>3512</v>
      </c>
      <c r="G788" s="662" t="s">
        <v>4649</v>
      </c>
      <c r="H788" s="662" t="s">
        <v>597</v>
      </c>
      <c r="I788" s="662" t="s">
        <v>4650</v>
      </c>
      <c r="J788" s="662" t="s">
        <v>4651</v>
      </c>
      <c r="K788" s="662" t="s">
        <v>960</v>
      </c>
      <c r="L788" s="663">
        <v>0</v>
      </c>
      <c r="M788" s="663">
        <v>0</v>
      </c>
      <c r="N788" s="662">
        <v>1</v>
      </c>
      <c r="O788" s="745">
        <v>0.5</v>
      </c>
      <c r="P788" s="663"/>
      <c r="Q788" s="678"/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4</v>
      </c>
      <c r="B789" s="662" t="s">
        <v>3182</v>
      </c>
      <c r="C789" s="662" t="s">
        <v>3518</v>
      </c>
      <c r="D789" s="743" t="s">
        <v>5665</v>
      </c>
      <c r="E789" s="744" t="s">
        <v>3541</v>
      </c>
      <c r="F789" s="662" t="s">
        <v>3512</v>
      </c>
      <c r="G789" s="662" t="s">
        <v>3998</v>
      </c>
      <c r="H789" s="662" t="s">
        <v>597</v>
      </c>
      <c r="I789" s="662" t="s">
        <v>4652</v>
      </c>
      <c r="J789" s="662" t="s">
        <v>4653</v>
      </c>
      <c r="K789" s="662" t="s">
        <v>3449</v>
      </c>
      <c r="L789" s="663">
        <v>5.14</v>
      </c>
      <c r="M789" s="663">
        <v>10.28</v>
      </c>
      <c r="N789" s="662">
        <v>2</v>
      </c>
      <c r="O789" s="745">
        <v>0.5</v>
      </c>
      <c r="P789" s="663"/>
      <c r="Q789" s="678">
        <v>0</v>
      </c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4</v>
      </c>
      <c r="B790" s="662" t="s">
        <v>3182</v>
      </c>
      <c r="C790" s="662" t="s">
        <v>3518</v>
      </c>
      <c r="D790" s="743" t="s">
        <v>5665</v>
      </c>
      <c r="E790" s="744" t="s">
        <v>3541</v>
      </c>
      <c r="F790" s="662" t="s">
        <v>3512</v>
      </c>
      <c r="G790" s="662" t="s">
        <v>3798</v>
      </c>
      <c r="H790" s="662" t="s">
        <v>597</v>
      </c>
      <c r="I790" s="662" t="s">
        <v>4654</v>
      </c>
      <c r="J790" s="662" t="s">
        <v>4655</v>
      </c>
      <c r="K790" s="662" t="s">
        <v>4656</v>
      </c>
      <c r="L790" s="663">
        <v>0</v>
      </c>
      <c r="M790" s="663">
        <v>0</v>
      </c>
      <c r="N790" s="662">
        <v>1</v>
      </c>
      <c r="O790" s="745">
        <v>1</v>
      </c>
      <c r="P790" s="663">
        <v>0</v>
      </c>
      <c r="Q790" s="678"/>
      <c r="R790" s="662">
        <v>1</v>
      </c>
      <c r="S790" s="678">
        <v>1</v>
      </c>
      <c r="T790" s="745">
        <v>1</v>
      </c>
      <c r="U790" s="701">
        <v>1</v>
      </c>
    </row>
    <row r="791" spans="1:21" ht="14.4" customHeight="1" x14ac:dyDescent="0.3">
      <c r="A791" s="661">
        <v>4</v>
      </c>
      <c r="B791" s="662" t="s">
        <v>3182</v>
      </c>
      <c r="C791" s="662" t="s">
        <v>3518</v>
      </c>
      <c r="D791" s="743" t="s">
        <v>5665</v>
      </c>
      <c r="E791" s="744" t="s">
        <v>3541</v>
      </c>
      <c r="F791" s="662" t="s">
        <v>3512</v>
      </c>
      <c r="G791" s="662" t="s">
        <v>4572</v>
      </c>
      <c r="H791" s="662" t="s">
        <v>597</v>
      </c>
      <c r="I791" s="662" t="s">
        <v>4657</v>
      </c>
      <c r="J791" s="662" t="s">
        <v>4658</v>
      </c>
      <c r="K791" s="662" t="s">
        <v>3096</v>
      </c>
      <c r="L791" s="663">
        <v>46.09</v>
      </c>
      <c r="M791" s="663">
        <v>46.09</v>
      </c>
      <c r="N791" s="662">
        <v>1</v>
      </c>
      <c r="O791" s="745">
        <v>0.5</v>
      </c>
      <c r="P791" s="663">
        <v>46.09</v>
      </c>
      <c r="Q791" s="678">
        <v>1</v>
      </c>
      <c r="R791" s="662">
        <v>1</v>
      </c>
      <c r="S791" s="678">
        <v>1</v>
      </c>
      <c r="T791" s="745">
        <v>0.5</v>
      </c>
      <c r="U791" s="701">
        <v>1</v>
      </c>
    </row>
    <row r="792" spans="1:21" ht="14.4" customHeight="1" x14ac:dyDescent="0.3">
      <c r="A792" s="661">
        <v>4</v>
      </c>
      <c r="B792" s="662" t="s">
        <v>3182</v>
      </c>
      <c r="C792" s="662" t="s">
        <v>3518</v>
      </c>
      <c r="D792" s="743" t="s">
        <v>5665</v>
      </c>
      <c r="E792" s="744" t="s">
        <v>3541</v>
      </c>
      <c r="F792" s="662" t="s">
        <v>3512</v>
      </c>
      <c r="G792" s="662" t="s">
        <v>3573</v>
      </c>
      <c r="H792" s="662" t="s">
        <v>597</v>
      </c>
      <c r="I792" s="662" t="s">
        <v>4006</v>
      </c>
      <c r="J792" s="662" t="s">
        <v>2273</v>
      </c>
      <c r="K792" s="662" t="s">
        <v>4007</v>
      </c>
      <c r="L792" s="663">
        <v>154.36000000000001</v>
      </c>
      <c r="M792" s="663">
        <v>154.36000000000001</v>
      </c>
      <c r="N792" s="662">
        <v>1</v>
      </c>
      <c r="O792" s="745">
        <v>0.5</v>
      </c>
      <c r="P792" s="663">
        <v>154.36000000000001</v>
      </c>
      <c r="Q792" s="678">
        <v>1</v>
      </c>
      <c r="R792" s="662">
        <v>1</v>
      </c>
      <c r="S792" s="678">
        <v>1</v>
      </c>
      <c r="T792" s="745">
        <v>0.5</v>
      </c>
      <c r="U792" s="701">
        <v>1</v>
      </c>
    </row>
    <row r="793" spans="1:21" ht="14.4" customHeight="1" x14ac:dyDescent="0.3">
      <c r="A793" s="661">
        <v>4</v>
      </c>
      <c r="B793" s="662" t="s">
        <v>3182</v>
      </c>
      <c r="C793" s="662" t="s">
        <v>3518</v>
      </c>
      <c r="D793" s="743" t="s">
        <v>5665</v>
      </c>
      <c r="E793" s="744" t="s">
        <v>3541</v>
      </c>
      <c r="F793" s="662" t="s">
        <v>3512</v>
      </c>
      <c r="G793" s="662" t="s">
        <v>3573</v>
      </c>
      <c r="H793" s="662" t="s">
        <v>1373</v>
      </c>
      <c r="I793" s="662" t="s">
        <v>1641</v>
      </c>
      <c r="J793" s="662" t="s">
        <v>1557</v>
      </c>
      <c r="K793" s="662" t="s">
        <v>3351</v>
      </c>
      <c r="L793" s="663">
        <v>150.04</v>
      </c>
      <c r="M793" s="663">
        <v>150.04</v>
      </c>
      <c r="N793" s="662">
        <v>1</v>
      </c>
      <c r="O793" s="745">
        <v>1</v>
      </c>
      <c r="P793" s="663">
        <v>150.04</v>
      </c>
      <c r="Q793" s="678">
        <v>1</v>
      </c>
      <c r="R793" s="662">
        <v>1</v>
      </c>
      <c r="S793" s="678">
        <v>1</v>
      </c>
      <c r="T793" s="745">
        <v>1</v>
      </c>
      <c r="U793" s="701">
        <v>1</v>
      </c>
    </row>
    <row r="794" spans="1:21" ht="14.4" customHeight="1" x14ac:dyDescent="0.3">
      <c r="A794" s="661">
        <v>4</v>
      </c>
      <c r="B794" s="662" t="s">
        <v>3182</v>
      </c>
      <c r="C794" s="662" t="s">
        <v>3518</v>
      </c>
      <c r="D794" s="743" t="s">
        <v>5665</v>
      </c>
      <c r="E794" s="744" t="s">
        <v>3541</v>
      </c>
      <c r="F794" s="662" t="s">
        <v>3512</v>
      </c>
      <c r="G794" s="662" t="s">
        <v>3573</v>
      </c>
      <c r="H794" s="662" t="s">
        <v>1373</v>
      </c>
      <c r="I794" s="662" t="s">
        <v>1641</v>
      </c>
      <c r="J794" s="662" t="s">
        <v>1557</v>
      </c>
      <c r="K794" s="662" t="s">
        <v>3351</v>
      </c>
      <c r="L794" s="663">
        <v>154.36000000000001</v>
      </c>
      <c r="M794" s="663">
        <v>926.16000000000008</v>
      </c>
      <c r="N794" s="662">
        <v>6</v>
      </c>
      <c r="O794" s="745">
        <v>3.5</v>
      </c>
      <c r="P794" s="663">
        <v>463.08000000000004</v>
      </c>
      <c r="Q794" s="678">
        <v>0.5</v>
      </c>
      <c r="R794" s="662">
        <v>3</v>
      </c>
      <c r="S794" s="678">
        <v>0.5</v>
      </c>
      <c r="T794" s="745">
        <v>1.5</v>
      </c>
      <c r="U794" s="701">
        <v>0.42857142857142855</v>
      </c>
    </row>
    <row r="795" spans="1:21" ht="14.4" customHeight="1" x14ac:dyDescent="0.3">
      <c r="A795" s="661">
        <v>4</v>
      </c>
      <c r="B795" s="662" t="s">
        <v>3182</v>
      </c>
      <c r="C795" s="662" t="s">
        <v>3518</v>
      </c>
      <c r="D795" s="743" t="s">
        <v>5665</v>
      </c>
      <c r="E795" s="744" t="s">
        <v>3541</v>
      </c>
      <c r="F795" s="662" t="s">
        <v>3512</v>
      </c>
      <c r="G795" s="662" t="s">
        <v>4659</v>
      </c>
      <c r="H795" s="662" t="s">
        <v>597</v>
      </c>
      <c r="I795" s="662" t="s">
        <v>4660</v>
      </c>
      <c r="J795" s="662" t="s">
        <v>4661</v>
      </c>
      <c r="K795" s="662" t="s">
        <v>986</v>
      </c>
      <c r="L795" s="663">
        <v>150.1</v>
      </c>
      <c r="M795" s="663">
        <v>300.2</v>
      </c>
      <c r="N795" s="662">
        <v>2</v>
      </c>
      <c r="O795" s="745">
        <v>1</v>
      </c>
      <c r="P795" s="663"/>
      <c r="Q795" s="678">
        <v>0</v>
      </c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4</v>
      </c>
      <c r="B796" s="662" t="s">
        <v>3182</v>
      </c>
      <c r="C796" s="662" t="s">
        <v>3518</v>
      </c>
      <c r="D796" s="743" t="s">
        <v>5665</v>
      </c>
      <c r="E796" s="744" t="s">
        <v>3541</v>
      </c>
      <c r="F796" s="662" t="s">
        <v>3512</v>
      </c>
      <c r="G796" s="662" t="s">
        <v>3849</v>
      </c>
      <c r="H796" s="662" t="s">
        <v>1373</v>
      </c>
      <c r="I796" s="662" t="s">
        <v>3853</v>
      </c>
      <c r="J796" s="662" t="s">
        <v>3854</v>
      </c>
      <c r="K796" s="662" t="s">
        <v>3855</v>
      </c>
      <c r="L796" s="663">
        <v>119.7</v>
      </c>
      <c r="M796" s="663">
        <v>598.5</v>
      </c>
      <c r="N796" s="662">
        <v>5</v>
      </c>
      <c r="O796" s="745">
        <v>2.5</v>
      </c>
      <c r="P796" s="663">
        <v>119.7</v>
      </c>
      <c r="Q796" s="678">
        <v>0.2</v>
      </c>
      <c r="R796" s="662">
        <v>1</v>
      </c>
      <c r="S796" s="678">
        <v>0.2</v>
      </c>
      <c r="T796" s="745">
        <v>1</v>
      </c>
      <c r="U796" s="701">
        <v>0.4</v>
      </c>
    </row>
    <row r="797" spans="1:21" ht="14.4" customHeight="1" x14ac:dyDescent="0.3">
      <c r="A797" s="661">
        <v>4</v>
      </c>
      <c r="B797" s="662" t="s">
        <v>3182</v>
      </c>
      <c r="C797" s="662" t="s">
        <v>3518</v>
      </c>
      <c r="D797" s="743" t="s">
        <v>5665</v>
      </c>
      <c r="E797" s="744" t="s">
        <v>3541</v>
      </c>
      <c r="F797" s="662" t="s">
        <v>3512</v>
      </c>
      <c r="G797" s="662" t="s">
        <v>3849</v>
      </c>
      <c r="H797" s="662" t="s">
        <v>1373</v>
      </c>
      <c r="I797" s="662" t="s">
        <v>4008</v>
      </c>
      <c r="J797" s="662" t="s">
        <v>3854</v>
      </c>
      <c r="K797" s="662" t="s">
        <v>4009</v>
      </c>
      <c r="L797" s="663">
        <v>141.09</v>
      </c>
      <c r="M797" s="663">
        <v>282.18</v>
      </c>
      <c r="N797" s="662">
        <v>2</v>
      </c>
      <c r="O797" s="745">
        <v>0.5</v>
      </c>
      <c r="P797" s="663"/>
      <c r="Q797" s="678">
        <v>0</v>
      </c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4</v>
      </c>
      <c r="B798" s="662" t="s">
        <v>3182</v>
      </c>
      <c r="C798" s="662" t="s">
        <v>3518</v>
      </c>
      <c r="D798" s="743" t="s">
        <v>5665</v>
      </c>
      <c r="E798" s="744" t="s">
        <v>3541</v>
      </c>
      <c r="F798" s="662" t="s">
        <v>3512</v>
      </c>
      <c r="G798" s="662" t="s">
        <v>3574</v>
      </c>
      <c r="H798" s="662" t="s">
        <v>597</v>
      </c>
      <c r="I798" s="662" t="s">
        <v>873</v>
      </c>
      <c r="J798" s="662" t="s">
        <v>4662</v>
      </c>
      <c r="K798" s="662" t="s">
        <v>4663</v>
      </c>
      <c r="L798" s="663">
        <v>0</v>
      </c>
      <c r="M798" s="663">
        <v>0</v>
      </c>
      <c r="N798" s="662">
        <v>2</v>
      </c>
      <c r="O798" s="745">
        <v>0.5</v>
      </c>
      <c r="P798" s="663">
        <v>0</v>
      </c>
      <c r="Q798" s="678"/>
      <c r="R798" s="662">
        <v>2</v>
      </c>
      <c r="S798" s="678">
        <v>1</v>
      </c>
      <c r="T798" s="745">
        <v>0.5</v>
      </c>
      <c r="U798" s="701">
        <v>1</v>
      </c>
    </row>
    <row r="799" spans="1:21" ht="14.4" customHeight="1" x14ac:dyDescent="0.3">
      <c r="A799" s="661">
        <v>4</v>
      </c>
      <c r="B799" s="662" t="s">
        <v>3182</v>
      </c>
      <c r="C799" s="662" t="s">
        <v>3518</v>
      </c>
      <c r="D799" s="743" t="s">
        <v>5665</v>
      </c>
      <c r="E799" s="744" t="s">
        <v>3541</v>
      </c>
      <c r="F799" s="662" t="s">
        <v>3512</v>
      </c>
      <c r="G799" s="662" t="s">
        <v>4664</v>
      </c>
      <c r="H799" s="662" t="s">
        <v>597</v>
      </c>
      <c r="I799" s="662" t="s">
        <v>4665</v>
      </c>
      <c r="J799" s="662" t="s">
        <v>4666</v>
      </c>
      <c r="K799" s="662" t="s">
        <v>4667</v>
      </c>
      <c r="L799" s="663">
        <v>1116.03</v>
      </c>
      <c r="M799" s="663">
        <v>3348.09</v>
      </c>
      <c r="N799" s="662">
        <v>3</v>
      </c>
      <c r="O799" s="745">
        <v>0.5</v>
      </c>
      <c r="P799" s="663"/>
      <c r="Q799" s="678">
        <v>0</v>
      </c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4</v>
      </c>
      <c r="B800" s="662" t="s">
        <v>3182</v>
      </c>
      <c r="C800" s="662" t="s">
        <v>3518</v>
      </c>
      <c r="D800" s="743" t="s">
        <v>5665</v>
      </c>
      <c r="E800" s="744" t="s">
        <v>3541</v>
      </c>
      <c r="F800" s="662" t="s">
        <v>3512</v>
      </c>
      <c r="G800" s="662" t="s">
        <v>4664</v>
      </c>
      <c r="H800" s="662" t="s">
        <v>597</v>
      </c>
      <c r="I800" s="662" t="s">
        <v>4665</v>
      </c>
      <c r="J800" s="662" t="s">
        <v>4666</v>
      </c>
      <c r="K800" s="662" t="s">
        <v>4667</v>
      </c>
      <c r="L800" s="663">
        <v>1000.9</v>
      </c>
      <c r="M800" s="663">
        <v>15013.5</v>
      </c>
      <c r="N800" s="662">
        <v>15</v>
      </c>
      <c r="O800" s="745">
        <v>4</v>
      </c>
      <c r="P800" s="663"/>
      <c r="Q800" s="678">
        <v>0</v>
      </c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4</v>
      </c>
      <c r="B801" s="662" t="s">
        <v>3182</v>
      </c>
      <c r="C801" s="662" t="s">
        <v>3518</v>
      </c>
      <c r="D801" s="743" t="s">
        <v>5665</v>
      </c>
      <c r="E801" s="744" t="s">
        <v>3541</v>
      </c>
      <c r="F801" s="662" t="s">
        <v>3512</v>
      </c>
      <c r="G801" s="662" t="s">
        <v>3813</v>
      </c>
      <c r="H801" s="662" t="s">
        <v>597</v>
      </c>
      <c r="I801" s="662" t="s">
        <v>3814</v>
      </c>
      <c r="J801" s="662" t="s">
        <v>2447</v>
      </c>
      <c r="K801" s="662" t="s">
        <v>3439</v>
      </c>
      <c r="L801" s="663">
        <v>170.52</v>
      </c>
      <c r="M801" s="663">
        <v>511.56000000000006</v>
      </c>
      <c r="N801" s="662">
        <v>3</v>
      </c>
      <c r="O801" s="745">
        <v>0.5</v>
      </c>
      <c r="P801" s="663"/>
      <c r="Q801" s="678">
        <v>0</v>
      </c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4</v>
      </c>
      <c r="B802" s="662" t="s">
        <v>3182</v>
      </c>
      <c r="C802" s="662" t="s">
        <v>3518</v>
      </c>
      <c r="D802" s="743" t="s">
        <v>5665</v>
      </c>
      <c r="E802" s="744" t="s">
        <v>3541</v>
      </c>
      <c r="F802" s="662" t="s">
        <v>3512</v>
      </c>
      <c r="G802" s="662" t="s">
        <v>3813</v>
      </c>
      <c r="H802" s="662" t="s">
        <v>597</v>
      </c>
      <c r="I802" s="662" t="s">
        <v>2446</v>
      </c>
      <c r="J802" s="662" t="s">
        <v>2447</v>
      </c>
      <c r="K802" s="662" t="s">
        <v>3439</v>
      </c>
      <c r="L802" s="663">
        <v>170.52</v>
      </c>
      <c r="M802" s="663">
        <v>852.60000000000014</v>
      </c>
      <c r="N802" s="662">
        <v>5</v>
      </c>
      <c r="O802" s="745">
        <v>1</v>
      </c>
      <c r="P802" s="663"/>
      <c r="Q802" s="678">
        <v>0</v>
      </c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4</v>
      </c>
      <c r="B803" s="662" t="s">
        <v>3182</v>
      </c>
      <c r="C803" s="662" t="s">
        <v>3518</v>
      </c>
      <c r="D803" s="743" t="s">
        <v>5665</v>
      </c>
      <c r="E803" s="744" t="s">
        <v>3541</v>
      </c>
      <c r="F803" s="662" t="s">
        <v>3512</v>
      </c>
      <c r="G803" s="662" t="s">
        <v>3856</v>
      </c>
      <c r="H803" s="662" t="s">
        <v>1373</v>
      </c>
      <c r="I803" s="662" t="s">
        <v>1442</v>
      </c>
      <c r="J803" s="662" t="s">
        <v>1443</v>
      </c>
      <c r="K803" s="662" t="s">
        <v>1880</v>
      </c>
      <c r="L803" s="663">
        <v>113.66</v>
      </c>
      <c r="M803" s="663">
        <v>113.66</v>
      </c>
      <c r="N803" s="662">
        <v>1</v>
      </c>
      <c r="O803" s="745">
        <v>0.5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4</v>
      </c>
      <c r="B804" s="662" t="s">
        <v>3182</v>
      </c>
      <c r="C804" s="662" t="s">
        <v>3518</v>
      </c>
      <c r="D804" s="743" t="s">
        <v>5665</v>
      </c>
      <c r="E804" s="744" t="s">
        <v>3541</v>
      </c>
      <c r="F804" s="662" t="s">
        <v>3512</v>
      </c>
      <c r="G804" s="662" t="s">
        <v>3610</v>
      </c>
      <c r="H804" s="662" t="s">
        <v>597</v>
      </c>
      <c r="I804" s="662" t="s">
        <v>2450</v>
      </c>
      <c r="J804" s="662" t="s">
        <v>2451</v>
      </c>
      <c r="K804" s="662" t="s">
        <v>3439</v>
      </c>
      <c r="L804" s="663">
        <v>78.33</v>
      </c>
      <c r="M804" s="663">
        <v>234.99</v>
      </c>
      <c r="N804" s="662">
        <v>3</v>
      </c>
      <c r="O804" s="745">
        <v>1</v>
      </c>
      <c r="P804" s="663"/>
      <c r="Q804" s="678">
        <v>0</v>
      </c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4</v>
      </c>
      <c r="B805" s="662" t="s">
        <v>3182</v>
      </c>
      <c r="C805" s="662" t="s">
        <v>3518</v>
      </c>
      <c r="D805" s="743" t="s">
        <v>5665</v>
      </c>
      <c r="E805" s="744" t="s">
        <v>3541</v>
      </c>
      <c r="F805" s="662" t="s">
        <v>3512</v>
      </c>
      <c r="G805" s="662" t="s">
        <v>4497</v>
      </c>
      <c r="H805" s="662" t="s">
        <v>597</v>
      </c>
      <c r="I805" s="662" t="s">
        <v>4498</v>
      </c>
      <c r="J805" s="662" t="s">
        <v>4499</v>
      </c>
      <c r="K805" s="662" t="s">
        <v>4500</v>
      </c>
      <c r="L805" s="663">
        <v>43.76</v>
      </c>
      <c r="M805" s="663">
        <v>87.52</v>
      </c>
      <c r="N805" s="662">
        <v>2</v>
      </c>
      <c r="O805" s="745">
        <v>0.5</v>
      </c>
      <c r="P805" s="663">
        <v>87.52</v>
      </c>
      <c r="Q805" s="678">
        <v>1</v>
      </c>
      <c r="R805" s="662">
        <v>2</v>
      </c>
      <c r="S805" s="678">
        <v>1</v>
      </c>
      <c r="T805" s="745">
        <v>0.5</v>
      </c>
      <c r="U805" s="701">
        <v>1</v>
      </c>
    </row>
    <row r="806" spans="1:21" ht="14.4" customHeight="1" x14ac:dyDescent="0.3">
      <c r="A806" s="661">
        <v>4</v>
      </c>
      <c r="B806" s="662" t="s">
        <v>3182</v>
      </c>
      <c r="C806" s="662" t="s">
        <v>3518</v>
      </c>
      <c r="D806" s="743" t="s">
        <v>5665</v>
      </c>
      <c r="E806" s="744" t="s">
        <v>3541</v>
      </c>
      <c r="F806" s="662" t="s">
        <v>3512</v>
      </c>
      <c r="G806" s="662" t="s">
        <v>3624</v>
      </c>
      <c r="H806" s="662" t="s">
        <v>597</v>
      </c>
      <c r="I806" s="662" t="s">
        <v>2916</v>
      </c>
      <c r="J806" s="662" t="s">
        <v>2917</v>
      </c>
      <c r="K806" s="662" t="s">
        <v>3859</v>
      </c>
      <c r="L806" s="663">
        <v>72.64</v>
      </c>
      <c r="M806" s="663">
        <v>145.28</v>
      </c>
      <c r="N806" s="662">
        <v>2</v>
      </c>
      <c r="O806" s="745">
        <v>0.5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4</v>
      </c>
      <c r="B807" s="662" t="s">
        <v>3182</v>
      </c>
      <c r="C807" s="662" t="s">
        <v>3518</v>
      </c>
      <c r="D807" s="743" t="s">
        <v>5665</v>
      </c>
      <c r="E807" s="744" t="s">
        <v>3541</v>
      </c>
      <c r="F807" s="662" t="s">
        <v>3512</v>
      </c>
      <c r="G807" s="662" t="s">
        <v>3624</v>
      </c>
      <c r="H807" s="662" t="s">
        <v>597</v>
      </c>
      <c r="I807" s="662" t="s">
        <v>4668</v>
      </c>
      <c r="J807" s="662" t="s">
        <v>4669</v>
      </c>
      <c r="K807" s="662" t="s">
        <v>4593</v>
      </c>
      <c r="L807" s="663">
        <v>0</v>
      </c>
      <c r="M807" s="663">
        <v>0</v>
      </c>
      <c r="N807" s="662">
        <v>2</v>
      </c>
      <c r="O807" s="745">
        <v>0.5</v>
      </c>
      <c r="P807" s="663">
        <v>0</v>
      </c>
      <c r="Q807" s="678"/>
      <c r="R807" s="662">
        <v>2</v>
      </c>
      <c r="S807" s="678">
        <v>1</v>
      </c>
      <c r="T807" s="745">
        <v>0.5</v>
      </c>
      <c r="U807" s="701">
        <v>1</v>
      </c>
    </row>
    <row r="808" spans="1:21" ht="14.4" customHeight="1" x14ac:dyDescent="0.3">
      <c r="A808" s="661">
        <v>4</v>
      </c>
      <c r="B808" s="662" t="s">
        <v>3182</v>
      </c>
      <c r="C808" s="662" t="s">
        <v>3518</v>
      </c>
      <c r="D808" s="743" t="s">
        <v>5665</v>
      </c>
      <c r="E808" s="744" t="s">
        <v>3541</v>
      </c>
      <c r="F808" s="662" t="s">
        <v>3512</v>
      </c>
      <c r="G808" s="662" t="s">
        <v>3719</v>
      </c>
      <c r="H808" s="662" t="s">
        <v>597</v>
      </c>
      <c r="I808" s="662" t="s">
        <v>4670</v>
      </c>
      <c r="J808" s="662" t="s">
        <v>753</v>
      </c>
      <c r="K808" s="662" t="s">
        <v>3302</v>
      </c>
      <c r="L808" s="663">
        <v>110.28</v>
      </c>
      <c r="M808" s="663">
        <v>330.84000000000003</v>
      </c>
      <c r="N808" s="662">
        <v>3</v>
      </c>
      <c r="O808" s="745">
        <v>1.5</v>
      </c>
      <c r="P808" s="663">
        <v>220.56</v>
      </c>
      <c r="Q808" s="678">
        <v>0.66666666666666663</v>
      </c>
      <c r="R808" s="662">
        <v>2</v>
      </c>
      <c r="S808" s="678">
        <v>0.66666666666666663</v>
      </c>
      <c r="T808" s="745">
        <v>0.5</v>
      </c>
      <c r="U808" s="701">
        <v>0.33333333333333331</v>
      </c>
    </row>
    <row r="809" spans="1:21" ht="14.4" customHeight="1" x14ac:dyDescent="0.3">
      <c r="A809" s="661">
        <v>4</v>
      </c>
      <c r="B809" s="662" t="s">
        <v>3182</v>
      </c>
      <c r="C809" s="662" t="s">
        <v>3518</v>
      </c>
      <c r="D809" s="743" t="s">
        <v>5665</v>
      </c>
      <c r="E809" s="744" t="s">
        <v>3541</v>
      </c>
      <c r="F809" s="662" t="s">
        <v>3512</v>
      </c>
      <c r="G809" s="662" t="s">
        <v>3719</v>
      </c>
      <c r="H809" s="662" t="s">
        <v>597</v>
      </c>
      <c r="I809" s="662" t="s">
        <v>4671</v>
      </c>
      <c r="J809" s="662" t="s">
        <v>753</v>
      </c>
      <c r="K809" s="662" t="s">
        <v>4672</v>
      </c>
      <c r="L809" s="663">
        <v>0</v>
      </c>
      <c r="M809" s="663">
        <v>0</v>
      </c>
      <c r="N809" s="662">
        <v>2</v>
      </c>
      <c r="O809" s="745">
        <v>1</v>
      </c>
      <c r="P809" s="663"/>
      <c r="Q809" s="678"/>
      <c r="R809" s="662"/>
      <c r="S809" s="678">
        <v>0</v>
      </c>
      <c r="T809" s="745"/>
      <c r="U809" s="701">
        <v>0</v>
      </c>
    </row>
    <row r="810" spans="1:21" ht="14.4" customHeight="1" x14ac:dyDescent="0.3">
      <c r="A810" s="661">
        <v>4</v>
      </c>
      <c r="B810" s="662" t="s">
        <v>3182</v>
      </c>
      <c r="C810" s="662" t="s">
        <v>3518</v>
      </c>
      <c r="D810" s="743" t="s">
        <v>5665</v>
      </c>
      <c r="E810" s="744" t="s">
        <v>3541</v>
      </c>
      <c r="F810" s="662" t="s">
        <v>3512</v>
      </c>
      <c r="G810" s="662" t="s">
        <v>3864</v>
      </c>
      <c r="H810" s="662" t="s">
        <v>597</v>
      </c>
      <c r="I810" s="662" t="s">
        <v>1875</v>
      </c>
      <c r="J810" s="662" t="s">
        <v>1876</v>
      </c>
      <c r="K810" s="662" t="s">
        <v>3865</v>
      </c>
      <c r="L810" s="663">
        <v>156.77000000000001</v>
      </c>
      <c r="M810" s="663">
        <v>627.08000000000004</v>
      </c>
      <c r="N810" s="662">
        <v>4</v>
      </c>
      <c r="O810" s="745">
        <v>1.5</v>
      </c>
      <c r="P810" s="663">
        <v>470.31000000000006</v>
      </c>
      <c r="Q810" s="678">
        <v>0.75</v>
      </c>
      <c r="R810" s="662">
        <v>3</v>
      </c>
      <c r="S810" s="678">
        <v>0.75</v>
      </c>
      <c r="T810" s="745">
        <v>1</v>
      </c>
      <c r="U810" s="701">
        <v>0.66666666666666663</v>
      </c>
    </row>
    <row r="811" spans="1:21" ht="14.4" customHeight="1" x14ac:dyDescent="0.3">
      <c r="A811" s="661">
        <v>4</v>
      </c>
      <c r="B811" s="662" t="s">
        <v>3182</v>
      </c>
      <c r="C811" s="662" t="s">
        <v>3518</v>
      </c>
      <c r="D811" s="743" t="s">
        <v>5665</v>
      </c>
      <c r="E811" s="744" t="s">
        <v>3541</v>
      </c>
      <c r="F811" s="662" t="s">
        <v>3512</v>
      </c>
      <c r="G811" s="662" t="s">
        <v>3864</v>
      </c>
      <c r="H811" s="662" t="s">
        <v>597</v>
      </c>
      <c r="I811" s="662" t="s">
        <v>1875</v>
      </c>
      <c r="J811" s="662" t="s">
        <v>1876</v>
      </c>
      <c r="K811" s="662" t="s">
        <v>3865</v>
      </c>
      <c r="L811" s="663">
        <v>107.27</v>
      </c>
      <c r="M811" s="663">
        <v>214.54</v>
      </c>
      <c r="N811" s="662">
        <v>2</v>
      </c>
      <c r="O811" s="745">
        <v>1</v>
      </c>
      <c r="P811" s="663">
        <v>214.54</v>
      </c>
      <c r="Q811" s="678">
        <v>1</v>
      </c>
      <c r="R811" s="662">
        <v>2</v>
      </c>
      <c r="S811" s="678">
        <v>1</v>
      </c>
      <c r="T811" s="745">
        <v>1</v>
      </c>
      <c r="U811" s="701">
        <v>1</v>
      </c>
    </row>
    <row r="812" spans="1:21" ht="14.4" customHeight="1" x14ac:dyDescent="0.3">
      <c r="A812" s="661">
        <v>4</v>
      </c>
      <c r="B812" s="662" t="s">
        <v>3182</v>
      </c>
      <c r="C812" s="662" t="s">
        <v>3518</v>
      </c>
      <c r="D812" s="743" t="s">
        <v>5665</v>
      </c>
      <c r="E812" s="744" t="s">
        <v>3541</v>
      </c>
      <c r="F812" s="662" t="s">
        <v>3512</v>
      </c>
      <c r="G812" s="662" t="s">
        <v>3577</v>
      </c>
      <c r="H812" s="662" t="s">
        <v>597</v>
      </c>
      <c r="I812" s="662" t="s">
        <v>1131</v>
      </c>
      <c r="J812" s="662" t="s">
        <v>3578</v>
      </c>
      <c r="K812" s="662" t="s">
        <v>3579</v>
      </c>
      <c r="L812" s="663">
        <v>0</v>
      </c>
      <c r="M812" s="663">
        <v>0</v>
      </c>
      <c r="N812" s="662">
        <v>21</v>
      </c>
      <c r="O812" s="745">
        <v>11</v>
      </c>
      <c r="P812" s="663">
        <v>0</v>
      </c>
      <c r="Q812" s="678"/>
      <c r="R812" s="662">
        <v>17</v>
      </c>
      <c r="S812" s="678">
        <v>0.80952380952380953</v>
      </c>
      <c r="T812" s="745">
        <v>8.5</v>
      </c>
      <c r="U812" s="701">
        <v>0.77272727272727271</v>
      </c>
    </row>
    <row r="813" spans="1:21" ht="14.4" customHeight="1" x14ac:dyDescent="0.3">
      <c r="A813" s="661">
        <v>4</v>
      </c>
      <c r="B813" s="662" t="s">
        <v>3182</v>
      </c>
      <c r="C813" s="662" t="s">
        <v>3518</v>
      </c>
      <c r="D813" s="743" t="s">
        <v>5665</v>
      </c>
      <c r="E813" s="744" t="s">
        <v>3541</v>
      </c>
      <c r="F813" s="662" t="s">
        <v>3512</v>
      </c>
      <c r="G813" s="662" t="s">
        <v>3629</v>
      </c>
      <c r="H813" s="662" t="s">
        <v>597</v>
      </c>
      <c r="I813" s="662" t="s">
        <v>1161</v>
      </c>
      <c r="J813" s="662" t="s">
        <v>1162</v>
      </c>
      <c r="K813" s="662" t="s">
        <v>3630</v>
      </c>
      <c r="L813" s="663">
        <v>30.46</v>
      </c>
      <c r="M813" s="663">
        <v>152.30000000000001</v>
      </c>
      <c r="N813" s="662">
        <v>5</v>
      </c>
      <c r="O813" s="745">
        <v>1</v>
      </c>
      <c r="P813" s="663">
        <v>60.92</v>
      </c>
      <c r="Q813" s="678">
        <v>0.39999999999999997</v>
      </c>
      <c r="R813" s="662">
        <v>2</v>
      </c>
      <c r="S813" s="678">
        <v>0.4</v>
      </c>
      <c r="T813" s="745">
        <v>0.5</v>
      </c>
      <c r="U813" s="701">
        <v>0.5</v>
      </c>
    </row>
    <row r="814" spans="1:21" ht="14.4" customHeight="1" x14ac:dyDescent="0.3">
      <c r="A814" s="661">
        <v>4</v>
      </c>
      <c r="B814" s="662" t="s">
        <v>3182</v>
      </c>
      <c r="C814" s="662" t="s">
        <v>3518</v>
      </c>
      <c r="D814" s="743" t="s">
        <v>5665</v>
      </c>
      <c r="E814" s="744" t="s">
        <v>3541</v>
      </c>
      <c r="F814" s="662" t="s">
        <v>3512</v>
      </c>
      <c r="G814" s="662" t="s">
        <v>3629</v>
      </c>
      <c r="H814" s="662" t="s">
        <v>597</v>
      </c>
      <c r="I814" s="662" t="s">
        <v>1069</v>
      </c>
      <c r="J814" s="662" t="s">
        <v>1070</v>
      </c>
      <c r="K814" s="662" t="s">
        <v>4593</v>
      </c>
      <c r="L814" s="663">
        <v>60.9</v>
      </c>
      <c r="M814" s="663">
        <v>182.7</v>
      </c>
      <c r="N814" s="662">
        <v>3</v>
      </c>
      <c r="O814" s="745">
        <v>1</v>
      </c>
      <c r="P814" s="663">
        <v>121.8</v>
      </c>
      <c r="Q814" s="678">
        <v>0.66666666666666674</v>
      </c>
      <c r="R814" s="662">
        <v>2</v>
      </c>
      <c r="S814" s="678">
        <v>0.66666666666666663</v>
      </c>
      <c r="T814" s="745">
        <v>0.5</v>
      </c>
      <c r="U814" s="701">
        <v>0.5</v>
      </c>
    </row>
    <row r="815" spans="1:21" ht="14.4" customHeight="1" x14ac:dyDescent="0.3">
      <c r="A815" s="661">
        <v>4</v>
      </c>
      <c r="B815" s="662" t="s">
        <v>3182</v>
      </c>
      <c r="C815" s="662" t="s">
        <v>3518</v>
      </c>
      <c r="D815" s="743" t="s">
        <v>5665</v>
      </c>
      <c r="E815" s="744" t="s">
        <v>3541</v>
      </c>
      <c r="F815" s="662" t="s">
        <v>3512</v>
      </c>
      <c r="G815" s="662" t="s">
        <v>3603</v>
      </c>
      <c r="H815" s="662" t="s">
        <v>597</v>
      </c>
      <c r="I815" s="662" t="s">
        <v>4673</v>
      </c>
      <c r="J815" s="662" t="s">
        <v>3605</v>
      </c>
      <c r="K815" s="662"/>
      <c r="L815" s="663">
        <v>0</v>
      </c>
      <c r="M815" s="663">
        <v>0</v>
      </c>
      <c r="N815" s="662">
        <v>1</v>
      </c>
      <c r="O815" s="745">
        <v>1</v>
      </c>
      <c r="P815" s="663">
        <v>0</v>
      </c>
      <c r="Q815" s="678"/>
      <c r="R815" s="662">
        <v>1</v>
      </c>
      <c r="S815" s="678">
        <v>1</v>
      </c>
      <c r="T815" s="745">
        <v>1</v>
      </c>
      <c r="U815" s="701">
        <v>1</v>
      </c>
    </row>
    <row r="816" spans="1:21" ht="14.4" customHeight="1" x14ac:dyDescent="0.3">
      <c r="A816" s="661">
        <v>4</v>
      </c>
      <c r="B816" s="662" t="s">
        <v>3182</v>
      </c>
      <c r="C816" s="662" t="s">
        <v>3518</v>
      </c>
      <c r="D816" s="743" t="s">
        <v>5665</v>
      </c>
      <c r="E816" s="744" t="s">
        <v>3541</v>
      </c>
      <c r="F816" s="662" t="s">
        <v>3512</v>
      </c>
      <c r="G816" s="662" t="s">
        <v>4594</v>
      </c>
      <c r="H816" s="662" t="s">
        <v>597</v>
      </c>
      <c r="I816" s="662" t="s">
        <v>2432</v>
      </c>
      <c r="J816" s="662" t="s">
        <v>2433</v>
      </c>
      <c r="K816" s="662" t="s">
        <v>4595</v>
      </c>
      <c r="L816" s="663">
        <v>48.09</v>
      </c>
      <c r="M816" s="663">
        <v>288.54000000000002</v>
      </c>
      <c r="N816" s="662">
        <v>6</v>
      </c>
      <c r="O816" s="745">
        <v>3</v>
      </c>
      <c r="P816" s="663">
        <v>192.36</v>
      </c>
      <c r="Q816" s="678">
        <v>0.66666666666666663</v>
      </c>
      <c r="R816" s="662">
        <v>4</v>
      </c>
      <c r="S816" s="678">
        <v>0.66666666666666663</v>
      </c>
      <c r="T816" s="745">
        <v>1.5</v>
      </c>
      <c r="U816" s="701">
        <v>0.5</v>
      </c>
    </row>
    <row r="817" spans="1:21" ht="14.4" customHeight="1" x14ac:dyDescent="0.3">
      <c r="A817" s="661">
        <v>4</v>
      </c>
      <c r="B817" s="662" t="s">
        <v>3182</v>
      </c>
      <c r="C817" s="662" t="s">
        <v>3518</v>
      </c>
      <c r="D817" s="743" t="s">
        <v>5665</v>
      </c>
      <c r="E817" s="744" t="s">
        <v>3541</v>
      </c>
      <c r="F817" s="662" t="s">
        <v>3512</v>
      </c>
      <c r="G817" s="662" t="s">
        <v>3805</v>
      </c>
      <c r="H817" s="662" t="s">
        <v>597</v>
      </c>
      <c r="I817" s="662" t="s">
        <v>1612</v>
      </c>
      <c r="J817" s="662" t="s">
        <v>1613</v>
      </c>
      <c r="K817" s="662" t="s">
        <v>3096</v>
      </c>
      <c r="L817" s="663">
        <v>111.72</v>
      </c>
      <c r="M817" s="663">
        <v>111.72</v>
      </c>
      <c r="N817" s="662">
        <v>1</v>
      </c>
      <c r="O817" s="745">
        <v>0.5</v>
      </c>
      <c r="P817" s="663">
        <v>111.72</v>
      </c>
      <c r="Q817" s="678">
        <v>1</v>
      </c>
      <c r="R817" s="662">
        <v>1</v>
      </c>
      <c r="S817" s="678">
        <v>1</v>
      </c>
      <c r="T817" s="745">
        <v>0.5</v>
      </c>
      <c r="U817" s="701">
        <v>1</v>
      </c>
    </row>
    <row r="818" spans="1:21" ht="14.4" customHeight="1" x14ac:dyDescent="0.3">
      <c r="A818" s="661">
        <v>4</v>
      </c>
      <c r="B818" s="662" t="s">
        <v>3182</v>
      </c>
      <c r="C818" s="662" t="s">
        <v>3518</v>
      </c>
      <c r="D818" s="743" t="s">
        <v>5665</v>
      </c>
      <c r="E818" s="744" t="s">
        <v>3541</v>
      </c>
      <c r="F818" s="662" t="s">
        <v>3512</v>
      </c>
      <c r="G818" s="662" t="s">
        <v>4674</v>
      </c>
      <c r="H818" s="662" t="s">
        <v>597</v>
      </c>
      <c r="I818" s="662" t="s">
        <v>4675</v>
      </c>
      <c r="J818" s="662" t="s">
        <v>2214</v>
      </c>
      <c r="K818" s="662" t="s">
        <v>2877</v>
      </c>
      <c r="L818" s="663">
        <v>362.49</v>
      </c>
      <c r="M818" s="663">
        <v>362.49</v>
      </c>
      <c r="N818" s="662">
        <v>1</v>
      </c>
      <c r="O818" s="745">
        <v>1</v>
      </c>
      <c r="P818" s="663">
        <v>362.49</v>
      </c>
      <c r="Q818" s="678">
        <v>1</v>
      </c>
      <c r="R818" s="662">
        <v>1</v>
      </c>
      <c r="S818" s="678">
        <v>1</v>
      </c>
      <c r="T818" s="745">
        <v>1</v>
      </c>
      <c r="U818" s="701">
        <v>1</v>
      </c>
    </row>
    <row r="819" spans="1:21" ht="14.4" customHeight="1" x14ac:dyDescent="0.3">
      <c r="A819" s="661">
        <v>4</v>
      </c>
      <c r="B819" s="662" t="s">
        <v>3182</v>
      </c>
      <c r="C819" s="662" t="s">
        <v>3518</v>
      </c>
      <c r="D819" s="743" t="s">
        <v>5665</v>
      </c>
      <c r="E819" s="744" t="s">
        <v>3541</v>
      </c>
      <c r="F819" s="662" t="s">
        <v>3512</v>
      </c>
      <c r="G819" s="662" t="s">
        <v>4674</v>
      </c>
      <c r="H819" s="662" t="s">
        <v>597</v>
      </c>
      <c r="I819" s="662" t="s">
        <v>4675</v>
      </c>
      <c r="J819" s="662" t="s">
        <v>2214</v>
      </c>
      <c r="K819" s="662" t="s">
        <v>2877</v>
      </c>
      <c r="L819" s="663">
        <v>244.64</v>
      </c>
      <c r="M819" s="663">
        <v>244.64</v>
      </c>
      <c r="N819" s="662">
        <v>1</v>
      </c>
      <c r="O819" s="745">
        <v>1</v>
      </c>
      <c r="P819" s="663"/>
      <c r="Q819" s="678">
        <v>0</v>
      </c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4</v>
      </c>
      <c r="B820" s="662" t="s">
        <v>3182</v>
      </c>
      <c r="C820" s="662" t="s">
        <v>3518</v>
      </c>
      <c r="D820" s="743" t="s">
        <v>5665</v>
      </c>
      <c r="E820" s="744" t="s">
        <v>3541</v>
      </c>
      <c r="F820" s="662" t="s">
        <v>3512</v>
      </c>
      <c r="G820" s="662" t="s">
        <v>3801</v>
      </c>
      <c r="H820" s="662" t="s">
        <v>597</v>
      </c>
      <c r="I820" s="662" t="s">
        <v>2652</v>
      </c>
      <c r="J820" s="662" t="s">
        <v>4676</v>
      </c>
      <c r="K820" s="662" t="s">
        <v>4677</v>
      </c>
      <c r="L820" s="663">
        <v>0</v>
      </c>
      <c r="M820" s="663">
        <v>0</v>
      </c>
      <c r="N820" s="662">
        <v>1</v>
      </c>
      <c r="O820" s="745">
        <v>0.5</v>
      </c>
      <c r="P820" s="663"/>
      <c r="Q820" s="678"/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4</v>
      </c>
      <c r="B821" s="662" t="s">
        <v>3182</v>
      </c>
      <c r="C821" s="662" t="s">
        <v>3518</v>
      </c>
      <c r="D821" s="743" t="s">
        <v>5665</v>
      </c>
      <c r="E821" s="744" t="s">
        <v>3541</v>
      </c>
      <c r="F821" s="662" t="s">
        <v>3512</v>
      </c>
      <c r="G821" s="662" t="s">
        <v>4678</v>
      </c>
      <c r="H821" s="662" t="s">
        <v>597</v>
      </c>
      <c r="I821" s="662" t="s">
        <v>1894</v>
      </c>
      <c r="J821" s="662" t="s">
        <v>1895</v>
      </c>
      <c r="K821" s="662" t="s">
        <v>1896</v>
      </c>
      <c r="L821" s="663">
        <v>126.59</v>
      </c>
      <c r="M821" s="663">
        <v>126.59</v>
      </c>
      <c r="N821" s="662">
        <v>1</v>
      </c>
      <c r="O821" s="745">
        <v>0.5</v>
      </c>
      <c r="P821" s="663">
        <v>126.59</v>
      </c>
      <c r="Q821" s="678">
        <v>1</v>
      </c>
      <c r="R821" s="662">
        <v>1</v>
      </c>
      <c r="S821" s="678">
        <v>1</v>
      </c>
      <c r="T821" s="745">
        <v>0.5</v>
      </c>
      <c r="U821" s="701">
        <v>1</v>
      </c>
    </row>
    <row r="822" spans="1:21" ht="14.4" customHeight="1" x14ac:dyDescent="0.3">
      <c r="A822" s="661">
        <v>4</v>
      </c>
      <c r="B822" s="662" t="s">
        <v>3182</v>
      </c>
      <c r="C822" s="662" t="s">
        <v>3518</v>
      </c>
      <c r="D822" s="743" t="s">
        <v>5665</v>
      </c>
      <c r="E822" s="744" t="s">
        <v>3541</v>
      </c>
      <c r="F822" s="662" t="s">
        <v>3512</v>
      </c>
      <c r="G822" s="662" t="s">
        <v>3611</v>
      </c>
      <c r="H822" s="662" t="s">
        <v>597</v>
      </c>
      <c r="I822" s="662" t="s">
        <v>748</v>
      </c>
      <c r="J822" s="662" t="s">
        <v>749</v>
      </c>
      <c r="K822" s="662" t="s">
        <v>3612</v>
      </c>
      <c r="L822" s="663">
        <v>733.55</v>
      </c>
      <c r="M822" s="663">
        <v>1467.1</v>
      </c>
      <c r="N822" s="662">
        <v>2</v>
      </c>
      <c r="O822" s="745">
        <v>0.5</v>
      </c>
      <c r="P822" s="663"/>
      <c r="Q822" s="678">
        <v>0</v>
      </c>
      <c r="R822" s="662"/>
      <c r="S822" s="678">
        <v>0</v>
      </c>
      <c r="T822" s="745"/>
      <c r="U822" s="701">
        <v>0</v>
      </c>
    </row>
    <row r="823" spans="1:21" ht="14.4" customHeight="1" x14ac:dyDescent="0.3">
      <c r="A823" s="661">
        <v>4</v>
      </c>
      <c r="B823" s="662" t="s">
        <v>3182</v>
      </c>
      <c r="C823" s="662" t="s">
        <v>3518</v>
      </c>
      <c r="D823" s="743" t="s">
        <v>5665</v>
      </c>
      <c r="E823" s="744" t="s">
        <v>3541</v>
      </c>
      <c r="F823" s="662" t="s">
        <v>3512</v>
      </c>
      <c r="G823" s="662" t="s">
        <v>3583</v>
      </c>
      <c r="H823" s="662" t="s">
        <v>1373</v>
      </c>
      <c r="I823" s="662" t="s">
        <v>2348</v>
      </c>
      <c r="J823" s="662" t="s">
        <v>1405</v>
      </c>
      <c r="K823" s="662" t="s">
        <v>2349</v>
      </c>
      <c r="L823" s="663">
        <v>0</v>
      </c>
      <c r="M823" s="663">
        <v>0</v>
      </c>
      <c r="N823" s="662">
        <v>3</v>
      </c>
      <c r="O823" s="745">
        <v>2.5</v>
      </c>
      <c r="P823" s="663">
        <v>0</v>
      </c>
      <c r="Q823" s="678"/>
      <c r="R823" s="662">
        <v>2</v>
      </c>
      <c r="S823" s="678">
        <v>0.66666666666666663</v>
      </c>
      <c r="T823" s="745">
        <v>2</v>
      </c>
      <c r="U823" s="701">
        <v>0.8</v>
      </c>
    </row>
    <row r="824" spans="1:21" ht="14.4" customHeight="1" x14ac:dyDescent="0.3">
      <c r="A824" s="661">
        <v>4</v>
      </c>
      <c r="B824" s="662" t="s">
        <v>3182</v>
      </c>
      <c r="C824" s="662" t="s">
        <v>3518</v>
      </c>
      <c r="D824" s="743" t="s">
        <v>5665</v>
      </c>
      <c r="E824" s="744" t="s">
        <v>3541</v>
      </c>
      <c r="F824" s="662" t="s">
        <v>3512</v>
      </c>
      <c r="G824" s="662" t="s">
        <v>3583</v>
      </c>
      <c r="H824" s="662" t="s">
        <v>1373</v>
      </c>
      <c r="I824" s="662" t="s">
        <v>1404</v>
      </c>
      <c r="J824" s="662" t="s">
        <v>1405</v>
      </c>
      <c r="K824" s="662" t="s">
        <v>1406</v>
      </c>
      <c r="L824" s="663">
        <v>0</v>
      </c>
      <c r="M824" s="663">
        <v>0</v>
      </c>
      <c r="N824" s="662">
        <v>7</v>
      </c>
      <c r="O824" s="745">
        <v>5</v>
      </c>
      <c r="P824" s="663">
        <v>0</v>
      </c>
      <c r="Q824" s="678"/>
      <c r="R824" s="662">
        <v>3</v>
      </c>
      <c r="S824" s="678">
        <v>0.42857142857142855</v>
      </c>
      <c r="T824" s="745">
        <v>2.5</v>
      </c>
      <c r="U824" s="701">
        <v>0.5</v>
      </c>
    </row>
    <row r="825" spans="1:21" ht="14.4" customHeight="1" x14ac:dyDescent="0.3">
      <c r="A825" s="661">
        <v>4</v>
      </c>
      <c r="B825" s="662" t="s">
        <v>3182</v>
      </c>
      <c r="C825" s="662" t="s">
        <v>3518</v>
      </c>
      <c r="D825" s="743" t="s">
        <v>5665</v>
      </c>
      <c r="E825" s="744" t="s">
        <v>3541</v>
      </c>
      <c r="F825" s="662" t="s">
        <v>3512</v>
      </c>
      <c r="G825" s="662" t="s">
        <v>3738</v>
      </c>
      <c r="H825" s="662" t="s">
        <v>597</v>
      </c>
      <c r="I825" s="662" t="s">
        <v>4679</v>
      </c>
      <c r="J825" s="662" t="s">
        <v>3740</v>
      </c>
      <c r="K825" s="662" t="s">
        <v>4680</v>
      </c>
      <c r="L825" s="663">
        <v>49.66</v>
      </c>
      <c r="M825" s="663">
        <v>99.32</v>
      </c>
      <c r="N825" s="662">
        <v>2</v>
      </c>
      <c r="O825" s="745">
        <v>0.5</v>
      </c>
      <c r="P825" s="663">
        <v>99.32</v>
      </c>
      <c r="Q825" s="678">
        <v>1</v>
      </c>
      <c r="R825" s="662">
        <v>2</v>
      </c>
      <c r="S825" s="678">
        <v>1</v>
      </c>
      <c r="T825" s="745">
        <v>0.5</v>
      </c>
      <c r="U825" s="701">
        <v>1</v>
      </c>
    </row>
    <row r="826" spans="1:21" ht="14.4" customHeight="1" x14ac:dyDescent="0.3">
      <c r="A826" s="661">
        <v>4</v>
      </c>
      <c r="B826" s="662" t="s">
        <v>3182</v>
      </c>
      <c r="C826" s="662" t="s">
        <v>3518</v>
      </c>
      <c r="D826" s="743" t="s">
        <v>5665</v>
      </c>
      <c r="E826" s="744" t="s">
        <v>3541</v>
      </c>
      <c r="F826" s="662" t="s">
        <v>3512</v>
      </c>
      <c r="G826" s="662" t="s">
        <v>4681</v>
      </c>
      <c r="H826" s="662" t="s">
        <v>597</v>
      </c>
      <c r="I826" s="662" t="s">
        <v>4682</v>
      </c>
      <c r="J826" s="662" t="s">
        <v>4683</v>
      </c>
      <c r="K826" s="662" t="s">
        <v>4684</v>
      </c>
      <c r="L826" s="663">
        <v>90.95</v>
      </c>
      <c r="M826" s="663">
        <v>181.9</v>
      </c>
      <c r="N826" s="662">
        <v>2</v>
      </c>
      <c r="O826" s="745">
        <v>1</v>
      </c>
      <c r="P826" s="663"/>
      <c r="Q826" s="678">
        <v>0</v>
      </c>
      <c r="R826" s="662"/>
      <c r="S826" s="678">
        <v>0</v>
      </c>
      <c r="T826" s="745"/>
      <c r="U826" s="701">
        <v>0</v>
      </c>
    </row>
    <row r="827" spans="1:21" ht="14.4" customHeight="1" x14ac:dyDescent="0.3">
      <c r="A827" s="661">
        <v>4</v>
      </c>
      <c r="B827" s="662" t="s">
        <v>3182</v>
      </c>
      <c r="C827" s="662" t="s">
        <v>3518</v>
      </c>
      <c r="D827" s="743" t="s">
        <v>5665</v>
      </c>
      <c r="E827" s="744" t="s">
        <v>3541</v>
      </c>
      <c r="F827" s="662" t="s">
        <v>3512</v>
      </c>
      <c r="G827" s="662" t="s">
        <v>3742</v>
      </c>
      <c r="H827" s="662" t="s">
        <v>597</v>
      </c>
      <c r="I827" s="662" t="s">
        <v>3743</v>
      </c>
      <c r="J827" s="662" t="s">
        <v>3744</v>
      </c>
      <c r="K827" s="662" t="s">
        <v>3745</v>
      </c>
      <c r="L827" s="663">
        <v>140.72</v>
      </c>
      <c r="M827" s="663">
        <v>562.88</v>
      </c>
      <c r="N827" s="662">
        <v>4</v>
      </c>
      <c r="O827" s="745">
        <v>1</v>
      </c>
      <c r="P827" s="663"/>
      <c r="Q827" s="678">
        <v>0</v>
      </c>
      <c r="R827" s="662"/>
      <c r="S827" s="678">
        <v>0</v>
      </c>
      <c r="T827" s="745"/>
      <c r="U827" s="701">
        <v>0</v>
      </c>
    </row>
    <row r="828" spans="1:21" ht="14.4" customHeight="1" x14ac:dyDescent="0.3">
      <c r="A828" s="661">
        <v>4</v>
      </c>
      <c r="B828" s="662" t="s">
        <v>3182</v>
      </c>
      <c r="C828" s="662" t="s">
        <v>3518</v>
      </c>
      <c r="D828" s="743" t="s">
        <v>5665</v>
      </c>
      <c r="E828" s="744" t="s">
        <v>3541</v>
      </c>
      <c r="F828" s="662" t="s">
        <v>3512</v>
      </c>
      <c r="G828" s="662" t="s">
        <v>4685</v>
      </c>
      <c r="H828" s="662" t="s">
        <v>597</v>
      </c>
      <c r="I828" s="662" t="s">
        <v>4686</v>
      </c>
      <c r="J828" s="662" t="s">
        <v>4687</v>
      </c>
      <c r="K828" s="662" t="s">
        <v>4688</v>
      </c>
      <c r="L828" s="663">
        <v>1454.05</v>
      </c>
      <c r="M828" s="663">
        <v>1454.05</v>
      </c>
      <c r="N828" s="662">
        <v>1</v>
      </c>
      <c r="O828" s="745">
        <v>1</v>
      </c>
      <c r="P828" s="663">
        <v>1454.05</v>
      </c>
      <c r="Q828" s="678">
        <v>1</v>
      </c>
      <c r="R828" s="662">
        <v>1</v>
      </c>
      <c r="S828" s="678">
        <v>1</v>
      </c>
      <c r="T828" s="745">
        <v>1</v>
      </c>
      <c r="U828" s="701">
        <v>1</v>
      </c>
    </row>
    <row r="829" spans="1:21" ht="14.4" customHeight="1" x14ac:dyDescent="0.3">
      <c r="A829" s="661">
        <v>4</v>
      </c>
      <c r="B829" s="662" t="s">
        <v>3182</v>
      </c>
      <c r="C829" s="662" t="s">
        <v>3518</v>
      </c>
      <c r="D829" s="743" t="s">
        <v>5665</v>
      </c>
      <c r="E829" s="744" t="s">
        <v>3541</v>
      </c>
      <c r="F829" s="662" t="s">
        <v>3512</v>
      </c>
      <c r="G829" s="662" t="s">
        <v>3748</v>
      </c>
      <c r="H829" s="662" t="s">
        <v>597</v>
      </c>
      <c r="I829" s="662" t="s">
        <v>4689</v>
      </c>
      <c r="J829" s="662" t="s">
        <v>2441</v>
      </c>
      <c r="K829" s="662" t="s">
        <v>4690</v>
      </c>
      <c r="L829" s="663">
        <v>0</v>
      </c>
      <c r="M829" s="663">
        <v>0</v>
      </c>
      <c r="N829" s="662">
        <v>3</v>
      </c>
      <c r="O829" s="745">
        <v>1</v>
      </c>
      <c r="P829" s="663">
        <v>0</v>
      </c>
      <c r="Q829" s="678"/>
      <c r="R829" s="662">
        <v>1</v>
      </c>
      <c r="S829" s="678">
        <v>0.33333333333333331</v>
      </c>
      <c r="T829" s="745">
        <v>0.5</v>
      </c>
      <c r="U829" s="701">
        <v>0.5</v>
      </c>
    </row>
    <row r="830" spans="1:21" ht="14.4" customHeight="1" x14ac:dyDescent="0.3">
      <c r="A830" s="661">
        <v>4</v>
      </c>
      <c r="B830" s="662" t="s">
        <v>3182</v>
      </c>
      <c r="C830" s="662" t="s">
        <v>3518</v>
      </c>
      <c r="D830" s="743" t="s">
        <v>5665</v>
      </c>
      <c r="E830" s="744" t="s">
        <v>3541</v>
      </c>
      <c r="F830" s="662" t="s">
        <v>3512</v>
      </c>
      <c r="G830" s="662" t="s">
        <v>3615</v>
      </c>
      <c r="H830" s="662" t="s">
        <v>597</v>
      </c>
      <c r="I830" s="662" t="s">
        <v>2537</v>
      </c>
      <c r="J830" s="662" t="s">
        <v>3703</v>
      </c>
      <c r="K830" s="662" t="s">
        <v>4691</v>
      </c>
      <c r="L830" s="663">
        <v>374.79</v>
      </c>
      <c r="M830" s="663">
        <v>1873.9500000000003</v>
      </c>
      <c r="N830" s="662">
        <v>5</v>
      </c>
      <c r="O830" s="745">
        <v>1</v>
      </c>
      <c r="P830" s="663"/>
      <c r="Q830" s="678">
        <v>0</v>
      </c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4</v>
      </c>
      <c r="B831" s="662" t="s">
        <v>3182</v>
      </c>
      <c r="C831" s="662" t="s">
        <v>3518</v>
      </c>
      <c r="D831" s="743" t="s">
        <v>5665</v>
      </c>
      <c r="E831" s="744" t="s">
        <v>3541</v>
      </c>
      <c r="F831" s="662" t="s">
        <v>3512</v>
      </c>
      <c r="G831" s="662" t="s">
        <v>3615</v>
      </c>
      <c r="H831" s="662" t="s">
        <v>597</v>
      </c>
      <c r="I831" s="662" t="s">
        <v>4692</v>
      </c>
      <c r="J831" s="662" t="s">
        <v>3703</v>
      </c>
      <c r="K831" s="662" t="s">
        <v>4693</v>
      </c>
      <c r="L831" s="663">
        <v>0</v>
      </c>
      <c r="M831" s="663">
        <v>0</v>
      </c>
      <c r="N831" s="662">
        <v>2</v>
      </c>
      <c r="O831" s="745">
        <v>0.5</v>
      </c>
      <c r="P831" s="663"/>
      <c r="Q831" s="678"/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4</v>
      </c>
      <c r="B832" s="662" t="s">
        <v>3182</v>
      </c>
      <c r="C832" s="662" t="s">
        <v>3518</v>
      </c>
      <c r="D832" s="743" t="s">
        <v>5665</v>
      </c>
      <c r="E832" s="744" t="s">
        <v>3541</v>
      </c>
      <c r="F832" s="662" t="s">
        <v>3512</v>
      </c>
      <c r="G832" s="662" t="s">
        <v>3615</v>
      </c>
      <c r="H832" s="662" t="s">
        <v>597</v>
      </c>
      <c r="I832" s="662" t="s">
        <v>4694</v>
      </c>
      <c r="J832" s="662" t="s">
        <v>3703</v>
      </c>
      <c r="K832" s="662" t="s">
        <v>4695</v>
      </c>
      <c r="L832" s="663">
        <v>0</v>
      </c>
      <c r="M832" s="663">
        <v>0</v>
      </c>
      <c r="N832" s="662">
        <v>6</v>
      </c>
      <c r="O832" s="745">
        <v>1</v>
      </c>
      <c r="P832" s="663">
        <v>0</v>
      </c>
      <c r="Q832" s="678"/>
      <c r="R832" s="662">
        <v>3</v>
      </c>
      <c r="S832" s="678">
        <v>0.5</v>
      </c>
      <c r="T832" s="745">
        <v>0.5</v>
      </c>
      <c r="U832" s="701">
        <v>0.5</v>
      </c>
    </row>
    <row r="833" spans="1:21" ht="14.4" customHeight="1" x14ac:dyDescent="0.3">
      <c r="A833" s="661">
        <v>4</v>
      </c>
      <c r="B833" s="662" t="s">
        <v>3182</v>
      </c>
      <c r="C833" s="662" t="s">
        <v>3518</v>
      </c>
      <c r="D833" s="743" t="s">
        <v>5665</v>
      </c>
      <c r="E833" s="744" t="s">
        <v>3541</v>
      </c>
      <c r="F833" s="662" t="s">
        <v>3512</v>
      </c>
      <c r="G833" s="662" t="s">
        <v>3615</v>
      </c>
      <c r="H833" s="662" t="s">
        <v>597</v>
      </c>
      <c r="I833" s="662" t="s">
        <v>3702</v>
      </c>
      <c r="J833" s="662" t="s">
        <v>3703</v>
      </c>
      <c r="K833" s="662" t="s">
        <v>3704</v>
      </c>
      <c r="L833" s="663">
        <v>0</v>
      </c>
      <c r="M833" s="663">
        <v>0</v>
      </c>
      <c r="N833" s="662">
        <v>3</v>
      </c>
      <c r="O833" s="745">
        <v>0.5</v>
      </c>
      <c r="P833" s="663"/>
      <c r="Q833" s="678"/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4</v>
      </c>
      <c r="B834" s="662" t="s">
        <v>3182</v>
      </c>
      <c r="C834" s="662" t="s">
        <v>3518</v>
      </c>
      <c r="D834" s="743" t="s">
        <v>5665</v>
      </c>
      <c r="E834" s="744" t="s">
        <v>3541</v>
      </c>
      <c r="F834" s="662" t="s">
        <v>3512</v>
      </c>
      <c r="G834" s="662" t="s">
        <v>4615</v>
      </c>
      <c r="H834" s="662" t="s">
        <v>597</v>
      </c>
      <c r="I834" s="662" t="s">
        <v>2453</v>
      </c>
      <c r="J834" s="662" t="s">
        <v>2454</v>
      </c>
      <c r="K834" s="662" t="s">
        <v>2455</v>
      </c>
      <c r="L834" s="663">
        <v>115.13</v>
      </c>
      <c r="M834" s="663">
        <v>115.13</v>
      </c>
      <c r="N834" s="662">
        <v>1</v>
      </c>
      <c r="O834" s="745">
        <v>1</v>
      </c>
      <c r="P834" s="663">
        <v>115.13</v>
      </c>
      <c r="Q834" s="678">
        <v>1</v>
      </c>
      <c r="R834" s="662">
        <v>1</v>
      </c>
      <c r="S834" s="678">
        <v>1</v>
      </c>
      <c r="T834" s="745">
        <v>1</v>
      </c>
      <c r="U834" s="701">
        <v>1</v>
      </c>
    </row>
    <row r="835" spans="1:21" ht="14.4" customHeight="1" x14ac:dyDescent="0.3">
      <c r="A835" s="661">
        <v>4</v>
      </c>
      <c r="B835" s="662" t="s">
        <v>3182</v>
      </c>
      <c r="C835" s="662" t="s">
        <v>3518</v>
      </c>
      <c r="D835" s="743" t="s">
        <v>5665</v>
      </c>
      <c r="E835" s="744" t="s">
        <v>3541</v>
      </c>
      <c r="F835" s="662" t="s">
        <v>3512</v>
      </c>
      <c r="G835" s="662" t="s">
        <v>3572</v>
      </c>
      <c r="H835" s="662" t="s">
        <v>1373</v>
      </c>
      <c r="I835" s="662" t="s">
        <v>1523</v>
      </c>
      <c r="J835" s="662" t="s">
        <v>1524</v>
      </c>
      <c r="K835" s="662" t="s">
        <v>1525</v>
      </c>
      <c r="L835" s="663">
        <v>543.39</v>
      </c>
      <c r="M835" s="663">
        <v>1086.78</v>
      </c>
      <c r="N835" s="662">
        <v>2</v>
      </c>
      <c r="O835" s="745">
        <v>0.5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4</v>
      </c>
      <c r="B836" s="662" t="s">
        <v>3182</v>
      </c>
      <c r="C836" s="662" t="s">
        <v>3518</v>
      </c>
      <c r="D836" s="743" t="s">
        <v>5665</v>
      </c>
      <c r="E836" s="744" t="s">
        <v>3541</v>
      </c>
      <c r="F836" s="662" t="s">
        <v>3512</v>
      </c>
      <c r="G836" s="662" t="s">
        <v>3877</v>
      </c>
      <c r="H836" s="662" t="s">
        <v>1373</v>
      </c>
      <c r="I836" s="662" t="s">
        <v>4616</v>
      </c>
      <c r="J836" s="662" t="s">
        <v>2205</v>
      </c>
      <c r="K836" s="662" t="s">
        <v>4617</v>
      </c>
      <c r="L836" s="663">
        <v>0</v>
      </c>
      <c r="M836" s="663">
        <v>0</v>
      </c>
      <c r="N836" s="662">
        <v>1</v>
      </c>
      <c r="O836" s="745">
        <v>0.5</v>
      </c>
      <c r="P836" s="663"/>
      <c r="Q836" s="678"/>
      <c r="R836" s="662"/>
      <c r="S836" s="678">
        <v>0</v>
      </c>
      <c r="T836" s="745"/>
      <c r="U836" s="701">
        <v>0</v>
      </c>
    </row>
    <row r="837" spans="1:21" ht="14.4" customHeight="1" x14ac:dyDescent="0.3">
      <c r="A837" s="661">
        <v>4</v>
      </c>
      <c r="B837" s="662" t="s">
        <v>3182</v>
      </c>
      <c r="C837" s="662" t="s">
        <v>3518</v>
      </c>
      <c r="D837" s="743" t="s">
        <v>5665</v>
      </c>
      <c r="E837" s="744" t="s">
        <v>3541</v>
      </c>
      <c r="F837" s="662" t="s">
        <v>3512</v>
      </c>
      <c r="G837" s="662" t="s">
        <v>3877</v>
      </c>
      <c r="H837" s="662" t="s">
        <v>597</v>
      </c>
      <c r="I837" s="662" t="s">
        <v>2204</v>
      </c>
      <c r="J837" s="662" t="s">
        <v>2205</v>
      </c>
      <c r="K837" s="662" t="s">
        <v>4618</v>
      </c>
      <c r="L837" s="663">
        <v>48.42</v>
      </c>
      <c r="M837" s="663">
        <v>532.62</v>
      </c>
      <c r="N837" s="662">
        <v>11</v>
      </c>
      <c r="O837" s="745">
        <v>4</v>
      </c>
      <c r="P837" s="663">
        <v>193.68</v>
      </c>
      <c r="Q837" s="678">
        <v>0.36363636363636365</v>
      </c>
      <c r="R837" s="662">
        <v>4</v>
      </c>
      <c r="S837" s="678">
        <v>0.36363636363636365</v>
      </c>
      <c r="T837" s="745">
        <v>1.5</v>
      </c>
      <c r="U837" s="701">
        <v>0.375</v>
      </c>
    </row>
    <row r="838" spans="1:21" ht="14.4" customHeight="1" x14ac:dyDescent="0.3">
      <c r="A838" s="661">
        <v>4</v>
      </c>
      <c r="B838" s="662" t="s">
        <v>3182</v>
      </c>
      <c r="C838" s="662" t="s">
        <v>3518</v>
      </c>
      <c r="D838" s="743" t="s">
        <v>5665</v>
      </c>
      <c r="E838" s="744" t="s">
        <v>3541</v>
      </c>
      <c r="F838" s="662" t="s">
        <v>3512</v>
      </c>
      <c r="G838" s="662" t="s">
        <v>3589</v>
      </c>
      <c r="H838" s="662" t="s">
        <v>597</v>
      </c>
      <c r="I838" s="662" t="s">
        <v>3639</v>
      </c>
      <c r="J838" s="662" t="s">
        <v>3591</v>
      </c>
      <c r="K838" s="662" t="s">
        <v>1845</v>
      </c>
      <c r="L838" s="663">
        <v>185.26</v>
      </c>
      <c r="M838" s="663">
        <v>4075.72</v>
      </c>
      <c r="N838" s="662">
        <v>22</v>
      </c>
      <c r="O838" s="745">
        <v>4</v>
      </c>
      <c r="P838" s="663">
        <v>1111.56</v>
      </c>
      <c r="Q838" s="678">
        <v>0.27272727272727271</v>
      </c>
      <c r="R838" s="662">
        <v>6</v>
      </c>
      <c r="S838" s="678">
        <v>0.27272727272727271</v>
      </c>
      <c r="T838" s="745">
        <v>1</v>
      </c>
      <c r="U838" s="701">
        <v>0.25</v>
      </c>
    </row>
    <row r="839" spans="1:21" ht="14.4" customHeight="1" x14ac:dyDescent="0.3">
      <c r="A839" s="661">
        <v>4</v>
      </c>
      <c r="B839" s="662" t="s">
        <v>3182</v>
      </c>
      <c r="C839" s="662" t="s">
        <v>3518</v>
      </c>
      <c r="D839" s="743" t="s">
        <v>5665</v>
      </c>
      <c r="E839" s="744" t="s">
        <v>3541</v>
      </c>
      <c r="F839" s="662" t="s">
        <v>3512</v>
      </c>
      <c r="G839" s="662" t="s">
        <v>3589</v>
      </c>
      <c r="H839" s="662" t="s">
        <v>597</v>
      </c>
      <c r="I839" s="662" t="s">
        <v>1844</v>
      </c>
      <c r="J839" s="662" t="s">
        <v>1841</v>
      </c>
      <c r="K839" s="662" t="s">
        <v>1845</v>
      </c>
      <c r="L839" s="663">
        <v>301.2</v>
      </c>
      <c r="M839" s="663">
        <v>903.59999999999991</v>
      </c>
      <c r="N839" s="662">
        <v>3</v>
      </c>
      <c r="O839" s="745">
        <v>0.5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4</v>
      </c>
      <c r="B840" s="662" t="s">
        <v>3182</v>
      </c>
      <c r="C840" s="662" t="s">
        <v>3518</v>
      </c>
      <c r="D840" s="743" t="s">
        <v>5665</v>
      </c>
      <c r="E840" s="744" t="s">
        <v>3541</v>
      </c>
      <c r="F840" s="662" t="s">
        <v>3512</v>
      </c>
      <c r="G840" s="662" t="s">
        <v>3589</v>
      </c>
      <c r="H840" s="662" t="s">
        <v>597</v>
      </c>
      <c r="I840" s="662" t="s">
        <v>1844</v>
      </c>
      <c r="J840" s="662" t="s">
        <v>1841</v>
      </c>
      <c r="K840" s="662" t="s">
        <v>1845</v>
      </c>
      <c r="L840" s="663">
        <v>185.26</v>
      </c>
      <c r="M840" s="663">
        <v>926.3</v>
      </c>
      <c r="N840" s="662">
        <v>5</v>
      </c>
      <c r="O840" s="745">
        <v>1.5</v>
      </c>
      <c r="P840" s="663"/>
      <c r="Q840" s="678">
        <v>0</v>
      </c>
      <c r="R840" s="662"/>
      <c r="S840" s="678">
        <v>0</v>
      </c>
      <c r="T840" s="745"/>
      <c r="U840" s="701">
        <v>0</v>
      </c>
    </row>
    <row r="841" spans="1:21" ht="14.4" customHeight="1" x14ac:dyDescent="0.3">
      <c r="A841" s="661">
        <v>4</v>
      </c>
      <c r="B841" s="662" t="s">
        <v>3182</v>
      </c>
      <c r="C841" s="662" t="s">
        <v>3518</v>
      </c>
      <c r="D841" s="743" t="s">
        <v>5665</v>
      </c>
      <c r="E841" s="744" t="s">
        <v>3541</v>
      </c>
      <c r="F841" s="662" t="s">
        <v>3512</v>
      </c>
      <c r="G841" s="662" t="s">
        <v>3708</v>
      </c>
      <c r="H841" s="662" t="s">
        <v>597</v>
      </c>
      <c r="I841" s="662" t="s">
        <v>2461</v>
      </c>
      <c r="J841" s="662" t="s">
        <v>3709</v>
      </c>
      <c r="K841" s="662" t="s">
        <v>3710</v>
      </c>
      <c r="L841" s="663">
        <v>66.819999999999993</v>
      </c>
      <c r="M841" s="663">
        <v>66.819999999999993</v>
      </c>
      <c r="N841" s="662">
        <v>1</v>
      </c>
      <c r="O841" s="745">
        <v>1</v>
      </c>
      <c r="P841" s="663">
        <v>66.819999999999993</v>
      </c>
      <c r="Q841" s="678">
        <v>1</v>
      </c>
      <c r="R841" s="662">
        <v>1</v>
      </c>
      <c r="S841" s="678">
        <v>1</v>
      </c>
      <c r="T841" s="745">
        <v>1</v>
      </c>
      <c r="U841" s="701">
        <v>1</v>
      </c>
    </row>
    <row r="842" spans="1:21" ht="14.4" customHeight="1" x14ac:dyDescent="0.3">
      <c r="A842" s="661">
        <v>4</v>
      </c>
      <c r="B842" s="662" t="s">
        <v>3182</v>
      </c>
      <c r="C842" s="662" t="s">
        <v>3518</v>
      </c>
      <c r="D842" s="743" t="s">
        <v>5665</v>
      </c>
      <c r="E842" s="744" t="s">
        <v>3541</v>
      </c>
      <c r="F842" s="662" t="s">
        <v>3512</v>
      </c>
      <c r="G842" s="662" t="s">
        <v>3708</v>
      </c>
      <c r="H842" s="662" t="s">
        <v>597</v>
      </c>
      <c r="I842" s="662" t="s">
        <v>2461</v>
      </c>
      <c r="J842" s="662" t="s">
        <v>3709</v>
      </c>
      <c r="K842" s="662" t="s">
        <v>3710</v>
      </c>
      <c r="L842" s="663">
        <v>78.33</v>
      </c>
      <c r="M842" s="663">
        <v>313.32</v>
      </c>
      <c r="N842" s="662">
        <v>4</v>
      </c>
      <c r="O842" s="745">
        <v>1</v>
      </c>
      <c r="P842" s="663"/>
      <c r="Q842" s="678">
        <v>0</v>
      </c>
      <c r="R842" s="662"/>
      <c r="S842" s="678">
        <v>0</v>
      </c>
      <c r="T842" s="745"/>
      <c r="U842" s="701">
        <v>0</v>
      </c>
    </row>
    <row r="843" spans="1:21" ht="14.4" customHeight="1" x14ac:dyDescent="0.3">
      <c r="A843" s="661">
        <v>4</v>
      </c>
      <c r="B843" s="662" t="s">
        <v>3182</v>
      </c>
      <c r="C843" s="662" t="s">
        <v>3518</v>
      </c>
      <c r="D843" s="743" t="s">
        <v>5665</v>
      </c>
      <c r="E843" s="744" t="s">
        <v>3541</v>
      </c>
      <c r="F843" s="662" t="s">
        <v>3512</v>
      </c>
      <c r="G843" s="662" t="s">
        <v>3995</v>
      </c>
      <c r="H843" s="662" t="s">
        <v>597</v>
      </c>
      <c r="I843" s="662" t="s">
        <v>2713</v>
      </c>
      <c r="J843" s="662" t="s">
        <v>2714</v>
      </c>
      <c r="K843" s="662" t="s">
        <v>2715</v>
      </c>
      <c r="L843" s="663">
        <v>215.12</v>
      </c>
      <c r="M843" s="663">
        <v>13337.439999999995</v>
      </c>
      <c r="N843" s="662">
        <v>62</v>
      </c>
      <c r="O843" s="745">
        <v>54</v>
      </c>
      <c r="P843" s="663">
        <v>6883.8399999999974</v>
      </c>
      <c r="Q843" s="678">
        <v>0.5161290322580645</v>
      </c>
      <c r="R843" s="662">
        <v>32</v>
      </c>
      <c r="S843" s="678">
        <v>0.5161290322580645</v>
      </c>
      <c r="T843" s="745">
        <v>27.5</v>
      </c>
      <c r="U843" s="701">
        <v>0.5092592592592593</v>
      </c>
    </row>
    <row r="844" spans="1:21" ht="14.4" customHeight="1" x14ac:dyDescent="0.3">
      <c r="A844" s="661">
        <v>4</v>
      </c>
      <c r="B844" s="662" t="s">
        <v>3182</v>
      </c>
      <c r="C844" s="662" t="s">
        <v>3518</v>
      </c>
      <c r="D844" s="743" t="s">
        <v>5665</v>
      </c>
      <c r="E844" s="744" t="s">
        <v>3541</v>
      </c>
      <c r="F844" s="662" t="s">
        <v>3512</v>
      </c>
      <c r="G844" s="662" t="s">
        <v>3995</v>
      </c>
      <c r="H844" s="662" t="s">
        <v>597</v>
      </c>
      <c r="I844" s="662" t="s">
        <v>2713</v>
      </c>
      <c r="J844" s="662" t="s">
        <v>2714</v>
      </c>
      <c r="K844" s="662" t="s">
        <v>2715</v>
      </c>
      <c r="L844" s="663">
        <v>256.67</v>
      </c>
      <c r="M844" s="663">
        <v>1026.68</v>
      </c>
      <c r="N844" s="662">
        <v>4</v>
      </c>
      <c r="O844" s="745">
        <v>4</v>
      </c>
      <c r="P844" s="663">
        <v>770.01</v>
      </c>
      <c r="Q844" s="678">
        <v>0.75</v>
      </c>
      <c r="R844" s="662">
        <v>3</v>
      </c>
      <c r="S844" s="678">
        <v>0.75</v>
      </c>
      <c r="T844" s="745">
        <v>3</v>
      </c>
      <c r="U844" s="701">
        <v>0.75</v>
      </c>
    </row>
    <row r="845" spans="1:21" ht="14.4" customHeight="1" x14ac:dyDescent="0.3">
      <c r="A845" s="661">
        <v>4</v>
      </c>
      <c r="B845" s="662" t="s">
        <v>3182</v>
      </c>
      <c r="C845" s="662" t="s">
        <v>3518</v>
      </c>
      <c r="D845" s="743" t="s">
        <v>5665</v>
      </c>
      <c r="E845" s="744" t="s">
        <v>3541</v>
      </c>
      <c r="F845" s="662" t="s">
        <v>3512</v>
      </c>
      <c r="G845" s="662" t="s">
        <v>3592</v>
      </c>
      <c r="H845" s="662" t="s">
        <v>597</v>
      </c>
      <c r="I845" s="662" t="s">
        <v>1329</v>
      </c>
      <c r="J845" s="662" t="s">
        <v>1330</v>
      </c>
      <c r="K845" s="662" t="s">
        <v>1331</v>
      </c>
      <c r="L845" s="663">
        <v>108.44</v>
      </c>
      <c r="M845" s="663">
        <v>108.44</v>
      </c>
      <c r="N845" s="662">
        <v>1</v>
      </c>
      <c r="O845" s="745">
        <v>0.5</v>
      </c>
      <c r="P845" s="663">
        <v>108.44</v>
      </c>
      <c r="Q845" s="678">
        <v>1</v>
      </c>
      <c r="R845" s="662">
        <v>1</v>
      </c>
      <c r="S845" s="678">
        <v>1</v>
      </c>
      <c r="T845" s="745">
        <v>0.5</v>
      </c>
      <c r="U845" s="701">
        <v>1</v>
      </c>
    </row>
    <row r="846" spans="1:21" ht="14.4" customHeight="1" x14ac:dyDescent="0.3">
      <c r="A846" s="661">
        <v>4</v>
      </c>
      <c r="B846" s="662" t="s">
        <v>3182</v>
      </c>
      <c r="C846" s="662" t="s">
        <v>3518</v>
      </c>
      <c r="D846" s="743" t="s">
        <v>5665</v>
      </c>
      <c r="E846" s="744" t="s">
        <v>3541</v>
      </c>
      <c r="F846" s="662" t="s">
        <v>3512</v>
      </c>
      <c r="G846" s="662" t="s">
        <v>3592</v>
      </c>
      <c r="H846" s="662" t="s">
        <v>597</v>
      </c>
      <c r="I846" s="662" t="s">
        <v>4558</v>
      </c>
      <c r="J846" s="662" t="s">
        <v>1330</v>
      </c>
      <c r="K846" s="662" t="s">
        <v>4559</v>
      </c>
      <c r="L846" s="663">
        <v>54.23</v>
      </c>
      <c r="M846" s="663">
        <v>108.46</v>
      </c>
      <c r="N846" s="662">
        <v>2</v>
      </c>
      <c r="O846" s="745">
        <v>0.5</v>
      </c>
      <c r="P846" s="663">
        <v>108.46</v>
      </c>
      <c r="Q846" s="678">
        <v>1</v>
      </c>
      <c r="R846" s="662">
        <v>2</v>
      </c>
      <c r="S846" s="678">
        <v>1</v>
      </c>
      <c r="T846" s="745">
        <v>0.5</v>
      </c>
      <c r="U846" s="701">
        <v>1</v>
      </c>
    </row>
    <row r="847" spans="1:21" ht="14.4" customHeight="1" x14ac:dyDescent="0.3">
      <c r="A847" s="661">
        <v>4</v>
      </c>
      <c r="B847" s="662" t="s">
        <v>3182</v>
      </c>
      <c r="C847" s="662" t="s">
        <v>3518</v>
      </c>
      <c r="D847" s="743" t="s">
        <v>5665</v>
      </c>
      <c r="E847" s="744" t="s">
        <v>3541</v>
      </c>
      <c r="F847" s="662" t="s">
        <v>3512</v>
      </c>
      <c r="G847" s="662" t="s">
        <v>3881</v>
      </c>
      <c r="H847" s="662" t="s">
        <v>1373</v>
      </c>
      <c r="I847" s="662" t="s">
        <v>3882</v>
      </c>
      <c r="J847" s="662" t="s">
        <v>2332</v>
      </c>
      <c r="K847" s="662" t="s">
        <v>3883</v>
      </c>
      <c r="L847" s="663">
        <v>543.36</v>
      </c>
      <c r="M847" s="663">
        <v>543.36</v>
      </c>
      <c r="N847" s="662">
        <v>1</v>
      </c>
      <c r="O847" s="745">
        <v>0.5</v>
      </c>
      <c r="P847" s="663"/>
      <c r="Q847" s="678">
        <v>0</v>
      </c>
      <c r="R847" s="662"/>
      <c r="S847" s="678">
        <v>0</v>
      </c>
      <c r="T847" s="745"/>
      <c r="U847" s="701">
        <v>0</v>
      </c>
    </row>
    <row r="848" spans="1:21" ht="14.4" customHeight="1" x14ac:dyDescent="0.3">
      <c r="A848" s="661">
        <v>4</v>
      </c>
      <c r="B848" s="662" t="s">
        <v>3182</v>
      </c>
      <c r="C848" s="662" t="s">
        <v>3518</v>
      </c>
      <c r="D848" s="743" t="s">
        <v>5665</v>
      </c>
      <c r="E848" s="744" t="s">
        <v>3541</v>
      </c>
      <c r="F848" s="662" t="s">
        <v>3512</v>
      </c>
      <c r="G848" s="662" t="s">
        <v>3881</v>
      </c>
      <c r="H848" s="662" t="s">
        <v>1373</v>
      </c>
      <c r="I848" s="662" t="s">
        <v>4696</v>
      </c>
      <c r="J848" s="662" t="s">
        <v>2373</v>
      </c>
      <c r="K848" s="662" t="s">
        <v>4697</v>
      </c>
      <c r="L848" s="663">
        <v>835.93</v>
      </c>
      <c r="M848" s="663">
        <v>1671.86</v>
      </c>
      <c r="N848" s="662">
        <v>2</v>
      </c>
      <c r="O848" s="745">
        <v>1</v>
      </c>
      <c r="P848" s="663"/>
      <c r="Q848" s="678">
        <v>0</v>
      </c>
      <c r="R848" s="662"/>
      <c r="S848" s="678">
        <v>0</v>
      </c>
      <c r="T848" s="745"/>
      <c r="U848" s="701">
        <v>0</v>
      </c>
    </row>
    <row r="849" spans="1:21" ht="14.4" customHeight="1" x14ac:dyDescent="0.3">
      <c r="A849" s="661">
        <v>4</v>
      </c>
      <c r="B849" s="662" t="s">
        <v>3182</v>
      </c>
      <c r="C849" s="662" t="s">
        <v>3518</v>
      </c>
      <c r="D849" s="743" t="s">
        <v>5665</v>
      </c>
      <c r="E849" s="744" t="s">
        <v>3541</v>
      </c>
      <c r="F849" s="662" t="s">
        <v>3512</v>
      </c>
      <c r="G849" s="662" t="s">
        <v>3641</v>
      </c>
      <c r="H849" s="662" t="s">
        <v>597</v>
      </c>
      <c r="I849" s="662" t="s">
        <v>2170</v>
      </c>
      <c r="J849" s="662" t="s">
        <v>2171</v>
      </c>
      <c r="K849" s="662" t="s">
        <v>3642</v>
      </c>
      <c r="L849" s="663">
        <v>0</v>
      </c>
      <c r="M849" s="663">
        <v>0</v>
      </c>
      <c r="N849" s="662">
        <v>55</v>
      </c>
      <c r="O849" s="745">
        <v>15</v>
      </c>
      <c r="P849" s="663">
        <v>0</v>
      </c>
      <c r="Q849" s="678"/>
      <c r="R849" s="662">
        <v>28</v>
      </c>
      <c r="S849" s="678">
        <v>0.50909090909090904</v>
      </c>
      <c r="T849" s="745">
        <v>8</v>
      </c>
      <c r="U849" s="701">
        <v>0.53333333333333333</v>
      </c>
    </row>
    <row r="850" spans="1:21" ht="14.4" customHeight="1" x14ac:dyDescent="0.3">
      <c r="A850" s="661">
        <v>4</v>
      </c>
      <c r="B850" s="662" t="s">
        <v>3182</v>
      </c>
      <c r="C850" s="662" t="s">
        <v>3518</v>
      </c>
      <c r="D850" s="743" t="s">
        <v>5665</v>
      </c>
      <c r="E850" s="744" t="s">
        <v>3541</v>
      </c>
      <c r="F850" s="662" t="s">
        <v>3512</v>
      </c>
      <c r="G850" s="662" t="s">
        <v>3664</v>
      </c>
      <c r="H850" s="662" t="s">
        <v>597</v>
      </c>
      <c r="I850" s="662" t="s">
        <v>740</v>
      </c>
      <c r="J850" s="662" t="s">
        <v>741</v>
      </c>
      <c r="K850" s="662" t="s">
        <v>3759</v>
      </c>
      <c r="L850" s="663">
        <v>0</v>
      </c>
      <c r="M850" s="663">
        <v>0</v>
      </c>
      <c r="N850" s="662">
        <v>1</v>
      </c>
      <c r="O850" s="745">
        <v>0.5</v>
      </c>
      <c r="P850" s="663">
        <v>0</v>
      </c>
      <c r="Q850" s="678"/>
      <c r="R850" s="662">
        <v>1</v>
      </c>
      <c r="S850" s="678">
        <v>1</v>
      </c>
      <c r="T850" s="745">
        <v>0.5</v>
      </c>
      <c r="U850" s="701">
        <v>1</v>
      </c>
    </row>
    <row r="851" spans="1:21" ht="14.4" customHeight="1" x14ac:dyDescent="0.3">
      <c r="A851" s="661">
        <v>4</v>
      </c>
      <c r="B851" s="662" t="s">
        <v>3182</v>
      </c>
      <c r="C851" s="662" t="s">
        <v>3518</v>
      </c>
      <c r="D851" s="743" t="s">
        <v>5665</v>
      </c>
      <c r="E851" s="744" t="s">
        <v>3541</v>
      </c>
      <c r="F851" s="662" t="s">
        <v>3512</v>
      </c>
      <c r="G851" s="662" t="s">
        <v>3884</v>
      </c>
      <c r="H851" s="662" t="s">
        <v>597</v>
      </c>
      <c r="I851" s="662" t="s">
        <v>4698</v>
      </c>
      <c r="J851" s="662" t="s">
        <v>4699</v>
      </c>
      <c r="K851" s="662" t="s">
        <v>3889</v>
      </c>
      <c r="L851" s="663">
        <v>0</v>
      </c>
      <c r="M851" s="663">
        <v>0</v>
      </c>
      <c r="N851" s="662">
        <v>1</v>
      </c>
      <c r="O851" s="745">
        <v>1</v>
      </c>
      <c r="P851" s="663"/>
      <c r="Q851" s="678"/>
      <c r="R851" s="662"/>
      <c r="S851" s="678">
        <v>0</v>
      </c>
      <c r="T851" s="745"/>
      <c r="U851" s="701">
        <v>0</v>
      </c>
    </row>
    <row r="852" spans="1:21" ht="14.4" customHeight="1" x14ac:dyDescent="0.3">
      <c r="A852" s="661">
        <v>4</v>
      </c>
      <c r="B852" s="662" t="s">
        <v>3182</v>
      </c>
      <c r="C852" s="662" t="s">
        <v>3518</v>
      </c>
      <c r="D852" s="743" t="s">
        <v>5665</v>
      </c>
      <c r="E852" s="744" t="s">
        <v>3541</v>
      </c>
      <c r="F852" s="662" t="s">
        <v>3512</v>
      </c>
      <c r="G852" s="662" t="s">
        <v>3884</v>
      </c>
      <c r="H852" s="662" t="s">
        <v>597</v>
      </c>
      <c r="I852" s="662" t="s">
        <v>4700</v>
      </c>
      <c r="J852" s="662" t="s">
        <v>4701</v>
      </c>
      <c r="K852" s="662" t="s">
        <v>3889</v>
      </c>
      <c r="L852" s="663">
        <v>0</v>
      </c>
      <c r="M852" s="663">
        <v>0</v>
      </c>
      <c r="N852" s="662">
        <v>2</v>
      </c>
      <c r="O852" s="745">
        <v>1</v>
      </c>
      <c r="P852" s="663">
        <v>0</v>
      </c>
      <c r="Q852" s="678"/>
      <c r="R852" s="662">
        <v>2</v>
      </c>
      <c r="S852" s="678">
        <v>1</v>
      </c>
      <c r="T852" s="745">
        <v>1</v>
      </c>
      <c r="U852" s="701">
        <v>1</v>
      </c>
    </row>
    <row r="853" spans="1:21" ht="14.4" customHeight="1" x14ac:dyDescent="0.3">
      <c r="A853" s="661">
        <v>4</v>
      </c>
      <c r="B853" s="662" t="s">
        <v>3182</v>
      </c>
      <c r="C853" s="662" t="s">
        <v>3518</v>
      </c>
      <c r="D853" s="743" t="s">
        <v>5665</v>
      </c>
      <c r="E853" s="744" t="s">
        <v>3541</v>
      </c>
      <c r="F853" s="662" t="s">
        <v>3512</v>
      </c>
      <c r="G853" s="662" t="s">
        <v>3884</v>
      </c>
      <c r="H853" s="662" t="s">
        <v>597</v>
      </c>
      <c r="I853" s="662" t="s">
        <v>4702</v>
      </c>
      <c r="J853" s="662" t="s">
        <v>4703</v>
      </c>
      <c r="K853" s="662" t="s">
        <v>3889</v>
      </c>
      <c r="L853" s="663">
        <v>0</v>
      </c>
      <c r="M853" s="663">
        <v>0</v>
      </c>
      <c r="N853" s="662">
        <v>10</v>
      </c>
      <c r="O853" s="745">
        <v>3.5</v>
      </c>
      <c r="P853" s="663">
        <v>0</v>
      </c>
      <c r="Q853" s="678"/>
      <c r="R853" s="662">
        <v>10</v>
      </c>
      <c r="S853" s="678">
        <v>1</v>
      </c>
      <c r="T853" s="745">
        <v>3.5</v>
      </c>
      <c r="U853" s="701">
        <v>1</v>
      </c>
    </row>
    <row r="854" spans="1:21" ht="14.4" customHeight="1" x14ac:dyDescent="0.3">
      <c r="A854" s="661">
        <v>4</v>
      </c>
      <c r="B854" s="662" t="s">
        <v>3182</v>
      </c>
      <c r="C854" s="662" t="s">
        <v>3518</v>
      </c>
      <c r="D854" s="743" t="s">
        <v>5665</v>
      </c>
      <c r="E854" s="744" t="s">
        <v>3541</v>
      </c>
      <c r="F854" s="662" t="s">
        <v>3512</v>
      </c>
      <c r="G854" s="662" t="s">
        <v>3884</v>
      </c>
      <c r="H854" s="662" t="s">
        <v>597</v>
      </c>
      <c r="I854" s="662" t="s">
        <v>4704</v>
      </c>
      <c r="J854" s="662" t="s">
        <v>4705</v>
      </c>
      <c r="K854" s="662" t="s">
        <v>4706</v>
      </c>
      <c r="L854" s="663">
        <v>0</v>
      </c>
      <c r="M854" s="663">
        <v>0</v>
      </c>
      <c r="N854" s="662">
        <v>1</v>
      </c>
      <c r="O854" s="745">
        <v>1</v>
      </c>
      <c r="P854" s="663">
        <v>0</v>
      </c>
      <c r="Q854" s="678"/>
      <c r="R854" s="662">
        <v>1</v>
      </c>
      <c r="S854" s="678">
        <v>1</v>
      </c>
      <c r="T854" s="745">
        <v>1</v>
      </c>
      <c r="U854" s="701">
        <v>1</v>
      </c>
    </row>
    <row r="855" spans="1:21" ht="14.4" customHeight="1" x14ac:dyDescent="0.3">
      <c r="A855" s="661">
        <v>4</v>
      </c>
      <c r="B855" s="662" t="s">
        <v>3182</v>
      </c>
      <c r="C855" s="662" t="s">
        <v>3518</v>
      </c>
      <c r="D855" s="743" t="s">
        <v>5665</v>
      </c>
      <c r="E855" s="744" t="s">
        <v>3541</v>
      </c>
      <c r="F855" s="662" t="s">
        <v>3512</v>
      </c>
      <c r="G855" s="662" t="s">
        <v>4707</v>
      </c>
      <c r="H855" s="662" t="s">
        <v>597</v>
      </c>
      <c r="I855" s="662" t="s">
        <v>4708</v>
      </c>
      <c r="J855" s="662" t="s">
        <v>1864</v>
      </c>
      <c r="K855" s="662" t="s">
        <v>4709</v>
      </c>
      <c r="L855" s="663">
        <v>0</v>
      </c>
      <c r="M855" s="663">
        <v>0</v>
      </c>
      <c r="N855" s="662">
        <v>1</v>
      </c>
      <c r="O855" s="745">
        <v>1</v>
      </c>
      <c r="P855" s="663">
        <v>0</v>
      </c>
      <c r="Q855" s="678"/>
      <c r="R855" s="662">
        <v>1</v>
      </c>
      <c r="S855" s="678">
        <v>1</v>
      </c>
      <c r="T855" s="745">
        <v>1</v>
      </c>
      <c r="U855" s="701">
        <v>1</v>
      </c>
    </row>
    <row r="856" spans="1:21" ht="14.4" customHeight="1" x14ac:dyDescent="0.3">
      <c r="A856" s="661">
        <v>4</v>
      </c>
      <c r="B856" s="662" t="s">
        <v>3182</v>
      </c>
      <c r="C856" s="662" t="s">
        <v>3518</v>
      </c>
      <c r="D856" s="743" t="s">
        <v>5665</v>
      </c>
      <c r="E856" s="744" t="s">
        <v>3541</v>
      </c>
      <c r="F856" s="662" t="s">
        <v>3512</v>
      </c>
      <c r="G856" s="662" t="s">
        <v>3928</v>
      </c>
      <c r="H856" s="662" t="s">
        <v>597</v>
      </c>
      <c r="I856" s="662" t="s">
        <v>3929</v>
      </c>
      <c r="J856" s="662" t="s">
        <v>1158</v>
      </c>
      <c r="K856" s="662" t="s">
        <v>3930</v>
      </c>
      <c r="L856" s="663">
        <v>121.96</v>
      </c>
      <c r="M856" s="663">
        <v>4878.4000000000005</v>
      </c>
      <c r="N856" s="662">
        <v>40</v>
      </c>
      <c r="O856" s="745">
        <v>33</v>
      </c>
      <c r="P856" s="663">
        <v>3170.9600000000005</v>
      </c>
      <c r="Q856" s="678">
        <v>0.65</v>
      </c>
      <c r="R856" s="662">
        <v>26</v>
      </c>
      <c r="S856" s="678">
        <v>0.65</v>
      </c>
      <c r="T856" s="745">
        <v>21</v>
      </c>
      <c r="U856" s="701">
        <v>0.63636363636363635</v>
      </c>
    </row>
    <row r="857" spans="1:21" ht="14.4" customHeight="1" x14ac:dyDescent="0.3">
      <c r="A857" s="661">
        <v>4</v>
      </c>
      <c r="B857" s="662" t="s">
        <v>3182</v>
      </c>
      <c r="C857" s="662" t="s">
        <v>3518</v>
      </c>
      <c r="D857" s="743" t="s">
        <v>5665</v>
      </c>
      <c r="E857" s="744" t="s">
        <v>3541</v>
      </c>
      <c r="F857" s="662" t="s">
        <v>3512</v>
      </c>
      <c r="G857" s="662" t="s">
        <v>3928</v>
      </c>
      <c r="H857" s="662" t="s">
        <v>597</v>
      </c>
      <c r="I857" s="662" t="s">
        <v>3929</v>
      </c>
      <c r="J857" s="662" t="s">
        <v>1158</v>
      </c>
      <c r="K857" s="662" t="s">
        <v>3930</v>
      </c>
      <c r="L857" s="663">
        <v>139.63999999999999</v>
      </c>
      <c r="M857" s="663">
        <v>418.91999999999996</v>
      </c>
      <c r="N857" s="662">
        <v>3</v>
      </c>
      <c r="O857" s="745">
        <v>2.5</v>
      </c>
      <c r="P857" s="663">
        <v>139.63999999999999</v>
      </c>
      <c r="Q857" s="678">
        <v>0.33333333333333331</v>
      </c>
      <c r="R857" s="662">
        <v>1</v>
      </c>
      <c r="S857" s="678">
        <v>0.33333333333333331</v>
      </c>
      <c r="T857" s="745">
        <v>1</v>
      </c>
      <c r="U857" s="701">
        <v>0.4</v>
      </c>
    </row>
    <row r="858" spans="1:21" ht="14.4" customHeight="1" x14ac:dyDescent="0.3">
      <c r="A858" s="661">
        <v>4</v>
      </c>
      <c r="B858" s="662" t="s">
        <v>3182</v>
      </c>
      <c r="C858" s="662" t="s">
        <v>3518</v>
      </c>
      <c r="D858" s="743" t="s">
        <v>5665</v>
      </c>
      <c r="E858" s="744" t="s">
        <v>3541</v>
      </c>
      <c r="F858" s="662" t="s">
        <v>3512</v>
      </c>
      <c r="G858" s="662" t="s">
        <v>3593</v>
      </c>
      <c r="H858" s="662" t="s">
        <v>597</v>
      </c>
      <c r="I858" s="662" t="s">
        <v>806</v>
      </c>
      <c r="J858" s="662" t="s">
        <v>3594</v>
      </c>
      <c r="K858" s="662" t="s">
        <v>3595</v>
      </c>
      <c r="L858" s="663">
        <v>0</v>
      </c>
      <c r="M858" s="663">
        <v>0</v>
      </c>
      <c r="N858" s="662">
        <v>2</v>
      </c>
      <c r="O858" s="745">
        <v>1</v>
      </c>
      <c r="P858" s="663"/>
      <c r="Q858" s="678"/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4</v>
      </c>
      <c r="B859" s="662" t="s">
        <v>3182</v>
      </c>
      <c r="C859" s="662" t="s">
        <v>3518</v>
      </c>
      <c r="D859" s="743" t="s">
        <v>5665</v>
      </c>
      <c r="E859" s="744" t="s">
        <v>3541</v>
      </c>
      <c r="F859" s="662" t="s">
        <v>3512</v>
      </c>
      <c r="G859" s="662" t="s">
        <v>3647</v>
      </c>
      <c r="H859" s="662" t="s">
        <v>597</v>
      </c>
      <c r="I859" s="662" t="s">
        <v>4533</v>
      </c>
      <c r="J859" s="662" t="s">
        <v>1606</v>
      </c>
      <c r="K859" s="662" t="s">
        <v>4534</v>
      </c>
      <c r="L859" s="663">
        <v>31.42</v>
      </c>
      <c r="M859" s="663">
        <v>62.84</v>
      </c>
      <c r="N859" s="662">
        <v>2</v>
      </c>
      <c r="O859" s="745">
        <v>1</v>
      </c>
      <c r="P859" s="663">
        <v>62.84</v>
      </c>
      <c r="Q859" s="678">
        <v>1</v>
      </c>
      <c r="R859" s="662">
        <v>2</v>
      </c>
      <c r="S859" s="678">
        <v>1</v>
      </c>
      <c r="T859" s="745">
        <v>1</v>
      </c>
      <c r="U859" s="701">
        <v>1</v>
      </c>
    </row>
    <row r="860" spans="1:21" ht="14.4" customHeight="1" x14ac:dyDescent="0.3">
      <c r="A860" s="661">
        <v>4</v>
      </c>
      <c r="B860" s="662" t="s">
        <v>3182</v>
      </c>
      <c r="C860" s="662" t="s">
        <v>3518</v>
      </c>
      <c r="D860" s="743" t="s">
        <v>5665</v>
      </c>
      <c r="E860" s="744" t="s">
        <v>3541</v>
      </c>
      <c r="F860" s="662" t="s">
        <v>3512</v>
      </c>
      <c r="G860" s="662" t="s">
        <v>4710</v>
      </c>
      <c r="H860" s="662" t="s">
        <v>597</v>
      </c>
      <c r="I860" s="662" t="s">
        <v>4711</v>
      </c>
      <c r="J860" s="662" t="s">
        <v>4712</v>
      </c>
      <c r="K860" s="662" t="s">
        <v>2053</v>
      </c>
      <c r="L860" s="663">
        <v>0</v>
      </c>
      <c r="M860" s="663">
        <v>0</v>
      </c>
      <c r="N860" s="662">
        <v>1</v>
      </c>
      <c r="O860" s="745">
        <v>1</v>
      </c>
      <c r="P860" s="663"/>
      <c r="Q860" s="678"/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4</v>
      </c>
      <c r="B861" s="662" t="s">
        <v>3182</v>
      </c>
      <c r="C861" s="662" t="s">
        <v>3518</v>
      </c>
      <c r="D861" s="743" t="s">
        <v>5665</v>
      </c>
      <c r="E861" s="744" t="s">
        <v>3541</v>
      </c>
      <c r="F861" s="662" t="s">
        <v>3512</v>
      </c>
      <c r="G861" s="662" t="s">
        <v>4713</v>
      </c>
      <c r="H861" s="662" t="s">
        <v>597</v>
      </c>
      <c r="I861" s="662" t="s">
        <v>4714</v>
      </c>
      <c r="J861" s="662" t="s">
        <v>4715</v>
      </c>
      <c r="K861" s="662" t="s">
        <v>4716</v>
      </c>
      <c r="L861" s="663">
        <v>0</v>
      </c>
      <c r="M861" s="663">
        <v>0</v>
      </c>
      <c r="N861" s="662">
        <v>1</v>
      </c>
      <c r="O861" s="745">
        <v>0.5</v>
      </c>
      <c r="P861" s="663">
        <v>0</v>
      </c>
      <c r="Q861" s="678"/>
      <c r="R861" s="662">
        <v>1</v>
      </c>
      <c r="S861" s="678">
        <v>1</v>
      </c>
      <c r="T861" s="745">
        <v>0.5</v>
      </c>
      <c r="U861" s="701">
        <v>1</v>
      </c>
    </row>
    <row r="862" spans="1:21" ht="14.4" customHeight="1" x14ac:dyDescent="0.3">
      <c r="A862" s="661">
        <v>4</v>
      </c>
      <c r="B862" s="662" t="s">
        <v>3182</v>
      </c>
      <c r="C862" s="662" t="s">
        <v>3518</v>
      </c>
      <c r="D862" s="743" t="s">
        <v>5665</v>
      </c>
      <c r="E862" s="744" t="s">
        <v>3541</v>
      </c>
      <c r="F862" s="662" t="s">
        <v>3512</v>
      </c>
      <c r="G862" s="662" t="s">
        <v>3666</v>
      </c>
      <c r="H862" s="662" t="s">
        <v>1373</v>
      </c>
      <c r="I862" s="662" t="s">
        <v>2759</v>
      </c>
      <c r="J862" s="662" t="s">
        <v>2760</v>
      </c>
      <c r="K862" s="662" t="s">
        <v>3476</v>
      </c>
      <c r="L862" s="663">
        <v>31.32</v>
      </c>
      <c r="M862" s="663">
        <v>31.32</v>
      </c>
      <c r="N862" s="662">
        <v>1</v>
      </c>
      <c r="O862" s="745">
        <v>1</v>
      </c>
      <c r="P862" s="663"/>
      <c r="Q862" s="678">
        <v>0</v>
      </c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4</v>
      </c>
      <c r="B863" s="662" t="s">
        <v>3182</v>
      </c>
      <c r="C863" s="662" t="s">
        <v>3518</v>
      </c>
      <c r="D863" s="743" t="s">
        <v>5665</v>
      </c>
      <c r="E863" s="744" t="s">
        <v>3541</v>
      </c>
      <c r="F863" s="662" t="s">
        <v>3512</v>
      </c>
      <c r="G863" s="662" t="s">
        <v>3666</v>
      </c>
      <c r="H863" s="662" t="s">
        <v>1373</v>
      </c>
      <c r="I863" s="662" t="s">
        <v>2309</v>
      </c>
      <c r="J863" s="662" t="s">
        <v>2310</v>
      </c>
      <c r="K863" s="662" t="s">
        <v>3446</v>
      </c>
      <c r="L863" s="663">
        <v>93.96</v>
      </c>
      <c r="M863" s="663">
        <v>93.96</v>
      </c>
      <c r="N863" s="662">
        <v>1</v>
      </c>
      <c r="O863" s="745">
        <v>1</v>
      </c>
      <c r="P863" s="663"/>
      <c r="Q863" s="678">
        <v>0</v>
      </c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4</v>
      </c>
      <c r="B864" s="662" t="s">
        <v>3182</v>
      </c>
      <c r="C864" s="662" t="s">
        <v>3518</v>
      </c>
      <c r="D864" s="743" t="s">
        <v>5665</v>
      </c>
      <c r="E864" s="744" t="s">
        <v>3541</v>
      </c>
      <c r="F864" s="662" t="s">
        <v>3512</v>
      </c>
      <c r="G864" s="662" t="s">
        <v>3666</v>
      </c>
      <c r="H864" s="662" t="s">
        <v>1373</v>
      </c>
      <c r="I864" s="662" t="s">
        <v>3667</v>
      </c>
      <c r="J864" s="662" t="s">
        <v>2760</v>
      </c>
      <c r="K864" s="662" t="s">
        <v>3668</v>
      </c>
      <c r="L864" s="663">
        <v>300.68</v>
      </c>
      <c r="M864" s="663">
        <v>1804.0800000000002</v>
      </c>
      <c r="N864" s="662">
        <v>6</v>
      </c>
      <c r="O864" s="745">
        <v>3.5</v>
      </c>
      <c r="P864" s="663">
        <v>300.68</v>
      </c>
      <c r="Q864" s="678">
        <v>0.16666666666666666</v>
      </c>
      <c r="R864" s="662">
        <v>1</v>
      </c>
      <c r="S864" s="678">
        <v>0.16666666666666666</v>
      </c>
      <c r="T864" s="745">
        <v>1</v>
      </c>
      <c r="U864" s="701">
        <v>0.2857142857142857</v>
      </c>
    </row>
    <row r="865" spans="1:21" ht="14.4" customHeight="1" x14ac:dyDescent="0.3">
      <c r="A865" s="661">
        <v>4</v>
      </c>
      <c r="B865" s="662" t="s">
        <v>3182</v>
      </c>
      <c r="C865" s="662" t="s">
        <v>3518</v>
      </c>
      <c r="D865" s="743" t="s">
        <v>5665</v>
      </c>
      <c r="E865" s="744" t="s">
        <v>3541</v>
      </c>
      <c r="F865" s="662" t="s">
        <v>3512</v>
      </c>
      <c r="G865" s="662" t="s">
        <v>3596</v>
      </c>
      <c r="H865" s="662" t="s">
        <v>597</v>
      </c>
      <c r="I865" s="662" t="s">
        <v>4717</v>
      </c>
      <c r="J865" s="662" t="s">
        <v>4718</v>
      </c>
      <c r="K865" s="662" t="s">
        <v>1391</v>
      </c>
      <c r="L865" s="663">
        <v>0</v>
      </c>
      <c r="M865" s="663">
        <v>0</v>
      </c>
      <c r="N865" s="662">
        <v>1</v>
      </c>
      <c r="O865" s="745">
        <v>1</v>
      </c>
      <c r="P865" s="663"/>
      <c r="Q865" s="678"/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4</v>
      </c>
      <c r="B866" s="662" t="s">
        <v>3182</v>
      </c>
      <c r="C866" s="662" t="s">
        <v>3518</v>
      </c>
      <c r="D866" s="743" t="s">
        <v>5665</v>
      </c>
      <c r="E866" s="744" t="s">
        <v>3541</v>
      </c>
      <c r="F866" s="662" t="s">
        <v>3512</v>
      </c>
      <c r="G866" s="662" t="s">
        <v>3599</v>
      </c>
      <c r="H866" s="662" t="s">
        <v>597</v>
      </c>
      <c r="I866" s="662" t="s">
        <v>4719</v>
      </c>
      <c r="J866" s="662" t="s">
        <v>3942</v>
      </c>
      <c r="K866" s="662" t="s">
        <v>2249</v>
      </c>
      <c r="L866" s="663">
        <v>0</v>
      </c>
      <c r="M866" s="663">
        <v>0</v>
      </c>
      <c r="N866" s="662">
        <v>3</v>
      </c>
      <c r="O866" s="745">
        <v>1</v>
      </c>
      <c r="P866" s="663">
        <v>0</v>
      </c>
      <c r="Q866" s="678"/>
      <c r="R866" s="662">
        <v>3</v>
      </c>
      <c r="S866" s="678">
        <v>1</v>
      </c>
      <c r="T866" s="745">
        <v>1</v>
      </c>
      <c r="U866" s="701">
        <v>1</v>
      </c>
    </row>
    <row r="867" spans="1:21" ht="14.4" customHeight="1" x14ac:dyDescent="0.3">
      <c r="A867" s="661">
        <v>4</v>
      </c>
      <c r="B867" s="662" t="s">
        <v>3182</v>
      </c>
      <c r="C867" s="662" t="s">
        <v>3518</v>
      </c>
      <c r="D867" s="743" t="s">
        <v>5665</v>
      </c>
      <c r="E867" s="744" t="s">
        <v>3541</v>
      </c>
      <c r="F867" s="662" t="s">
        <v>3512</v>
      </c>
      <c r="G867" s="662" t="s">
        <v>3599</v>
      </c>
      <c r="H867" s="662" t="s">
        <v>597</v>
      </c>
      <c r="I867" s="662" t="s">
        <v>4720</v>
      </c>
      <c r="J867" s="662" t="s">
        <v>3942</v>
      </c>
      <c r="K867" s="662" t="s">
        <v>2249</v>
      </c>
      <c r="L867" s="663">
        <v>0</v>
      </c>
      <c r="M867" s="663">
        <v>0</v>
      </c>
      <c r="N867" s="662">
        <v>3</v>
      </c>
      <c r="O867" s="745">
        <v>1.5</v>
      </c>
      <c r="P867" s="663"/>
      <c r="Q867" s="678"/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4</v>
      </c>
      <c r="B868" s="662" t="s">
        <v>3182</v>
      </c>
      <c r="C868" s="662" t="s">
        <v>3518</v>
      </c>
      <c r="D868" s="743" t="s">
        <v>5665</v>
      </c>
      <c r="E868" s="744" t="s">
        <v>3541</v>
      </c>
      <c r="F868" s="662" t="s">
        <v>3512</v>
      </c>
      <c r="G868" s="662" t="s">
        <v>3599</v>
      </c>
      <c r="H868" s="662" t="s">
        <v>597</v>
      </c>
      <c r="I868" s="662" t="s">
        <v>4721</v>
      </c>
      <c r="J868" s="662" t="s">
        <v>4722</v>
      </c>
      <c r="K868" s="662" t="s">
        <v>2249</v>
      </c>
      <c r="L868" s="663">
        <v>0</v>
      </c>
      <c r="M868" s="663">
        <v>0</v>
      </c>
      <c r="N868" s="662">
        <v>1</v>
      </c>
      <c r="O868" s="745">
        <v>1</v>
      </c>
      <c r="P868" s="663"/>
      <c r="Q868" s="678"/>
      <c r="R868" s="662"/>
      <c r="S868" s="678">
        <v>0</v>
      </c>
      <c r="T868" s="745"/>
      <c r="U868" s="701">
        <v>0</v>
      </c>
    </row>
    <row r="869" spans="1:21" ht="14.4" customHeight="1" x14ac:dyDescent="0.3">
      <c r="A869" s="661">
        <v>4</v>
      </c>
      <c r="B869" s="662" t="s">
        <v>3182</v>
      </c>
      <c r="C869" s="662" t="s">
        <v>3518</v>
      </c>
      <c r="D869" s="743" t="s">
        <v>5665</v>
      </c>
      <c r="E869" s="744" t="s">
        <v>3541</v>
      </c>
      <c r="F869" s="662" t="s">
        <v>3512</v>
      </c>
      <c r="G869" s="662" t="s">
        <v>3599</v>
      </c>
      <c r="H869" s="662" t="s">
        <v>597</v>
      </c>
      <c r="I869" s="662" t="s">
        <v>4723</v>
      </c>
      <c r="J869" s="662" t="s">
        <v>4724</v>
      </c>
      <c r="K869" s="662" t="s">
        <v>3943</v>
      </c>
      <c r="L869" s="663">
        <v>0</v>
      </c>
      <c r="M869" s="663">
        <v>0</v>
      </c>
      <c r="N869" s="662">
        <v>2</v>
      </c>
      <c r="O869" s="745">
        <v>1</v>
      </c>
      <c r="P869" s="663">
        <v>0</v>
      </c>
      <c r="Q869" s="678"/>
      <c r="R869" s="662">
        <v>2</v>
      </c>
      <c r="S869" s="678">
        <v>1</v>
      </c>
      <c r="T869" s="745">
        <v>1</v>
      </c>
      <c r="U869" s="701">
        <v>1</v>
      </c>
    </row>
    <row r="870" spans="1:21" ht="14.4" customHeight="1" x14ac:dyDescent="0.3">
      <c r="A870" s="661">
        <v>4</v>
      </c>
      <c r="B870" s="662" t="s">
        <v>3182</v>
      </c>
      <c r="C870" s="662" t="s">
        <v>3518</v>
      </c>
      <c r="D870" s="743" t="s">
        <v>5665</v>
      </c>
      <c r="E870" s="744" t="s">
        <v>3541</v>
      </c>
      <c r="F870" s="662" t="s">
        <v>3512</v>
      </c>
      <c r="G870" s="662" t="s">
        <v>3599</v>
      </c>
      <c r="H870" s="662" t="s">
        <v>597</v>
      </c>
      <c r="I870" s="662" t="s">
        <v>4725</v>
      </c>
      <c r="J870" s="662" t="s">
        <v>3942</v>
      </c>
      <c r="K870" s="662" t="s">
        <v>1880</v>
      </c>
      <c r="L870" s="663">
        <v>0</v>
      </c>
      <c r="M870" s="663">
        <v>0</v>
      </c>
      <c r="N870" s="662">
        <v>4</v>
      </c>
      <c r="O870" s="745">
        <v>2</v>
      </c>
      <c r="P870" s="663">
        <v>0</v>
      </c>
      <c r="Q870" s="678"/>
      <c r="R870" s="662">
        <v>2</v>
      </c>
      <c r="S870" s="678">
        <v>0.5</v>
      </c>
      <c r="T870" s="745">
        <v>1</v>
      </c>
      <c r="U870" s="701">
        <v>0.5</v>
      </c>
    </row>
    <row r="871" spans="1:21" ht="14.4" customHeight="1" x14ac:dyDescent="0.3">
      <c r="A871" s="661">
        <v>4</v>
      </c>
      <c r="B871" s="662" t="s">
        <v>3182</v>
      </c>
      <c r="C871" s="662" t="s">
        <v>3518</v>
      </c>
      <c r="D871" s="743" t="s">
        <v>5665</v>
      </c>
      <c r="E871" s="744" t="s">
        <v>3541</v>
      </c>
      <c r="F871" s="662" t="s">
        <v>3512</v>
      </c>
      <c r="G871" s="662" t="s">
        <v>3599</v>
      </c>
      <c r="H871" s="662" t="s">
        <v>597</v>
      </c>
      <c r="I871" s="662" t="s">
        <v>4726</v>
      </c>
      <c r="J871" s="662" t="s">
        <v>3601</v>
      </c>
      <c r="K871" s="662" t="s">
        <v>2249</v>
      </c>
      <c r="L871" s="663">
        <v>0</v>
      </c>
      <c r="M871" s="663">
        <v>0</v>
      </c>
      <c r="N871" s="662">
        <v>2</v>
      </c>
      <c r="O871" s="745">
        <v>1</v>
      </c>
      <c r="P871" s="663">
        <v>0</v>
      </c>
      <c r="Q871" s="678"/>
      <c r="R871" s="662">
        <v>2</v>
      </c>
      <c r="S871" s="678">
        <v>1</v>
      </c>
      <c r="T871" s="745">
        <v>1</v>
      </c>
      <c r="U871" s="701">
        <v>1</v>
      </c>
    </row>
    <row r="872" spans="1:21" ht="14.4" customHeight="1" x14ac:dyDescent="0.3">
      <c r="A872" s="661">
        <v>4</v>
      </c>
      <c r="B872" s="662" t="s">
        <v>3182</v>
      </c>
      <c r="C872" s="662" t="s">
        <v>3518</v>
      </c>
      <c r="D872" s="743" t="s">
        <v>5665</v>
      </c>
      <c r="E872" s="744" t="s">
        <v>3541</v>
      </c>
      <c r="F872" s="662" t="s">
        <v>3512</v>
      </c>
      <c r="G872" s="662" t="s">
        <v>4727</v>
      </c>
      <c r="H872" s="662" t="s">
        <v>597</v>
      </c>
      <c r="I872" s="662" t="s">
        <v>4728</v>
      </c>
      <c r="J872" s="662" t="s">
        <v>4729</v>
      </c>
      <c r="K872" s="662" t="s">
        <v>1354</v>
      </c>
      <c r="L872" s="663">
        <v>0</v>
      </c>
      <c r="M872" s="663">
        <v>0</v>
      </c>
      <c r="N872" s="662">
        <v>1</v>
      </c>
      <c r="O872" s="745">
        <v>1</v>
      </c>
      <c r="P872" s="663">
        <v>0</v>
      </c>
      <c r="Q872" s="678"/>
      <c r="R872" s="662">
        <v>1</v>
      </c>
      <c r="S872" s="678">
        <v>1</v>
      </c>
      <c r="T872" s="745">
        <v>1</v>
      </c>
      <c r="U872" s="701">
        <v>1</v>
      </c>
    </row>
    <row r="873" spans="1:21" ht="14.4" customHeight="1" x14ac:dyDescent="0.3">
      <c r="A873" s="661">
        <v>4</v>
      </c>
      <c r="B873" s="662" t="s">
        <v>3182</v>
      </c>
      <c r="C873" s="662" t="s">
        <v>3518</v>
      </c>
      <c r="D873" s="743" t="s">
        <v>5665</v>
      </c>
      <c r="E873" s="744" t="s">
        <v>3541</v>
      </c>
      <c r="F873" s="662" t="s">
        <v>3512</v>
      </c>
      <c r="G873" s="662" t="s">
        <v>3602</v>
      </c>
      <c r="H873" s="662" t="s">
        <v>1373</v>
      </c>
      <c r="I873" s="662" t="s">
        <v>1538</v>
      </c>
      <c r="J873" s="662" t="s">
        <v>1539</v>
      </c>
      <c r="K873" s="662" t="s">
        <v>1540</v>
      </c>
      <c r="L873" s="663">
        <v>133.94</v>
      </c>
      <c r="M873" s="663">
        <v>2410.92</v>
      </c>
      <c r="N873" s="662">
        <v>18</v>
      </c>
      <c r="O873" s="745">
        <v>3</v>
      </c>
      <c r="P873" s="663">
        <v>401.82</v>
      </c>
      <c r="Q873" s="678">
        <v>0.16666666666666666</v>
      </c>
      <c r="R873" s="662">
        <v>3</v>
      </c>
      <c r="S873" s="678">
        <v>0.16666666666666666</v>
      </c>
      <c r="T873" s="745">
        <v>0.5</v>
      </c>
      <c r="U873" s="701">
        <v>0.16666666666666666</v>
      </c>
    </row>
    <row r="874" spans="1:21" ht="14.4" customHeight="1" x14ac:dyDescent="0.3">
      <c r="A874" s="661">
        <v>4</v>
      </c>
      <c r="B874" s="662" t="s">
        <v>3182</v>
      </c>
      <c r="C874" s="662" t="s">
        <v>3518</v>
      </c>
      <c r="D874" s="743" t="s">
        <v>5665</v>
      </c>
      <c r="E874" s="744" t="s">
        <v>3541</v>
      </c>
      <c r="F874" s="662" t="s">
        <v>3513</v>
      </c>
      <c r="G874" s="662" t="s">
        <v>3603</v>
      </c>
      <c r="H874" s="662" t="s">
        <v>597</v>
      </c>
      <c r="I874" s="662" t="s">
        <v>4072</v>
      </c>
      <c r="J874" s="662" t="s">
        <v>3605</v>
      </c>
      <c r="K874" s="662"/>
      <c r="L874" s="663">
        <v>0</v>
      </c>
      <c r="M874" s="663">
        <v>0</v>
      </c>
      <c r="N874" s="662">
        <v>11</v>
      </c>
      <c r="O874" s="745">
        <v>10.5</v>
      </c>
      <c r="P874" s="663">
        <v>0</v>
      </c>
      <c r="Q874" s="678"/>
      <c r="R874" s="662">
        <v>9</v>
      </c>
      <c r="S874" s="678">
        <v>0.81818181818181823</v>
      </c>
      <c r="T874" s="745">
        <v>8.5</v>
      </c>
      <c r="U874" s="701">
        <v>0.80952380952380953</v>
      </c>
    </row>
    <row r="875" spans="1:21" ht="14.4" customHeight="1" x14ac:dyDescent="0.3">
      <c r="A875" s="661">
        <v>4</v>
      </c>
      <c r="B875" s="662" t="s">
        <v>3182</v>
      </c>
      <c r="C875" s="662" t="s">
        <v>3518</v>
      </c>
      <c r="D875" s="743" t="s">
        <v>5665</v>
      </c>
      <c r="E875" s="744" t="s">
        <v>3541</v>
      </c>
      <c r="F875" s="662" t="s">
        <v>3513</v>
      </c>
      <c r="G875" s="662" t="s">
        <v>3603</v>
      </c>
      <c r="H875" s="662" t="s">
        <v>597</v>
      </c>
      <c r="I875" s="662" t="s">
        <v>3604</v>
      </c>
      <c r="J875" s="662" t="s">
        <v>3605</v>
      </c>
      <c r="K875" s="662"/>
      <c r="L875" s="663">
        <v>0</v>
      </c>
      <c r="M875" s="663">
        <v>0</v>
      </c>
      <c r="N875" s="662">
        <v>40</v>
      </c>
      <c r="O875" s="745">
        <v>36</v>
      </c>
      <c r="P875" s="663">
        <v>0</v>
      </c>
      <c r="Q875" s="678"/>
      <c r="R875" s="662">
        <v>34</v>
      </c>
      <c r="S875" s="678">
        <v>0.85</v>
      </c>
      <c r="T875" s="745">
        <v>31</v>
      </c>
      <c r="U875" s="701">
        <v>0.86111111111111116</v>
      </c>
    </row>
    <row r="876" spans="1:21" ht="14.4" customHeight="1" x14ac:dyDescent="0.3">
      <c r="A876" s="661">
        <v>4</v>
      </c>
      <c r="B876" s="662" t="s">
        <v>3182</v>
      </c>
      <c r="C876" s="662" t="s">
        <v>3518</v>
      </c>
      <c r="D876" s="743" t="s">
        <v>5665</v>
      </c>
      <c r="E876" s="744" t="s">
        <v>3541</v>
      </c>
      <c r="F876" s="662" t="s">
        <v>3514</v>
      </c>
      <c r="G876" s="662" t="s">
        <v>4073</v>
      </c>
      <c r="H876" s="662" t="s">
        <v>597</v>
      </c>
      <c r="I876" s="662" t="s">
        <v>4074</v>
      </c>
      <c r="J876" s="662" t="s">
        <v>4075</v>
      </c>
      <c r="K876" s="662" t="s">
        <v>4076</v>
      </c>
      <c r="L876" s="663">
        <v>500</v>
      </c>
      <c r="M876" s="663">
        <v>2000</v>
      </c>
      <c r="N876" s="662">
        <v>4</v>
      </c>
      <c r="O876" s="745">
        <v>4</v>
      </c>
      <c r="P876" s="663">
        <v>2000</v>
      </c>
      <c r="Q876" s="678">
        <v>1</v>
      </c>
      <c r="R876" s="662">
        <v>4</v>
      </c>
      <c r="S876" s="678">
        <v>1</v>
      </c>
      <c r="T876" s="745">
        <v>4</v>
      </c>
      <c r="U876" s="701">
        <v>1</v>
      </c>
    </row>
    <row r="877" spans="1:21" ht="14.4" customHeight="1" x14ac:dyDescent="0.3">
      <c r="A877" s="661">
        <v>4</v>
      </c>
      <c r="B877" s="662" t="s">
        <v>3182</v>
      </c>
      <c r="C877" s="662" t="s">
        <v>3518</v>
      </c>
      <c r="D877" s="743" t="s">
        <v>5665</v>
      </c>
      <c r="E877" s="744" t="s">
        <v>3541</v>
      </c>
      <c r="F877" s="662" t="s">
        <v>3514</v>
      </c>
      <c r="G877" s="662" t="s">
        <v>4073</v>
      </c>
      <c r="H877" s="662" t="s">
        <v>597</v>
      </c>
      <c r="I877" s="662" t="s">
        <v>4077</v>
      </c>
      <c r="J877" s="662" t="s">
        <v>4078</v>
      </c>
      <c r="K877" s="662" t="s">
        <v>4079</v>
      </c>
      <c r="L877" s="663">
        <v>2284</v>
      </c>
      <c r="M877" s="663">
        <v>6852</v>
      </c>
      <c r="N877" s="662">
        <v>3</v>
      </c>
      <c r="O877" s="745">
        <v>1</v>
      </c>
      <c r="P877" s="663">
        <v>6852</v>
      </c>
      <c r="Q877" s="678">
        <v>1</v>
      </c>
      <c r="R877" s="662">
        <v>3</v>
      </c>
      <c r="S877" s="678">
        <v>1</v>
      </c>
      <c r="T877" s="745">
        <v>1</v>
      </c>
      <c r="U877" s="701">
        <v>1</v>
      </c>
    </row>
    <row r="878" spans="1:21" ht="14.4" customHeight="1" x14ac:dyDescent="0.3">
      <c r="A878" s="661">
        <v>4</v>
      </c>
      <c r="B878" s="662" t="s">
        <v>3182</v>
      </c>
      <c r="C878" s="662" t="s">
        <v>3518</v>
      </c>
      <c r="D878" s="743" t="s">
        <v>5665</v>
      </c>
      <c r="E878" s="744" t="s">
        <v>3541</v>
      </c>
      <c r="F878" s="662" t="s">
        <v>3514</v>
      </c>
      <c r="G878" s="662" t="s">
        <v>4073</v>
      </c>
      <c r="H878" s="662" t="s">
        <v>597</v>
      </c>
      <c r="I878" s="662" t="s">
        <v>4080</v>
      </c>
      <c r="J878" s="662" t="s">
        <v>4081</v>
      </c>
      <c r="K878" s="662" t="s">
        <v>4082</v>
      </c>
      <c r="L878" s="663">
        <v>287</v>
      </c>
      <c r="M878" s="663">
        <v>24682</v>
      </c>
      <c r="N878" s="662">
        <v>86</v>
      </c>
      <c r="O878" s="745">
        <v>58</v>
      </c>
      <c r="P878" s="663">
        <v>23534</v>
      </c>
      <c r="Q878" s="678">
        <v>0.95348837209302328</v>
      </c>
      <c r="R878" s="662">
        <v>82</v>
      </c>
      <c r="S878" s="678">
        <v>0.95348837209302328</v>
      </c>
      <c r="T878" s="745">
        <v>55</v>
      </c>
      <c r="U878" s="701">
        <v>0.94827586206896552</v>
      </c>
    </row>
    <row r="879" spans="1:21" ht="14.4" customHeight="1" x14ac:dyDescent="0.3">
      <c r="A879" s="661">
        <v>4</v>
      </c>
      <c r="B879" s="662" t="s">
        <v>3182</v>
      </c>
      <c r="C879" s="662" t="s">
        <v>3518</v>
      </c>
      <c r="D879" s="743" t="s">
        <v>5665</v>
      </c>
      <c r="E879" s="744" t="s">
        <v>3541</v>
      </c>
      <c r="F879" s="662" t="s">
        <v>3514</v>
      </c>
      <c r="G879" s="662" t="s">
        <v>4073</v>
      </c>
      <c r="H879" s="662" t="s">
        <v>597</v>
      </c>
      <c r="I879" s="662" t="s">
        <v>4083</v>
      </c>
      <c r="J879" s="662" t="s">
        <v>4084</v>
      </c>
      <c r="K879" s="662" t="s">
        <v>4085</v>
      </c>
      <c r="L879" s="663">
        <v>253</v>
      </c>
      <c r="M879" s="663">
        <v>3795</v>
      </c>
      <c r="N879" s="662">
        <v>15</v>
      </c>
      <c r="O879" s="745">
        <v>13</v>
      </c>
      <c r="P879" s="663">
        <v>3289</v>
      </c>
      <c r="Q879" s="678">
        <v>0.8666666666666667</v>
      </c>
      <c r="R879" s="662">
        <v>13</v>
      </c>
      <c r="S879" s="678">
        <v>0.8666666666666667</v>
      </c>
      <c r="T879" s="745">
        <v>12</v>
      </c>
      <c r="U879" s="701">
        <v>0.92307692307692313</v>
      </c>
    </row>
    <row r="880" spans="1:21" ht="14.4" customHeight="1" x14ac:dyDescent="0.3">
      <c r="A880" s="661">
        <v>4</v>
      </c>
      <c r="B880" s="662" t="s">
        <v>3182</v>
      </c>
      <c r="C880" s="662" t="s">
        <v>3518</v>
      </c>
      <c r="D880" s="743" t="s">
        <v>5665</v>
      </c>
      <c r="E880" s="744" t="s">
        <v>3541</v>
      </c>
      <c r="F880" s="662" t="s">
        <v>3514</v>
      </c>
      <c r="G880" s="662" t="s">
        <v>4073</v>
      </c>
      <c r="H880" s="662" t="s">
        <v>597</v>
      </c>
      <c r="I880" s="662" t="s">
        <v>4086</v>
      </c>
      <c r="J880" s="662" t="s">
        <v>4087</v>
      </c>
      <c r="K880" s="662" t="s">
        <v>4088</v>
      </c>
      <c r="L880" s="663">
        <v>124</v>
      </c>
      <c r="M880" s="663">
        <v>992</v>
      </c>
      <c r="N880" s="662">
        <v>8</v>
      </c>
      <c r="O880" s="745">
        <v>6</v>
      </c>
      <c r="P880" s="663">
        <v>496</v>
      </c>
      <c r="Q880" s="678">
        <v>0.5</v>
      </c>
      <c r="R880" s="662">
        <v>4</v>
      </c>
      <c r="S880" s="678">
        <v>0.5</v>
      </c>
      <c r="T880" s="745">
        <v>4</v>
      </c>
      <c r="U880" s="701">
        <v>0.66666666666666663</v>
      </c>
    </row>
    <row r="881" spans="1:21" ht="14.4" customHeight="1" x14ac:dyDescent="0.3">
      <c r="A881" s="661">
        <v>4</v>
      </c>
      <c r="B881" s="662" t="s">
        <v>3182</v>
      </c>
      <c r="C881" s="662" t="s">
        <v>3518</v>
      </c>
      <c r="D881" s="743" t="s">
        <v>5665</v>
      </c>
      <c r="E881" s="744" t="s">
        <v>3541</v>
      </c>
      <c r="F881" s="662" t="s">
        <v>3514</v>
      </c>
      <c r="G881" s="662" t="s">
        <v>4073</v>
      </c>
      <c r="H881" s="662" t="s">
        <v>597</v>
      </c>
      <c r="I881" s="662" t="s">
        <v>4089</v>
      </c>
      <c r="J881" s="662" t="s">
        <v>4090</v>
      </c>
      <c r="K881" s="662" t="s">
        <v>4091</v>
      </c>
      <c r="L881" s="663">
        <v>2304</v>
      </c>
      <c r="M881" s="663">
        <v>66816</v>
      </c>
      <c r="N881" s="662">
        <v>29</v>
      </c>
      <c r="O881" s="745">
        <v>5</v>
      </c>
      <c r="P881" s="663">
        <v>66816</v>
      </c>
      <c r="Q881" s="678">
        <v>1</v>
      </c>
      <c r="R881" s="662">
        <v>29</v>
      </c>
      <c r="S881" s="678">
        <v>1</v>
      </c>
      <c r="T881" s="745">
        <v>5</v>
      </c>
      <c r="U881" s="701">
        <v>1</v>
      </c>
    </row>
    <row r="882" spans="1:21" ht="14.4" customHeight="1" x14ac:dyDescent="0.3">
      <c r="A882" s="661">
        <v>4</v>
      </c>
      <c r="B882" s="662" t="s">
        <v>3182</v>
      </c>
      <c r="C882" s="662" t="s">
        <v>3518</v>
      </c>
      <c r="D882" s="743" t="s">
        <v>5665</v>
      </c>
      <c r="E882" s="744" t="s">
        <v>3541</v>
      </c>
      <c r="F882" s="662" t="s">
        <v>3514</v>
      </c>
      <c r="G882" s="662" t="s">
        <v>4073</v>
      </c>
      <c r="H882" s="662" t="s">
        <v>597</v>
      </c>
      <c r="I882" s="662" t="s">
        <v>4092</v>
      </c>
      <c r="J882" s="662" t="s">
        <v>4093</v>
      </c>
      <c r="K882" s="662" t="s">
        <v>4094</v>
      </c>
      <c r="L882" s="663">
        <v>2094.4899999999998</v>
      </c>
      <c r="M882" s="663">
        <v>20944.899999999994</v>
      </c>
      <c r="N882" s="662">
        <v>10</v>
      </c>
      <c r="O882" s="745">
        <v>4</v>
      </c>
      <c r="P882" s="663">
        <v>20944.899999999994</v>
      </c>
      <c r="Q882" s="678">
        <v>1</v>
      </c>
      <c r="R882" s="662">
        <v>10</v>
      </c>
      <c r="S882" s="678">
        <v>1</v>
      </c>
      <c r="T882" s="745">
        <v>4</v>
      </c>
      <c r="U882" s="701">
        <v>1</v>
      </c>
    </row>
    <row r="883" spans="1:21" ht="14.4" customHeight="1" x14ac:dyDescent="0.3">
      <c r="A883" s="661">
        <v>4</v>
      </c>
      <c r="B883" s="662" t="s">
        <v>3182</v>
      </c>
      <c r="C883" s="662" t="s">
        <v>3518</v>
      </c>
      <c r="D883" s="743" t="s">
        <v>5665</v>
      </c>
      <c r="E883" s="744" t="s">
        <v>3541</v>
      </c>
      <c r="F883" s="662" t="s">
        <v>3514</v>
      </c>
      <c r="G883" s="662" t="s">
        <v>4073</v>
      </c>
      <c r="H883" s="662" t="s">
        <v>597</v>
      </c>
      <c r="I883" s="662" t="s">
        <v>4095</v>
      </c>
      <c r="J883" s="662" t="s">
        <v>4096</v>
      </c>
      <c r="K883" s="662" t="s">
        <v>4097</v>
      </c>
      <c r="L883" s="663">
        <v>315.5</v>
      </c>
      <c r="M883" s="663">
        <v>9465</v>
      </c>
      <c r="N883" s="662">
        <v>30</v>
      </c>
      <c r="O883" s="745">
        <v>28</v>
      </c>
      <c r="P883" s="663">
        <v>9149.5</v>
      </c>
      <c r="Q883" s="678">
        <v>0.96666666666666667</v>
      </c>
      <c r="R883" s="662">
        <v>29</v>
      </c>
      <c r="S883" s="678">
        <v>0.96666666666666667</v>
      </c>
      <c r="T883" s="745">
        <v>27</v>
      </c>
      <c r="U883" s="701">
        <v>0.9642857142857143</v>
      </c>
    </row>
    <row r="884" spans="1:21" ht="14.4" customHeight="1" x14ac:dyDescent="0.3">
      <c r="A884" s="661">
        <v>4</v>
      </c>
      <c r="B884" s="662" t="s">
        <v>3182</v>
      </c>
      <c r="C884" s="662" t="s">
        <v>3518</v>
      </c>
      <c r="D884" s="743" t="s">
        <v>5665</v>
      </c>
      <c r="E884" s="744" t="s">
        <v>3541</v>
      </c>
      <c r="F884" s="662" t="s">
        <v>3514</v>
      </c>
      <c r="G884" s="662" t="s">
        <v>4073</v>
      </c>
      <c r="H884" s="662" t="s">
        <v>597</v>
      </c>
      <c r="I884" s="662" t="s">
        <v>4101</v>
      </c>
      <c r="J884" s="662" t="s">
        <v>4102</v>
      </c>
      <c r="K884" s="662" t="s">
        <v>4103</v>
      </c>
      <c r="L884" s="663">
        <v>484.6</v>
      </c>
      <c r="M884" s="663">
        <v>1453.8000000000002</v>
      </c>
      <c r="N884" s="662">
        <v>3</v>
      </c>
      <c r="O884" s="745">
        <v>2</v>
      </c>
      <c r="P884" s="663">
        <v>1453.8000000000002</v>
      </c>
      <c r="Q884" s="678">
        <v>1</v>
      </c>
      <c r="R884" s="662">
        <v>3</v>
      </c>
      <c r="S884" s="678">
        <v>1</v>
      </c>
      <c r="T884" s="745">
        <v>2</v>
      </c>
      <c r="U884" s="701">
        <v>1</v>
      </c>
    </row>
    <row r="885" spans="1:21" ht="14.4" customHeight="1" x14ac:dyDescent="0.3">
      <c r="A885" s="661">
        <v>4</v>
      </c>
      <c r="B885" s="662" t="s">
        <v>3182</v>
      </c>
      <c r="C885" s="662" t="s">
        <v>3518</v>
      </c>
      <c r="D885" s="743" t="s">
        <v>5665</v>
      </c>
      <c r="E885" s="744" t="s">
        <v>3541</v>
      </c>
      <c r="F885" s="662" t="s">
        <v>3514</v>
      </c>
      <c r="G885" s="662" t="s">
        <v>4073</v>
      </c>
      <c r="H885" s="662" t="s">
        <v>597</v>
      </c>
      <c r="I885" s="662" t="s">
        <v>4730</v>
      </c>
      <c r="J885" s="662" t="s">
        <v>4731</v>
      </c>
      <c r="K885" s="662" t="s">
        <v>4732</v>
      </c>
      <c r="L885" s="663">
        <v>2444.8000000000002</v>
      </c>
      <c r="M885" s="663">
        <v>7334.4000000000005</v>
      </c>
      <c r="N885" s="662">
        <v>3</v>
      </c>
      <c r="O885" s="745">
        <v>1</v>
      </c>
      <c r="P885" s="663">
        <v>7334.4000000000005</v>
      </c>
      <c r="Q885" s="678">
        <v>1</v>
      </c>
      <c r="R885" s="662">
        <v>3</v>
      </c>
      <c r="S885" s="678">
        <v>1</v>
      </c>
      <c r="T885" s="745">
        <v>1</v>
      </c>
      <c r="U885" s="701">
        <v>1</v>
      </c>
    </row>
    <row r="886" spans="1:21" ht="14.4" customHeight="1" x14ac:dyDescent="0.3">
      <c r="A886" s="661">
        <v>4</v>
      </c>
      <c r="B886" s="662" t="s">
        <v>3182</v>
      </c>
      <c r="C886" s="662" t="s">
        <v>3518</v>
      </c>
      <c r="D886" s="743" t="s">
        <v>5665</v>
      </c>
      <c r="E886" s="744" t="s">
        <v>3541</v>
      </c>
      <c r="F886" s="662" t="s">
        <v>3514</v>
      </c>
      <c r="G886" s="662" t="s">
        <v>4073</v>
      </c>
      <c r="H886" s="662" t="s">
        <v>597</v>
      </c>
      <c r="I886" s="662" t="s">
        <v>4733</v>
      </c>
      <c r="J886" s="662" t="s">
        <v>4734</v>
      </c>
      <c r="K886" s="662" t="s">
        <v>4151</v>
      </c>
      <c r="L886" s="663">
        <v>291.2</v>
      </c>
      <c r="M886" s="663">
        <v>4076.7999999999997</v>
      </c>
      <c r="N886" s="662">
        <v>14</v>
      </c>
      <c r="O886" s="745">
        <v>8</v>
      </c>
      <c r="P886" s="663">
        <v>4076.7999999999997</v>
      </c>
      <c r="Q886" s="678">
        <v>1</v>
      </c>
      <c r="R886" s="662">
        <v>14</v>
      </c>
      <c r="S886" s="678">
        <v>1</v>
      </c>
      <c r="T886" s="745">
        <v>8</v>
      </c>
      <c r="U886" s="701">
        <v>1</v>
      </c>
    </row>
    <row r="887" spans="1:21" ht="14.4" customHeight="1" x14ac:dyDescent="0.3">
      <c r="A887" s="661">
        <v>4</v>
      </c>
      <c r="B887" s="662" t="s">
        <v>3182</v>
      </c>
      <c r="C887" s="662" t="s">
        <v>3518</v>
      </c>
      <c r="D887" s="743" t="s">
        <v>5665</v>
      </c>
      <c r="E887" s="744" t="s">
        <v>3541</v>
      </c>
      <c r="F887" s="662" t="s">
        <v>3514</v>
      </c>
      <c r="G887" s="662" t="s">
        <v>4073</v>
      </c>
      <c r="H887" s="662" t="s">
        <v>597</v>
      </c>
      <c r="I887" s="662" t="s">
        <v>4107</v>
      </c>
      <c r="J887" s="662" t="s">
        <v>4108</v>
      </c>
      <c r="K887" s="662" t="s">
        <v>3951</v>
      </c>
      <c r="L887" s="663">
        <v>500</v>
      </c>
      <c r="M887" s="663">
        <v>4000</v>
      </c>
      <c r="N887" s="662">
        <v>8</v>
      </c>
      <c r="O887" s="745">
        <v>6</v>
      </c>
      <c r="P887" s="663">
        <v>2000</v>
      </c>
      <c r="Q887" s="678">
        <v>0.5</v>
      </c>
      <c r="R887" s="662">
        <v>4</v>
      </c>
      <c r="S887" s="678">
        <v>0.5</v>
      </c>
      <c r="T887" s="745">
        <v>4</v>
      </c>
      <c r="U887" s="701">
        <v>0.66666666666666663</v>
      </c>
    </row>
    <row r="888" spans="1:21" ht="14.4" customHeight="1" x14ac:dyDescent="0.3">
      <c r="A888" s="661">
        <v>4</v>
      </c>
      <c r="B888" s="662" t="s">
        <v>3182</v>
      </c>
      <c r="C888" s="662" t="s">
        <v>3518</v>
      </c>
      <c r="D888" s="743" t="s">
        <v>5665</v>
      </c>
      <c r="E888" s="744" t="s">
        <v>3541</v>
      </c>
      <c r="F888" s="662" t="s">
        <v>3514</v>
      </c>
      <c r="G888" s="662" t="s">
        <v>4073</v>
      </c>
      <c r="H888" s="662" t="s">
        <v>597</v>
      </c>
      <c r="I888" s="662" t="s">
        <v>4109</v>
      </c>
      <c r="J888" s="662" t="s">
        <v>4110</v>
      </c>
      <c r="K888" s="662" t="s">
        <v>4111</v>
      </c>
      <c r="L888" s="663">
        <v>579</v>
      </c>
      <c r="M888" s="663">
        <v>4053</v>
      </c>
      <c r="N888" s="662">
        <v>7</v>
      </c>
      <c r="O888" s="745">
        <v>2</v>
      </c>
      <c r="P888" s="663">
        <v>2316</v>
      </c>
      <c r="Q888" s="678">
        <v>0.5714285714285714</v>
      </c>
      <c r="R888" s="662">
        <v>4</v>
      </c>
      <c r="S888" s="678">
        <v>0.5714285714285714</v>
      </c>
      <c r="T888" s="745">
        <v>1</v>
      </c>
      <c r="U888" s="701">
        <v>0.5</v>
      </c>
    </row>
    <row r="889" spans="1:21" ht="14.4" customHeight="1" x14ac:dyDescent="0.3">
      <c r="A889" s="661">
        <v>4</v>
      </c>
      <c r="B889" s="662" t="s">
        <v>3182</v>
      </c>
      <c r="C889" s="662" t="s">
        <v>3518</v>
      </c>
      <c r="D889" s="743" t="s">
        <v>5665</v>
      </c>
      <c r="E889" s="744" t="s">
        <v>3541</v>
      </c>
      <c r="F889" s="662" t="s">
        <v>3514</v>
      </c>
      <c r="G889" s="662" t="s">
        <v>4073</v>
      </c>
      <c r="H889" s="662" t="s">
        <v>597</v>
      </c>
      <c r="I889" s="662" t="s">
        <v>4112</v>
      </c>
      <c r="J889" s="662" t="s">
        <v>4113</v>
      </c>
      <c r="K889" s="662" t="s">
        <v>4106</v>
      </c>
      <c r="L889" s="663">
        <v>220.68</v>
      </c>
      <c r="M889" s="663">
        <v>1324.0800000000002</v>
      </c>
      <c r="N889" s="662">
        <v>6</v>
      </c>
      <c r="O889" s="745">
        <v>3</v>
      </c>
      <c r="P889" s="663">
        <v>1103.4000000000001</v>
      </c>
      <c r="Q889" s="678">
        <v>0.83333333333333326</v>
      </c>
      <c r="R889" s="662">
        <v>5</v>
      </c>
      <c r="S889" s="678">
        <v>0.83333333333333337</v>
      </c>
      <c r="T889" s="745">
        <v>2</v>
      </c>
      <c r="U889" s="701">
        <v>0.66666666666666663</v>
      </c>
    </row>
    <row r="890" spans="1:21" ht="14.4" customHeight="1" x14ac:dyDescent="0.3">
      <c r="A890" s="661">
        <v>4</v>
      </c>
      <c r="B890" s="662" t="s">
        <v>3182</v>
      </c>
      <c r="C890" s="662" t="s">
        <v>3518</v>
      </c>
      <c r="D890" s="743" t="s">
        <v>5665</v>
      </c>
      <c r="E890" s="744" t="s">
        <v>3541</v>
      </c>
      <c r="F890" s="662" t="s">
        <v>3514</v>
      </c>
      <c r="G890" s="662" t="s">
        <v>4073</v>
      </c>
      <c r="H890" s="662" t="s">
        <v>597</v>
      </c>
      <c r="I890" s="662" t="s">
        <v>4114</v>
      </c>
      <c r="J890" s="662" t="s">
        <v>4115</v>
      </c>
      <c r="K890" s="662" t="s">
        <v>4116</v>
      </c>
      <c r="L890" s="663">
        <v>180.25</v>
      </c>
      <c r="M890" s="663">
        <v>1261.75</v>
      </c>
      <c r="N890" s="662">
        <v>7</v>
      </c>
      <c r="O890" s="745">
        <v>4</v>
      </c>
      <c r="P890" s="663">
        <v>1261.75</v>
      </c>
      <c r="Q890" s="678">
        <v>1</v>
      </c>
      <c r="R890" s="662">
        <v>7</v>
      </c>
      <c r="S890" s="678">
        <v>1</v>
      </c>
      <c r="T890" s="745">
        <v>4</v>
      </c>
      <c r="U890" s="701">
        <v>1</v>
      </c>
    </row>
    <row r="891" spans="1:21" ht="14.4" customHeight="1" x14ac:dyDescent="0.3">
      <c r="A891" s="661">
        <v>4</v>
      </c>
      <c r="B891" s="662" t="s">
        <v>3182</v>
      </c>
      <c r="C891" s="662" t="s">
        <v>3518</v>
      </c>
      <c r="D891" s="743" t="s">
        <v>5665</v>
      </c>
      <c r="E891" s="744" t="s">
        <v>3541</v>
      </c>
      <c r="F891" s="662" t="s">
        <v>3514</v>
      </c>
      <c r="G891" s="662" t="s">
        <v>4073</v>
      </c>
      <c r="H891" s="662" t="s">
        <v>597</v>
      </c>
      <c r="I891" s="662" t="s">
        <v>4117</v>
      </c>
      <c r="J891" s="662" t="s">
        <v>4118</v>
      </c>
      <c r="K891" s="662" t="s">
        <v>4119</v>
      </c>
      <c r="L891" s="663">
        <v>5343.9</v>
      </c>
      <c r="M891" s="663">
        <v>181692.6</v>
      </c>
      <c r="N891" s="662">
        <v>34</v>
      </c>
      <c r="O891" s="745">
        <v>14</v>
      </c>
      <c r="P891" s="663">
        <v>181692.6</v>
      </c>
      <c r="Q891" s="678">
        <v>1</v>
      </c>
      <c r="R891" s="662">
        <v>34</v>
      </c>
      <c r="S891" s="678">
        <v>1</v>
      </c>
      <c r="T891" s="745">
        <v>14</v>
      </c>
      <c r="U891" s="701">
        <v>1</v>
      </c>
    </row>
    <row r="892" spans="1:21" ht="14.4" customHeight="1" x14ac:dyDescent="0.3">
      <c r="A892" s="661">
        <v>4</v>
      </c>
      <c r="B892" s="662" t="s">
        <v>3182</v>
      </c>
      <c r="C892" s="662" t="s">
        <v>3518</v>
      </c>
      <c r="D892" s="743" t="s">
        <v>5665</v>
      </c>
      <c r="E892" s="744" t="s">
        <v>3541</v>
      </c>
      <c r="F892" s="662" t="s">
        <v>3514</v>
      </c>
      <c r="G892" s="662" t="s">
        <v>4073</v>
      </c>
      <c r="H892" s="662" t="s">
        <v>597</v>
      </c>
      <c r="I892" s="662" t="s">
        <v>4735</v>
      </c>
      <c r="J892" s="662" t="s">
        <v>4736</v>
      </c>
      <c r="K892" s="662" t="s">
        <v>4119</v>
      </c>
      <c r="L892" s="663">
        <v>2412.9</v>
      </c>
      <c r="M892" s="663">
        <v>7238.7000000000007</v>
      </c>
      <c r="N892" s="662">
        <v>3</v>
      </c>
      <c r="O892" s="745">
        <v>2</v>
      </c>
      <c r="P892" s="663">
        <v>2412.9</v>
      </c>
      <c r="Q892" s="678">
        <v>0.33333333333333331</v>
      </c>
      <c r="R892" s="662">
        <v>1</v>
      </c>
      <c r="S892" s="678">
        <v>0.33333333333333331</v>
      </c>
      <c r="T892" s="745">
        <v>1</v>
      </c>
      <c r="U892" s="701">
        <v>0.5</v>
      </c>
    </row>
    <row r="893" spans="1:21" ht="14.4" customHeight="1" x14ac:dyDescent="0.3">
      <c r="A893" s="661">
        <v>4</v>
      </c>
      <c r="B893" s="662" t="s">
        <v>3182</v>
      </c>
      <c r="C893" s="662" t="s">
        <v>3518</v>
      </c>
      <c r="D893" s="743" t="s">
        <v>5665</v>
      </c>
      <c r="E893" s="744" t="s">
        <v>3541</v>
      </c>
      <c r="F893" s="662" t="s">
        <v>3514</v>
      </c>
      <c r="G893" s="662" t="s">
        <v>4073</v>
      </c>
      <c r="H893" s="662" t="s">
        <v>597</v>
      </c>
      <c r="I893" s="662" t="s">
        <v>4120</v>
      </c>
      <c r="J893" s="662" t="s">
        <v>4121</v>
      </c>
      <c r="K893" s="662" t="s">
        <v>4122</v>
      </c>
      <c r="L893" s="663">
        <v>5343.9</v>
      </c>
      <c r="M893" s="663">
        <v>26719.5</v>
      </c>
      <c r="N893" s="662">
        <v>5</v>
      </c>
      <c r="O893" s="745">
        <v>2</v>
      </c>
      <c r="P893" s="663">
        <v>26719.5</v>
      </c>
      <c r="Q893" s="678">
        <v>1</v>
      </c>
      <c r="R893" s="662">
        <v>5</v>
      </c>
      <c r="S893" s="678">
        <v>1</v>
      </c>
      <c r="T893" s="745">
        <v>2</v>
      </c>
      <c r="U893" s="701">
        <v>1</v>
      </c>
    </row>
    <row r="894" spans="1:21" ht="14.4" customHeight="1" x14ac:dyDescent="0.3">
      <c r="A894" s="661">
        <v>4</v>
      </c>
      <c r="B894" s="662" t="s">
        <v>3182</v>
      </c>
      <c r="C894" s="662" t="s">
        <v>3518</v>
      </c>
      <c r="D894" s="743" t="s">
        <v>5665</v>
      </c>
      <c r="E894" s="744" t="s">
        <v>3541</v>
      </c>
      <c r="F894" s="662" t="s">
        <v>3514</v>
      </c>
      <c r="G894" s="662" t="s">
        <v>4073</v>
      </c>
      <c r="H894" s="662" t="s">
        <v>597</v>
      </c>
      <c r="I894" s="662" t="s">
        <v>4120</v>
      </c>
      <c r="J894" s="662" t="s">
        <v>4121</v>
      </c>
      <c r="K894" s="662" t="s">
        <v>4123</v>
      </c>
      <c r="L894" s="663">
        <v>5343.9</v>
      </c>
      <c r="M894" s="663">
        <v>48095.099999999991</v>
      </c>
      <c r="N894" s="662">
        <v>9</v>
      </c>
      <c r="O894" s="745">
        <v>4</v>
      </c>
      <c r="P894" s="663">
        <v>48095.099999999991</v>
      </c>
      <c r="Q894" s="678">
        <v>1</v>
      </c>
      <c r="R894" s="662">
        <v>9</v>
      </c>
      <c r="S894" s="678">
        <v>1</v>
      </c>
      <c r="T894" s="745">
        <v>4</v>
      </c>
      <c r="U894" s="701">
        <v>1</v>
      </c>
    </row>
    <row r="895" spans="1:21" ht="14.4" customHeight="1" x14ac:dyDescent="0.3">
      <c r="A895" s="661">
        <v>4</v>
      </c>
      <c r="B895" s="662" t="s">
        <v>3182</v>
      </c>
      <c r="C895" s="662" t="s">
        <v>3518</v>
      </c>
      <c r="D895" s="743" t="s">
        <v>5665</v>
      </c>
      <c r="E895" s="744" t="s">
        <v>3541</v>
      </c>
      <c r="F895" s="662" t="s">
        <v>3514</v>
      </c>
      <c r="G895" s="662" t="s">
        <v>4073</v>
      </c>
      <c r="H895" s="662" t="s">
        <v>597</v>
      </c>
      <c r="I895" s="662" t="s">
        <v>4124</v>
      </c>
      <c r="J895" s="662" t="s">
        <v>4125</v>
      </c>
      <c r="K895" s="662" t="s">
        <v>4737</v>
      </c>
      <c r="L895" s="663">
        <v>2816</v>
      </c>
      <c r="M895" s="663">
        <v>25344</v>
      </c>
      <c r="N895" s="662">
        <v>9</v>
      </c>
      <c r="O895" s="745">
        <v>1</v>
      </c>
      <c r="P895" s="663">
        <v>25344</v>
      </c>
      <c r="Q895" s="678">
        <v>1</v>
      </c>
      <c r="R895" s="662">
        <v>9</v>
      </c>
      <c r="S895" s="678">
        <v>1</v>
      </c>
      <c r="T895" s="745">
        <v>1</v>
      </c>
      <c r="U895" s="701">
        <v>1</v>
      </c>
    </row>
    <row r="896" spans="1:21" ht="14.4" customHeight="1" x14ac:dyDescent="0.3">
      <c r="A896" s="661">
        <v>4</v>
      </c>
      <c r="B896" s="662" t="s">
        <v>3182</v>
      </c>
      <c r="C896" s="662" t="s">
        <v>3518</v>
      </c>
      <c r="D896" s="743" t="s">
        <v>5665</v>
      </c>
      <c r="E896" s="744" t="s">
        <v>3541</v>
      </c>
      <c r="F896" s="662" t="s">
        <v>3514</v>
      </c>
      <c r="G896" s="662" t="s">
        <v>4073</v>
      </c>
      <c r="H896" s="662" t="s">
        <v>597</v>
      </c>
      <c r="I896" s="662" t="s">
        <v>4127</v>
      </c>
      <c r="J896" s="662" t="s">
        <v>4128</v>
      </c>
      <c r="K896" s="662" t="s">
        <v>4131</v>
      </c>
      <c r="L896" s="663">
        <v>1526.74</v>
      </c>
      <c r="M896" s="663">
        <v>3053.48</v>
      </c>
      <c r="N896" s="662">
        <v>2</v>
      </c>
      <c r="O896" s="745">
        <v>1</v>
      </c>
      <c r="P896" s="663">
        <v>3053.48</v>
      </c>
      <c r="Q896" s="678">
        <v>1</v>
      </c>
      <c r="R896" s="662">
        <v>2</v>
      </c>
      <c r="S896" s="678">
        <v>1</v>
      </c>
      <c r="T896" s="745">
        <v>1</v>
      </c>
      <c r="U896" s="701">
        <v>1</v>
      </c>
    </row>
    <row r="897" spans="1:21" ht="14.4" customHeight="1" x14ac:dyDescent="0.3">
      <c r="A897" s="661">
        <v>4</v>
      </c>
      <c r="B897" s="662" t="s">
        <v>3182</v>
      </c>
      <c r="C897" s="662" t="s">
        <v>3518</v>
      </c>
      <c r="D897" s="743" t="s">
        <v>5665</v>
      </c>
      <c r="E897" s="744" t="s">
        <v>3541</v>
      </c>
      <c r="F897" s="662" t="s">
        <v>3514</v>
      </c>
      <c r="G897" s="662" t="s">
        <v>4073</v>
      </c>
      <c r="H897" s="662" t="s">
        <v>597</v>
      </c>
      <c r="I897" s="662" t="s">
        <v>4127</v>
      </c>
      <c r="J897" s="662" t="s">
        <v>4128</v>
      </c>
      <c r="K897" s="662" t="s">
        <v>2668</v>
      </c>
      <c r="L897" s="663">
        <v>1526.74</v>
      </c>
      <c r="M897" s="663">
        <v>3053.48</v>
      </c>
      <c r="N897" s="662">
        <v>2</v>
      </c>
      <c r="O897" s="745">
        <v>1</v>
      </c>
      <c r="P897" s="663">
        <v>3053.48</v>
      </c>
      <c r="Q897" s="678">
        <v>1</v>
      </c>
      <c r="R897" s="662">
        <v>2</v>
      </c>
      <c r="S897" s="678">
        <v>1</v>
      </c>
      <c r="T897" s="745">
        <v>1</v>
      </c>
      <c r="U897" s="701">
        <v>1</v>
      </c>
    </row>
    <row r="898" spans="1:21" ht="14.4" customHeight="1" x14ac:dyDescent="0.3">
      <c r="A898" s="661">
        <v>4</v>
      </c>
      <c r="B898" s="662" t="s">
        <v>3182</v>
      </c>
      <c r="C898" s="662" t="s">
        <v>3518</v>
      </c>
      <c r="D898" s="743" t="s">
        <v>5665</v>
      </c>
      <c r="E898" s="744" t="s">
        <v>3541</v>
      </c>
      <c r="F898" s="662" t="s">
        <v>3514</v>
      </c>
      <c r="G898" s="662" t="s">
        <v>4073</v>
      </c>
      <c r="H898" s="662" t="s">
        <v>597</v>
      </c>
      <c r="I898" s="662" t="s">
        <v>4129</v>
      </c>
      <c r="J898" s="662" t="s">
        <v>4130</v>
      </c>
      <c r="K898" s="662" t="s">
        <v>4131</v>
      </c>
      <c r="L898" s="663">
        <v>1832.09</v>
      </c>
      <c r="M898" s="663">
        <v>5496.2699999999995</v>
      </c>
      <c r="N898" s="662">
        <v>3</v>
      </c>
      <c r="O898" s="745">
        <v>1</v>
      </c>
      <c r="P898" s="663">
        <v>5496.2699999999995</v>
      </c>
      <c r="Q898" s="678">
        <v>1</v>
      </c>
      <c r="R898" s="662">
        <v>3</v>
      </c>
      <c r="S898" s="678">
        <v>1</v>
      </c>
      <c r="T898" s="745">
        <v>1</v>
      </c>
      <c r="U898" s="701">
        <v>1</v>
      </c>
    </row>
    <row r="899" spans="1:21" ht="14.4" customHeight="1" x14ac:dyDescent="0.3">
      <c r="A899" s="661">
        <v>4</v>
      </c>
      <c r="B899" s="662" t="s">
        <v>3182</v>
      </c>
      <c r="C899" s="662" t="s">
        <v>3518</v>
      </c>
      <c r="D899" s="743" t="s">
        <v>5665</v>
      </c>
      <c r="E899" s="744" t="s">
        <v>3541</v>
      </c>
      <c r="F899" s="662" t="s">
        <v>3514</v>
      </c>
      <c r="G899" s="662" t="s">
        <v>4073</v>
      </c>
      <c r="H899" s="662" t="s">
        <v>597</v>
      </c>
      <c r="I899" s="662" t="s">
        <v>4129</v>
      </c>
      <c r="J899" s="662" t="s">
        <v>4130</v>
      </c>
      <c r="K899" s="662" t="s">
        <v>2668</v>
      </c>
      <c r="L899" s="663">
        <v>1832.09</v>
      </c>
      <c r="M899" s="663">
        <v>23817.17</v>
      </c>
      <c r="N899" s="662">
        <v>13</v>
      </c>
      <c r="O899" s="745">
        <v>5</v>
      </c>
      <c r="P899" s="663">
        <v>23817.17</v>
      </c>
      <c r="Q899" s="678">
        <v>1</v>
      </c>
      <c r="R899" s="662">
        <v>13</v>
      </c>
      <c r="S899" s="678">
        <v>1</v>
      </c>
      <c r="T899" s="745">
        <v>5</v>
      </c>
      <c r="U899" s="701">
        <v>1</v>
      </c>
    </row>
    <row r="900" spans="1:21" ht="14.4" customHeight="1" x14ac:dyDescent="0.3">
      <c r="A900" s="661">
        <v>4</v>
      </c>
      <c r="B900" s="662" t="s">
        <v>3182</v>
      </c>
      <c r="C900" s="662" t="s">
        <v>3518</v>
      </c>
      <c r="D900" s="743" t="s">
        <v>5665</v>
      </c>
      <c r="E900" s="744" t="s">
        <v>3541</v>
      </c>
      <c r="F900" s="662" t="s">
        <v>3514</v>
      </c>
      <c r="G900" s="662" t="s">
        <v>4073</v>
      </c>
      <c r="H900" s="662" t="s">
        <v>597</v>
      </c>
      <c r="I900" s="662" t="s">
        <v>4132</v>
      </c>
      <c r="J900" s="662" t="s">
        <v>4133</v>
      </c>
      <c r="K900" s="662" t="s">
        <v>4134</v>
      </c>
      <c r="L900" s="663">
        <v>2473.21</v>
      </c>
      <c r="M900" s="663">
        <v>17312.47</v>
      </c>
      <c r="N900" s="662">
        <v>7</v>
      </c>
      <c r="O900" s="745">
        <v>3</v>
      </c>
      <c r="P900" s="663">
        <v>7419.63</v>
      </c>
      <c r="Q900" s="678">
        <v>0.42857142857142855</v>
      </c>
      <c r="R900" s="662">
        <v>3</v>
      </c>
      <c r="S900" s="678">
        <v>0.42857142857142855</v>
      </c>
      <c r="T900" s="745">
        <v>1</v>
      </c>
      <c r="U900" s="701">
        <v>0.33333333333333331</v>
      </c>
    </row>
    <row r="901" spans="1:21" ht="14.4" customHeight="1" x14ac:dyDescent="0.3">
      <c r="A901" s="661">
        <v>4</v>
      </c>
      <c r="B901" s="662" t="s">
        <v>3182</v>
      </c>
      <c r="C901" s="662" t="s">
        <v>3518</v>
      </c>
      <c r="D901" s="743" t="s">
        <v>5665</v>
      </c>
      <c r="E901" s="744" t="s">
        <v>3541</v>
      </c>
      <c r="F901" s="662" t="s">
        <v>3514</v>
      </c>
      <c r="G901" s="662" t="s">
        <v>4073</v>
      </c>
      <c r="H901" s="662" t="s">
        <v>597</v>
      </c>
      <c r="I901" s="662" t="s">
        <v>4132</v>
      </c>
      <c r="J901" s="662" t="s">
        <v>4133</v>
      </c>
      <c r="K901" s="662" t="s">
        <v>4135</v>
      </c>
      <c r="L901" s="663">
        <v>2473.21</v>
      </c>
      <c r="M901" s="663">
        <v>12366.05</v>
      </c>
      <c r="N901" s="662">
        <v>5</v>
      </c>
      <c r="O901" s="745">
        <v>4</v>
      </c>
      <c r="P901" s="663">
        <v>12366.05</v>
      </c>
      <c r="Q901" s="678">
        <v>1</v>
      </c>
      <c r="R901" s="662">
        <v>5</v>
      </c>
      <c r="S901" s="678">
        <v>1</v>
      </c>
      <c r="T901" s="745">
        <v>4</v>
      </c>
      <c r="U901" s="701">
        <v>1</v>
      </c>
    </row>
    <row r="902" spans="1:21" ht="14.4" customHeight="1" x14ac:dyDescent="0.3">
      <c r="A902" s="661">
        <v>4</v>
      </c>
      <c r="B902" s="662" t="s">
        <v>3182</v>
      </c>
      <c r="C902" s="662" t="s">
        <v>3518</v>
      </c>
      <c r="D902" s="743" t="s">
        <v>5665</v>
      </c>
      <c r="E902" s="744" t="s">
        <v>3541</v>
      </c>
      <c r="F902" s="662" t="s">
        <v>3514</v>
      </c>
      <c r="G902" s="662" t="s">
        <v>4073</v>
      </c>
      <c r="H902" s="662" t="s">
        <v>597</v>
      </c>
      <c r="I902" s="662" t="s">
        <v>4738</v>
      </c>
      <c r="J902" s="662" t="s">
        <v>4133</v>
      </c>
      <c r="K902" s="662" t="s">
        <v>4739</v>
      </c>
      <c r="L902" s="663">
        <v>1221.4000000000001</v>
      </c>
      <c r="M902" s="663">
        <v>3664.2000000000003</v>
      </c>
      <c r="N902" s="662">
        <v>3</v>
      </c>
      <c r="O902" s="745">
        <v>1</v>
      </c>
      <c r="P902" s="663"/>
      <c r="Q902" s="678">
        <v>0</v>
      </c>
      <c r="R902" s="662"/>
      <c r="S902" s="678">
        <v>0</v>
      </c>
      <c r="T902" s="745"/>
      <c r="U902" s="701">
        <v>0</v>
      </c>
    </row>
    <row r="903" spans="1:21" ht="14.4" customHeight="1" x14ac:dyDescent="0.3">
      <c r="A903" s="661">
        <v>4</v>
      </c>
      <c r="B903" s="662" t="s">
        <v>3182</v>
      </c>
      <c r="C903" s="662" t="s">
        <v>3518</v>
      </c>
      <c r="D903" s="743" t="s">
        <v>5665</v>
      </c>
      <c r="E903" s="744" t="s">
        <v>3541</v>
      </c>
      <c r="F903" s="662" t="s">
        <v>3514</v>
      </c>
      <c r="G903" s="662" t="s">
        <v>4073</v>
      </c>
      <c r="H903" s="662" t="s">
        <v>597</v>
      </c>
      <c r="I903" s="662" t="s">
        <v>4738</v>
      </c>
      <c r="J903" s="662" t="s">
        <v>4133</v>
      </c>
      <c r="K903" s="662" t="s">
        <v>4740</v>
      </c>
      <c r="L903" s="663">
        <v>1221.4000000000001</v>
      </c>
      <c r="M903" s="663">
        <v>2442.8000000000002</v>
      </c>
      <c r="N903" s="662">
        <v>2</v>
      </c>
      <c r="O903" s="745">
        <v>1</v>
      </c>
      <c r="P903" s="663">
        <v>2442.8000000000002</v>
      </c>
      <c r="Q903" s="678">
        <v>1</v>
      </c>
      <c r="R903" s="662">
        <v>2</v>
      </c>
      <c r="S903" s="678">
        <v>1</v>
      </c>
      <c r="T903" s="745">
        <v>1</v>
      </c>
      <c r="U903" s="701">
        <v>1</v>
      </c>
    </row>
    <row r="904" spans="1:21" ht="14.4" customHeight="1" x14ac:dyDescent="0.3">
      <c r="A904" s="661">
        <v>4</v>
      </c>
      <c r="B904" s="662" t="s">
        <v>3182</v>
      </c>
      <c r="C904" s="662" t="s">
        <v>3518</v>
      </c>
      <c r="D904" s="743" t="s">
        <v>5665</v>
      </c>
      <c r="E904" s="744" t="s">
        <v>3541</v>
      </c>
      <c r="F904" s="662" t="s">
        <v>3514</v>
      </c>
      <c r="G904" s="662" t="s">
        <v>4073</v>
      </c>
      <c r="H904" s="662" t="s">
        <v>597</v>
      </c>
      <c r="I904" s="662" t="s">
        <v>4136</v>
      </c>
      <c r="J904" s="662" t="s">
        <v>4137</v>
      </c>
      <c r="K904" s="662" t="s">
        <v>4131</v>
      </c>
      <c r="L904" s="663">
        <v>485.63</v>
      </c>
      <c r="M904" s="663">
        <v>1456.8899999999999</v>
      </c>
      <c r="N904" s="662">
        <v>3</v>
      </c>
      <c r="O904" s="745">
        <v>2</v>
      </c>
      <c r="P904" s="663">
        <v>1456.8899999999999</v>
      </c>
      <c r="Q904" s="678">
        <v>1</v>
      </c>
      <c r="R904" s="662">
        <v>3</v>
      </c>
      <c r="S904" s="678">
        <v>1</v>
      </c>
      <c r="T904" s="745">
        <v>2</v>
      </c>
      <c r="U904" s="701">
        <v>1</v>
      </c>
    </row>
    <row r="905" spans="1:21" ht="14.4" customHeight="1" x14ac:dyDescent="0.3">
      <c r="A905" s="661">
        <v>4</v>
      </c>
      <c r="B905" s="662" t="s">
        <v>3182</v>
      </c>
      <c r="C905" s="662" t="s">
        <v>3518</v>
      </c>
      <c r="D905" s="743" t="s">
        <v>5665</v>
      </c>
      <c r="E905" s="744" t="s">
        <v>3541</v>
      </c>
      <c r="F905" s="662" t="s">
        <v>3514</v>
      </c>
      <c r="G905" s="662" t="s">
        <v>4073</v>
      </c>
      <c r="H905" s="662" t="s">
        <v>597</v>
      </c>
      <c r="I905" s="662" t="s">
        <v>4136</v>
      </c>
      <c r="J905" s="662" t="s">
        <v>4137</v>
      </c>
      <c r="K905" s="662" t="s">
        <v>2668</v>
      </c>
      <c r="L905" s="663">
        <v>485.63</v>
      </c>
      <c r="M905" s="663">
        <v>971.26</v>
      </c>
      <c r="N905" s="662">
        <v>2</v>
      </c>
      <c r="O905" s="745">
        <v>2</v>
      </c>
      <c r="P905" s="663">
        <v>485.63</v>
      </c>
      <c r="Q905" s="678">
        <v>0.5</v>
      </c>
      <c r="R905" s="662">
        <v>1</v>
      </c>
      <c r="S905" s="678">
        <v>0.5</v>
      </c>
      <c r="T905" s="745">
        <v>1</v>
      </c>
      <c r="U905" s="701">
        <v>0.5</v>
      </c>
    </row>
    <row r="906" spans="1:21" ht="14.4" customHeight="1" x14ac:dyDescent="0.3">
      <c r="A906" s="661">
        <v>4</v>
      </c>
      <c r="B906" s="662" t="s">
        <v>3182</v>
      </c>
      <c r="C906" s="662" t="s">
        <v>3518</v>
      </c>
      <c r="D906" s="743" t="s">
        <v>5665</v>
      </c>
      <c r="E906" s="744" t="s">
        <v>3541</v>
      </c>
      <c r="F906" s="662" t="s">
        <v>3514</v>
      </c>
      <c r="G906" s="662" t="s">
        <v>4073</v>
      </c>
      <c r="H906" s="662" t="s">
        <v>597</v>
      </c>
      <c r="I906" s="662" t="s">
        <v>4138</v>
      </c>
      <c r="J906" s="662" t="s">
        <v>4139</v>
      </c>
      <c r="K906" s="662" t="s">
        <v>2668</v>
      </c>
      <c r="L906" s="663">
        <v>300</v>
      </c>
      <c r="M906" s="663">
        <v>1200</v>
      </c>
      <c r="N906" s="662">
        <v>4</v>
      </c>
      <c r="O906" s="745">
        <v>4</v>
      </c>
      <c r="P906" s="663">
        <v>1200</v>
      </c>
      <c r="Q906" s="678">
        <v>1</v>
      </c>
      <c r="R906" s="662">
        <v>4</v>
      </c>
      <c r="S906" s="678">
        <v>1</v>
      </c>
      <c r="T906" s="745">
        <v>4</v>
      </c>
      <c r="U906" s="701">
        <v>1</v>
      </c>
    </row>
    <row r="907" spans="1:21" ht="14.4" customHeight="1" x14ac:dyDescent="0.3">
      <c r="A907" s="661">
        <v>4</v>
      </c>
      <c r="B907" s="662" t="s">
        <v>3182</v>
      </c>
      <c r="C907" s="662" t="s">
        <v>3518</v>
      </c>
      <c r="D907" s="743" t="s">
        <v>5665</v>
      </c>
      <c r="E907" s="744" t="s">
        <v>3541</v>
      </c>
      <c r="F907" s="662" t="s">
        <v>3514</v>
      </c>
      <c r="G907" s="662" t="s">
        <v>4073</v>
      </c>
      <c r="H907" s="662" t="s">
        <v>597</v>
      </c>
      <c r="I907" s="662" t="s">
        <v>4140</v>
      </c>
      <c r="J907" s="662" t="s">
        <v>4141</v>
      </c>
      <c r="K907" s="662" t="s">
        <v>4142</v>
      </c>
      <c r="L907" s="663">
        <v>196.43</v>
      </c>
      <c r="M907" s="663">
        <v>589.29</v>
      </c>
      <c r="N907" s="662">
        <v>3</v>
      </c>
      <c r="O907" s="745">
        <v>3</v>
      </c>
      <c r="P907" s="663">
        <v>589.29</v>
      </c>
      <c r="Q907" s="678">
        <v>1</v>
      </c>
      <c r="R907" s="662">
        <v>3</v>
      </c>
      <c r="S907" s="678">
        <v>1</v>
      </c>
      <c r="T907" s="745">
        <v>3</v>
      </c>
      <c r="U907" s="701">
        <v>1</v>
      </c>
    </row>
    <row r="908" spans="1:21" ht="14.4" customHeight="1" x14ac:dyDescent="0.3">
      <c r="A908" s="661">
        <v>4</v>
      </c>
      <c r="B908" s="662" t="s">
        <v>3182</v>
      </c>
      <c r="C908" s="662" t="s">
        <v>3518</v>
      </c>
      <c r="D908" s="743" t="s">
        <v>5665</v>
      </c>
      <c r="E908" s="744" t="s">
        <v>3541</v>
      </c>
      <c r="F908" s="662" t="s">
        <v>3514</v>
      </c>
      <c r="G908" s="662" t="s">
        <v>4073</v>
      </c>
      <c r="H908" s="662" t="s">
        <v>597</v>
      </c>
      <c r="I908" s="662" t="s">
        <v>4143</v>
      </c>
      <c r="J908" s="662" t="s">
        <v>4144</v>
      </c>
      <c r="K908" s="662" t="s">
        <v>4145</v>
      </c>
      <c r="L908" s="663">
        <v>210.33</v>
      </c>
      <c r="M908" s="663">
        <v>841.32</v>
      </c>
      <c r="N908" s="662">
        <v>4</v>
      </c>
      <c r="O908" s="745">
        <v>4</v>
      </c>
      <c r="P908" s="663">
        <v>841.32</v>
      </c>
      <c r="Q908" s="678">
        <v>1</v>
      </c>
      <c r="R908" s="662">
        <v>4</v>
      </c>
      <c r="S908" s="678">
        <v>1</v>
      </c>
      <c r="T908" s="745">
        <v>4</v>
      </c>
      <c r="U908" s="701">
        <v>1</v>
      </c>
    </row>
    <row r="909" spans="1:21" ht="14.4" customHeight="1" x14ac:dyDescent="0.3">
      <c r="A909" s="661">
        <v>4</v>
      </c>
      <c r="B909" s="662" t="s">
        <v>3182</v>
      </c>
      <c r="C909" s="662" t="s">
        <v>3518</v>
      </c>
      <c r="D909" s="743" t="s">
        <v>5665</v>
      </c>
      <c r="E909" s="744" t="s">
        <v>3541</v>
      </c>
      <c r="F909" s="662" t="s">
        <v>3514</v>
      </c>
      <c r="G909" s="662" t="s">
        <v>4073</v>
      </c>
      <c r="H909" s="662" t="s">
        <v>597</v>
      </c>
      <c r="I909" s="662" t="s">
        <v>4146</v>
      </c>
      <c r="J909" s="662" t="s">
        <v>4147</v>
      </c>
      <c r="K909" s="662" t="s">
        <v>4148</v>
      </c>
      <c r="L909" s="663">
        <v>507.04</v>
      </c>
      <c r="M909" s="663">
        <v>1521.1200000000001</v>
      </c>
      <c r="N909" s="662">
        <v>3</v>
      </c>
      <c r="O909" s="745">
        <v>2</v>
      </c>
      <c r="P909" s="663">
        <v>1521.1200000000001</v>
      </c>
      <c r="Q909" s="678">
        <v>1</v>
      </c>
      <c r="R909" s="662">
        <v>3</v>
      </c>
      <c r="S909" s="678">
        <v>1</v>
      </c>
      <c r="T909" s="745">
        <v>2</v>
      </c>
      <c r="U909" s="701">
        <v>1</v>
      </c>
    </row>
    <row r="910" spans="1:21" ht="14.4" customHeight="1" x14ac:dyDescent="0.3">
      <c r="A910" s="661">
        <v>4</v>
      </c>
      <c r="B910" s="662" t="s">
        <v>3182</v>
      </c>
      <c r="C910" s="662" t="s">
        <v>3518</v>
      </c>
      <c r="D910" s="743" t="s">
        <v>5665</v>
      </c>
      <c r="E910" s="744" t="s">
        <v>3541</v>
      </c>
      <c r="F910" s="662" t="s">
        <v>3514</v>
      </c>
      <c r="G910" s="662" t="s">
        <v>4073</v>
      </c>
      <c r="H910" s="662" t="s">
        <v>597</v>
      </c>
      <c r="I910" s="662" t="s">
        <v>4149</v>
      </c>
      <c r="J910" s="662" t="s">
        <v>4150</v>
      </c>
      <c r="K910" s="662" t="s">
        <v>4151</v>
      </c>
      <c r="L910" s="663">
        <v>299</v>
      </c>
      <c r="M910" s="663">
        <v>897</v>
      </c>
      <c r="N910" s="662">
        <v>3</v>
      </c>
      <c r="O910" s="745">
        <v>3</v>
      </c>
      <c r="P910" s="663">
        <v>897</v>
      </c>
      <c r="Q910" s="678">
        <v>1</v>
      </c>
      <c r="R910" s="662">
        <v>3</v>
      </c>
      <c r="S910" s="678">
        <v>1</v>
      </c>
      <c r="T910" s="745">
        <v>3</v>
      </c>
      <c r="U910" s="701">
        <v>1</v>
      </c>
    </row>
    <row r="911" spans="1:21" ht="14.4" customHeight="1" x14ac:dyDescent="0.3">
      <c r="A911" s="661">
        <v>4</v>
      </c>
      <c r="B911" s="662" t="s">
        <v>3182</v>
      </c>
      <c r="C911" s="662" t="s">
        <v>3518</v>
      </c>
      <c r="D911" s="743" t="s">
        <v>5665</v>
      </c>
      <c r="E911" s="744" t="s">
        <v>3541</v>
      </c>
      <c r="F911" s="662" t="s">
        <v>3514</v>
      </c>
      <c r="G911" s="662" t="s">
        <v>4073</v>
      </c>
      <c r="H911" s="662" t="s">
        <v>597</v>
      </c>
      <c r="I911" s="662" t="s">
        <v>4152</v>
      </c>
      <c r="J911" s="662" t="s">
        <v>4153</v>
      </c>
      <c r="K911" s="662" t="s">
        <v>4154</v>
      </c>
      <c r="L911" s="663">
        <v>320</v>
      </c>
      <c r="M911" s="663">
        <v>2880</v>
      </c>
      <c r="N911" s="662">
        <v>9</v>
      </c>
      <c r="O911" s="745">
        <v>6</v>
      </c>
      <c r="P911" s="663">
        <v>2880</v>
      </c>
      <c r="Q911" s="678">
        <v>1</v>
      </c>
      <c r="R911" s="662">
        <v>9</v>
      </c>
      <c r="S911" s="678">
        <v>1</v>
      </c>
      <c r="T911" s="745">
        <v>6</v>
      </c>
      <c r="U911" s="701">
        <v>1</v>
      </c>
    </row>
    <row r="912" spans="1:21" ht="14.4" customHeight="1" x14ac:dyDescent="0.3">
      <c r="A912" s="661">
        <v>4</v>
      </c>
      <c r="B912" s="662" t="s">
        <v>3182</v>
      </c>
      <c r="C912" s="662" t="s">
        <v>3518</v>
      </c>
      <c r="D912" s="743" t="s">
        <v>5665</v>
      </c>
      <c r="E912" s="744" t="s">
        <v>3541</v>
      </c>
      <c r="F912" s="662" t="s">
        <v>3514</v>
      </c>
      <c r="G912" s="662" t="s">
        <v>4073</v>
      </c>
      <c r="H912" s="662" t="s">
        <v>597</v>
      </c>
      <c r="I912" s="662" t="s">
        <v>4155</v>
      </c>
      <c r="J912" s="662" t="s">
        <v>4156</v>
      </c>
      <c r="K912" s="662" t="s">
        <v>4157</v>
      </c>
      <c r="L912" s="663">
        <v>498</v>
      </c>
      <c r="M912" s="663">
        <v>3486</v>
      </c>
      <c r="N912" s="662">
        <v>7</v>
      </c>
      <c r="O912" s="745">
        <v>6</v>
      </c>
      <c r="P912" s="663">
        <v>2988</v>
      </c>
      <c r="Q912" s="678">
        <v>0.8571428571428571</v>
      </c>
      <c r="R912" s="662">
        <v>6</v>
      </c>
      <c r="S912" s="678">
        <v>0.8571428571428571</v>
      </c>
      <c r="T912" s="745">
        <v>5</v>
      </c>
      <c r="U912" s="701">
        <v>0.83333333333333337</v>
      </c>
    </row>
    <row r="913" spans="1:21" ht="14.4" customHeight="1" x14ac:dyDescent="0.3">
      <c r="A913" s="661">
        <v>4</v>
      </c>
      <c r="B913" s="662" t="s">
        <v>3182</v>
      </c>
      <c r="C913" s="662" t="s">
        <v>3518</v>
      </c>
      <c r="D913" s="743" t="s">
        <v>5665</v>
      </c>
      <c r="E913" s="744" t="s">
        <v>3541</v>
      </c>
      <c r="F913" s="662" t="s">
        <v>3514</v>
      </c>
      <c r="G913" s="662" t="s">
        <v>4073</v>
      </c>
      <c r="H913" s="662" t="s">
        <v>597</v>
      </c>
      <c r="I913" s="662" t="s">
        <v>4158</v>
      </c>
      <c r="J913" s="662" t="s">
        <v>4159</v>
      </c>
      <c r="K913" s="662" t="s">
        <v>4160</v>
      </c>
      <c r="L913" s="663">
        <v>2816</v>
      </c>
      <c r="M913" s="663">
        <v>312576</v>
      </c>
      <c r="N913" s="662">
        <v>111</v>
      </c>
      <c r="O913" s="745">
        <v>13</v>
      </c>
      <c r="P913" s="663">
        <v>312576</v>
      </c>
      <c r="Q913" s="678">
        <v>1</v>
      </c>
      <c r="R913" s="662">
        <v>111</v>
      </c>
      <c r="S913" s="678">
        <v>1</v>
      </c>
      <c r="T913" s="745">
        <v>13</v>
      </c>
      <c r="U913" s="701">
        <v>1</v>
      </c>
    </row>
    <row r="914" spans="1:21" ht="14.4" customHeight="1" x14ac:dyDescent="0.3">
      <c r="A914" s="661">
        <v>4</v>
      </c>
      <c r="B914" s="662" t="s">
        <v>3182</v>
      </c>
      <c r="C914" s="662" t="s">
        <v>3518</v>
      </c>
      <c r="D914" s="743" t="s">
        <v>5665</v>
      </c>
      <c r="E914" s="744" t="s">
        <v>3541</v>
      </c>
      <c r="F914" s="662" t="s">
        <v>3514</v>
      </c>
      <c r="G914" s="662" t="s">
        <v>4073</v>
      </c>
      <c r="H914" s="662" t="s">
        <v>597</v>
      </c>
      <c r="I914" s="662" t="s">
        <v>4161</v>
      </c>
      <c r="J914" s="662" t="s">
        <v>4162</v>
      </c>
      <c r="K914" s="662" t="s">
        <v>4741</v>
      </c>
      <c r="L914" s="663">
        <v>2412.9</v>
      </c>
      <c r="M914" s="663">
        <v>21716.100000000002</v>
      </c>
      <c r="N914" s="662">
        <v>9</v>
      </c>
      <c r="O914" s="745">
        <v>2</v>
      </c>
      <c r="P914" s="663">
        <v>21716.100000000002</v>
      </c>
      <c r="Q914" s="678">
        <v>1</v>
      </c>
      <c r="R914" s="662">
        <v>9</v>
      </c>
      <c r="S914" s="678">
        <v>1</v>
      </c>
      <c r="T914" s="745">
        <v>2</v>
      </c>
      <c r="U914" s="701">
        <v>1</v>
      </c>
    </row>
    <row r="915" spans="1:21" ht="14.4" customHeight="1" x14ac:dyDescent="0.3">
      <c r="A915" s="661">
        <v>4</v>
      </c>
      <c r="B915" s="662" t="s">
        <v>3182</v>
      </c>
      <c r="C915" s="662" t="s">
        <v>3518</v>
      </c>
      <c r="D915" s="743" t="s">
        <v>5665</v>
      </c>
      <c r="E915" s="744" t="s">
        <v>3541</v>
      </c>
      <c r="F915" s="662" t="s">
        <v>3514</v>
      </c>
      <c r="G915" s="662" t="s">
        <v>4073</v>
      </c>
      <c r="H915" s="662" t="s">
        <v>597</v>
      </c>
      <c r="I915" s="662" t="s">
        <v>4742</v>
      </c>
      <c r="J915" s="662" t="s">
        <v>4162</v>
      </c>
      <c r="K915" s="662" t="s">
        <v>4743</v>
      </c>
      <c r="L915" s="663">
        <v>2412.9</v>
      </c>
      <c r="M915" s="663">
        <v>7238.7000000000007</v>
      </c>
      <c r="N915" s="662">
        <v>3</v>
      </c>
      <c r="O915" s="745">
        <v>1</v>
      </c>
      <c r="P915" s="663">
        <v>7238.7000000000007</v>
      </c>
      <c r="Q915" s="678">
        <v>1</v>
      </c>
      <c r="R915" s="662">
        <v>3</v>
      </c>
      <c r="S915" s="678">
        <v>1</v>
      </c>
      <c r="T915" s="745">
        <v>1</v>
      </c>
      <c r="U915" s="701">
        <v>1</v>
      </c>
    </row>
    <row r="916" spans="1:21" ht="14.4" customHeight="1" x14ac:dyDescent="0.3">
      <c r="A916" s="661">
        <v>4</v>
      </c>
      <c r="B916" s="662" t="s">
        <v>3182</v>
      </c>
      <c r="C916" s="662" t="s">
        <v>3518</v>
      </c>
      <c r="D916" s="743" t="s">
        <v>5665</v>
      </c>
      <c r="E916" s="744" t="s">
        <v>3541</v>
      </c>
      <c r="F916" s="662" t="s">
        <v>3514</v>
      </c>
      <c r="G916" s="662" t="s">
        <v>4073</v>
      </c>
      <c r="H916" s="662" t="s">
        <v>597</v>
      </c>
      <c r="I916" s="662" t="s">
        <v>4742</v>
      </c>
      <c r="J916" s="662" t="s">
        <v>4162</v>
      </c>
      <c r="K916" s="662" t="s">
        <v>4744</v>
      </c>
      <c r="L916" s="663">
        <v>2412.9</v>
      </c>
      <c r="M916" s="663">
        <v>28954.800000000003</v>
      </c>
      <c r="N916" s="662">
        <v>12</v>
      </c>
      <c r="O916" s="745">
        <v>2</v>
      </c>
      <c r="P916" s="663">
        <v>28954.800000000003</v>
      </c>
      <c r="Q916" s="678">
        <v>1</v>
      </c>
      <c r="R916" s="662">
        <v>12</v>
      </c>
      <c r="S916" s="678">
        <v>1</v>
      </c>
      <c r="T916" s="745">
        <v>2</v>
      </c>
      <c r="U916" s="701">
        <v>1</v>
      </c>
    </row>
    <row r="917" spans="1:21" ht="14.4" customHeight="1" x14ac:dyDescent="0.3">
      <c r="A917" s="661">
        <v>4</v>
      </c>
      <c r="B917" s="662" t="s">
        <v>3182</v>
      </c>
      <c r="C917" s="662" t="s">
        <v>3518</v>
      </c>
      <c r="D917" s="743" t="s">
        <v>5665</v>
      </c>
      <c r="E917" s="744" t="s">
        <v>3541</v>
      </c>
      <c r="F917" s="662" t="s">
        <v>3514</v>
      </c>
      <c r="G917" s="662" t="s">
        <v>4073</v>
      </c>
      <c r="H917" s="662" t="s">
        <v>597</v>
      </c>
      <c r="I917" s="662" t="s">
        <v>4164</v>
      </c>
      <c r="J917" s="662" t="s">
        <v>4165</v>
      </c>
      <c r="K917" s="662" t="s">
        <v>4166</v>
      </c>
      <c r="L917" s="663">
        <v>1500.3</v>
      </c>
      <c r="M917" s="663">
        <v>30005.999999999996</v>
      </c>
      <c r="N917" s="662">
        <v>20</v>
      </c>
      <c r="O917" s="745">
        <v>4</v>
      </c>
      <c r="P917" s="663">
        <v>21004.199999999997</v>
      </c>
      <c r="Q917" s="678">
        <v>0.7</v>
      </c>
      <c r="R917" s="662">
        <v>14</v>
      </c>
      <c r="S917" s="678">
        <v>0.7</v>
      </c>
      <c r="T917" s="745">
        <v>3</v>
      </c>
      <c r="U917" s="701">
        <v>0.75</v>
      </c>
    </row>
    <row r="918" spans="1:21" ht="14.4" customHeight="1" x14ac:dyDescent="0.3">
      <c r="A918" s="661">
        <v>4</v>
      </c>
      <c r="B918" s="662" t="s">
        <v>3182</v>
      </c>
      <c r="C918" s="662" t="s">
        <v>3518</v>
      </c>
      <c r="D918" s="743" t="s">
        <v>5665</v>
      </c>
      <c r="E918" s="744" t="s">
        <v>3541</v>
      </c>
      <c r="F918" s="662" t="s">
        <v>3514</v>
      </c>
      <c r="G918" s="662" t="s">
        <v>4073</v>
      </c>
      <c r="H918" s="662" t="s">
        <v>597</v>
      </c>
      <c r="I918" s="662" t="s">
        <v>4167</v>
      </c>
      <c r="J918" s="662" t="s">
        <v>4165</v>
      </c>
      <c r="K918" s="662" t="s">
        <v>4168</v>
      </c>
      <c r="L918" s="663">
        <v>1500.3</v>
      </c>
      <c r="M918" s="663">
        <v>21004.199999999997</v>
      </c>
      <c r="N918" s="662">
        <v>14</v>
      </c>
      <c r="O918" s="745">
        <v>3</v>
      </c>
      <c r="P918" s="663">
        <v>21004.199999999997</v>
      </c>
      <c r="Q918" s="678">
        <v>1</v>
      </c>
      <c r="R918" s="662">
        <v>14</v>
      </c>
      <c r="S918" s="678">
        <v>1</v>
      </c>
      <c r="T918" s="745">
        <v>3</v>
      </c>
      <c r="U918" s="701">
        <v>1</v>
      </c>
    </row>
    <row r="919" spans="1:21" ht="14.4" customHeight="1" x14ac:dyDescent="0.3">
      <c r="A919" s="661">
        <v>4</v>
      </c>
      <c r="B919" s="662" t="s">
        <v>3182</v>
      </c>
      <c r="C919" s="662" t="s">
        <v>3518</v>
      </c>
      <c r="D919" s="743" t="s">
        <v>5665</v>
      </c>
      <c r="E919" s="744" t="s">
        <v>3541</v>
      </c>
      <c r="F919" s="662" t="s">
        <v>3514</v>
      </c>
      <c r="G919" s="662" t="s">
        <v>4073</v>
      </c>
      <c r="H919" s="662" t="s">
        <v>597</v>
      </c>
      <c r="I919" s="662" t="s">
        <v>4169</v>
      </c>
      <c r="J919" s="662" t="s">
        <v>4170</v>
      </c>
      <c r="K919" s="662" t="s">
        <v>4171</v>
      </c>
      <c r="L919" s="663">
        <v>761.3</v>
      </c>
      <c r="M919" s="663">
        <v>12942.099999999997</v>
      </c>
      <c r="N919" s="662">
        <v>17</v>
      </c>
      <c r="O919" s="745">
        <v>6</v>
      </c>
      <c r="P919" s="663">
        <v>12942.099999999997</v>
      </c>
      <c r="Q919" s="678">
        <v>1</v>
      </c>
      <c r="R919" s="662">
        <v>17</v>
      </c>
      <c r="S919" s="678">
        <v>1</v>
      </c>
      <c r="T919" s="745">
        <v>6</v>
      </c>
      <c r="U919" s="701">
        <v>1</v>
      </c>
    </row>
    <row r="920" spans="1:21" ht="14.4" customHeight="1" x14ac:dyDescent="0.3">
      <c r="A920" s="661">
        <v>4</v>
      </c>
      <c r="B920" s="662" t="s">
        <v>3182</v>
      </c>
      <c r="C920" s="662" t="s">
        <v>3518</v>
      </c>
      <c r="D920" s="743" t="s">
        <v>5665</v>
      </c>
      <c r="E920" s="744" t="s">
        <v>3541</v>
      </c>
      <c r="F920" s="662" t="s">
        <v>3514</v>
      </c>
      <c r="G920" s="662" t="s">
        <v>4073</v>
      </c>
      <c r="H920" s="662" t="s">
        <v>597</v>
      </c>
      <c r="I920" s="662" t="s">
        <v>4172</v>
      </c>
      <c r="J920" s="662" t="s">
        <v>4170</v>
      </c>
      <c r="K920" s="662" t="s">
        <v>4173</v>
      </c>
      <c r="L920" s="663">
        <v>761.3</v>
      </c>
      <c r="M920" s="663">
        <v>4567.7999999999993</v>
      </c>
      <c r="N920" s="662">
        <v>6</v>
      </c>
      <c r="O920" s="745">
        <v>1</v>
      </c>
      <c r="P920" s="663">
        <v>4567.7999999999993</v>
      </c>
      <c r="Q920" s="678">
        <v>1</v>
      </c>
      <c r="R920" s="662">
        <v>6</v>
      </c>
      <c r="S920" s="678">
        <v>1</v>
      </c>
      <c r="T920" s="745">
        <v>1</v>
      </c>
      <c r="U920" s="701">
        <v>1</v>
      </c>
    </row>
    <row r="921" spans="1:21" ht="14.4" customHeight="1" x14ac:dyDescent="0.3">
      <c r="A921" s="661">
        <v>4</v>
      </c>
      <c r="B921" s="662" t="s">
        <v>3182</v>
      </c>
      <c r="C921" s="662" t="s">
        <v>3518</v>
      </c>
      <c r="D921" s="743" t="s">
        <v>5665</v>
      </c>
      <c r="E921" s="744" t="s">
        <v>3541</v>
      </c>
      <c r="F921" s="662" t="s">
        <v>3514</v>
      </c>
      <c r="G921" s="662" t="s">
        <v>4073</v>
      </c>
      <c r="H921" s="662" t="s">
        <v>597</v>
      </c>
      <c r="I921" s="662" t="s">
        <v>4174</v>
      </c>
      <c r="J921" s="662" t="s">
        <v>4175</v>
      </c>
      <c r="K921" s="662" t="s">
        <v>4176</v>
      </c>
      <c r="L921" s="663">
        <v>2412.9</v>
      </c>
      <c r="M921" s="663">
        <v>53083.8</v>
      </c>
      <c r="N921" s="662">
        <v>22</v>
      </c>
      <c r="O921" s="745">
        <v>4</v>
      </c>
      <c r="P921" s="663">
        <v>53083.8</v>
      </c>
      <c r="Q921" s="678">
        <v>1</v>
      </c>
      <c r="R921" s="662">
        <v>22</v>
      </c>
      <c r="S921" s="678">
        <v>1</v>
      </c>
      <c r="T921" s="745">
        <v>4</v>
      </c>
      <c r="U921" s="701">
        <v>1</v>
      </c>
    </row>
    <row r="922" spans="1:21" ht="14.4" customHeight="1" x14ac:dyDescent="0.3">
      <c r="A922" s="661">
        <v>4</v>
      </c>
      <c r="B922" s="662" t="s">
        <v>3182</v>
      </c>
      <c r="C922" s="662" t="s">
        <v>3518</v>
      </c>
      <c r="D922" s="743" t="s">
        <v>5665</v>
      </c>
      <c r="E922" s="744" t="s">
        <v>3541</v>
      </c>
      <c r="F922" s="662" t="s">
        <v>3514</v>
      </c>
      <c r="G922" s="662" t="s">
        <v>4073</v>
      </c>
      <c r="H922" s="662" t="s">
        <v>597</v>
      </c>
      <c r="I922" s="662" t="s">
        <v>4177</v>
      </c>
      <c r="J922" s="662" t="s">
        <v>4178</v>
      </c>
      <c r="K922" s="662" t="s">
        <v>4179</v>
      </c>
      <c r="L922" s="663">
        <v>1500.3</v>
      </c>
      <c r="M922" s="663">
        <v>9001.7999999999993</v>
      </c>
      <c r="N922" s="662">
        <v>6</v>
      </c>
      <c r="O922" s="745">
        <v>1</v>
      </c>
      <c r="P922" s="663">
        <v>9001.7999999999993</v>
      </c>
      <c r="Q922" s="678">
        <v>1</v>
      </c>
      <c r="R922" s="662">
        <v>6</v>
      </c>
      <c r="S922" s="678">
        <v>1</v>
      </c>
      <c r="T922" s="745">
        <v>1</v>
      </c>
      <c r="U922" s="701">
        <v>1</v>
      </c>
    </row>
    <row r="923" spans="1:21" ht="14.4" customHeight="1" x14ac:dyDescent="0.3">
      <c r="A923" s="661">
        <v>4</v>
      </c>
      <c r="B923" s="662" t="s">
        <v>3182</v>
      </c>
      <c r="C923" s="662" t="s">
        <v>3518</v>
      </c>
      <c r="D923" s="743" t="s">
        <v>5665</v>
      </c>
      <c r="E923" s="744" t="s">
        <v>3541</v>
      </c>
      <c r="F923" s="662" t="s">
        <v>3514</v>
      </c>
      <c r="G923" s="662" t="s">
        <v>4073</v>
      </c>
      <c r="H923" s="662" t="s">
        <v>597</v>
      </c>
      <c r="I923" s="662" t="s">
        <v>4180</v>
      </c>
      <c r="J923" s="662" t="s">
        <v>4181</v>
      </c>
      <c r="K923" s="662" t="s">
        <v>4182</v>
      </c>
      <c r="L923" s="663">
        <v>1987.45</v>
      </c>
      <c r="M923" s="663">
        <v>25836.850000000002</v>
      </c>
      <c r="N923" s="662">
        <v>13</v>
      </c>
      <c r="O923" s="745">
        <v>5</v>
      </c>
      <c r="P923" s="663">
        <v>25836.850000000002</v>
      </c>
      <c r="Q923" s="678">
        <v>1</v>
      </c>
      <c r="R923" s="662">
        <v>13</v>
      </c>
      <c r="S923" s="678">
        <v>1</v>
      </c>
      <c r="T923" s="745">
        <v>5</v>
      </c>
      <c r="U923" s="701">
        <v>1</v>
      </c>
    </row>
    <row r="924" spans="1:21" ht="14.4" customHeight="1" x14ac:dyDescent="0.3">
      <c r="A924" s="661">
        <v>4</v>
      </c>
      <c r="B924" s="662" t="s">
        <v>3182</v>
      </c>
      <c r="C924" s="662" t="s">
        <v>3518</v>
      </c>
      <c r="D924" s="743" t="s">
        <v>5665</v>
      </c>
      <c r="E924" s="744" t="s">
        <v>3541</v>
      </c>
      <c r="F924" s="662" t="s">
        <v>3514</v>
      </c>
      <c r="G924" s="662" t="s">
        <v>4073</v>
      </c>
      <c r="H924" s="662" t="s">
        <v>597</v>
      </c>
      <c r="I924" s="662" t="s">
        <v>4183</v>
      </c>
      <c r="J924" s="662" t="s">
        <v>4181</v>
      </c>
      <c r="K924" s="662" t="s">
        <v>4184</v>
      </c>
      <c r="L924" s="663">
        <v>1987.45</v>
      </c>
      <c r="M924" s="663">
        <v>17887.050000000003</v>
      </c>
      <c r="N924" s="662">
        <v>9</v>
      </c>
      <c r="O924" s="745">
        <v>3</v>
      </c>
      <c r="P924" s="663">
        <v>17887.050000000003</v>
      </c>
      <c r="Q924" s="678">
        <v>1</v>
      </c>
      <c r="R924" s="662">
        <v>9</v>
      </c>
      <c r="S924" s="678">
        <v>1</v>
      </c>
      <c r="T924" s="745">
        <v>3</v>
      </c>
      <c r="U924" s="701">
        <v>1</v>
      </c>
    </row>
    <row r="925" spans="1:21" ht="14.4" customHeight="1" x14ac:dyDescent="0.3">
      <c r="A925" s="661">
        <v>4</v>
      </c>
      <c r="B925" s="662" t="s">
        <v>3182</v>
      </c>
      <c r="C925" s="662" t="s">
        <v>3518</v>
      </c>
      <c r="D925" s="743" t="s">
        <v>5665</v>
      </c>
      <c r="E925" s="744" t="s">
        <v>3541</v>
      </c>
      <c r="F925" s="662" t="s">
        <v>3514</v>
      </c>
      <c r="G925" s="662" t="s">
        <v>4073</v>
      </c>
      <c r="H925" s="662" t="s">
        <v>597</v>
      </c>
      <c r="I925" s="662" t="s">
        <v>4188</v>
      </c>
      <c r="J925" s="662" t="s">
        <v>4186</v>
      </c>
      <c r="K925" s="662" t="s">
        <v>4189</v>
      </c>
      <c r="L925" s="663">
        <v>711.08</v>
      </c>
      <c r="M925" s="663">
        <v>17065.920000000002</v>
      </c>
      <c r="N925" s="662">
        <v>24</v>
      </c>
      <c r="O925" s="745">
        <v>3</v>
      </c>
      <c r="P925" s="663">
        <v>17065.920000000002</v>
      </c>
      <c r="Q925" s="678">
        <v>1</v>
      </c>
      <c r="R925" s="662">
        <v>24</v>
      </c>
      <c r="S925" s="678">
        <v>1</v>
      </c>
      <c r="T925" s="745">
        <v>3</v>
      </c>
      <c r="U925" s="701">
        <v>1</v>
      </c>
    </row>
    <row r="926" spans="1:21" ht="14.4" customHeight="1" x14ac:dyDescent="0.3">
      <c r="A926" s="661">
        <v>4</v>
      </c>
      <c r="B926" s="662" t="s">
        <v>3182</v>
      </c>
      <c r="C926" s="662" t="s">
        <v>3518</v>
      </c>
      <c r="D926" s="743" t="s">
        <v>5665</v>
      </c>
      <c r="E926" s="744" t="s">
        <v>3541</v>
      </c>
      <c r="F926" s="662" t="s">
        <v>3514</v>
      </c>
      <c r="G926" s="662" t="s">
        <v>4073</v>
      </c>
      <c r="H926" s="662" t="s">
        <v>597</v>
      </c>
      <c r="I926" s="662" t="s">
        <v>4190</v>
      </c>
      <c r="J926" s="662" t="s">
        <v>4191</v>
      </c>
      <c r="K926" s="662" t="s">
        <v>4192</v>
      </c>
      <c r="L926" s="663">
        <v>1074.31</v>
      </c>
      <c r="M926" s="663">
        <v>58012.74</v>
      </c>
      <c r="N926" s="662">
        <v>54</v>
      </c>
      <c r="O926" s="745">
        <v>6</v>
      </c>
      <c r="P926" s="663">
        <v>58012.74</v>
      </c>
      <c r="Q926" s="678">
        <v>1</v>
      </c>
      <c r="R926" s="662">
        <v>54</v>
      </c>
      <c r="S926" s="678">
        <v>1</v>
      </c>
      <c r="T926" s="745">
        <v>6</v>
      </c>
      <c r="U926" s="701">
        <v>1</v>
      </c>
    </row>
    <row r="927" spans="1:21" ht="14.4" customHeight="1" x14ac:dyDescent="0.3">
      <c r="A927" s="661">
        <v>4</v>
      </c>
      <c r="B927" s="662" t="s">
        <v>3182</v>
      </c>
      <c r="C927" s="662" t="s">
        <v>3518</v>
      </c>
      <c r="D927" s="743" t="s">
        <v>5665</v>
      </c>
      <c r="E927" s="744" t="s">
        <v>3541</v>
      </c>
      <c r="F927" s="662" t="s">
        <v>3514</v>
      </c>
      <c r="G927" s="662" t="s">
        <v>4073</v>
      </c>
      <c r="H927" s="662" t="s">
        <v>597</v>
      </c>
      <c r="I927" s="662" t="s">
        <v>4193</v>
      </c>
      <c r="J927" s="662" t="s">
        <v>4191</v>
      </c>
      <c r="K927" s="662" t="s">
        <v>4194</v>
      </c>
      <c r="L927" s="663">
        <v>1074.31</v>
      </c>
      <c r="M927" s="663">
        <v>6445.86</v>
      </c>
      <c r="N927" s="662">
        <v>6</v>
      </c>
      <c r="O927" s="745">
        <v>1</v>
      </c>
      <c r="P927" s="663">
        <v>6445.86</v>
      </c>
      <c r="Q927" s="678">
        <v>1</v>
      </c>
      <c r="R927" s="662">
        <v>6</v>
      </c>
      <c r="S927" s="678">
        <v>1</v>
      </c>
      <c r="T927" s="745">
        <v>1</v>
      </c>
      <c r="U927" s="701">
        <v>1</v>
      </c>
    </row>
    <row r="928" spans="1:21" ht="14.4" customHeight="1" x14ac:dyDescent="0.3">
      <c r="A928" s="661">
        <v>4</v>
      </c>
      <c r="B928" s="662" t="s">
        <v>3182</v>
      </c>
      <c r="C928" s="662" t="s">
        <v>3518</v>
      </c>
      <c r="D928" s="743" t="s">
        <v>5665</v>
      </c>
      <c r="E928" s="744" t="s">
        <v>3541</v>
      </c>
      <c r="F928" s="662" t="s">
        <v>3514</v>
      </c>
      <c r="G928" s="662" t="s">
        <v>4073</v>
      </c>
      <c r="H928" s="662" t="s">
        <v>597</v>
      </c>
      <c r="I928" s="662" t="s">
        <v>4195</v>
      </c>
      <c r="J928" s="662" t="s">
        <v>4191</v>
      </c>
      <c r="K928" s="662" t="s">
        <v>4196</v>
      </c>
      <c r="L928" s="663">
        <v>1074.31</v>
      </c>
      <c r="M928" s="663">
        <v>25783.439999999999</v>
      </c>
      <c r="N928" s="662">
        <v>24</v>
      </c>
      <c r="O928" s="745">
        <v>3</v>
      </c>
      <c r="P928" s="663">
        <v>25783.439999999999</v>
      </c>
      <c r="Q928" s="678">
        <v>1</v>
      </c>
      <c r="R928" s="662">
        <v>24</v>
      </c>
      <c r="S928" s="678">
        <v>1</v>
      </c>
      <c r="T928" s="745">
        <v>3</v>
      </c>
      <c r="U928" s="701">
        <v>1</v>
      </c>
    </row>
    <row r="929" spans="1:21" ht="14.4" customHeight="1" x14ac:dyDescent="0.3">
      <c r="A929" s="661">
        <v>4</v>
      </c>
      <c r="B929" s="662" t="s">
        <v>3182</v>
      </c>
      <c r="C929" s="662" t="s">
        <v>3518</v>
      </c>
      <c r="D929" s="743" t="s">
        <v>5665</v>
      </c>
      <c r="E929" s="744" t="s">
        <v>3541</v>
      </c>
      <c r="F929" s="662" t="s">
        <v>3514</v>
      </c>
      <c r="G929" s="662" t="s">
        <v>4073</v>
      </c>
      <c r="H929" s="662" t="s">
        <v>597</v>
      </c>
      <c r="I929" s="662" t="s">
        <v>4197</v>
      </c>
      <c r="J929" s="662" t="s">
        <v>4198</v>
      </c>
      <c r="K929" s="662" t="s">
        <v>4199</v>
      </c>
      <c r="L929" s="663">
        <v>369.69</v>
      </c>
      <c r="M929" s="663">
        <v>1109.07</v>
      </c>
      <c r="N929" s="662">
        <v>3</v>
      </c>
      <c r="O929" s="745">
        <v>2</v>
      </c>
      <c r="P929" s="663">
        <v>1109.07</v>
      </c>
      <c r="Q929" s="678">
        <v>1</v>
      </c>
      <c r="R929" s="662">
        <v>3</v>
      </c>
      <c r="S929" s="678">
        <v>1</v>
      </c>
      <c r="T929" s="745">
        <v>2</v>
      </c>
      <c r="U929" s="701">
        <v>1</v>
      </c>
    </row>
    <row r="930" spans="1:21" ht="14.4" customHeight="1" x14ac:dyDescent="0.3">
      <c r="A930" s="661">
        <v>4</v>
      </c>
      <c r="B930" s="662" t="s">
        <v>3182</v>
      </c>
      <c r="C930" s="662" t="s">
        <v>3518</v>
      </c>
      <c r="D930" s="743" t="s">
        <v>5665</v>
      </c>
      <c r="E930" s="744" t="s">
        <v>3541</v>
      </c>
      <c r="F930" s="662" t="s">
        <v>3514</v>
      </c>
      <c r="G930" s="662" t="s">
        <v>4073</v>
      </c>
      <c r="H930" s="662" t="s">
        <v>597</v>
      </c>
      <c r="I930" s="662" t="s">
        <v>2478</v>
      </c>
      <c r="J930" s="662" t="s">
        <v>4200</v>
      </c>
      <c r="K930" s="662" t="s">
        <v>4201</v>
      </c>
      <c r="L930" s="663">
        <v>1430.6</v>
      </c>
      <c r="M930" s="663">
        <v>12875.400000000001</v>
      </c>
      <c r="N930" s="662">
        <v>9</v>
      </c>
      <c r="O930" s="745">
        <v>5</v>
      </c>
      <c r="P930" s="663">
        <v>12875.400000000001</v>
      </c>
      <c r="Q930" s="678">
        <v>1</v>
      </c>
      <c r="R930" s="662">
        <v>9</v>
      </c>
      <c r="S930" s="678">
        <v>1</v>
      </c>
      <c r="T930" s="745">
        <v>5</v>
      </c>
      <c r="U930" s="701">
        <v>1</v>
      </c>
    </row>
    <row r="931" spans="1:21" ht="14.4" customHeight="1" x14ac:dyDescent="0.3">
      <c r="A931" s="661">
        <v>4</v>
      </c>
      <c r="B931" s="662" t="s">
        <v>3182</v>
      </c>
      <c r="C931" s="662" t="s">
        <v>3518</v>
      </c>
      <c r="D931" s="743" t="s">
        <v>5665</v>
      </c>
      <c r="E931" s="744" t="s">
        <v>3541</v>
      </c>
      <c r="F931" s="662" t="s">
        <v>3514</v>
      </c>
      <c r="G931" s="662" t="s">
        <v>4073</v>
      </c>
      <c r="H931" s="662" t="s">
        <v>597</v>
      </c>
      <c r="I931" s="662" t="s">
        <v>4202</v>
      </c>
      <c r="J931" s="662" t="s">
        <v>4203</v>
      </c>
      <c r="K931" s="662" t="s">
        <v>4204</v>
      </c>
      <c r="L931" s="663">
        <v>1367</v>
      </c>
      <c r="M931" s="663">
        <v>8202</v>
      </c>
      <c r="N931" s="662">
        <v>6</v>
      </c>
      <c r="O931" s="745">
        <v>1</v>
      </c>
      <c r="P931" s="663">
        <v>8202</v>
      </c>
      <c r="Q931" s="678">
        <v>1</v>
      </c>
      <c r="R931" s="662">
        <v>6</v>
      </c>
      <c r="S931" s="678">
        <v>1</v>
      </c>
      <c r="T931" s="745">
        <v>1</v>
      </c>
      <c r="U931" s="701">
        <v>1</v>
      </c>
    </row>
    <row r="932" spans="1:21" ht="14.4" customHeight="1" x14ac:dyDescent="0.3">
      <c r="A932" s="661">
        <v>4</v>
      </c>
      <c r="B932" s="662" t="s">
        <v>3182</v>
      </c>
      <c r="C932" s="662" t="s">
        <v>3518</v>
      </c>
      <c r="D932" s="743" t="s">
        <v>5665</v>
      </c>
      <c r="E932" s="744" t="s">
        <v>3541</v>
      </c>
      <c r="F932" s="662" t="s">
        <v>3514</v>
      </c>
      <c r="G932" s="662" t="s">
        <v>4073</v>
      </c>
      <c r="H932" s="662" t="s">
        <v>597</v>
      </c>
      <c r="I932" s="662" t="s">
        <v>4745</v>
      </c>
      <c r="J932" s="662" t="s">
        <v>4203</v>
      </c>
      <c r="K932" s="662" t="s">
        <v>4746</v>
      </c>
      <c r="L932" s="663">
        <v>1367</v>
      </c>
      <c r="M932" s="663">
        <v>19138</v>
      </c>
      <c r="N932" s="662">
        <v>14</v>
      </c>
      <c r="O932" s="745">
        <v>3</v>
      </c>
      <c r="P932" s="663">
        <v>19138</v>
      </c>
      <c r="Q932" s="678">
        <v>1</v>
      </c>
      <c r="R932" s="662">
        <v>14</v>
      </c>
      <c r="S932" s="678">
        <v>1</v>
      </c>
      <c r="T932" s="745">
        <v>3</v>
      </c>
      <c r="U932" s="701">
        <v>1</v>
      </c>
    </row>
    <row r="933" spans="1:21" ht="14.4" customHeight="1" x14ac:dyDescent="0.3">
      <c r="A933" s="661">
        <v>4</v>
      </c>
      <c r="B933" s="662" t="s">
        <v>3182</v>
      </c>
      <c r="C933" s="662" t="s">
        <v>3518</v>
      </c>
      <c r="D933" s="743" t="s">
        <v>5665</v>
      </c>
      <c r="E933" s="744" t="s">
        <v>3541</v>
      </c>
      <c r="F933" s="662" t="s">
        <v>3514</v>
      </c>
      <c r="G933" s="662" t="s">
        <v>4073</v>
      </c>
      <c r="H933" s="662" t="s">
        <v>597</v>
      </c>
      <c r="I933" s="662" t="s">
        <v>4205</v>
      </c>
      <c r="J933" s="662" t="s">
        <v>4206</v>
      </c>
      <c r="K933" s="662" t="s">
        <v>4097</v>
      </c>
      <c r="L933" s="663">
        <v>500</v>
      </c>
      <c r="M933" s="663">
        <v>9500</v>
      </c>
      <c r="N933" s="662">
        <v>19</v>
      </c>
      <c r="O933" s="745">
        <v>12</v>
      </c>
      <c r="P933" s="663">
        <v>9500</v>
      </c>
      <c r="Q933" s="678">
        <v>1</v>
      </c>
      <c r="R933" s="662">
        <v>19</v>
      </c>
      <c r="S933" s="678">
        <v>1</v>
      </c>
      <c r="T933" s="745">
        <v>12</v>
      </c>
      <c r="U933" s="701">
        <v>1</v>
      </c>
    </row>
    <row r="934" spans="1:21" ht="14.4" customHeight="1" x14ac:dyDescent="0.3">
      <c r="A934" s="661">
        <v>4</v>
      </c>
      <c r="B934" s="662" t="s">
        <v>3182</v>
      </c>
      <c r="C934" s="662" t="s">
        <v>3518</v>
      </c>
      <c r="D934" s="743" t="s">
        <v>5665</v>
      </c>
      <c r="E934" s="744" t="s">
        <v>3541</v>
      </c>
      <c r="F934" s="662" t="s">
        <v>3514</v>
      </c>
      <c r="G934" s="662" t="s">
        <v>4073</v>
      </c>
      <c r="H934" s="662" t="s">
        <v>597</v>
      </c>
      <c r="I934" s="662" t="s">
        <v>4207</v>
      </c>
      <c r="J934" s="662" t="s">
        <v>4208</v>
      </c>
      <c r="K934" s="662" t="s">
        <v>4209</v>
      </c>
      <c r="L934" s="663">
        <v>556</v>
      </c>
      <c r="M934" s="663">
        <v>21684</v>
      </c>
      <c r="N934" s="662">
        <v>39</v>
      </c>
      <c r="O934" s="745">
        <v>15</v>
      </c>
      <c r="P934" s="663">
        <v>19460</v>
      </c>
      <c r="Q934" s="678">
        <v>0.89743589743589747</v>
      </c>
      <c r="R934" s="662">
        <v>35</v>
      </c>
      <c r="S934" s="678">
        <v>0.89743589743589747</v>
      </c>
      <c r="T934" s="745">
        <v>14</v>
      </c>
      <c r="U934" s="701">
        <v>0.93333333333333335</v>
      </c>
    </row>
    <row r="935" spans="1:21" ht="14.4" customHeight="1" x14ac:dyDescent="0.3">
      <c r="A935" s="661">
        <v>4</v>
      </c>
      <c r="B935" s="662" t="s">
        <v>3182</v>
      </c>
      <c r="C935" s="662" t="s">
        <v>3518</v>
      </c>
      <c r="D935" s="743" t="s">
        <v>5665</v>
      </c>
      <c r="E935" s="744" t="s">
        <v>3541</v>
      </c>
      <c r="F935" s="662" t="s">
        <v>3514</v>
      </c>
      <c r="G935" s="662" t="s">
        <v>4073</v>
      </c>
      <c r="H935" s="662" t="s">
        <v>597</v>
      </c>
      <c r="I935" s="662" t="s">
        <v>4210</v>
      </c>
      <c r="J935" s="662" t="s">
        <v>4211</v>
      </c>
      <c r="K935" s="662" t="s">
        <v>4212</v>
      </c>
      <c r="L935" s="663">
        <v>2939</v>
      </c>
      <c r="M935" s="663">
        <v>67597</v>
      </c>
      <c r="N935" s="662">
        <v>23</v>
      </c>
      <c r="O935" s="745">
        <v>11</v>
      </c>
      <c r="P935" s="663">
        <v>61719</v>
      </c>
      <c r="Q935" s="678">
        <v>0.91304347826086951</v>
      </c>
      <c r="R935" s="662">
        <v>21</v>
      </c>
      <c r="S935" s="678">
        <v>0.91304347826086951</v>
      </c>
      <c r="T935" s="745">
        <v>10</v>
      </c>
      <c r="U935" s="701">
        <v>0.90909090909090906</v>
      </c>
    </row>
    <row r="936" spans="1:21" ht="14.4" customHeight="1" x14ac:dyDescent="0.3">
      <c r="A936" s="661">
        <v>4</v>
      </c>
      <c r="B936" s="662" t="s">
        <v>3182</v>
      </c>
      <c r="C936" s="662" t="s">
        <v>3518</v>
      </c>
      <c r="D936" s="743" t="s">
        <v>5665</v>
      </c>
      <c r="E936" s="744" t="s">
        <v>3541</v>
      </c>
      <c r="F936" s="662" t="s">
        <v>3514</v>
      </c>
      <c r="G936" s="662" t="s">
        <v>4073</v>
      </c>
      <c r="H936" s="662" t="s">
        <v>597</v>
      </c>
      <c r="I936" s="662" t="s">
        <v>4213</v>
      </c>
      <c r="J936" s="662" t="s">
        <v>4214</v>
      </c>
      <c r="K936" s="662" t="s">
        <v>4215</v>
      </c>
      <c r="L936" s="663">
        <v>5343.9</v>
      </c>
      <c r="M936" s="663">
        <v>160317</v>
      </c>
      <c r="N936" s="662">
        <v>30</v>
      </c>
      <c r="O936" s="745">
        <v>8</v>
      </c>
      <c r="P936" s="663">
        <v>128253.59999999999</v>
      </c>
      <c r="Q936" s="678">
        <v>0.79999999999999993</v>
      </c>
      <c r="R936" s="662">
        <v>24</v>
      </c>
      <c r="S936" s="678">
        <v>0.8</v>
      </c>
      <c r="T936" s="745">
        <v>7</v>
      </c>
      <c r="U936" s="701">
        <v>0.875</v>
      </c>
    </row>
    <row r="937" spans="1:21" ht="14.4" customHeight="1" x14ac:dyDescent="0.3">
      <c r="A937" s="661">
        <v>4</v>
      </c>
      <c r="B937" s="662" t="s">
        <v>3182</v>
      </c>
      <c r="C937" s="662" t="s">
        <v>3518</v>
      </c>
      <c r="D937" s="743" t="s">
        <v>5665</v>
      </c>
      <c r="E937" s="744" t="s">
        <v>3541</v>
      </c>
      <c r="F937" s="662" t="s">
        <v>3514</v>
      </c>
      <c r="G937" s="662" t="s">
        <v>4073</v>
      </c>
      <c r="H937" s="662" t="s">
        <v>597</v>
      </c>
      <c r="I937" s="662" t="s">
        <v>4216</v>
      </c>
      <c r="J937" s="662" t="s">
        <v>4217</v>
      </c>
      <c r="K937" s="662" t="s">
        <v>4218</v>
      </c>
      <c r="L937" s="663">
        <v>2816</v>
      </c>
      <c r="M937" s="663">
        <v>25344</v>
      </c>
      <c r="N937" s="662">
        <v>9</v>
      </c>
      <c r="O937" s="745">
        <v>1</v>
      </c>
      <c r="P937" s="663">
        <v>25344</v>
      </c>
      <c r="Q937" s="678">
        <v>1</v>
      </c>
      <c r="R937" s="662">
        <v>9</v>
      </c>
      <c r="S937" s="678">
        <v>1</v>
      </c>
      <c r="T937" s="745">
        <v>1</v>
      </c>
      <c r="U937" s="701">
        <v>1</v>
      </c>
    </row>
    <row r="938" spans="1:21" ht="14.4" customHeight="1" x14ac:dyDescent="0.3">
      <c r="A938" s="661">
        <v>4</v>
      </c>
      <c r="B938" s="662" t="s">
        <v>3182</v>
      </c>
      <c r="C938" s="662" t="s">
        <v>3518</v>
      </c>
      <c r="D938" s="743" t="s">
        <v>5665</v>
      </c>
      <c r="E938" s="744" t="s">
        <v>3541</v>
      </c>
      <c r="F938" s="662" t="s">
        <v>3514</v>
      </c>
      <c r="G938" s="662" t="s">
        <v>4073</v>
      </c>
      <c r="H938" s="662" t="s">
        <v>597</v>
      </c>
      <c r="I938" s="662" t="s">
        <v>4222</v>
      </c>
      <c r="J938" s="662" t="s">
        <v>4223</v>
      </c>
      <c r="K938" s="662" t="s">
        <v>4076</v>
      </c>
      <c r="L938" s="663">
        <v>1080</v>
      </c>
      <c r="M938" s="663">
        <v>7560</v>
      </c>
      <c r="N938" s="662">
        <v>7</v>
      </c>
      <c r="O938" s="745">
        <v>7</v>
      </c>
      <c r="P938" s="663">
        <v>7560</v>
      </c>
      <c r="Q938" s="678">
        <v>1</v>
      </c>
      <c r="R938" s="662">
        <v>7</v>
      </c>
      <c r="S938" s="678">
        <v>1</v>
      </c>
      <c r="T938" s="745">
        <v>7</v>
      </c>
      <c r="U938" s="701">
        <v>1</v>
      </c>
    </row>
    <row r="939" spans="1:21" ht="14.4" customHeight="1" x14ac:dyDescent="0.3">
      <c r="A939" s="661">
        <v>4</v>
      </c>
      <c r="B939" s="662" t="s">
        <v>3182</v>
      </c>
      <c r="C939" s="662" t="s">
        <v>3518</v>
      </c>
      <c r="D939" s="743" t="s">
        <v>5665</v>
      </c>
      <c r="E939" s="744" t="s">
        <v>3541</v>
      </c>
      <c r="F939" s="662" t="s">
        <v>3514</v>
      </c>
      <c r="G939" s="662" t="s">
        <v>4073</v>
      </c>
      <c r="H939" s="662" t="s">
        <v>597</v>
      </c>
      <c r="I939" s="662" t="s">
        <v>4224</v>
      </c>
      <c r="J939" s="662" t="s">
        <v>4225</v>
      </c>
      <c r="K939" s="662" t="s">
        <v>2668</v>
      </c>
      <c r="L939" s="663">
        <v>600</v>
      </c>
      <c r="M939" s="663">
        <v>25200</v>
      </c>
      <c r="N939" s="662">
        <v>42</v>
      </c>
      <c r="O939" s="745">
        <v>39</v>
      </c>
      <c r="P939" s="663">
        <v>23400</v>
      </c>
      <c r="Q939" s="678">
        <v>0.9285714285714286</v>
      </c>
      <c r="R939" s="662">
        <v>39</v>
      </c>
      <c r="S939" s="678">
        <v>0.9285714285714286</v>
      </c>
      <c r="T939" s="745">
        <v>36</v>
      </c>
      <c r="U939" s="701">
        <v>0.92307692307692313</v>
      </c>
    </row>
    <row r="940" spans="1:21" ht="14.4" customHeight="1" x14ac:dyDescent="0.3">
      <c r="A940" s="661">
        <v>4</v>
      </c>
      <c r="B940" s="662" t="s">
        <v>3182</v>
      </c>
      <c r="C940" s="662" t="s">
        <v>3518</v>
      </c>
      <c r="D940" s="743" t="s">
        <v>5665</v>
      </c>
      <c r="E940" s="744" t="s">
        <v>3541</v>
      </c>
      <c r="F940" s="662" t="s">
        <v>3514</v>
      </c>
      <c r="G940" s="662" t="s">
        <v>4073</v>
      </c>
      <c r="H940" s="662" t="s">
        <v>597</v>
      </c>
      <c r="I940" s="662" t="s">
        <v>4226</v>
      </c>
      <c r="J940" s="662" t="s">
        <v>4227</v>
      </c>
      <c r="K940" s="662" t="s">
        <v>4228</v>
      </c>
      <c r="L940" s="663">
        <v>500</v>
      </c>
      <c r="M940" s="663">
        <v>9500</v>
      </c>
      <c r="N940" s="662">
        <v>19</v>
      </c>
      <c r="O940" s="745">
        <v>15</v>
      </c>
      <c r="P940" s="663">
        <v>8500</v>
      </c>
      <c r="Q940" s="678">
        <v>0.89473684210526316</v>
      </c>
      <c r="R940" s="662">
        <v>17</v>
      </c>
      <c r="S940" s="678">
        <v>0.89473684210526316</v>
      </c>
      <c r="T940" s="745">
        <v>13</v>
      </c>
      <c r="U940" s="701">
        <v>0.8666666666666667</v>
      </c>
    </row>
    <row r="941" spans="1:21" ht="14.4" customHeight="1" x14ac:dyDescent="0.3">
      <c r="A941" s="661">
        <v>4</v>
      </c>
      <c r="B941" s="662" t="s">
        <v>3182</v>
      </c>
      <c r="C941" s="662" t="s">
        <v>3518</v>
      </c>
      <c r="D941" s="743" t="s">
        <v>5665</v>
      </c>
      <c r="E941" s="744" t="s">
        <v>3541</v>
      </c>
      <c r="F941" s="662" t="s">
        <v>3514</v>
      </c>
      <c r="G941" s="662" t="s">
        <v>4073</v>
      </c>
      <c r="H941" s="662" t="s">
        <v>597</v>
      </c>
      <c r="I941" s="662" t="s">
        <v>4229</v>
      </c>
      <c r="J941" s="662" t="s">
        <v>4230</v>
      </c>
      <c r="K941" s="662" t="s">
        <v>2668</v>
      </c>
      <c r="L941" s="663">
        <v>1000</v>
      </c>
      <c r="M941" s="663">
        <v>48000</v>
      </c>
      <c r="N941" s="662">
        <v>48</v>
      </c>
      <c r="O941" s="745">
        <v>38</v>
      </c>
      <c r="P941" s="663">
        <v>43000</v>
      </c>
      <c r="Q941" s="678">
        <v>0.89583333333333337</v>
      </c>
      <c r="R941" s="662">
        <v>43</v>
      </c>
      <c r="S941" s="678">
        <v>0.89583333333333337</v>
      </c>
      <c r="T941" s="745">
        <v>34</v>
      </c>
      <c r="U941" s="701">
        <v>0.89473684210526316</v>
      </c>
    </row>
    <row r="942" spans="1:21" ht="14.4" customHeight="1" x14ac:dyDescent="0.3">
      <c r="A942" s="661">
        <v>4</v>
      </c>
      <c r="B942" s="662" t="s">
        <v>3182</v>
      </c>
      <c r="C942" s="662" t="s">
        <v>3518</v>
      </c>
      <c r="D942" s="743" t="s">
        <v>5665</v>
      </c>
      <c r="E942" s="744" t="s">
        <v>3541</v>
      </c>
      <c r="F942" s="662" t="s">
        <v>3514</v>
      </c>
      <c r="G942" s="662" t="s">
        <v>4073</v>
      </c>
      <c r="H942" s="662" t="s">
        <v>597</v>
      </c>
      <c r="I942" s="662" t="s">
        <v>4231</v>
      </c>
      <c r="J942" s="662" t="s">
        <v>4232</v>
      </c>
      <c r="K942" s="662" t="s">
        <v>4233</v>
      </c>
      <c r="L942" s="663">
        <v>3000</v>
      </c>
      <c r="M942" s="663">
        <v>9000</v>
      </c>
      <c r="N942" s="662">
        <v>3</v>
      </c>
      <c r="O942" s="745">
        <v>1</v>
      </c>
      <c r="P942" s="663">
        <v>9000</v>
      </c>
      <c r="Q942" s="678">
        <v>1</v>
      </c>
      <c r="R942" s="662">
        <v>3</v>
      </c>
      <c r="S942" s="678">
        <v>1</v>
      </c>
      <c r="T942" s="745">
        <v>1</v>
      </c>
      <c r="U942" s="701">
        <v>1</v>
      </c>
    </row>
    <row r="943" spans="1:21" ht="14.4" customHeight="1" x14ac:dyDescent="0.3">
      <c r="A943" s="661">
        <v>4</v>
      </c>
      <c r="B943" s="662" t="s">
        <v>3182</v>
      </c>
      <c r="C943" s="662" t="s">
        <v>3518</v>
      </c>
      <c r="D943" s="743" t="s">
        <v>5665</v>
      </c>
      <c r="E943" s="744" t="s">
        <v>3541</v>
      </c>
      <c r="F943" s="662" t="s">
        <v>3514</v>
      </c>
      <c r="G943" s="662" t="s">
        <v>4073</v>
      </c>
      <c r="H943" s="662" t="s">
        <v>597</v>
      </c>
      <c r="I943" s="662" t="s">
        <v>4234</v>
      </c>
      <c r="J943" s="662" t="s">
        <v>4232</v>
      </c>
      <c r="K943" s="662" t="s">
        <v>4235</v>
      </c>
      <c r="L943" s="663">
        <v>3000</v>
      </c>
      <c r="M943" s="663">
        <v>57000</v>
      </c>
      <c r="N943" s="662">
        <v>19</v>
      </c>
      <c r="O943" s="745">
        <v>7</v>
      </c>
      <c r="P943" s="663">
        <v>57000</v>
      </c>
      <c r="Q943" s="678">
        <v>1</v>
      </c>
      <c r="R943" s="662">
        <v>19</v>
      </c>
      <c r="S943" s="678">
        <v>1</v>
      </c>
      <c r="T943" s="745">
        <v>7</v>
      </c>
      <c r="U943" s="701">
        <v>1</v>
      </c>
    </row>
    <row r="944" spans="1:21" ht="14.4" customHeight="1" x14ac:dyDescent="0.3">
      <c r="A944" s="661">
        <v>4</v>
      </c>
      <c r="B944" s="662" t="s">
        <v>3182</v>
      </c>
      <c r="C944" s="662" t="s">
        <v>3518</v>
      </c>
      <c r="D944" s="743" t="s">
        <v>5665</v>
      </c>
      <c r="E944" s="744" t="s">
        <v>3541</v>
      </c>
      <c r="F944" s="662" t="s">
        <v>3514</v>
      </c>
      <c r="G944" s="662" t="s">
        <v>4073</v>
      </c>
      <c r="H944" s="662" t="s">
        <v>597</v>
      </c>
      <c r="I944" s="662" t="s">
        <v>4236</v>
      </c>
      <c r="J944" s="662" t="s">
        <v>4237</v>
      </c>
      <c r="K944" s="662" t="s">
        <v>4228</v>
      </c>
      <c r="L944" s="663">
        <v>300</v>
      </c>
      <c r="M944" s="663">
        <v>10800</v>
      </c>
      <c r="N944" s="662">
        <v>36</v>
      </c>
      <c r="O944" s="745">
        <v>28</v>
      </c>
      <c r="P944" s="663">
        <v>8400</v>
      </c>
      <c r="Q944" s="678">
        <v>0.77777777777777779</v>
      </c>
      <c r="R944" s="662">
        <v>28</v>
      </c>
      <c r="S944" s="678">
        <v>0.77777777777777779</v>
      </c>
      <c r="T944" s="745">
        <v>22</v>
      </c>
      <c r="U944" s="701">
        <v>0.7857142857142857</v>
      </c>
    </row>
    <row r="945" spans="1:21" ht="14.4" customHeight="1" x14ac:dyDescent="0.3">
      <c r="A945" s="661">
        <v>4</v>
      </c>
      <c r="B945" s="662" t="s">
        <v>3182</v>
      </c>
      <c r="C945" s="662" t="s">
        <v>3518</v>
      </c>
      <c r="D945" s="743" t="s">
        <v>5665</v>
      </c>
      <c r="E945" s="744" t="s">
        <v>3541</v>
      </c>
      <c r="F945" s="662" t="s">
        <v>3514</v>
      </c>
      <c r="G945" s="662" t="s">
        <v>4073</v>
      </c>
      <c r="H945" s="662" t="s">
        <v>597</v>
      </c>
      <c r="I945" s="662" t="s">
        <v>4238</v>
      </c>
      <c r="J945" s="662" t="s">
        <v>4239</v>
      </c>
      <c r="K945" s="662" t="s">
        <v>4228</v>
      </c>
      <c r="L945" s="663">
        <v>300</v>
      </c>
      <c r="M945" s="663">
        <v>1500</v>
      </c>
      <c r="N945" s="662">
        <v>5</v>
      </c>
      <c r="O945" s="745">
        <v>2</v>
      </c>
      <c r="P945" s="663">
        <v>1500</v>
      </c>
      <c r="Q945" s="678">
        <v>1</v>
      </c>
      <c r="R945" s="662">
        <v>5</v>
      </c>
      <c r="S945" s="678">
        <v>1</v>
      </c>
      <c r="T945" s="745">
        <v>2</v>
      </c>
      <c r="U945" s="701">
        <v>1</v>
      </c>
    </row>
    <row r="946" spans="1:21" ht="14.4" customHeight="1" x14ac:dyDescent="0.3">
      <c r="A946" s="661">
        <v>4</v>
      </c>
      <c r="B946" s="662" t="s">
        <v>3182</v>
      </c>
      <c r="C946" s="662" t="s">
        <v>3518</v>
      </c>
      <c r="D946" s="743" t="s">
        <v>5665</v>
      </c>
      <c r="E946" s="744" t="s">
        <v>3541</v>
      </c>
      <c r="F946" s="662" t="s">
        <v>3514</v>
      </c>
      <c r="G946" s="662" t="s">
        <v>4073</v>
      </c>
      <c r="H946" s="662" t="s">
        <v>597</v>
      </c>
      <c r="I946" s="662" t="s">
        <v>4242</v>
      </c>
      <c r="J946" s="662" t="s">
        <v>4243</v>
      </c>
      <c r="K946" s="662" t="s">
        <v>4106</v>
      </c>
      <c r="L946" s="663">
        <v>193.9</v>
      </c>
      <c r="M946" s="663">
        <v>387.8</v>
      </c>
      <c r="N946" s="662">
        <v>2</v>
      </c>
      <c r="O946" s="745">
        <v>2</v>
      </c>
      <c r="P946" s="663"/>
      <c r="Q946" s="678">
        <v>0</v>
      </c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4</v>
      </c>
      <c r="B947" s="662" t="s">
        <v>3182</v>
      </c>
      <c r="C947" s="662" t="s">
        <v>3518</v>
      </c>
      <c r="D947" s="743" t="s">
        <v>5665</v>
      </c>
      <c r="E947" s="744" t="s">
        <v>3541</v>
      </c>
      <c r="F947" s="662" t="s">
        <v>3514</v>
      </c>
      <c r="G947" s="662" t="s">
        <v>4073</v>
      </c>
      <c r="H947" s="662" t="s">
        <v>597</v>
      </c>
      <c r="I947" s="662" t="s">
        <v>4747</v>
      </c>
      <c r="J947" s="662" t="s">
        <v>4748</v>
      </c>
      <c r="K947" s="662" t="s">
        <v>4749</v>
      </c>
      <c r="L947" s="663">
        <v>856.97</v>
      </c>
      <c r="M947" s="663">
        <v>12854.55</v>
      </c>
      <c r="N947" s="662">
        <v>15</v>
      </c>
      <c r="O947" s="745">
        <v>2</v>
      </c>
      <c r="P947" s="663">
        <v>12854.55</v>
      </c>
      <c r="Q947" s="678">
        <v>1</v>
      </c>
      <c r="R947" s="662">
        <v>15</v>
      </c>
      <c r="S947" s="678">
        <v>1</v>
      </c>
      <c r="T947" s="745">
        <v>2</v>
      </c>
      <c r="U947" s="701">
        <v>1</v>
      </c>
    </row>
    <row r="948" spans="1:21" ht="14.4" customHeight="1" x14ac:dyDescent="0.3">
      <c r="A948" s="661">
        <v>4</v>
      </c>
      <c r="B948" s="662" t="s">
        <v>3182</v>
      </c>
      <c r="C948" s="662" t="s">
        <v>3518</v>
      </c>
      <c r="D948" s="743" t="s">
        <v>5665</v>
      </c>
      <c r="E948" s="744" t="s">
        <v>3541</v>
      </c>
      <c r="F948" s="662" t="s">
        <v>3514</v>
      </c>
      <c r="G948" s="662" t="s">
        <v>4073</v>
      </c>
      <c r="H948" s="662" t="s">
        <v>597</v>
      </c>
      <c r="I948" s="662" t="s">
        <v>4244</v>
      </c>
      <c r="J948" s="662" t="s">
        <v>4245</v>
      </c>
      <c r="K948" s="662" t="s">
        <v>4246</v>
      </c>
      <c r="L948" s="663">
        <v>856.97</v>
      </c>
      <c r="M948" s="663">
        <v>13711.52</v>
      </c>
      <c r="N948" s="662">
        <v>16</v>
      </c>
      <c r="O948" s="745">
        <v>3</v>
      </c>
      <c r="P948" s="663">
        <v>13711.52</v>
      </c>
      <c r="Q948" s="678">
        <v>1</v>
      </c>
      <c r="R948" s="662">
        <v>16</v>
      </c>
      <c r="S948" s="678">
        <v>1</v>
      </c>
      <c r="T948" s="745">
        <v>3</v>
      </c>
      <c r="U948" s="701">
        <v>1</v>
      </c>
    </row>
    <row r="949" spans="1:21" ht="14.4" customHeight="1" x14ac:dyDescent="0.3">
      <c r="A949" s="661">
        <v>4</v>
      </c>
      <c r="B949" s="662" t="s">
        <v>3182</v>
      </c>
      <c r="C949" s="662" t="s">
        <v>3518</v>
      </c>
      <c r="D949" s="743" t="s">
        <v>5665</v>
      </c>
      <c r="E949" s="744" t="s">
        <v>3541</v>
      </c>
      <c r="F949" s="662" t="s">
        <v>3514</v>
      </c>
      <c r="G949" s="662" t="s">
        <v>4073</v>
      </c>
      <c r="H949" s="662" t="s">
        <v>597</v>
      </c>
      <c r="I949" s="662" t="s">
        <v>4247</v>
      </c>
      <c r="J949" s="662" t="s">
        <v>4248</v>
      </c>
      <c r="K949" s="662" t="s">
        <v>4249</v>
      </c>
      <c r="L949" s="663">
        <v>856.97</v>
      </c>
      <c r="M949" s="663">
        <v>16282.43</v>
      </c>
      <c r="N949" s="662">
        <v>19</v>
      </c>
      <c r="O949" s="745">
        <v>3</v>
      </c>
      <c r="P949" s="663">
        <v>16282.43</v>
      </c>
      <c r="Q949" s="678">
        <v>1</v>
      </c>
      <c r="R949" s="662">
        <v>19</v>
      </c>
      <c r="S949" s="678">
        <v>1</v>
      </c>
      <c r="T949" s="745">
        <v>3</v>
      </c>
      <c r="U949" s="701">
        <v>1</v>
      </c>
    </row>
    <row r="950" spans="1:21" ht="14.4" customHeight="1" x14ac:dyDescent="0.3">
      <c r="A950" s="661">
        <v>4</v>
      </c>
      <c r="B950" s="662" t="s">
        <v>3182</v>
      </c>
      <c r="C950" s="662" t="s">
        <v>3518</v>
      </c>
      <c r="D950" s="743" t="s">
        <v>5665</v>
      </c>
      <c r="E950" s="744" t="s">
        <v>3541</v>
      </c>
      <c r="F950" s="662" t="s">
        <v>3514</v>
      </c>
      <c r="G950" s="662" t="s">
        <v>4073</v>
      </c>
      <c r="H950" s="662" t="s">
        <v>597</v>
      </c>
      <c r="I950" s="662" t="s">
        <v>4250</v>
      </c>
      <c r="J950" s="662" t="s">
        <v>4251</v>
      </c>
      <c r="K950" s="662" t="s">
        <v>4252</v>
      </c>
      <c r="L950" s="663">
        <v>370.4</v>
      </c>
      <c r="M950" s="663">
        <v>2592.8000000000002</v>
      </c>
      <c r="N950" s="662">
        <v>7</v>
      </c>
      <c r="O950" s="745">
        <v>5</v>
      </c>
      <c r="P950" s="663">
        <v>2592.8000000000002</v>
      </c>
      <c r="Q950" s="678">
        <v>1</v>
      </c>
      <c r="R950" s="662">
        <v>7</v>
      </c>
      <c r="S950" s="678">
        <v>1</v>
      </c>
      <c r="T950" s="745">
        <v>5</v>
      </c>
      <c r="U950" s="701">
        <v>1</v>
      </c>
    </row>
    <row r="951" spans="1:21" ht="14.4" customHeight="1" x14ac:dyDescent="0.3">
      <c r="A951" s="661">
        <v>4</v>
      </c>
      <c r="B951" s="662" t="s">
        <v>3182</v>
      </c>
      <c r="C951" s="662" t="s">
        <v>3518</v>
      </c>
      <c r="D951" s="743" t="s">
        <v>5665</v>
      </c>
      <c r="E951" s="744" t="s">
        <v>3541</v>
      </c>
      <c r="F951" s="662" t="s">
        <v>3514</v>
      </c>
      <c r="G951" s="662" t="s">
        <v>4073</v>
      </c>
      <c r="H951" s="662" t="s">
        <v>597</v>
      </c>
      <c r="I951" s="662" t="s">
        <v>4253</v>
      </c>
      <c r="J951" s="662" t="s">
        <v>4254</v>
      </c>
      <c r="K951" s="662" t="s">
        <v>4255</v>
      </c>
      <c r="L951" s="663">
        <v>453.2</v>
      </c>
      <c r="M951" s="663">
        <v>3625.5999999999995</v>
      </c>
      <c r="N951" s="662">
        <v>8</v>
      </c>
      <c r="O951" s="745">
        <v>5</v>
      </c>
      <c r="P951" s="663">
        <v>3625.5999999999995</v>
      </c>
      <c r="Q951" s="678">
        <v>1</v>
      </c>
      <c r="R951" s="662">
        <v>8</v>
      </c>
      <c r="S951" s="678">
        <v>1</v>
      </c>
      <c r="T951" s="745">
        <v>5</v>
      </c>
      <c r="U951" s="701">
        <v>1</v>
      </c>
    </row>
    <row r="952" spans="1:21" ht="14.4" customHeight="1" x14ac:dyDescent="0.3">
      <c r="A952" s="661">
        <v>4</v>
      </c>
      <c r="B952" s="662" t="s">
        <v>3182</v>
      </c>
      <c r="C952" s="662" t="s">
        <v>3518</v>
      </c>
      <c r="D952" s="743" t="s">
        <v>5665</v>
      </c>
      <c r="E952" s="744" t="s">
        <v>3541</v>
      </c>
      <c r="F952" s="662" t="s">
        <v>3514</v>
      </c>
      <c r="G952" s="662" t="s">
        <v>4073</v>
      </c>
      <c r="H952" s="662" t="s">
        <v>597</v>
      </c>
      <c r="I952" s="662" t="s">
        <v>4256</v>
      </c>
      <c r="J952" s="662" t="s">
        <v>4257</v>
      </c>
      <c r="K952" s="662" t="s">
        <v>4258</v>
      </c>
      <c r="L952" s="663">
        <v>5343.9</v>
      </c>
      <c r="M952" s="663">
        <v>90846.299999999988</v>
      </c>
      <c r="N952" s="662">
        <v>17</v>
      </c>
      <c r="O952" s="745">
        <v>7</v>
      </c>
      <c r="P952" s="663">
        <v>90846.299999999988</v>
      </c>
      <c r="Q952" s="678">
        <v>1</v>
      </c>
      <c r="R952" s="662">
        <v>17</v>
      </c>
      <c r="S952" s="678">
        <v>1</v>
      </c>
      <c r="T952" s="745">
        <v>7</v>
      </c>
      <c r="U952" s="701">
        <v>1</v>
      </c>
    </row>
    <row r="953" spans="1:21" ht="14.4" customHeight="1" x14ac:dyDescent="0.3">
      <c r="A953" s="661">
        <v>4</v>
      </c>
      <c r="B953" s="662" t="s">
        <v>3182</v>
      </c>
      <c r="C953" s="662" t="s">
        <v>3518</v>
      </c>
      <c r="D953" s="743" t="s">
        <v>5665</v>
      </c>
      <c r="E953" s="744" t="s">
        <v>3541</v>
      </c>
      <c r="F953" s="662" t="s">
        <v>3514</v>
      </c>
      <c r="G953" s="662" t="s">
        <v>4073</v>
      </c>
      <c r="H953" s="662" t="s">
        <v>597</v>
      </c>
      <c r="I953" s="662" t="s">
        <v>4259</v>
      </c>
      <c r="J953" s="662" t="s">
        <v>4260</v>
      </c>
      <c r="K953" s="662" t="s">
        <v>4261</v>
      </c>
      <c r="L953" s="663">
        <v>2412.9</v>
      </c>
      <c r="M953" s="663">
        <v>14477.400000000001</v>
      </c>
      <c r="N953" s="662">
        <v>6</v>
      </c>
      <c r="O953" s="745">
        <v>1</v>
      </c>
      <c r="P953" s="663">
        <v>14477.400000000001</v>
      </c>
      <c r="Q953" s="678">
        <v>1</v>
      </c>
      <c r="R953" s="662">
        <v>6</v>
      </c>
      <c r="S953" s="678">
        <v>1</v>
      </c>
      <c r="T953" s="745">
        <v>1</v>
      </c>
      <c r="U953" s="701">
        <v>1</v>
      </c>
    </row>
    <row r="954" spans="1:21" ht="14.4" customHeight="1" x14ac:dyDescent="0.3">
      <c r="A954" s="661">
        <v>4</v>
      </c>
      <c r="B954" s="662" t="s">
        <v>3182</v>
      </c>
      <c r="C954" s="662" t="s">
        <v>3518</v>
      </c>
      <c r="D954" s="743" t="s">
        <v>5665</v>
      </c>
      <c r="E954" s="744" t="s">
        <v>3541</v>
      </c>
      <c r="F954" s="662" t="s">
        <v>3514</v>
      </c>
      <c r="G954" s="662" t="s">
        <v>4073</v>
      </c>
      <c r="H954" s="662" t="s">
        <v>597</v>
      </c>
      <c r="I954" s="662" t="s">
        <v>4262</v>
      </c>
      <c r="J954" s="662" t="s">
        <v>4263</v>
      </c>
      <c r="K954" s="662" t="s">
        <v>4264</v>
      </c>
      <c r="L954" s="663">
        <v>5343.9</v>
      </c>
      <c r="M954" s="663">
        <v>48095.100000000006</v>
      </c>
      <c r="N954" s="662">
        <v>9</v>
      </c>
      <c r="O954" s="745">
        <v>6</v>
      </c>
      <c r="P954" s="663">
        <v>37407.300000000003</v>
      </c>
      <c r="Q954" s="678">
        <v>0.77777777777777779</v>
      </c>
      <c r="R954" s="662">
        <v>7</v>
      </c>
      <c r="S954" s="678">
        <v>0.77777777777777779</v>
      </c>
      <c r="T954" s="745">
        <v>5</v>
      </c>
      <c r="U954" s="701">
        <v>0.83333333333333337</v>
      </c>
    </row>
    <row r="955" spans="1:21" ht="14.4" customHeight="1" x14ac:dyDescent="0.3">
      <c r="A955" s="661">
        <v>4</v>
      </c>
      <c r="B955" s="662" t="s">
        <v>3182</v>
      </c>
      <c r="C955" s="662" t="s">
        <v>3518</v>
      </c>
      <c r="D955" s="743" t="s">
        <v>5665</v>
      </c>
      <c r="E955" s="744" t="s">
        <v>3541</v>
      </c>
      <c r="F955" s="662" t="s">
        <v>3514</v>
      </c>
      <c r="G955" s="662" t="s">
        <v>4073</v>
      </c>
      <c r="H955" s="662" t="s">
        <v>597</v>
      </c>
      <c r="I955" s="662" t="s">
        <v>4265</v>
      </c>
      <c r="J955" s="662" t="s">
        <v>4266</v>
      </c>
      <c r="K955" s="662" t="s">
        <v>4267</v>
      </c>
      <c r="L955" s="663">
        <v>1500.3</v>
      </c>
      <c r="M955" s="663">
        <v>15003</v>
      </c>
      <c r="N955" s="662">
        <v>10</v>
      </c>
      <c r="O955" s="745">
        <v>4</v>
      </c>
      <c r="P955" s="663">
        <v>15003</v>
      </c>
      <c r="Q955" s="678">
        <v>1</v>
      </c>
      <c r="R955" s="662">
        <v>10</v>
      </c>
      <c r="S955" s="678">
        <v>1</v>
      </c>
      <c r="T955" s="745">
        <v>4</v>
      </c>
      <c r="U955" s="701">
        <v>1</v>
      </c>
    </row>
    <row r="956" spans="1:21" ht="14.4" customHeight="1" x14ac:dyDescent="0.3">
      <c r="A956" s="661">
        <v>4</v>
      </c>
      <c r="B956" s="662" t="s">
        <v>3182</v>
      </c>
      <c r="C956" s="662" t="s">
        <v>3518</v>
      </c>
      <c r="D956" s="743" t="s">
        <v>5665</v>
      </c>
      <c r="E956" s="744" t="s">
        <v>3541</v>
      </c>
      <c r="F956" s="662" t="s">
        <v>3514</v>
      </c>
      <c r="G956" s="662" t="s">
        <v>4073</v>
      </c>
      <c r="H956" s="662" t="s">
        <v>597</v>
      </c>
      <c r="I956" s="662" t="s">
        <v>4268</v>
      </c>
      <c r="J956" s="662" t="s">
        <v>4269</v>
      </c>
      <c r="K956" s="662" t="s">
        <v>4270</v>
      </c>
      <c r="L956" s="663">
        <v>2284</v>
      </c>
      <c r="M956" s="663">
        <v>9136</v>
      </c>
      <c r="N956" s="662">
        <v>4</v>
      </c>
      <c r="O956" s="745">
        <v>2</v>
      </c>
      <c r="P956" s="663">
        <v>9136</v>
      </c>
      <c r="Q956" s="678">
        <v>1</v>
      </c>
      <c r="R956" s="662">
        <v>4</v>
      </c>
      <c r="S956" s="678">
        <v>1</v>
      </c>
      <c r="T956" s="745">
        <v>2</v>
      </c>
      <c r="U956" s="701">
        <v>1</v>
      </c>
    </row>
    <row r="957" spans="1:21" ht="14.4" customHeight="1" x14ac:dyDescent="0.3">
      <c r="A957" s="661">
        <v>4</v>
      </c>
      <c r="B957" s="662" t="s">
        <v>3182</v>
      </c>
      <c r="C957" s="662" t="s">
        <v>3518</v>
      </c>
      <c r="D957" s="743" t="s">
        <v>5665</v>
      </c>
      <c r="E957" s="744" t="s">
        <v>3541</v>
      </c>
      <c r="F957" s="662" t="s">
        <v>3514</v>
      </c>
      <c r="G957" s="662" t="s">
        <v>4073</v>
      </c>
      <c r="H957" s="662" t="s">
        <v>597</v>
      </c>
      <c r="I957" s="662" t="s">
        <v>4271</v>
      </c>
      <c r="J957" s="662" t="s">
        <v>4272</v>
      </c>
      <c r="K957" s="662" t="s">
        <v>4273</v>
      </c>
      <c r="L957" s="663">
        <v>3000</v>
      </c>
      <c r="M957" s="663">
        <v>33000</v>
      </c>
      <c r="N957" s="662">
        <v>11</v>
      </c>
      <c r="O957" s="745">
        <v>5</v>
      </c>
      <c r="P957" s="663">
        <v>33000</v>
      </c>
      <c r="Q957" s="678">
        <v>1</v>
      </c>
      <c r="R957" s="662">
        <v>11</v>
      </c>
      <c r="S957" s="678">
        <v>1</v>
      </c>
      <c r="T957" s="745">
        <v>5</v>
      </c>
      <c r="U957" s="701">
        <v>1</v>
      </c>
    </row>
    <row r="958" spans="1:21" ht="14.4" customHeight="1" x14ac:dyDescent="0.3">
      <c r="A958" s="661">
        <v>4</v>
      </c>
      <c r="B958" s="662" t="s">
        <v>3182</v>
      </c>
      <c r="C958" s="662" t="s">
        <v>3518</v>
      </c>
      <c r="D958" s="743" t="s">
        <v>5665</v>
      </c>
      <c r="E958" s="744" t="s">
        <v>3541</v>
      </c>
      <c r="F958" s="662" t="s">
        <v>3514</v>
      </c>
      <c r="G958" s="662" t="s">
        <v>4073</v>
      </c>
      <c r="H958" s="662" t="s">
        <v>597</v>
      </c>
      <c r="I958" s="662" t="s">
        <v>4274</v>
      </c>
      <c r="J958" s="662" t="s">
        <v>4275</v>
      </c>
      <c r="K958" s="662" t="s">
        <v>4276</v>
      </c>
      <c r="L958" s="663">
        <v>761.3</v>
      </c>
      <c r="M958" s="663">
        <v>9135.5999999999985</v>
      </c>
      <c r="N958" s="662">
        <v>12</v>
      </c>
      <c r="O958" s="745">
        <v>2</v>
      </c>
      <c r="P958" s="663">
        <v>9135.5999999999985</v>
      </c>
      <c r="Q958" s="678">
        <v>1</v>
      </c>
      <c r="R958" s="662">
        <v>12</v>
      </c>
      <c r="S958" s="678">
        <v>1</v>
      </c>
      <c r="T958" s="745">
        <v>2</v>
      </c>
      <c r="U958" s="701">
        <v>1</v>
      </c>
    </row>
    <row r="959" spans="1:21" ht="14.4" customHeight="1" x14ac:dyDescent="0.3">
      <c r="A959" s="661">
        <v>4</v>
      </c>
      <c r="B959" s="662" t="s">
        <v>3182</v>
      </c>
      <c r="C959" s="662" t="s">
        <v>3518</v>
      </c>
      <c r="D959" s="743" t="s">
        <v>5665</v>
      </c>
      <c r="E959" s="744" t="s">
        <v>3541</v>
      </c>
      <c r="F959" s="662" t="s">
        <v>3514</v>
      </c>
      <c r="G959" s="662" t="s">
        <v>4073</v>
      </c>
      <c r="H959" s="662" t="s">
        <v>597</v>
      </c>
      <c r="I959" s="662" t="s">
        <v>4277</v>
      </c>
      <c r="J959" s="662" t="s">
        <v>4278</v>
      </c>
      <c r="K959" s="662" t="s">
        <v>4279</v>
      </c>
      <c r="L959" s="663">
        <v>761.3</v>
      </c>
      <c r="M959" s="663">
        <v>4567.7999999999993</v>
      </c>
      <c r="N959" s="662">
        <v>6</v>
      </c>
      <c r="O959" s="745">
        <v>1</v>
      </c>
      <c r="P959" s="663">
        <v>4567.7999999999993</v>
      </c>
      <c r="Q959" s="678">
        <v>1</v>
      </c>
      <c r="R959" s="662">
        <v>6</v>
      </c>
      <c r="S959" s="678">
        <v>1</v>
      </c>
      <c r="T959" s="745">
        <v>1</v>
      </c>
      <c r="U959" s="701">
        <v>1</v>
      </c>
    </row>
    <row r="960" spans="1:21" ht="14.4" customHeight="1" x14ac:dyDescent="0.3">
      <c r="A960" s="661">
        <v>4</v>
      </c>
      <c r="B960" s="662" t="s">
        <v>3182</v>
      </c>
      <c r="C960" s="662" t="s">
        <v>3518</v>
      </c>
      <c r="D960" s="743" t="s">
        <v>5665</v>
      </c>
      <c r="E960" s="744" t="s">
        <v>3541</v>
      </c>
      <c r="F960" s="662" t="s">
        <v>3514</v>
      </c>
      <c r="G960" s="662" t="s">
        <v>4073</v>
      </c>
      <c r="H960" s="662" t="s">
        <v>597</v>
      </c>
      <c r="I960" s="662" t="s">
        <v>4283</v>
      </c>
      <c r="J960" s="662" t="s">
        <v>4284</v>
      </c>
      <c r="K960" s="662" t="s">
        <v>4285</v>
      </c>
      <c r="L960" s="663">
        <v>957</v>
      </c>
      <c r="M960" s="663">
        <v>2871</v>
      </c>
      <c r="N960" s="662">
        <v>3</v>
      </c>
      <c r="O960" s="745">
        <v>1</v>
      </c>
      <c r="P960" s="663">
        <v>2871</v>
      </c>
      <c r="Q960" s="678">
        <v>1</v>
      </c>
      <c r="R960" s="662">
        <v>3</v>
      </c>
      <c r="S960" s="678">
        <v>1</v>
      </c>
      <c r="T960" s="745">
        <v>1</v>
      </c>
      <c r="U960" s="701">
        <v>1</v>
      </c>
    </row>
    <row r="961" spans="1:21" ht="14.4" customHeight="1" x14ac:dyDescent="0.3">
      <c r="A961" s="661">
        <v>4</v>
      </c>
      <c r="B961" s="662" t="s">
        <v>3182</v>
      </c>
      <c r="C961" s="662" t="s">
        <v>3518</v>
      </c>
      <c r="D961" s="743" t="s">
        <v>5665</v>
      </c>
      <c r="E961" s="744" t="s">
        <v>3541</v>
      </c>
      <c r="F961" s="662" t="s">
        <v>3514</v>
      </c>
      <c r="G961" s="662" t="s">
        <v>4073</v>
      </c>
      <c r="H961" s="662" t="s">
        <v>597</v>
      </c>
      <c r="I961" s="662" t="s">
        <v>4286</v>
      </c>
      <c r="J961" s="662" t="s">
        <v>4287</v>
      </c>
      <c r="K961" s="662" t="s">
        <v>4288</v>
      </c>
      <c r="L961" s="663">
        <v>198.08</v>
      </c>
      <c r="M961" s="663">
        <v>1980.7999999999997</v>
      </c>
      <c r="N961" s="662">
        <v>10</v>
      </c>
      <c r="O961" s="745">
        <v>10</v>
      </c>
      <c r="P961" s="663">
        <v>1980.7999999999997</v>
      </c>
      <c r="Q961" s="678">
        <v>1</v>
      </c>
      <c r="R961" s="662">
        <v>10</v>
      </c>
      <c r="S961" s="678">
        <v>1</v>
      </c>
      <c r="T961" s="745">
        <v>10</v>
      </c>
      <c r="U961" s="701">
        <v>1</v>
      </c>
    </row>
    <row r="962" spans="1:21" ht="14.4" customHeight="1" x14ac:dyDescent="0.3">
      <c r="A962" s="661">
        <v>4</v>
      </c>
      <c r="B962" s="662" t="s">
        <v>3182</v>
      </c>
      <c r="C962" s="662" t="s">
        <v>3518</v>
      </c>
      <c r="D962" s="743" t="s">
        <v>5665</v>
      </c>
      <c r="E962" s="744" t="s">
        <v>3541</v>
      </c>
      <c r="F962" s="662" t="s">
        <v>3514</v>
      </c>
      <c r="G962" s="662" t="s">
        <v>4073</v>
      </c>
      <c r="H962" s="662" t="s">
        <v>597</v>
      </c>
      <c r="I962" s="662" t="s">
        <v>4289</v>
      </c>
      <c r="J962" s="662" t="s">
        <v>4290</v>
      </c>
      <c r="K962" s="662" t="s">
        <v>4291</v>
      </c>
      <c r="L962" s="663">
        <v>1500</v>
      </c>
      <c r="M962" s="663">
        <v>60000</v>
      </c>
      <c r="N962" s="662">
        <v>40</v>
      </c>
      <c r="O962" s="745">
        <v>5</v>
      </c>
      <c r="P962" s="663">
        <v>60000</v>
      </c>
      <c r="Q962" s="678">
        <v>1</v>
      </c>
      <c r="R962" s="662">
        <v>40</v>
      </c>
      <c r="S962" s="678">
        <v>1</v>
      </c>
      <c r="T962" s="745">
        <v>5</v>
      </c>
      <c r="U962" s="701">
        <v>1</v>
      </c>
    </row>
    <row r="963" spans="1:21" ht="14.4" customHeight="1" x14ac:dyDescent="0.3">
      <c r="A963" s="661">
        <v>4</v>
      </c>
      <c r="B963" s="662" t="s">
        <v>3182</v>
      </c>
      <c r="C963" s="662" t="s">
        <v>3518</v>
      </c>
      <c r="D963" s="743" t="s">
        <v>5665</v>
      </c>
      <c r="E963" s="744" t="s">
        <v>3541</v>
      </c>
      <c r="F963" s="662" t="s">
        <v>3514</v>
      </c>
      <c r="G963" s="662" t="s">
        <v>4073</v>
      </c>
      <c r="H963" s="662" t="s">
        <v>597</v>
      </c>
      <c r="I963" s="662" t="s">
        <v>4292</v>
      </c>
      <c r="J963" s="662" t="s">
        <v>4290</v>
      </c>
      <c r="K963" s="662" t="s">
        <v>4293</v>
      </c>
      <c r="L963" s="663">
        <v>1500</v>
      </c>
      <c r="M963" s="663">
        <v>27000</v>
      </c>
      <c r="N963" s="662">
        <v>18</v>
      </c>
      <c r="O963" s="745">
        <v>2</v>
      </c>
      <c r="P963" s="663">
        <v>27000</v>
      </c>
      <c r="Q963" s="678">
        <v>1</v>
      </c>
      <c r="R963" s="662">
        <v>18</v>
      </c>
      <c r="S963" s="678">
        <v>1</v>
      </c>
      <c r="T963" s="745">
        <v>2</v>
      </c>
      <c r="U963" s="701">
        <v>1</v>
      </c>
    </row>
    <row r="964" spans="1:21" ht="14.4" customHeight="1" x14ac:dyDescent="0.3">
      <c r="A964" s="661">
        <v>4</v>
      </c>
      <c r="B964" s="662" t="s">
        <v>3182</v>
      </c>
      <c r="C964" s="662" t="s">
        <v>3518</v>
      </c>
      <c r="D964" s="743" t="s">
        <v>5665</v>
      </c>
      <c r="E964" s="744" t="s">
        <v>3541</v>
      </c>
      <c r="F964" s="662" t="s">
        <v>3514</v>
      </c>
      <c r="G964" s="662" t="s">
        <v>4073</v>
      </c>
      <c r="H964" s="662" t="s">
        <v>597</v>
      </c>
      <c r="I964" s="662" t="s">
        <v>4294</v>
      </c>
      <c r="J964" s="662" t="s">
        <v>4295</v>
      </c>
      <c r="K964" s="662" t="s">
        <v>4296</v>
      </c>
      <c r="L964" s="663">
        <v>5343.9</v>
      </c>
      <c r="M964" s="663">
        <v>32063.399999999998</v>
      </c>
      <c r="N964" s="662">
        <v>6</v>
      </c>
      <c r="O964" s="745">
        <v>2</v>
      </c>
      <c r="P964" s="663">
        <v>32063.399999999998</v>
      </c>
      <c r="Q964" s="678">
        <v>1</v>
      </c>
      <c r="R964" s="662">
        <v>6</v>
      </c>
      <c r="S964" s="678">
        <v>1</v>
      </c>
      <c r="T964" s="745">
        <v>2</v>
      </c>
      <c r="U964" s="701">
        <v>1</v>
      </c>
    </row>
    <row r="965" spans="1:21" ht="14.4" customHeight="1" x14ac:dyDescent="0.3">
      <c r="A965" s="661">
        <v>4</v>
      </c>
      <c r="B965" s="662" t="s">
        <v>3182</v>
      </c>
      <c r="C965" s="662" t="s">
        <v>3518</v>
      </c>
      <c r="D965" s="743" t="s">
        <v>5665</v>
      </c>
      <c r="E965" s="744" t="s">
        <v>3541</v>
      </c>
      <c r="F965" s="662" t="s">
        <v>3514</v>
      </c>
      <c r="G965" s="662" t="s">
        <v>4073</v>
      </c>
      <c r="H965" s="662" t="s">
        <v>597</v>
      </c>
      <c r="I965" s="662" t="s">
        <v>4297</v>
      </c>
      <c r="J965" s="662" t="s">
        <v>4298</v>
      </c>
      <c r="K965" s="662" t="s">
        <v>4299</v>
      </c>
      <c r="L965" s="663">
        <v>159.5</v>
      </c>
      <c r="M965" s="663">
        <v>2233</v>
      </c>
      <c r="N965" s="662">
        <v>14</v>
      </c>
      <c r="O965" s="745">
        <v>9</v>
      </c>
      <c r="P965" s="663">
        <v>478.5</v>
      </c>
      <c r="Q965" s="678">
        <v>0.21428571428571427</v>
      </c>
      <c r="R965" s="662">
        <v>3</v>
      </c>
      <c r="S965" s="678">
        <v>0.21428571428571427</v>
      </c>
      <c r="T965" s="745">
        <v>2</v>
      </c>
      <c r="U965" s="701">
        <v>0.22222222222222221</v>
      </c>
    </row>
    <row r="966" spans="1:21" ht="14.4" customHeight="1" x14ac:dyDescent="0.3">
      <c r="A966" s="661">
        <v>4</v>
      </c>
      <c r="B966" s="662" t="s">
        <v>3182</v>
      </c>
      <c r="C966" s="662" t="s">
        <v>3518</v>
      </c>
      <c r="D966" s="743" t="s">
        <v>5665</v>
      </c>
      <c r="E966" s="744" t="s">
        <v>3541</v>
      </c>
      <c r="F966" s="662" t="s">
        <v>3514</v>
      </c>
      <c r="G966" s="662" t="s">
        <v>4073</v>
      </c>
      <c r="H966" s="662" t="s">
        <v>597</v>
      </c>
      <c r="I966" s="662" t="s">
        <v>4300</v>
      </c>
      <c r="J966" s="662" t="s">
        <v>4301</v>
      </c>
      <c r="K966" s="662" t="s">
        <v>4302</v>
      </c>
      <c r="L966" s="663">
        <v>153.5</v>
      </c>
      <c r="M966" s="663">
        <v>767.5</v>
      </c>
      <c r="N966" s="662">
        <v>5</v>
      </c>
      <c r="O966" s="745">
        <v>3</v>
      </c>
      <c r="P966" s="663">
        <v>307</v>
      </c>
      <c r="Q966" s="678">
        <v>0.4</v>
      </c>
      <c r="R966" s="662">
        <v>2</v>
      </c>
      <c r="S966" s="678">
        <v>0.4</v>
      </c>
      <c r="T966" s="745">
        <v>1</v>
      </c>
      <c r="U966" s="701">
        <v>0.33333333333333331</v>
      </c>
    </row>
    <row r="967" spans="1:21" ht="14.4" customHeight="1" x14ac:dyDescent="0.3">
      <c r="A967" s="661">
        <v>4</v>
      </c>
      <c r="B967" s="662" t="s">
        <v>3182</v>
      </c>
      <c r="C967" s="662" t="s">
        <v>3518</v>
      </c>
      <c r="D967" s="743" t="s">
        <v>5665</v>
      </c>
      <c r="E967" s="744" t="s">
        <v>3541</v>
      </c>
      <c r="F967" s="662" t="s">
        <v>3514</v>
      </c>
      <c r="G967" s="662" t="s">
        <v>4073</v>
      </c>
      <c r="H967" s="662" t="s">
        <v>597</v>
      </c>
      <c r="I967" s="662" t="s">
        <v>4303</v>
      </c>
      <c r="J967" s="662" t="s">
        <v>4304</v>
      </c>
      <c r="K967" s="662" t="s">
        <v>4305</v>
      </c>
      <c r="L967" s="663">
        <v>498.24</v>
      </c>
      <c r="M967" s="663">
        <v>498.24</v>
      </c>
      <c r="N967" s="662">
        <v>1</v>
      </c>
      <c r="O967" s="745">
        <v>1</v>
      </c>
      <c r="P967" s="663"/>
      <c r="Q967" s="678">
        <v>0</v>
      </c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4</v>
      </c>
      <c r="B968" s="662" t="s">
        <v>3182</v>
      </c>
      <c r="C968" s="662" t="s">
        <v>3518</v>
      </c>
      <c r="D968" s="743" t="s">
        <v>5665</v>
      </c>
      <c r="E968" s="744" t="s">
        <v>3541</v>
      </c>
      <c r="F968" s="662" t="s">
        <v>3514</v>
      </c>
      <c r="G968" s="662" t="s">
        <v>4073</v>
      </c>
      <c r="H968" s="662" t="s">
        <v>597</v>
      </c>
      <c r="I968" s="662" t="s">
        <v>4306</v>
      </c>
      <c r="J968" s="662" t="s">
        <v>4307</v>
      </c>
      <c r="K968" s="662" t="s">
        <v>4308</v>
      </c>
      <c r="L968" s="663">
        <v>2304</v>
      </c>
      <c r="M968" s="663">
        <v>4608</v>
      </c>
      <c r="N968" s="662">
        <v>2</v>
      </c>
      <c r="O968" s="745">
        <v>2</v>
      </c>
      <c r="P968" s="663">
        <v>4608</v>
      </c>
      <c r="Q968" s="678">
        <v>1</v>
      </c>
      <c r="R968" s="662">
        <v>2</v>
      </c>
      <c r="S968" s="678">
        <v>1</v>
      </c>
      <c r="T968" s="745">
        <v>2</v>
      </c>
      <c r="U968" s="701">
        <v>1</v>
      </c>
    </row>
    <row r="969" spans="1:21" ht="14.4" customHeight="1" x14ac:dyDescent="0.3">
      <c r="A969" s="661">
        <v>4</v>
      </c>
      <c r="B969" s="662" t="s">
        <v>3182</v>
      </c>
      <c r="C969" s="662" t="s">
        <v>3518</v>
      </c>
      <c r="D969" s="743" t="s">
        <v>5665</v>
      </c>
      <c r="E969" s="744" t="s">
        <v>3541</v>
      </c>
      <c r="F969" s="662" t="s">
        <v>3514</v>
      </c>
      <c r="G969" s="662" t="s">
        <v>4073</v>
      </c>
      <c r="H969" s="662" t="s">
        <v>597</v>
      </c>
      <c r="I969" s="662" t="s">
        <v>4309</v>
      </c>
      <c r="J969" s="662" t="s">
        <v>4310</v>
      </c>
      <c r="K969" s="662" t="s">
        <v>4311</v>
      </c>
      <c r="L969" s="663">
        <v>540</v>
      </c>
      <c r="M969" s="663">
        <v>1620</v>
      </c>
      <c r="N969" s="662">
        <v>3</v>
      </c>
      <c r="O969" s="745">
        <v>3</v>
      </c>
      <c r="P969" s="663">
        <v>1620</v>
      </c>
      <c r="Q969" s="678">
        <v>1</v>
      </c>
      <c r="R969" s="662">
        <v>3</v>
      </c>
      <c r="S969" s="678">
        <v>1</v>
      </c>
      <c r="T969" s="745">
        <v>3</v>
      </c>
      <c r="U969" s="701">
        <v>1</v>
      </c>
    </row>
    <row r="970" spans="1:21" ht="14.4" customHeight="1" x14ac:dyDescent="0.3">
      <c r="A970" s="661">
        <v>4</v>
      </c>
      <c r="B970" s="662" t="s">
        <v>3182</v>
      </c>
      <c r="C970" s="662" t="s">
        <v>3518</v>
      </c>
      <c r="D970" s="743" t="s">
        <v>5665</v>
      </c>
      <c r="E970" s="744" t="s">
        <v>3541</v>
      </c>
      <c r="F970" s="662" t="s">
        <v>3514</v>
      </c>
      <c r="G970" s="662" t="s">
        <v>4073</v>
      </c>
      <c r="H970" s="662" t="s">
        <v>597</v>
      </c>
      <c r="I970" s="662" t="s">
        <v>4312</v>
      </c>
      <c r="J970" s="662" t="s">
        <v>4313</v>
      </c>
      <c r="K970" s="662" t="s">
        <v>4314</v>
      </c>
      <c r="L970" s="663">
        <v>1017.8</v>
      </c>
      <c r="M970" s="663">
        <v>12213.599999999999</v>
      </c>
      <c r="N970" s="662">
        <v>12</v>
      </c>
      <c r="O970" s="745">
        <v>2</v>
      </c>
      <c r="P970" s="663">
        <v>6106.7999999999993</v>
      </c>
      <c r="Q970" s="678">
        <v>0.5</v>
      </c>
      <c r="R970" s="662">
        <v>6</v>
      </c>
      <c r="S970" s="678">
        <v>0.5</v>
      </c>
      <c r="T970" s="745">
        <v>1</v>
      </c>
      <c r="U970" s="701">
        <v>0.5</v>
      </c>
    </row>
    <row r="971" spans="1:21" ht="14.4" customHeight="1" x14ac:dyDescent="0.3">
      <c r="A971" s="661">
        <v>4</v>
      </c>
      <c r="B971" s="662" t="s">
        <v>3182</v>
      </c>
      <c r="C971" s="662" t="s">
        <v>3518</v>
      </c>
      <c r="D971" s="743" t="s">
        <v>5665</v>
      </c>
      <c r="E971" s="744" t="s">
        <v>3541</v>
      </c>
      <c r="F971" s="662" t="s">
        <v>3514</v>
      </c>
      <c r="G971" s="662" t="s">
        <v>4073</v>
      </c>
      <c r="H971" s="662" t="s">
        <v>597</v>
      </c>
      <c r="I971" s="662" t="s">
        <v>4750</v>
      </c>
      <c r="J971" s="662" t="s">
        <v>4751</v>
      </c>
      <c r="K971" s="662" t="s">
        <v>4752</v>
      </c>
      <c r="L971" s="663">
        <v>2816</v>
      </c>
      <c r="M971" s="663">
        <v>61952</v>
      </c>
      <c r="N971" s="662">
        <v>22</v>
      </c>
      <c r="O971" s="745">
        <v>5</v>
      </c>
      <c r="P971" s="663">
        <v>61952</v>
      </c>
      <c r="Q971" s="678">
        <v>1</v>
      </c>
      <c r="R971" s="662">
        <v>22</v>
      </c>
      <c r="S971" s="678">
        <v>1</v>
      </c>
      <c r="T971" s="745">
        <v>5</v>
      </c>
      <c r="U971" s="701">
        <v>1</v>
      </c>
    </row>
    <row r="972" spans="1:21" ht="14.4" customHeight="1" x14ac:dyDescent="0.3">
      <c r="A972" s="661">
        <v>4</v>
      </c>
      <c r="B972" s="662" t="s">
        <v>3182</v>
      </c>
      <c r="C972" s="662" t="s">
        <v>3518</v>
      </c>
      <c r="D972" s="743" t="s">
        <v>5665</v>
      </c>
      <c r="E972" s="744" t="s">
        <v>3541</v>
      </c>
      <c r="F972" s="662" t="s">
        <v>3514</v>
      </c>
      <c r="G972" s="662" t="s">
        <v>4073</v>
      </c>
      <c r="H972" s="662" t="s">
        <v>597</v>
      </c>
      <c r="I972" s="662" t="s">
        <v>4315</v>
      </c>
      <c r="J972" s="662" t="s">
        <v>4316</v>
      </c>
      <c r="K972" s="662" t="s">
        <v>4317</v>
      </c>
      <c r="L972" s="663">
        <v>319</v>
      </c>
      <c r="M972" s="663">
        <v>7337</v>
      </c>
      <c r="N972" s="662">
        <v>23</v>
      </c>
      <c r="O972" s="745">
        <v>17</v>
      </c>
      <c r="P972" s="663">
        <v>6699</v>
      </c>
      <c r="Q972" s="678">
        <v>0.91304347826086951</v>
      </c>
      <c r="R972" s="662">
        <v>21</v>
      </c>
      <c r="S972" s="678">
        <v>0.91304347826086951</v>
      </c>
      <c r="T972" s="745">
        <v>16</v>
      </c>
      <c r="U972" s="701">
        <v>0.94117647058823528</v>
      </c>
    </row>
    <row r="973" spans="1:21" ht="14.4" customHeight="1" x14ac:dyDescent="0.3">
      <c r="A973" s="661">
        <v>4</v>
      </c>
      <c r="B973" s="662" t="s">
        <v>3182</v>
      </c>
      <c r="C973" s="662" t="s">
        <v>3518</v>
      </c>
      <c r="D973" s="743" t="s">
        <v>5665</v>
      </c>
      <c r="E973" s="744" t="s">
        <v>3541</v>
      </c>
      <c r="F973" s="662" t="s">
        <v>3514</v>
      </c>
      <c r="G973" s="662" t="s">
        <v>4073</v>
      </c>
      <c r="H973" s="662" t="s">
        <v>597</v>
      </c>
      <c r="I973" s="662" t="s">
        <v>4318</v>
      </c>
      <c r="J973" s="662" t="s">
        <v>4090</v>
      </c>
      <c r="K973" s="662" t="s">
        <v>4319</v>
      </c>
      <c r="L973" s="663">
        <v>2304</v>
      </c>
      <c r="M973" s="663">
        <v>6912</v>
      </c>
      <c r="N973" s="662">
        <v>3</v>
      </c>
      <c r="O973" s="745">
        <v>2</v>
      </c>
      <c r="P973" s="663">
        <v>4608</v>
      </c>
      <c r="Q973" s="678">
        <v>0.66666666666666663</v>
      </c>
      <c r="R973" s="662">
        <v>2</v>
      </c>
      <c r="S973" s="678">
        <v>0.66666666666666663</v>
      </c>
      <c r="T973" s="745">
        <v>1</v>
      </c>
      <c r="U973" s="701">
        <v>0.5</v>
      </c>
    </row>
    <row r="974" spans="1:21" ht="14.4" customHeight="1" x14ac:dyDescent="0.3">
      <c r="A974" s="661">
        <v>4</v>
      </c>
      <c r="B974" s="662" t="s">
        <v>3182</v>
      </c>
      <c r="C974" s="662" t="s">
        <v>3518</v>
      </c>
      <c r="D974" s="743" t="s">
        <v>5665</v>
      </c>
      <c r="E974" s="744" t="s">
        <v>3541</v>
      </c>
      <c r="F974" s="662" t="s">
        <v>3514</v>
      </c>
      <c r="G974" s="662" t="s">
        <v>4073</v>
      </c>
      <c r="H974" s="662" t="s">
        <v>597</v>
      </c>
      <c r="I974" s="662" t="s">
        <v>4753</v>
      </c>
      <c r="J974" s="662" t="s">
        <v>4754</v>
      </c>
      <c r="K974" s="662" t="s">
        <v>4755</v>
      </c>
      <c r="L974" s="663">
        <v>479.84</v>
      </c>
      <c r="M974" s="663">
        <v>1439.52</v>
      </c>
      <c r="N974" s="662">
        <v>3</v>
      </c>
      <c r="O974" s="745">
        <v>1</v>
      </c>
      <c r="P974" s="663">
        <v>1439.52</v>
      </c>
      <c r="Q974" s="678">
        <v>1</v>
      </c>
      <c r="R974" s="662">
        <v>3</v>
      </c>
      <c r="S974" s="678">
        <v>1</v>
      </c>
      <c r="T974" s="745">
        <v>1</v>
      </c>
      <c r="U974" s="701">
        <v>1</v>
      </c>
    </row>
    <row r="975" spans="1:21" ht="14.4" customHeight="1" x14ac:dyDescent="0.3">
      <c r="A975" s="661">
        <v>4</v>
      </c>
      <c r="B975" s="662" t="s">
        <v>3182</v>
      </c>
      <c r="C975" s="662" t="s">
        <v>3518</v>
      </c>
      <c r="D975" s="743" t="s">
        <v>5665</v>
      </c>
      <c r="E975" s="744" t="s">
        <v>3541</v>
      </c>
      <c r="F975" s="662" t="s">
        <v>3514</v>
      </c>
      <c r="G975" s="662" t="s">
        <v>4073</v>
      </c>
      <c r="H975" s="662" t="s">
        <v>597</v>
      </c>
      <c r="I975" s="662" t="s">
        <v>4756</v>
      </c>
      <c r="J975" s="662" t="s">
        <v>4731</v>
      </c>
      <c r="K975" s="662" t="s">
        <v>4757</v>
      </c>
      <c r="L975" s="663">
        <v>2444.8000000000002</v>
      </c>
      <c r="M975" s="663">
        <v>2444.8000000000002</v>
      </c>
      <c r="N975" s="662">
        <v>1</v>
      </c>
      <c r="O975" s="745">
        <v>1</v>
      </c>
      <c r="P975" s="663">
        <v>2444.8000000000002</v>
      </c>
      <c r="Q975" s="678">
        <v>1</v>
      </c>
      <c r="R975" s="662">
        <v>1</v>
      </c>
      <c r="S975" s="678">
        <v>1</v>
      </c>
      <c r="T975" s="745">
        <v>1</v>
      </c>
      <c r="U975" s="701">
        <v>1</v>
      </c>
    </row>
    <row r="976" spans="1:21" ht="14.4" customHeight="1" x14ac:dyDescent="0.3">
      <c r="A976" s="661">
        <v>4</v>
      </c>
      <c r="B976" s="662" t="s">
        <v>3182</v>
      </c>
      <c r="C976" s="662" t="s">
        <v>3518</v>
      </c>
      <c r="D976" s="743" t="s">
        <v>5665</v>
      </c>
      <c r="E976" s="744" t="s">
        <v>3541</v>
      </c>
      <c r="F976" s="662" t="s">
        <v>3514</v>
      </c>
      <c r="G976" s="662" t="s">
        <v>4073</v>
      </c>
      <c r="H976" s="662" t="s">
        <v>597</v>
      </c>
      <c r="I976" s="662" t="s">
        <v>4320</v>
      </c>
      <c r="J976" s="662" t="s">
        <v>4307</v>
      </c>
      <c r="K976" s="662" t="s">
        <v>4321</v>
      </c>
      <c r="L976" s="663">
        <v>1781.3</v>
      </c>
      <c r="M976" s="663">
        <v>8906.5</v>
      </c>
      <c r="N976" s="662">
        <v>5</v>
      </c>
      <c r="O976" s="745">
        <v>1</v>
      </c>
      <c r="P976" s="663">
        <v>8906.5</v>
      </c>
      <c r="Q976" s="678">
        <v>1</v>
      </c>
      <c r="R976" s="662">
        <v>5</v>
      </c>
      <c r="S976" s="678">
        <v>1</v>
      </c>
      <c r="T976" s="745">
        <v>1</v>
      </c>
      <c r="U976" s="701">
        <v>1</v>
      </c>
    </row>
    <row r="977" spans="1:21" ht="14.4" customHeight="1" x14ac:dyDescent="0.3">
      <c r="A977" s="661">
        <v>4</v>
      </c>
      <c r="B977" s="662" t="s">
        <v>3182</v>
      </c>
      <c r="C977" s="662" t="s">
        <v>3518</v>
      </c>
      <c r="D977" s="743" t="s">
        <v>5665</v>
      </c>
      <c r="E977" s="744" t="s">
        <v>3541</v>
      </c>
      <c r="F977" s="662" t="s">
        <v>3514</v>
      </c>
      <c r="G977" s="662" t="s">
        <v>4073</v>
      </c>
      <c r="H977" s="662" t="s">
        <v>597</v>
      </c>
      <c r="I977" s="662" t="s">
        <v>4322</v>
      </c>
      <c r="J977" s="662" t="s">
        <v>4181</v>
      </c>
      <c r="K977" s="662" t="s">
        <v>4323</v>
      </c>
      <c r="L977" s="663">
        <v>1987.45</v>
      </c>
      <c r="M977" s="663">
        <v>21861.95</v>
      </c>
      <c r="N977" s="662">
        <v>11</v>
      </c>
      <c r="O977" s="745">
        <v>4</v>
      </c>
      <c r="P977" s="663">
        <v>21861.95</v>
      </c>
      <c r="Q977" s="678">
        <v>1</v>
      </c>
      <c r="R977" s="662">
        <v>11</v>
      </c>
      <c r="S977" s="678">
        <v>1</v>
      </c>
      <c r="T977" s="745">
        <v>4</v>
      </c>
      <c r="U977" s="701">
        <v>1</v>
      </c>
    </row>
    <row r="978" spans="1:21" ht="14.4" customHeight="1" x14ac:dyDescent="0.3">
      <c r="A978" s="661">
        <v>4</v>
      </c>
      <c r="B978" s="662" t="s">
        <v>3182</v>
      </c>
      <c r="C978" s="662" t="s">
        <v>3518</v>
      </c>
      <c r="D978" s="743" t="s">
        <v>5665</v>
      </c>
      <c r="E978" s="744" t="s">
        <v>3541</v>
      </c>
      <c r="F978" s="662" t="s">
        <v>3514</v>
      </c>
      <c r="G978" s="662" t="s">
        <v>4073</v>
      </c>
      <c r="H978" s="662" t="s">
        <v>597</v>
      </c>
      <c r="I978" s="662" t="s">
        <v>4324</v>
      </c>
      <c r="J978" s="662" t="s">
        <v>4325</v>
      </c>
      <c r="K978" s="662" t="s">
        <v>4326</v>
      </c>
      <c r="L978" s="663">
        <v>720</v>
      </c>
      <c r="M978" s="663">
        <v>5040</v>
      </c>
      <c r="N978" s="662">
        <v>7</v>
      </c>
      <c r="O978" s="745">
        <v>7</v>
      </c>
      <c r="P978" s="663">
        <v>5040</v>
      </c>
      <c r="Q978" s="678">
        <v>1</v>
      </c>
      <c r="R978" s="662">
        <v>7</v>
      </c>
      <c r="S978" s="678">
        <v>1</v>
      </c>
      <c r="T978" s="745">
        <v>7</v>
      </c>
      <c r="U978" s="701">
        <v>1</v>
      </c>
    </row>
    <row r="979" spans="1:21" ht="14.4" customHeight="1" x14ac:dyDescent="0.3">
      <c r="A979" s="661">
        <v>4</v>
      </c>
      <c r="B979" s="662" t="s">
        <v>3182</v>
      </c>
      <c r="C979" s="662" t="s">
        <v>3518</v>
      </c>
      <c r="D979" s="743" t="s">
        <v>5665</v>
      </c>
      <c r="E979" s="744" t="s">
        <v>3541</v>
      </c>
      <c r="F979" s="662" t="s">
        <v>3514</v>
      </c>
      <c r="G979" s="662" t="s">
        <v>4073</v>
      </c>
      <c r="H979" s="662" t="s">
        <v>597</v>
      </c>
      <c r="I979" s="662" t="s">
        <v>4327</v>
      </c>
      <c r="J979" s="662" t="s">
        <v>4328</v>
      </c>
      <c r="K979" s="662" t="s">
        <v>4329</v>
      </c>
      <c r="L979" s="663">
        <v>761.3</v>
      </c>
      <c r="M979" s="663">
        <v>31974.599999999991</v>
      </c>
      <c r="N979" s="662">
        <v>42</v>
      </c>
      <c r="O979" s="745">
        <v>8</v>
      </c>
      <c r="P979" s="663">
        <v>31974.599999999991</v>
      </c>
      <c r="Q979" s="678">
        <v>1</v>
      </c>
      <c r="R979" s="662">
        <v>42</v>
      </c>
      <c r="S979" s="678">
        <v>1</v>
      </c>
      <c r="T979" s="745">
        <v>8</v>
      </c>
      <c r="U979" s="701">
        <v>1</v>
      </c>
    </row>
    <row r="980" spans="1:21" ht="14.4" customHeight="1" x14ac:dyDescent="0.3">
      <c r="A980" s="661">
        <v>4</v>
      </c>
      <c r="B980" s="662" t="s">
        <v>3182</v>
      </c>
      <c r="C980" s="662" t="s">
        <v>3518</v>
      </c>
      <c r="D980" s="743" t="s">
        <v>5665</v>
      </c>
      <c r="E980" s="744" t="s">
        <v>3541</v>
      </c>
      <c r="F980" s="662" t="s">
        <v>3514</v>
      </c>
      <c r="G980" s="662" t="s">
        <v>4073</v>
      </c>
      <c r="H980" s="662" t="s">
        <v>597</v>
      </c>
      <c r="I980" s="662" t="s">
        <v>4330</v>
      </c>
      <c r="J980" s="662" t="s">
        <v>4331</v>
      </c>
      <c r="K980" s="662" t="s">
        <v>4332</v>
      </c>
      <c r="L980" s="663">
        <v>3000</v>
      </c>
      <c r="M980" s="663">
        <v>33000</v>
      </c>
      <c r="N980" s="662">
        <v>11</v>
      </c>
      <c r="O980" s="745">
        <v>5</v>
      </c>
      <c r="P980" s="663">
        <v>33000</v>
      </c>
      <c r="Q980" s="678">
        <v>1</v>
      </c>
      <c r="R980" s="662">
        <v>11</v>
      </c>
      <c r="S980" s="678">
        <v>1</v>
      </c>
      <c r="T980" s="745">
        <v>5</v>
      </c>
      <c r="U980" s="701">
        <v>1</v>
      </c>
    </row>
    <row r="981" spans="1:21" ht="14.4" customHeight="1" x14ac:dyDescent="0.3">
      <c r="A981" s="661">
        <v>4</v>
      </c>
      <c r="B981" s="662" t="s">
        <v>3182</v>
      </c>
      <c r="C981" s="662" t="s">
        <v>3518</v>
      </c>
      <c r="D981" s="743" t="s">
        <v>5665</v>
      </c>
      <c r="E981" s="744" t="s">
        <v>3541</v>
      </c>
      <c r="F981" s="662" t="s">
        <v>3514</v>
      </c>
      <c r="G981" s="662" t="s">
        <v>4073</v>
      </c>
      <c r="H981" s="662" t="s">
        <v>597</v>
      </c>
      <c r="I981" s="662" t="s">
        <v>4333</v>
      </c>
      <c r="J981" s="662" t="s">
        <v>4331</v>
      </c>
      <c r="K981" s="662" t="s">
        <v>4334</v>
      </c>
      <c r="L981" s="663">
        <v>3000</v>
      </c>
      <c r="M981" s="663">
        <v>3000</v>
      </c>
      <c r="N981" s="662">
        <v>1</v>
      </c>
      <c r="O981" s="745">
        <v>1</v>
      </c>
      <c r="P981" s="663">
        <v>3000</v>
      </c>
      <c r="Q981" s="678">
        <v>1</v>
      </c>
      <c r="R981" s="662">
        <v>1</v>
      </c>
      <c r="S981" s="678">
        <v>1</v>
      </c>
      <c r="T981" s="745">
        <v>1</v>
      </c>
      <c r="U981" s="701">
        <v>1</v>
      </c>
    </row>
    <row r="982" spans="1:21" ht="14.4" customHeight="1" x14ac:dyDescent="0.3">
      <c r="A982" s="661">
        <v>4</v>
      </c>
      <c r="B982" s="662" t="s">
        <v>3182</v>
      </c>
      <c r="C982" s="662" t="s">
        <v>3518</v>
      </c>
      <c r="D982" s="743" t="s">
        <v>5665</v>
      </c>
      <c r="E982" s="744" t="s">
        <v>3541</v>
      </c>
      <c r="F982" s="662" t="s">
        <v>3514</v>
      </c>
      <c r="G982" s="662" t="s">
        <v>4073</v>
      </c>
      <c r="H982" s="662" t="s">
        <v>597</v>
      </c>
      <c r="I982" s="662" t="s">
        <v>4335</v>
      </c>
      <c r="J982" s="662" t="s">
        <v>4336</v>
      </c>
      <c r="K982" s="662" t="s">
        <v>3951</v>
      </c>
      <c r="L982" s="663">
        <v>556.46</v>
      </c>
      <c r="M982" s="663">
        <v>5008.1400000000003</v>
      </c>
      <c r="N982" s="662">
        <v>9</v>
      </c>
      <c r="O982" s="745">
        <v>5</v>
      </c>
      <c r="P982" s="663">
        <v>5008.1400000000003</v>
      </c>
      <c r="Q982" s="678">
        <v>1</v>
      </c>
      <c r="R982" s="662">
        <v>9</v>
      </c>
      <c r="S982" s="678">
        <v>1</v>
      </c>
      <c r="T982" s="745">
        <v>5</v>
      </c>
      <c r="U982" s="701">
        <v>1</v>
      </c>
    </row>
    <row r="983" spans="1:21" ht="14.4" customHeight="1" x14ac:dyDescent="0.3">
      <c r="A983" s="661">
        <v>4</v>
      </c>
      <c r="B983" s="662" t="s">
        <v>3182</v>
      </c>
      <c r="C983" s="662" t="s">
        <v>3518</v>
      </c>
      <c r="D983" s="743" t="s">
        <v>5665</v>
      </c>
      <c r="E983" s="744" t="s">
        <v>3541</v>
      </c>
      <c r="F983" s="662" t="s">
        <v>3514</v>
      </c>
      <c r="G983" s="662" t="s">
        <v>4073</v>
      </c>
      <c r="H983" s="662" t="s">
        <v>597</v>
      </c>
      <c r="I983" s="662" t="s">
        <v>4337</v>
      </c>
      <c r="J983" s="662" t="s">
        <v>4338</v>
      </c>
      <c r="K983" s="662" t="s">
        <v>4339</v>
      </c>
      <c r="L983" s="663">
        <v>1248</v>
      </c>
      <c r="M983" s="663">
        <v>36192</v>
      </c>
      <c r="N983" s="662">
        <v>29</v>
      </c>
      <c r="O983" s="745">
        <v>8</v>
      </c>
      <c r="P983" s="663">
        <v>36192</v>
      </c>
      <c r="Q983" s="678">
        <v>1</v>
      </c>
      <c r="R983" s="662">
        <v>29</v>
      </c>
      <c r="S983" s="678">
        <v>1</v>
      </c>
      <c r="T983" s="745">
        <v>8</v>
      </c>
      <c r="U983" s="701">
        <v>1</v>
      </c>
    </row>
    <row r="984" spans="1:21" ht="14.4" customHeight="1" x14ac:dyDescent="0.3">
      <c r="A984" s="661">
        <v>4</v>
      </c>
      <c r="B984" s="662" t="s">
        <v>3182</v>
      </c>
      <c r="C984" s="662" t="s">
        <v>3518</v>
      </c>
      <c r="D984" s="743" t="s">
        <v>5665</v>
      </c>
      <c r="E984" s="744" t="s">
        <v>3541</v>
      </c>
      <c r="F984" s="662" t="s">
        <v>3514</v>
      </c>
      <c r="G984" s="662" t="s">
        <v>4073</v>
      </c>
      <c r="H984" s="662" t="s">
        <v>597</v>
      </c>
      <c r="I984" s="662" t="s">
        <v>4340</v>
      </c>
      <c r="J984" s="662" t="s">
        <v>4133</v>
      </c>
      <c r="K984" s="662" t="s">
        <v>4341</v>
      </c>
      <c r="L984" s="663">
        <v>2473.21</v>
      </c>
      <c r="M984" s="663">
        <v>12366.05</v>
      </c>
      <c r="N984" s="662">
        <v>5</v>
      </c>
      <c r="O984" s="745">
        <v>2</v>
      </c>
      <c r="P984" s="663">
        <v>12366.05</v>
      </c>
      <c r="Q984" s="678">
        <v>1</v>
      </c>
      <c r="R984" s="662">
        <v>5</v>
      </c>
      <c r="S984" s="678">
        <v>1</v>
      </c>
      <c r="T984" s="745">
        <v>2</v>
      </c>
      <c r="U984" s="701">
        <v>1</v>
      </c>
    </row>
    <row r="985" spans="1:21" ht="14.4" customHeight="1" x14ac:dyDescent="0.3">
      <c r="A985" s="661">
        <v>4</v>
      </c>
      <c r="B985" s="662" t="s">
        <v>3182</v>
      </c>
      <c r="C985" s="662" t="s">
        <v>3518</v>
      </c>
      <c r="D985" s="743" t="s">
        <v>5665</v>
      </c>
      <c r="E985" s="744" t="s">
        <v>3541</v>
      </c>
      <c r="F985" s="662" t="s">
        <v>3514</v>
      </c>
      <c r="G985" s="662" t="s">
        <v>4073</v>
      </c>
      <c r="H985" s="662" t="s">
        <v>597</v>
      </c>
      <c r="I985" s="662" t="s">
        <v>4342</v>
      </c>
      <c r="J985" s="662" t="s">
        <v>4170</v>
      </c>
      <c r="K985" s="662" t="s">
        <v>4343</v>
      </c>
      <c r="L985" s="663">
        <v>761.3</v>
      </c>
      <c r="M985" s="663">
        <v>28168.1</v>
      </c>
      <c r="N985" s="662">
        <v>37</v>
      </c>
      <c r="O985" s="745">
        <v>7</v>
      </c>
      <c r="P985" s="663">
        <v>23600.3</v>
      </c>
      <c r="Q985" s="678">
        <v>0.83783783783783783</v>
      </c>
      <c r="R985" s="662">
        <v>31</v>
      </c>
      <c r="S985" s="678">
        <v>0.83783783783783783</v>
      </c>
      <c r="T985" s="745">
        <v>6</v>
      </c>
      <c r="U985" s="701">
        <v>0.8571428571428571</v>
      </c>
    </row>
    <row r="986" spans="1:21" ht="14.4" customHeight="1" x14ac:dyDescent="0.3">
      <c r="A986" s="661">
        <v>4</v>
      </c>
      <c r="B986" s="662" t="s">
        <v>3182</v>
      </c>
      <c r="C986" s="662" t="s">
        <v>3518</v>
      </c>
      <c r="D986" s="743" t="s">
        <v>5665</v>
      </c>
      <c r="E986" s="744" t="s">
        <v>3541</v>
      </c>
      <c r="F986" s="662" t="s">
        <v>3514</v>
      </c>
      <c r="G986" s="662" t="s">
        <v>4073</v>
      </c>
      <c r="H986" s="662" t="s">
        <v>597</v>
      </c>
      <c r="I986" s="662" t="s">
        <v>4344</v>
      </c>
      <c r="J986" s="662" t="s">
        <v>4345</v>
      </c>
      <c r="K986" s="662" t="s">
        <v>4346</v>
      </c>
      <c r="L986" s="663">
        <v>4748.2</v>
      </c>
      <c r="M986" s="663">
        <v>47482</v>
      </c>
      <c r="N986" s="662">
        <v>10</v>
      </c>
      <c r="O986" s="745">
        <v>6</v>
      </c>
      <c r="P986" s="663">
        <v>47482</v>
      </c>
      <c r="Q986" s="678">
        <v>1</v>
      </c>
      <c r="R986" s="662">
        <v>10</v>
      </c>
      <c r="S986" s="678">
        <v>1</v>
      </c>
      <c r="T986" s="745">
        <v>6</v>
      </c>
      <c r="U986" s="701">
        <v>1</v>
      </c>
    </row>
    <row r="987" spans="1:21" ht="14.4" customHeight="1" x14ac:dyDescent="0.3">
      <c r="A987" s="661">
        <v>4</v>
      </c>
      <c r="B987" s="662" t="s">
        <v>3182</v>
      </c>
      <c r="C987" s="662" t="s">
        <v>3518</v>
      </c>
      <c r="D987" s="743" t="s">
        <v>5665</v>
      </c>
      <c r="E987" s="744" t="s">
        <v>3541</v>
      </c>
      <c r="F987" s="662" t="s">
        <v>3514</v>
      </c>
      <c r="G987" s="662" t="s">
        <v>4073</v>
      </c>
      <c r="H987" s="662" t="s">
        <v>597</v>
      </c>
      <c r="I987" s="662" t="s">
        <v>4347</v>
      </c>
      <c r="J987" s="662" t="s">
        <v>4348</v>
      </c>
      <c r="K987" s="662" t="s">
        <v>4349</v>
      </c>
      <c r="L987" s="663">
        <v>3000</v>
      </c>
      <c r="M987" s="663">
        <v>33000</v>
      </c>
      <c r="N987" s="662">
        <v>11</v>
      </c>
      <c r="O987" s="745">
        <v>5</v>
      </c>
      <c r="P987" s="663">
        <v>33000</v>
      </c>
      <c r="Q987" s="678">
        <v>1</v>
      </c>
      <c r="R987" s="662">
        <v>11</v>
      </c>
      <c r="S987" s="678">
        <v>1</v>
      </c>
      <c r="T987" s="745">
        <v>5</v>
      </c>
      <c r="U987" s="701">
        <v>1</v>
      </c>
    </row>
    <row r="988" spans="1:21" ht="14.4" customHeight="1" x14ac:dyDescent="0.3">
      <c r="A988" s="661">
        <v>4</v>
      </c>
      <c r="B988" s="662" t="s">
        <v>3182</v>
      </c>
      <c r="C988" s="662" t="s">
        <v>3518</v>
      </c>
      <c r="D988" s="743" t="s">
        <v>5665</v>
      </c>
      <c r="E988" s="744" t="s">
        <v>3541</v>
      </c>
      <c r="F988" s="662" t="s">
        <v>3514</v>
      </c>
      <c r="G988" s="662" t="s">
        <v>4073</v>
      </c>
      <c r="H988" s="662" t="s">
        <v>597</v>
      </c>
      <c r="I988" s="662" t="s">
        <v>4350</v>
      </c>
      <c r="J988" s="662" t="s">
        <v>4351</v>
      </c>
      <c r="K988" s="662" t="s">
        <v>4352</v>
      </c>
      <c r="L988" s="663">
        <v>3000</v>
      </c>
      <c r="M988" s="663">
        <v>18000</v>
      </c>
      <c r="N988" s="662">
        <v>6</v>
      </c>
      <c r="O988" s="745">
        <v>3</v>
      </c>
      <c r="P988" s="663">
        <v>18000</v>
      </c>
      <c r="Q988" s="678">
        <v>1</v>
      </c>
      <c r="R988" s="662">
        <v>6</v>
      </c>
      <c r="S988" s="678">
        <v>1</v>
      </c>
      <c r="T988" s="745">
        <v>3</v>
      </c>
      <c r="U988" s="701">
        <v>1</v>
      </c>
    </row>
    <row r="989" spans="1:21" ht="14.4" customHeight="1" x14ac:dyDescent="0.3">
      <c r="A989" s="661">
        <v>4</v>
      </c>
      <c r="B989" s="662" t="s">
        <v>3182</v>
      </c>
      <c r="C989" s="662" t="s">
        <v>3518</v>
      </c>
      <c r="D989" s="743" t="s">
        <v>5665</v>
      </c>
      <c r="E989" s="744" t="s">
        <v>3541</v>
      </c>
      <c r="F989" s="662" t="s">
        <v>3514</v>
      </c>
      <c r="G989" s="662" t="s">
        <v>4073</v>
      </c>
      <c r="H989" s="662" t="s">
        <v>597</v>
      </c>
      <c r="I989" s="662" t="s">
        <v>4758</v>
      </c>
      <c r="J989" s="662" t="s">
        <v>4759</v>
      </c>
      <c r="K989" s="662" t="s">
        <v>4760</v>
      </c>
      <c r="L989" s="663">
        <v>296.39999999999998</v>
      </c>
      <c r="M989" s="663">
        <v>296.39999999999998</v>
      </c>
      <c r="N989" s="662">
        <v>1</v>
      </c>
      <c r="O989" s="745">
        <v>1</v>
      </c>
      <c r="P989" s="663">
        <v>296.39999999999998</v>
      </c>
      <c r="Q989" s="678">
        <v>1</v>
      </c>
      <c r="R989" s="662">
        <v>1</v>
      </c>
      <c r="S989" s="678">
        <v>1</v>
      </c>
      <c r="T989" s="745">
        <v>1</v>
      </c>
      <c r="U989" s="701">
        <v>1</v>
      </c>
    </row>
    <row r="990" spans="1:21" ht="14.4" customHeight="1" x14ac:dyDescent="0.3">
      <c r="A990" s="661">
        <v>4</v>
      </c>
      <c r="B990" s="662" t="s">
        <v>3182</v>
      </c>
      <c r="C990" s="662" t="s">
        <v>3518</v>
      </c>
      <c r="D990" s="743" t="s">
        <v>5665</v>
      </c>
      <c r="E990" s="744" t="s">
        <v>3541</v>
      </c>
      <c r="F990" s="662" t="s">
        <v>3514</v>
      </c>
      <c r="G990" s="662" t="s">
        <v>4073</v>
      </c>
      <c r="H990" s="662" t="s">
        <v>597</v>
      </c>
      <c r="I990" s="662" t="s">
        <v>4355</v>
      </c>
      <c r="J990" s="662" t="s">
        <v>4165</v>
      </c>
      <c r="K990" s="662" t="s">
        <v>4356</v>
      </c>
      <c r="L990" s="663">
        <v>1500.3</v>
      </c>
      <c r="M990" s="663">
        <v>21004.199999999997</v>
      </c>
      <c r="N990" s="662">
        <v>14</v>
      </c>
      <c r="O990" s="745">
        <v>3</v>
      </c>
      <c r="P990" s="663">
        <v>21004.199999999997</v>
      </c>
      <c r="Q990" s="678">
        <v>1</v>
      </c>
      <c r="R990" s="662">
        <v>14</v>
      </c>
      <c r="S990" s="678">
        <v>1</v>
      </c>
      <c r="T990" s="745">
        <v>3</v>
      </c>
      <c r="U990" s="701">
        <v>1</v>
      </c>
    </row>
    <row r="991" spans="1:21" ht="14.4" customHeight="1" x14ac:dyDescent="0.3">
      <c r="A991" s="661">
        <v>4</v>
      </c>
      <c r="B991" s="662" t="s">
        <v>3182</v>
      </c>
      <c r="C991" s="662" t="s">
        <v>3518</v>
      </c>
      <c r="D991" s="743" t="s">
        <v>5665</v>
      </c>
      <c r="E991" s="744" t="s">
        <v>3541</v>
      </c>
      <c r="F991" s="662" t="s">
        <v>3514</v>
      </c>
      <c r="G991" s="662" t="s">
        <v>4073</v>
      </c>
      <c r="H991" s="662" t="s">
        <v>597</v>
      </c>
      <c r="I991" s="662" t="s">
        <v>4357</v>
      </c>
      <c r="J991" s="662" t="s">
        <v>4358</v>
      </c>
      <c r="K991" s="662" t="s">
        <v>4359</v>
      </c>
      <c r="L991" s="663">
        <v>1070</v>
      </c>
      <c r="M991" s="663">
        <v>8560</v>
      </c>
      <c r="N991" s="662">
        <v>8</v>
      </c>
      <c r="O991" s="745">
        <v>2</v>
      </c>
      <c r="P991" s="663">
        <v>8560</v>
      </c>
      <c r="Q991" s="678">
        <v>1</v>
      </c>
      <c r="R991" s="662">
        <v>8</v>
      </c>
      <c r="S991" s="678">
        <v>1</v>
      </c>
      <c r="T991" s="745">
        <v>2</v>
      </c>
      <c r="U991" s="701">
        <v>1</v>
      </c>
    </row>
    <row r="992" spans="1:21" ht="14.4" customHeight="1" x14ac:dyDescent="0.3">
      <c r="A992" s="661">
        <v>4</v>
      </c>
      <c r="B992" s="662" t="s">
        <v>3182</v>
      </c>
      <c r="C992" s="662" t="s">
        <v>3518</v>
      </c>
      <c r="D992" s="743" t="s">
        <v>5665</v>
      </c>
      <c r="E992" s="744" t="s">
        <v>3541</v>
      </c>
      <c r="F992" s="662" t="s">
        <v>3514</v>
      </c>
      <c r="G992" s="662" t="s">
        <v>4073</v>
      </c>
      <c r="H992" s="662" t="s">
        <v>597</v>
      </c>
      <c r="I992" s="662" t="s">
        <v>4360</v>
      </c>
      <c r="J992" s="662" t="s">
        <v>4361</v>
      </c>
      <c r="K992" s="662" t="s">
        <v>4362</v>
      </c>
      <c r="L992" s="663">
        <v>2412.9</v>
      </c>
      <c r="M992" s="663">
        <v>14477.400000000001</v>
      </c>
      <c r="N992" s="662">
        <v>6</v>
      </c>
      <c r="O992" s="745">
        <v>1</v>
      </c>
      <c r="P992" s="663">
        <v>14477.400000000001</v>
      </c>
      <c r="Q992" s="678">
        <v>1</v>
      </c>
      <c r="R992" s="662">
        <v>6</v>
      </c>
      <c r="S992" s="678">
        <v>1</v>
      </c>
      <c r="T992" s="745">
        <v>1</v>
      </c>
      <c r="U992" s="701">
        <v>1</v>
      </c>
    </row>
    <row r="993" spans="1:21" ht="14.4" customHeight="1" x14ac:dyDescent="0.3">
      <c r="A993" s="661">
        <v>4</v>
      </c>
      <c r="B993" s="662" t="s">
        <v>3182</v>
      </c>
      <c r="C993" s="662" t="s">
        <v>3518</v>
      </c>
      <c r="D993" s="743" t="s">
        <v>5665</v>
      </c>
      <c r="E993" s="744" t="s">
        <v>3541</v>
      </c>
      <c r="F993" s="662" t="s">
        <v>3514</v>
      </c>
      <c r="G993" s="662" t="s">
        <v>4073</v>
      </c>
      <c r="H993" s="662" t="s">
        <v>597</v>
      </c>
      <c r="I993" s="662" t="s">
        <v>4363</v>
      </c>
      <c r="J993" s="662" t="s">
        <v>4364</v>
      </c>
      <c r="K993" s="662" t="s">
        <v>2092</v>
      </c>
      <c r="L993" s="663">
        <v>1124.9000000000001</v>
      </c>
      <c r="M993" s="663">
        <v>94491.60000000002</v>
      </c>
      <c r="N993" s="662">
        <v>84</v>
      </c>
      <c r="O993" s="745">
        <v>27</v>
      </c>
      <c r="P993" s="663">
        <v>92241.800000000017</v>
      </c>
      <c r="Q993" s="678">
        <v>0.97619047619047616</v>
      </c>
      <c r="R993" s="662">
        <v>82</v>
      </c>
      <c r="S993" s="678">
        <v>0.97619047619047616</v>
      </c>
      <c r="T993" s="745">
        <v>26</v>
      </c>
      <c r="U993" s="701">
        <v>0.96296296296296291</v>
      </c>
    </row>
    <row r="994" spans="1:21" ht="14.4" customHeight="1" x14ac:dyDescent="0.3">
      <c r="A994" s="661">
        <v>4</v>
      </c>
      <c r="B994" s="662" t="s">
        <v>3182</v>
      </c>
      <c r="C994" s="662" t="s">
        <v>3518</v>
      </c>
      <c r="D994" s="743" t="s">
        <v>5665</v>
      </c>
      <c r="E994" s="744" t="s">
        <v>3541</v>
      </c>
      <c r="F994" s="662" t="s">
        <v>3514</v>
      </c>
      <c r="G994" s="662" t="s">
        <v>4073</v>
      </c>
      <c r="H994" s="662" t="s">
        <v>597</v>
      </c>
      <c r="I994" s="662" t="s">
        <v>4365</v>
      </c>
      <c r="J994" s="662" t="s">
        <v>4366</v>
      </c>
      <c r="K994" s="662" t="s">
        <v>2668</v>
      </c>
      <c r="L994" s="663">
        <v>590.5</v>
      </c>
      <c r="M994" s="663">
        <v>7676.5</v>
      </c>
      <c r="N994" s="662">
        <v>13</v>
      </c>
      <c r="O994" s="745">
        <v>12</v>
      </c>
      <c r="P994" s="663">
        <v>7086</v>
      </c>
      <c r="Q994" s="678">
        <v>0.92307692307692313</v>
      </c>
      <c r="R994" s="662">
        <v>12</v>
      </c>
      <c r="S994" s="678">
        <v>0.92307692307692313</v>
      </c>
      <c r="T994" s="745">
        <v>11</v>
      </c>
      <c r="U994" s="701">
        <v>0.91666666666666663</v>
      </c>
    </row>
    <row r="995" spans="1:21" ht="14.4" customHeight="1" x14ac:dyDescent="0.3">
      <c r="A995" s="661">
        <v>4</v>
      </c>
      <c r="B995" s="662" t="s">
        <v>3182</v>
      </c>
      <c r="C995" s="662" t="s">
        <v>3518</v>
      </c>
      <c r="D995" s="743" t="s">
        <v>5665</v>
      </c>
      <c r="E995" s="744" t="s">
        <v>3541</v>
      </c>
      <c r="F995" s="662" t="s">
        <v>3514</v>
      </c>
      <c r="G995" s="662" t="s">
        <v>4073</v>
      </c>
      <c r="H995" s="662" t="s">
        <v>597</v>
      </c>
      <c r="I995" s="662" t="s">
        <v>4367</v>
      </c>
      <c r="J995" s="662" t="s">
        <v>4368</v>
      </c>
      <c r="K995" s="662" t="s">
        <v>2668</v>
      </c>
      <c r="L995" s="663">
        <v>981</v>
      </c>
      <c r="M995" s="663">
        <v>7848</v>
      </c>
      <c r="N995" s="662">
        <v>8</v>
      </c>
      <c r="O995" s="745">
        <v>7</v>
      </c>
      <c r="P995" s="663">
        <v>6867</v>
      </c>
      <c r="Q995" s="678">
        <v>0.875</v>
      </c>
      <c r="R995" s="662">
        <v>7</v>
      </c>
      <c r="S995" s="678">
        <v>0.875</v>
      </c>
      <c r="T995" s="745">
        <v>6</v>
      </c>
      <c r="U995" s="701">
        <v>0.8571428571428571</v>
      </c>
    </row>
    <row r="996" spans="1:21" ht="14.4" customHeight="1" x14ac:dyDescent="0.3">
      <c r="A996" s="661">
        <v>4</v>
      </c>
      <c r="B996" s="662" t="s">
        <v>3182</v>
      </c>
      <c r="C996" s="662" t="s">
        <v>3518</v>
      </c>
      <c r="D996" s="743" t="s">
        <v>5665</v>
      </c>
      <c r="E996" s="744" t="s">
        <v>3541</v>
      </c>
      <c r="F996" s="662" t="s">
        <v>3514</v>
      </c>
      <c r="G996" s="662" t="s">
        <v>4073</v>
      </c>
      <c r="H996" s="662" t="s">
        <v>597</v>
      </c>
      <c r="I996" s="662" t="s">
        <v>4369</v>
      </c>
      <c r="J996" s="662" t="s">
        <v>4370</v>
      </c>
      <c r="K996" s="662" t="s">
        <v>4371</v>
      </c>
      <c r="L996" s="663">
        <v>700</v>
      </c>
      <c r="M996" s="663">
        <v>700</v>
      </c>
      <c r="N996" s="662">
        <v>1</v>
      </c>
      <c r="O996" s="745">
        <v>1</v>
      </c>
      <c r="P996" s="663">
        <v>700</v>
      </c>
      <c r="Q996" s="678">
        <v>1</v>
      </c>
      <c r="R996" s="662">
        <v>1</v>
      </c>
      <c r="S996" s="678">
        <v>1</v>
      </c>
      <c r="T996" s="745">
        <v>1</v>
      </c>
      <c r="U996" s="701">
        <v>1</v>
      </c>
    </row>
    <row r="997" spans="1:21" ht="14.4" customHeight="1" x14ac:dyDescent="0.3">
      <c r="A997" s="661">
        <v>4</v>
      </c>
      <c r="B997" s="662" t="s">
        <v>3182</v>
      </c>
      <c r="C997" s="662" t="s">
        <v>3518</v>
      </c>
      <c r="D997" s="743" t="s">
        <v>5665</v>
      </c>
      <c r="E997" s="744" t="s">
        <v>3541</v>
      </c>
      <c r="F997" s="662" t="s">
        <v>3514</v>
      </c>
      <c r="G997" s="662" t="s">
        <v>4073</v>
      </c>
      <c r="H997" s="662" t="s">
        <v>597</v>
      </c>
      <c r="I997" s="662" t="s">
        <v>4374</v>
      </c>
      <c r="J997" s="662" t="s">
        <v>4375</v>
      </c>
      <c r="K997" s="662" t="s">
        <v>4376</v>
      </c>
      <c r="L997" s="663">
        <v>1081</v>
      </c>
      <c r="M997" s="663">
        <v>12972</v>
      </c>
      <c r="N997" s="662">
        <v>12</v>
      </c>
      <c r="O997" s="745">
        <v>2</v>
      </c>
      <c r="P997" s="663">
        <v>6486</v>
      </c>
      <c r="Q997" s="678">
        <v>0.5</v>
      </c>
      <c r="R997" s="662">
        <v>6</v>
      </c>
      <c r="S997" s="678">
        <v>0.5</v>
      </c>
      <c r="T997" s="745">
        <v>1</v>
      </c>
      <c r="U997" s="701">
        <v>0.5</v>
      </c>
    </row>
    <row r="998" spans="1:21" ht="14.4" customHeight="1" x14ac:dyDescent="0.3">
      <c r="A998" s="661">
        <v>4</v>
      </c>
      <c r="B998" s="662" t="s">
        <v>3182</v>
      </c>
      <c r="C998" s="662" t="s">
        <v>3518</v>
      </c>
      <c r="D998" s="743" t="s">
        <v>5665</v>
      </c>
      <c r="E998" s="744" t="s">
        <v>3541</v>
      </c>
      <c r="F998" s="662" t="s">
        <v>3514</v>
      </c>
      <c r="G998" s="662" t="s">
        <v>4073</v>
      </c>
      <c r="H998" s="662" t="s">
        <v>597</v>
      </c>
      <c r="I998" s="662" t="s">
        <v>4377</v>
      </c>
      <c r="J998" s="662" t="s">
        <v>4378</v>
      </c>
      <c r="K998" s="662" t="s">
        <v>4379</v>
      </c>
      <c r="L998" s="663">
        <v>299.25</v>
      </c>
      <c r="M998" s="663">
        <v>897.75</v>
      </c>
      <c r="N998" s="662">
        <v>3</v>
      </c>
      <c r="O998" s="745">
        <v>2</v>
      </c>
      <c r="P998" s="663">
        <v>897.75</v>
      </c>
      <c r="Q998" s="678">
        <v>1</v>
      </c>
      <c r="R998" s="662">
        <v>3</v>
      </c>
      <c r="S998" s="678">
        <v>1</v>
      </c>
      <c r="T998" s="745">
        <v>2</v>
      </c>
      <c r="U998" s="701">
        <v>1</v>
      </c>
    </row>
    <row r="999" spans="1:21" ht="14.4" customHeight="1" x14ac:dyDescent="0.3">
      <c r="A999" s="661">
        <v>4</v>
      </c>
      <c r="B999" s="662" t="s">
        <v>3182</v>
      </c>
      <c r="C999" s="662" t="s">
        <v>3518</v>
      </c>
      <c r="D999" s="743" t="s">
        <v>5665</v>
      </c>
      <c r="E999" s="744" t="s">
        <v>3541</v>
      </c>
      <c r="F999" s="662" t="s">
        <v>3514</v>
      </c>
      <c r="G999" s="662" t="s">
        <v>4073</v>
      </c>
      <c r="H999" s="662" t="s">
        <v>597</v>
      </c>
      <c r="I999" s="662" t="s">
        <v>4380</v>
      </c>
      <c r="J999" s="662" t="s">
        <v>4232</v>
      </c>
      <c r="K999" s="662" t="s">
        <v>4381</v>
      </c>
      <c r="L999" s="663">
        <v>3000</v>
      </c>
      <c r="M999" s="663">
        <v>54000</v>
      </c>
      <c r="N999" s="662">
        <v>18</v>
      </c>
      <c r="O999" s="745">
        <v>7</v>
      </c>
      <c r="P999" s="663">
        <v>45000</v>
      </c>
      <c r="Q999" s="678">
        <v>0.83333333333333337</v>
      </c>
      <c r="R999" s="662">
        <v>15</v>
      </c>
      <c r="S999" s="678">
        <v>0.83333333333333337</v>
      </c>
      <c r="T999" s="745">
        <v>6</v>
      </c>
      <c r="U999" s="701">
        <v>0.8571428571428571</v>
      </c>
    </row>
    <row r="1000" spans="1:21" ht="14.4" customHeight="1" x14ac:dyDescent="0.3">
      <c r="A1000" s="661">
        <v>4</v>
      </c>
      <c r="B1000" s="662" t="s">
        <v>3182</v>
      </c>
      <c r="C1000" s="662" t="s">
        <v>3518</v>
      </c>
      <c r="D1000" s="743" t="s">
        <v>5665</v>
      </c>
      <c r="E1000" s="744" t="s">
        <v>3541</v>
      </c>
      <c r="F1000" s="662" t="s">
        <v>3514</v>
      </c>
      <c r="G1000" s="662" t="s">
        <v>4073</v>
      </c>
      <c r="H1000" s="662" t="s">
        <v>597</v>
      </c>
      <c r="I1000" s="662" t="s">
        <v>4382</v>
      </c>
      <c r="J1000" s="662" t="s">
        <v>4383</v>
      </c>
      <c r="K1000" s="662" t="s">
        <v>4106</v>
      </c>
      <c r="L1000" s="663">
        <v>311</v>
      </c>
      <c r="M1000" s="663">
        <v>4043</v>
      </c>
      <c r="N1000" s="662">
        <v>13</v>
      </c>
      <c r="O1000" s="745">
        <v>7</v>
      </c>
      <c r="P1000" s="663">
        <v>4043</v>
      </c>
      <c r="Q1000" s="678">
        <v>1</v>
      </c>
      <c r="R1000" s="662">
        <v>13</v>
      </c>
      <c r="S1000" s="678">
        <v>1</v>
      </c>
      <c r="T1000" s="745">
        <v>7</v>
      </c>
      <c r="U1000" s="701">
        <v>1</v>
      </c>
    </row>
    <row r="1001" spans="1:21" ht="14.4" customHeight="1" x14ac:dyDescent="0.3">
      <c r="A1001" s="661">
        <v>4</v>
      </c>
      <c r="B1001" s="662" t="s">
        <v>3182</v>
      </c>
      <c r="C1001" s="662" t="s">
        <v>3518</v>
      </c>
      <c r="D1001" s="743" t="s">
        <v>5665</v>
      </c>
      <c r="E1001" s="744" t="s">
        <v>3541</v>
      </c>
      <c r="F1001" s="662" t="s">
        <v>3514</v>
      </c>
      <c r="G1001" s="662" t="s">
        <v>4073</v>
      </c>
      <c r="H1001" s="662" t="s">
        <v>597</v>
      </c>
      <c r="I1001" s="662" t="s">
        <v>4384</v>
      </c>
      <c r="J1001" s="662" t="s">
        <v>4385</v>
      </c>
      <c r="K1001" s="662" t="s">
        <v>4386</v>
      </c>
      <c r="L1001" s="663">
        <v>560.95000000000005</v>
      </c>
      <c r="M1001" s="663">
        <v>560.95000000000005</v>
      </c>
      <c r="N1001" s="662">
        <v>1</v>
      </c>
      <c r="O1001" s="745">
        <v>1</v>
      </c>
      <c r="P1001" s="663">
        <v>560.95000000000005</v>
      </c>
      <c r="Q1001" s="678">
        <v>1</v>
      </c>
      <c r="R1001" s="662">
        <v>1</v>
      </c>
      <c r="S1001" s="678">
        <v>1</v>
      </c>
      <c r="T1001" s="745">
        <v>1</v>
      </c>
      <c r="U1001" s="701">
        <v>1</v>
      </c>
    </row>
    <row r="1002" spans="1:21" ht="14.4" customHeight="1" x14ac:dyDescent="0.3">
      <c r="A1002" s="661">
        <v>4</v>
      </c>
      <c r="B1002" s="662" t="s">
        <v>3182</v>
      </c>
      <c r="C1002" s="662" t="s">
        <v>3518</v>
      </c>
      <c r="D1002" s="743" t="s">
        <v>5665</v>
      </c>
      <c r="E1002" s="744" t="s">
        <v>3541</v>
      </c>
      <c r="F1002" s="662" t="s">
        <v>3514</v>
      </c>
      <c r="G1002" s="662" t="s">
        <v>4073</v>
      </c>
      <c r="H1002" s="662" t="s">
        <v>597</v>
      </c>
      <c r="I1002" s="662" t="s">
        <v>4761</v>
      </c>
      <c r="J1002" s="662" t="s">
        <v>4762</v>
      </c>
      <c r="K1002" s="662" t="s">
        <v>4763</v>
      </c>
      <c r="L1002" s="663">
        <v>335.62</v>
      </c>
      <c r="M1002" s="663">
        <v>2013.72</v>
      </c>
      <c r="N1002" s="662">
        <v>6</v>
      </c>
      <c r="O1002" s="745">
        <v>3</v>
      </c>
      <c r="P1002" s="663">
        <v>2013.72</v>
      </c>
      <c r="Q1002" s="678">
        <v>1</v>
      </c>
      <c r="R1002" s="662">
        <v>6</v>
      </c>
      <c r="S1002" s="678">
        <v>1</v>
      </c>
      <c r="T1002" s="745">
        <v>3</v>
      </c>
      <c r="U1002" s="701">
        <v>1</v>
      </c>
    </row>
    <row r="1003" spans="1:21" ht="14.4" customHeight="1" x14ac:dyDescent="0.3">
      <c r="A1003" s="661">
        <v>4</v>
      </c>
      <c r="B1003" s="662" t="s">
        <v>3182</v>
      </c>
      <c r="C1003" s="662" t="s">
        <v>3518</v>
      </c>
      <c r="D1003" s="743" t="s">
        <v>5665</v>
      </c>
      <c r="E1003" s="744" t="s">
        <v>3541</v>
      </c>
      <c r="F1003" s="662" t="s">
        <v>3514</v>
      </c>
      <c r="G1003" s="662" t="s">
        <v>4073</v>
      </c>
      <c r="H1003" s="662" t="s">
        <v>597</v>
      </c>
      <c r="I1003" s="662" t="s">
        <v>4764</v>
      </c>
      <c r="J1003" s="662" t="s">
        <v>4765</v>
      </c>
      <c r="K1003" s="662" t="s">
        <v>4766</v>
      </c>
      <c r="L1003" s="663">
        <v>1152</v>
      </c>
      <c r="M1003" s="663">
        <v>6912</v>
      </c>
      <c r="N1003" s="662">
        <v>6</v>
      </c>
      <c r="O1003" s="745">
        <v>1</v>
      </c>
      <c r="P1003" s="663">
        <v>6912</v>
      </c>
      <c r="Q1003" s="678">
        <v>1</v>
      </c>
      <c r="R1003" s="662">
        <v>6</v>
      </c>
      <c r="S1003" s="678">
        <v>1</v>
      </c>
      <c r="T1003" s="745">
        <v>1</v>
      </c>
      <c r="U1003" s="701">
        <v>1</v>
      </c>
    </row>
    <row r="1004" spans="1:21" ht="14.4" customHeight="1" x14ac:dyDescent="0.3">
      <c r="A1004" s="661">
        <v>4</v>
      </c>
      <c r="B1004" s="662" t="s">
        <v>3182</v>
      </c>
      <c r="C1004" s="662" t="s">
        <v>3518</v>
      </c>
      <c r="D1004" s="743" t="s">
        <v>5665</v>
      </c>
      <c r="E1004" s="744" t="s">
        <v>3541</v>
      </c>
      <c r="F1004" s="662" t="s">
        <v>3514</v>
      </c>
      <c r="G1004" s="662" t="s">
        <v>4073</v>
      </c>
      <c r="H1004" s="662" t="s">
        <v>597</v>
      </c>
      <c r="I1004" s="662" t="s">
        <v>4387</v>
      </c>
      <c r="J1004" s="662" t="s">
        <v>4388</v>
      </c>
      <c r="K1004" s="662" t="s">
        <v>4106</v>
      </c>
      <c r="L1004" s="663">
        <v>309</v>
      </c>
      <c r="M1004" s="663">
        <v>618</v>
      </c>
      <c r="N1004" s="662">
        <v>2</v>
      </c>
      <c r="O1004" s="745">
        <v>1</v>
      </c>
      <c r="P1004" s="663">
        <v>618</v>
      </c>
      <c r="Q1004" s="678">
        <v>1</v>
      </c>
      <c r="R1004" s="662">
        <v>2</v>
      </c>
      <c r="S1004" s="678">
        <v>1</v>
      </c>
      <c r="T1004" s="745">
        <v>1</v>
      </c>
      <c r="U1004" s="701">
        <v>1</v>
      </c>
    </row>
    <row r="1005" spans="1:21" ht="14.4" customHeight="1" x14ac:dyDescent="0.3">
      <c r="A1005" s="661">
        <v>4</v>
      </c>
      <c r="B1005" s="662" t="s">
        <v>3182</v>
      </c>
      <c r="C1005" s="662" t="s">
        <v>3518</v>
      </c>
      <c r="D1005" s="743" t="s">
        <v>5665</v>
      </c>
      <c r="E1005" s="744" t="s">
        <v>3541</v>
      </c>
      <c r="F1005" s="662" t="s">
        <v>3514</v>
      </c>
      <c r="G1005" s="662" t="s">
        <v>4073</v>
      </c>
      <c r="H1005" s="662" t="s">
        <v>597</v>
      </c>
      <c r="I1005" s="662" t="s">
        <v>4389</v>
      </c>
      <c r="J1005" s="662" t="s">
        <v>4175</v>
      </c>
      <c r="K1005" s="662" t="s">
        <v>4390</v>
      </c>
      <c r="L1005" s="663">
        <v>2412.9</v>
      </c>
      <c r="M1005" s="663">
        <v>19303.2</v>
      </c>
      <c r="N1005" s="662">
        <v>8</v>
      </c>
      <c r="O1005" s="745">
        <v>2</v>
      </c>
      <c r="P1005" s="663">
        <v>4825.8</v>
      </c>
      <c r="Q1005" s="678">
        <v>0.25</v>
      </c>
      <c r="R1005" s="662">
        <v>2</v>
      </c>
      <c r="S1005" s="678">
        <v>0.25</v>
      </c>
      <c r="T1005" s="745">
        <v>1</v>
      </c>
      <c r="U1005" s="701">
        <v>0.5</v>
      </c>
    </row>
    <row r="1006" spans="1:21" ht="14.4" customHeight="1" x14ac:dyDescent="0.3">
      <c r="A1006" s="661">
        <v>4</v>
      </c>
      <c r="B1006" s="662" t="s">
        <v>3182</v>
      </c>
      <c r="C1006" s="662" t="s">
        <v>3518</v>
      </c>
      <c r="D1006" s="743" t="s">
        <v>5665</v>
      </c>
      <c r="E1006" s="744" t="s">
        <v>3541</v>
      </c>
      <c r="F1006" s="662" t="s">
        <v>3514</v>
      </c>
      <c r="G1006" s="662" t="s">
        <v>4073</v>
      </c>
      <c r="H1006" s="662" t="s">
        <v>597</v>
      </c>
      <c r="I1006" s="662" t="s">
        <v>4767</v>
      </c>
      <c r="J1006" s="662" t="s">
        <v>4768</v>
      </c>
      <c r="K1006" s="662" t="s">
        <v>4769</v>
      </c>
      <c r="L1006" s="663">
        <v>5343.9</v>
      </c>
      <c r="M1006" s="663">
        <v>10687.8</v>
      </c>
      <c r="N1006" s="662">
        <v>2</v>
      </c>
      <c r="O1006" s="745">
        <v>2</v>
      </c>
      <c r="P1006" s="663">
        <v>10687.8</v>
      </c>
      <c r="Q1006" s="678">
        <v>1</v>
      </c>
      <c r="R1006" s="662">
        <v>2</v>
      </c>
      <c r="S1006" s="678">
        <v>1</v>
      </c>
      <c r="T1006" s="745">
        <v>2</v>
      </c>
      <c r="U1006" s="701">
        <v>1</v>
      </c>
    </row>
    <row r="1007" spans="1:21" ht="14.4" customHeight="1" x14ac:dyDescent="0.3">
      <c r="A1007" s="661">
        <v>4</v>
      </c>
      <c r="B1007" s="662" t="s">
        <v>3182</v>
      </c>
      <c r="C1007" s="662" t="s">
        <v>3518</v>
      </c>
      <c r="D1007" s="743" t="s">
        <v>5665</v>
      </c>
      <c r="E1007" s="744" t="s">
        <v>3541</v>
      </c>
      <c r="F1007" s="662" t="s">
        <v>3514</v>
      </c>
      <c r="G1007" s="662" t="s">
        <v>4073</v>
      </c>
      <c r="H1007" s="662" t="s">
        <v>597</v>
      </c>
      <c r="I1007" s="662" t="s">
        <v>4391</v>
      </c>
      <c r="J1007" s="662" t="s">
        <v>4392</v>
      </c>
      <c r="K1007" s="662" t="s">
        <v>4393</v>
      </c>
      <c r="L1007" s="663">
        <v>539.6</v>
      </c>
      <c r="M1007" s="663">
        <v>2158.4</v>
      </c>
      <c r="N1007" s="662">
        <v>4</v>
      </c>
      <c r="O1007" s="745">
        <v>3</v>
      </c>
      <c r="P1007" s="663">
        <v>2158.4</v>
      </c>
      <c r="Q1007" s="678">
        <v>1</v>
      </c>
      <c r="R1007" s="662">
        <v>4</v>
      </c>
      <c r="S1007" s="678">
        <v>1</v>
      </c>
      <c r="T1007" s="745">
        <v>3</v>
      </c>
      <c r="U1007" s="701">
        <v>1</v>
      </c>
    </row>
    <row r="1008" spans="1:21" ht="14.4" customHeight="1" x14ac:dyDescent="0.3">
      <c r="A1008" s="661">
        <v>4</v>
      </c>
      <c r="B1008" s="662" t="s">
        <v>3182</v>
      </c>
      <c r="C1008" s="662" t="s">
        <v>3518</v>
      </c>
      <c r="D1008" s="743" t="s">
        <v>5665</v>
      </c>
      <c r="E1008" s="744" t="s">
        <v>3541</v>
      </c>
      <c r="F1008" s="662" t="s">
        <v>3514</v>
      </c>
      <c r="G1008" s="662" t="s">
        <v>4073</v>
      </c>
      <c r="H1008" s="662" t="s">
        <v>597</v>
      </c>
      <c r="I1008" s="662" t="s">
        <v>4394</v>
      </c>
      <c r="J1008" s="662" t="s">
        <v>4395</v>
      </c>
      <c r="K1008" s="662" t="s">
        <v>4396</v>
      </c>
      <c r="L1008" s="663">
        <v>2815.92</v>
      </c>
      <c r="M1008" s="663">
        <v>50686.559999999998</v>
      </c>
      <c r="N1008" s="662">
        <v>18</v>
      </c>
      <c r="O1008" s="745">
        <v>3</v>
      </c>
      <c r="P1008" s="663">
        <v>50686.559999999998</v>
      </c>
      <c r="Q1008" s="678">
        <v>1</v>
      </c>
      <c r="R1008" s="662">
        <v>18</v>
      </c>
      <c r="S1008" s="678">
        <v>1</v>
      </c>
      <c r="T1008" s="745">
        <v>3</v>
      </c>
      <c r="U1008" s="701">
        <v>1</v>
      </c>
    </row>
    <row r="1009" spans="1:21" ht="14.4" customHeight="1" x14ac:dyDescent="0.3">
      <c r="A1009" s="661">
        <v>4</v>
      </c>
      <c r="B1009" s="662" t="s">
        <v>3182</v>
      </c>
      <c r="C1009" s="662" t="s">
        <v>3518</v>
      </c>
      <c r="D1009" s="743" t="s">
        <v>5665</v>
      </c>
      <c r="E1009" s="744" t="s">
        <v>3541</v>
      </c>
      <c r="F1009" s="662" t="s">
        <v>3514</v>
      </c>
      <c r="G1009" s="662" t="s">
        <v>4073</v>
      </c>
      <c r="H1009" s="662" t="s">
        <v>597</v>
      </c>
      <c r="I1009" s="662" t="s">
        <v>4770</v>
      </c>
      <c r="J1009" s="662" t="s">
        <v>4771</v>
      </c>
      <c r="K1009" s="662" t="s">
        <v>4772</v>
      </c>
      <c r="L1009" s="663">
        <v>5343.79</v>
      </c>
      <c r="M1009" s="663">
        <v>5343.79</v>
      </c>
      <c r="N1009" s="662">
        <v>1</v>
      </c>
      <c r="O1009" s="745">
        <v>1</v>
      </c>
      <c r="P1009" s="663">
        <v>5343.79</v>
      </c>
      <c r="Q1009" s="678">
        <v>1</v>
      </c>
      <c r="R1009" s="662">
        <v>1</v>
      </c>
      <c r="S1009" s="678">
        <v>1</v>
      </c>
      <c r="T1009" s="745">
        <v>1</v>
      </c>
      <c r="U1009" s="701">
        <v>1</v>
      </c>
    </row>
    <row r="1010" spans="1:21" ht="14.4" customHeight="1" x14ac:dyDescent="0.3">
      <c r="A1010" s="661">
        <v>4</v>
      </c>
      <c r="B1010" s="662" t="s">
        <v>3182</v>
      </c>
      <c r="C1010" s="662" t="s">
        <v>3518</v>
      </c>
      <c r="D1010" s="743" t="s">
        <v>5665</v>
      </c>
      <c r="E1010" s="744" t="s">
        <v>3541</v>
      </c>
      <c r="F1010" s="662" t="s">
        <v>3514</v>
      </c>
      <c r="G1010" s="662" t="s">
        <v>4073</v>
      </c>
      <c r="H1010" s="662" t="s">
        <v>597</v>
      </c>
      <c r="I1010" s="662" t="s">
        <v>4397</v>
      </c>
      <c r="J1010" s="662" t="s">
        <v>4398</v>
      </c>
      <c r="K1010" s="662" t="s">
        <v>4399</v>
      </c>
      <c r="L1010" s="663">
        <v>5343.9</v>
      </c>
      <c r="M1010" s="663">
        <v>32063.399999999998</v>
      </c>
      <c r="N1010" s="662">
        <v>6</v>
      </c>
      <c r="O1010" s="745">
        <v>2</v>
      </c>
      <c r="P1010" s="663">
        <v>32063.399999999998</v>
      </c>
      <c r="Q1010" s="678">
        <v>1</v>
      </c>
      <c r="R1010" s="662">
        <v>6</v>
      </c>
      <c r="S1010" s="678">
        <v>1</v>
      </c>
      <c r="T1010" s="745">
        <v>2</v>
      </c>
      <c r="U1010" s="701">
        <v>1</v>
      </c>
    </row>
    <row r="1011" spans="1:21" ht="14.4" customHeight="1" x14ac:dyDescent="0.3">
      <c r="A1011" s="661">
        <v>4</v>
      </c>
      <c r="B1011" s="662" t="s">
        <v>3182</v>
      </c>
      <c r="C1011" s="662" t="s">
        <v>3518</v>
      </c>
      <c r="D1011" s="743" t="s">
        <v>5665</v>
      </c>
      <c r="E1011" s="744" t="s">
        <v>3541</v>
      </c>
      <c r="F1011" s="662" t="s">
        <v>3514</v>
      </c>
      <c r="G1011" s="662" t="s">
        <v>4073</v>
      </c>
      <c r="H1011" s="662" t="s">
        <v>597</v>
      </c>
      <c r="I1011" s="662" t="s">
        <v>4773</v>
      </c>
      <c r="J1011" s="662" t="s">
        <v>4774</v>
      </c>
      <c r="K1011" s="662" t="s">
        <v>4775</v>
      </c>
      <c r="L1011" s="663">
        <v>1062.48</v>
      </c>
      <c r="M1011" s="663">
        <v>2124.96</v>
      </c>
      <c r="N1011" s="662">
        <v>2</v>
      </c>
      <c r="O1011" s="745">
        <v>1</v>
      </c>
      <c r="P1011" s="663">
        <v>2124.96</v>
      </c>
      <c r="Q1011" s="678">
        <v>1</v>
      </c>
      <c r="R1011" s="662">
        <v>2</v>
      </c>
      <c r="S1011" s="678">
        <v>1</v>
      </c>
      <c r="T1011" s="745">
        <v>1</v>
      </c>
      <c r="U1011" s="701">
        <v>1</v>
      </c>
    </row>
    <row r="1012" spans="1:21" ht="14.4" customHeight="1" x14ac:dyDescent="0.3">
      <c r="A1012" s="661">
        <v>4</v>
      </c>
      <c r="B1012" s="662" t="s">
        <v>3182</v>
      </c>
      <c r="C1012" s="662" t="s">
        <v>3518</v>
      </c>
      <c r="D1012" s="743" t="s">
        <v>5665</v>
      </c>
      <c r="E1012" s="744" t="s">
        <v>3541</v>
      </c>
      <c r="F1012" s="662" t="s">
        <v>3514</v>
      </c>
      <c r="G1012" s="662" t="s">
        <v>4073</v>
      </c>
      <c r="H1012" s="662" t="s">
        <v>597</v>
      </c>
      <c r="I1012" s="662" t="s">
        <v>4400</v>
      </c>
      <c r="J1012" s="662" t="s">
        <v>4401</v>
      </c>
      <c r="K1012" s="662" t="s">
        <v>4402</v>
      </c>
      <c r="L1012" s="663">
        <v>128</v>
      </c>
      <c r="M1012" s="663">
        <v>896</v>
      </c>
      <c r="N1012" s="662">
        <v>7</v>
      </c>
      <c r="O1012" s="745">
        <v>4</v>
      </c>
      <c r="P1012" s="663">
        <v>512</v>
      </c>
      <c r="Q1012" s="678">
        <v>0.5714285714285714</v>
      </c>
      <c r="R1012" s="662">
        <v>4</v>
      </c>
      <c r="S1012" s="678">
        <v>0.5714285714285714</v>
      </c>
      <c r="T1012" s="745">
        <v>3</v>
      </c>
      <c r="U1012" s="701">
        <v>0.75</v>
      </c>
    </row>
    <row r="1013" spans="1:21" ht="14.4" customHeight="1" x14ac:dyDescent="0.3">
      <c r="A1013" s="661">
        <v>4</v>
      </c>
      <c r="B1013" s="662" t="s">
        <v>3182</v>
      </c>
      <c r="C1013" s="662" t="s">
        <v>3518</v>
      </c>
      <c r="D1013" s="743" t="s">
        <v>5665</v>
      </c>
      <c r="E1013" s="744" t="s">
        <v>3541</v>
      </c>
      <c r="F1013" s="662" t="s">
        <v>3514</v>
      </c>
      <c r="G1013" s="662" t="s">
        <v>4073</v>
      </c>
      <c r="H1013" s="662" t="s">
        <v>597</v>
      </c>
      <c r="I1013" s="662" t="s">
        <v>4403</v>
      </c>
      <c r="J1013" s="662" t="s">
        <v>4404</v>
      </c>
      <c r="K1013" s="662" t="s">
        <v>4405</v>
      </c>
      <c r="L1013" s="663">
        <v>556.53</v>
      </c>
      <c r="M1013" s="663">
        <v>2782.6499999999996</v>
      </c>
      <c r="N1013" s="662">
        <v>5</v>
      </c>
      <c r="O1013" s="745">
        <v>5</v>
      </c>
      <c r="P1013" s="663">
        <v>2226.12</v>
      </c>
      <c r="Q1013" s="678">
        <v>0.8</v>
      </c>
      <c r="R1013" s="662">
        <v>4</v>
      </c>
      <c r="S1013" s="678">
        <v>0.8</v>
      </c>
      <c r="T1013" s="745">
        <v>4</v>
      </c>
      <c r="U1013" s="701">
        <v>0.8</v>
      </c>
    </row>
    <row r="1014" spans="1:21" ht="14.4" customHeight="1" x14ac:dyDescent="0.3">
      <c r="A1014" s="661">
        <v>4</v>
      </c>
      <c r="B1014" s="662" t="s">
        <v>3182</v>
      </c>
      <c r="C1014" s="662" t="s">
        <v>3518</v>
      </c>
      <c r="D1014" s="743" t="s">
        <v>5665</v>
      </c>
      <c r="E1014" s="744" t="s">
        <v>3541</v>
      </c>
      <c r="F1014" s="662" t="s">
        <v>3514</v>
      </c>
      <c r="G1014" s="662" t="s">
        <v>4073</v>
      </c>
      <c r="H1014" s="662" t="s">
        <v>597</v>
      </c>
      <c r="I1014" s="662" t="s">
        <v>4776</v>
      </c>
      <c r="J1014" s="662" t="s">
        <v>4777</v>
      </c>
      <c r="K1014" s="662" t="s">
        <v>4778</v>
      </c>
      <c r="L1014" s="663">
        <v>630.11</v>
      </c>
      <c r="M1014" s="663">
        <v>2520.44</v>
      </c>
      <c r="N1014" s="662">
        <v>4</v>
      </c>
      <c r="O1014" s="745">
        <v>1</v>
      </c>
      <c r="P1014" s="663">
        <v>2520.44</v>
      </c>
      <c r="Q1014" s="678">
        <v>1</v>
      </c>
      <c r="R1014" s="662">
        <v>4</v>
      </c>
      <c r="S1014" s="678">
        <v>1</v>
      </c>
      <c r="T1014" s="745">
        <v>1</v>
      </c>
      <c r="U1014" s="701">
        <v>1</v>
      </c>
    </row>
    <row r="1015" spans="1:21" ht="14.4" customHeight="1" x14ac:dyDescent="0.3">
      <c r="A1015" s="661">
        <v>4</v>
      </c>
      <c r="B1015" s="662" t="s">
        <v>3182</v>
      </c>
      <c r="C1015" s="662" t="s">
        <v>3518</v>
      </c>
      <c r="D1015" s="743" t="s">
        <v>5665</v>
      </c>
      <c r="E1015" s="744" t="s">
        <v>3541</v>
      </c>
      <c r="F1015" s="662" t="s">
        <v>3514</v>
      </c>
      <c r="G1015" s="662" t="s">
        <v>4073</v>
      </c>
      <c r="H1015" s="662" t="s">
        <v>597</v>
      </c>
      <c r="I1015" s="662" t="s">
        <v>4779</v>
      </c>
      <c r="J1015" s="662" t="s">
        <v>4780</v>
      </c>
      <c r="K1015" s="662" t="s">
        <v>4781</v>
      </c>
      <c r="L1015" s="663">
        <v>2253.4299999999998</v>
      </c>
      <c r="M1015" s="663">
        <v>13520.579999999998</v>
      </c>
      <c r="N1015" s="662">
        <v>6</v>
      </c>
      <c r="O1015" s="745">
        <v>1</v>
      </c>
      <c r="P1015" s="663">
        <v>13520.579999999998</v>
      </c>
      <c r="Q1015" s="678">
        <v>1</v>
      </c>
      <c r="R1015" s="662">
        <v>6</v>
      </c>
      <c r="S1015" s="678">
        <v>1</v>
      </c>
      <c r="T1015" s="745">
        <v>1</v>
      </c>
      <c r="U1015" s="701">
        <v>1</v>
      </c>
    </row>
    <row r="1016" spans="1:21" ht="14.4" customHeight="1" x14ac:dyDescent="0.3">
      <c r="A1016" s="661">
        <v>4</v>
      </c>
      <c r="B1016" s="662" t="s">
        <v>3182</v>
      </c>
      <c r="C1016" s="662" t="s">
        <v>3518</v>
      </c>
      <c r="D1016" s="743" t="s">
        <v>5665</v>
      </c>
      <c r="E1016" s="744" t="s">
        <v>3541</v>
      </c>
      <c r="F1016" s="662" t="s">
        <v>3514</v>
      </c>
      <c r="G1016" s="662" t="s">
        <v>4073</v>
      </c>
      <c r="H1016" s="662" t="s">
        <v>597</v>
      </c>
      <c r="I1016" s="662" t="s">
        <v>4406</v>
      </c>
      <c r="J1016" s="662" t="s">
        <v>4407</v>
      </c>
      <c r="K1016" s="662" t="s">
        <v>4408</v>
      </c>
      <c r="L1016" s="663">
        <v>2250</v>
      </c>
      <c r="M1016" s="663">
        <v>4500</v>
      </c>
      <c r="N1016" s="662">
        <v>2</v>
      </c>
      <c r="O1016" s="745">
        <v>2</v>
      </c>
      <c r="P1016" s="663">
        <v>4500</v>
      </c>
      <c r="Q1016" s="678">
        <v>1</v>
      </c>
      <c r="R1016" s="662">
        <v>2</v>
      </c>
      <c r="S1016" s="678">
        <v>1</v>
      </c>
      <c r="T1016" s="745">
        <v>2</v>
      </c>
      <c r="U1016" s="701">
        <v>1</v>
      </c>
    </row>
    <row r="1017" spans="1:21" ht="14.4" customHeight="1" x14ac:dyDescent="0.3">
      <c r="A1017" s="661">
        <v>4</v>
      </c>
      <c r="B1017" s="662" t="s">
        <v>3182</v>
      </c>
      <c r="C1017" s="662" t="s">
        <v>3518</v>
      </c>
      <c r="D1017" s="743" t="s">
        <v>5665</v>
      </c>
      <c r="E1017" s="744" t="s">
        <v>3541</v>
      </c>
      <c r="F1017" s="662" t="s">
        <v>3514</v>
      </c>
      <c r="G1017" s="662" t="s">
        <v>4073</v>
      </c>
      <c r="H1017" s="662" t="s">
        <v>597</v>
      </c>
      <c r="I1017" s="662" t="s">
        <v>4409</v>
      </c>
      <c r="J1017" s="662" t="s">
        <v>4410</v>
      </c>
      <c r="K1017" s="662" t="s">
        <v>4411</v>
      </c>
      <c r="L1017" s="663">
        <v>2184.6799999999998</v>
      </c>
      <c r="M1017" s="663">
        <v>10923.399999999998</v>
      </c>
      <c r="N1017" s="662">
        <v>5</v>
      </c>
      <c r="O1017" s="745">
        <v>2</v>
      </c>
      <c r="P1017" s="663">
        <v>10923.399999999998</v>
      </c>
      <c r="Q1017" s="678">
        <v>1</v>
      </c>
      <c r="R1017" s="662">
        <v>5</v>
      </c>
      <c r="S1017" s="678">
        <v>1</v>
      </c>
      <c r="T1017" s="745">
        <v>2</v>
      </c>
      <c r="U1017" s="701">
        <v>1</v>
      </c>
    </row>
    <row r="1018" spans="1:21" ht="14.4" customHeight="1" x14ac:dyDescent="0.3">
      <c r="A1018" s="661">
        <v>4</v>
      </c>
      <c r="B1018" s="662" t="s">
        <v>3182</v>
      </c>
      <c r="C1018" s="662" t="s">
        <v>3518</v>
      </c>
      <c r="D1018" s="743" t="s">
        <v>5665</v>
      </c>
      <c r="E1018" s="744" t="s">
        <v>3541</v>
      </c>
      <c r="F1018" s="662" t="s">
        <v>3514</v>
      </c>
      <c r="G1018" s="662" t="s">
        <v>4073</v>
      </c>
      <c r="H1018" s="662" t="s">
        <v>597</v>
      </c>
      <c r="I1018" s="662" t="s">
        <v>4412</v>
      </c>
      <c r="J1018" s="662" t="s">
        <v>4413</v>
      </c>
      <c r="K1018" s="662" t="s">
        <v>4414</v>
      </c>
      <c r="L1018" s="663">
        <v>1449.99</v>
      </c>
      <c r="M1018" s="663">
        <v>27549.809999999998</v>
      </c>
      <c r="N1018" s="662">
        <v>19</v>
      </c>
      <c r="O1018" s="745">
        <v>3</v>
      </c>
      <c r="P1018" s="663">
        <v>27549.809999999998</v>
      </c>
      <c r="Q1018" s="678">
        <v>1</v>
      </c>
      <c r="R1018" s="662">
        <v>19</v>
      </c>
      <c r="S1018" s="678">
        <v>1</v>
      </c>
      <c r="T1018" s="745">
        <v>3</v>
      </c>
      <c r="U1018" s="701">
        <v>1</v>
      </c>
    </row>
    <row r="1019" spans="1:21" ht="14.4" customHeight="1" x14ac:dyDescent="0.3">
      <c r="A1019" s="661">
        <v>4</v>
      </c>
      <c r="B1019" s="662" t="s">
        <v>3182</v>
      </c>
      <c r="C1019" s="662" t="s">
        <v>3518</v>
      </c>
      <c r="D1019" s="743" t="s">
        <v>5665</v>
      </c>
      <c r="E1019" s="744" t="s">
        <v>3541</v>
      </c>
      <c r="F1019" s="662" t="s">
        <v>3514</v>
      </c>
      <c r="G1019" s="662" t="s">
        <v>4073</v>
      </c>
      <c r="H1019" s="662" t="s">
        <v>597</v>
      </c>
      <c r="I1019" s="662" t="s">
        <v>4415</v>
      </c>
      <c r="J1019" s="662" t="s">
        <v>4416</v>
      </c>
      <c r="K1019" s="662" t="s">
        <v>4417</v>
      </c>
      <c r="L1019" s="663">
        <v>1435.97</v>
      </c>
      <c r="M1019" s="663">
        <v>22975.52</v>
      </c>
      <c r="N1019" s="662">
        <v>16</v>
      </c>
      <c r="O1019" s="745">
        <v>5</v>
      </c>
      <c r="P1019" s="663">
        <v>17231.64</v>
      </c>
      <c r="Q1019" s="678">
        <v>0.75</v>
      </c>
      <c r="R1019" s="662">
        <v>12</v>
      </c>
      <c r="S1019" s="678">
        <v>0.75</v>
      </c>
      <c r="T1019" s="745">
        <v>4</v>
      </c>
      <c r="U1019" s="701">
        <v>0.8</v>
      </c>
    </row>
    <row r="1020" spans="1:21" ht="14.4" customHeight="1" x14ac:dyDescent="0.3">
      <c r="A1020" s="661">
        <v>4</v>
      </c>
      <c r="B1020" s="662" t="s">
        <v>3182</v>
      </c>
      <c r="C1020" s="662" t="s">
        <v>3518</v>
      </c>
      <c r="D1020" s="743" t="s">
        <v>5665</v>
      </c>
      <c r="E1020" s="744" t="s">
        <v>3541</v>
      </c>
      <c r="F1020" s="662" t="s">
        <v>3514</v>
      </c>
      <c r="G1020" s="662" t="s">
        <v>4073</v>
      </c>
      <c r="H1020" s="662" t="s">
        <v>597</v>
      </c>
      <c r="I1020" s="662" t="s">
        <v>4418</v>
      </c>
      <c r="J1020" s="662" t="s">
        <v>4419</v>
      </c>
      <c r="K1020" s="662" t="s">
        <v>4420</v>
      </c>
      <c r="L1020" s="663">
        <v>517</v>
      </c>
      <c r="M1020" s="663">
        <v>3619</v>
      </c>
      <c r="N1020" s="662">
        <v>7</v>
      </c>
      <c r="O1020" s="745">
        <v>2</v>
      </c>
      <c r="P1020" s="663">
        <v>2068</v>
      </c>
      <c r="Q1020" s="678">
        <v>0.5714285714285714</v>
      </c>
      <c r="R1020" s="662">
        <v>4</v>
      </c>
      <c r="S1020" s="678">
        <v>0.5714285714285714</v>
      </c>
      <c r="T1020" s="745">
        <v>1</v>
      </c>
      <c r="U1020" s="701">
        <v>0.5</v>
      </c>
    </row>
    <row r="1021" spans="1:21" ht="14.4" customHeight="1" x14ac:dyDescent="0.3">
      <c r="A1021" s="661">
        <v>4</v>
      </c>
      <c r="B1021" s="662" t="s">
        <v>3182</v>
      </c>
      <c r="C1021" s="662" t="s">
        <v>3518</v>
      </c>
      <c r="D1021" s="743" t="s">
        <v>5665</v>
      </c>
      <c r="E1021" s="744" t="s">
        <v>3541</v>
      </c>
      <c r="F1021" s="662" t="s">
        <v>3514</v>
      </c>
      <c r="G1021" s="662" t="s">
        <v>4073</v>
      </c>
      <c r="H1021" s="662" t="s">
        <v>597</v>
      </c>
      <c r="I1021" s="662" t="s">
        <v>4782</v>
      </c>
      <c r="J1021" s="662" t="s">
        <v>4783</v>
      </c>
      <c r="K1021" s="662" t="s">
        <v>4784</v>
      </c>
      <c r="L1021" s="663">
        <v>5343.9</v>
      </c>
      <c r="M1021" s="663">
        <v>48095.1</v>
      </c>
      <c r="N1021" s="662">
        <v>9</v>
      </c>
      <c r="O1021" s="745">
        <v>3</v>
      </c>
      <c r="P1021" s="663">
        <v>32063.399999999998</v>
      </c>
      <c r="Q1021" s="678">
        <v>0.66666666666666663</v>
      </c>
      <c r="R1021" s="662">
        <v>6</v>
      </c>
      <c r="S1021" s="678">
        <v>0.66666666666666663</v>
      </c>
      <c r="T1021" s="745">
        <v>2</v>
      </c>
      <c r="U1021" s="701">
        <v>0.66666666666666663</v>
      </c>
    </row>
    <row r="1022" spans="1:21" ht="14.4" customHeight="1" x14ac:dyDescent="0.3">
      <c r="A1022" s="661">
        <v>4</v>
      </c>
      <c r="B1022" s="662" t="s">
        <v>3182</v>
      </c>
      <c r="C1022" s="662" t="s">
        <v>3518</v>
      </c>
      <c r="D1022" s="743" t="s">
        <v>5665</v>
      </c>
      <c r="E1022" s="744" t="s">
        <v>3541</v>
      </c>
      <c r="F1022" s="662" t="s">
        <v>3514</v>
      </c>
      <c r="G1022" s="662" t="s">
        <v>4073</v>
      </c>
      <c r="H1022" s="662" t="s">
        <v>597</v>
      </c>
      <c r="I1022" s="662" t="s">
        <v>4785</v>
      </c>
      <c r="J1022" s="662" t="s">
        <v>4786</v>
      </c>
      <c r="K1022" s="662" t="s">
        <v>4787</v>
      </c>
      <c r="L1022" s="663">
        <v>734</v>
      </c>
      <c r="M1022" s="663">
        <v>8074</v>
      </c>
      <c r="N1022" s="662">
        <v>11</v>
      </c>
      <c r="O1022" s="745">
        <v>2</v>
      </c>
      <c r="P1022" s="663">
        <v>8074</v>
      </c>
      <c r="Q1022" s="678">
        <v>1</v>
      </c>
      <c r="R1022" s="662">
        <v>11</v>
      </c>
      <c r="S1022" s="678">
        <v>1</v>
      </c>
      <c r="T1022" s="745">
        <v>2</v>
      </c>
      <c r="U1022" s="701">
        <v>1</v>
      </c>
    </row>
    <row r="1023" spans="1:21" ht="14.4" customHeight="1" x14ac:dyDescent="0.3">
      <c r="A1023" s="661">
        <v>4</v>
      </c>
      <c r="B1023" s="662" t="s">
        <v>3182</v>
      </c>
      <c r="C1023" s="662" t="s">
        <v>3518</v>
      </c>
      <c r="D1023" s="743" t="s">
        <v>5665</v>
      </c>
      <c r="E1023" s="744" t="s">
        <v>3541</v>
      </c>
      <c r="F1023" s="662" t="s">
        <v>3514</v>
      </c>
      <c r="G1023" s="662" t="s">
        <v>4073</v>
      </c>
      <c r="H1023" s="662" t="s">
        <v>597</v>
      </c>
      <c r="I1023" s="662" t="s">
        <v>4426</v>
      </c>
      <c r="J1023" s="662" t="s">
        <v>4427</v>
      </c>
      <c r="K1023" s="662" t="s">
        <v>4428</v>
      </c>
      <c r="L1023" s="663">
        <v>2412.9</v>
      </c>
      <c r="M1023" s="663">
        <v>26541.9</v>
      </c>
      <c r="N1023" s="662">
        <v>11</v>
      </c>
      <c r="O1023" s="745">
        <v>2</v>
      </c>
      <c r="P1023" s="663">
        <v>14477.400000000001</v>
      </c>
      <c r="Q1023" s="678">
        <v>0.54545454545454553</v>
      </c>
      <c r="R1023" s="662">
        <v>6</v>
      </c>
      <c r="S1023" s="678">
        <v>0.54545454545454541</v>
      </c>
      <c r="T1023" s="745">
        <v>1</v>
      </c>
      <c r="U1023" s="701">
        <v>0.5</v>
      </c>
    </row>
    <row r="1024" spans="1:21" ht="14.4" customHeight="1" x14ac:dyDescent="0.3">
      <c r="A1024" s="661">
        <v>4</v>
      </c>
      <c r="B1024" s="662" t="s">
        <v>3182</v>
      </c>
      <c r="C1024" s="662" t="s">
        <v>3518</v>
      </c>
      <c r="D1024" s="743" t="s">
        <v>5665</v>
      </c>
      <c r="E1024" s="744" t="s">
        <v>3541</v>
      </c>
      <c r="F1024" s="662" t="s">
        <v>3514</v>
      </c>
      <c r="G1024" s="662" t="s">
        <v>4073</v>
      </c>
      <c r="H1024" s="662" t="s">
        <v>597</v>
      </c>
      <c r="I1024" s="662" t="s">
        <v>4429</v>
      </c>
      <c r="J1024" s="662" t="s">
        <v>4430</v>
      </c>
      <c r="K1024" s="662" t="s">
        <v>4431</v>
      </c>
      <c r="L1024" s="663">
        <v>1500.3</v>
      </c>
      <c r="M1024" s="663">
        <v>12002.4</v>
      </c>
      <c r="N1024" s="662">
        <v>8</v>
      </c>
      <c r="O1024" s="745">
        <v>2</v>
      </c>
      <c r="P1024" s="663">
        <v>12002.4</v>
      </c>
      <c r="Q1024" s="678">
        <v>1</v>
      </c>
      <c r="R1024" s="662">
        <v>8</v>
      </c>
      <c r="S1024" s="678">
        <v>1</v>
      </c>
      <c r="T1024" s="745">
        <v>2</v>
      </c>
      <c r="U1024" s="701">
        <v>1</v>
      </c>
    </row>
    <row r="1025" spans="1:21" ht="14.4" customHeight="1" x14ac:dyDescent="0.3">
      <c r="A1025" s="661">
        <v>4</v>
      </c>
      <c r="B1025" s="662" t="s">
        <v>3182</v>
      </c>
      <c r="C1025" s="662" t="s">
        <v>3518</v>
      </c>
      <c r="D1025" s="743" t="s">
        <v>5665</v>
      </c>
      <c r="E1025" s="744" t="s">
        <v>3541</v>
      </c>
      <c r="F1025" s="662" t="s">
        <v>3514</v>
      </c>
      <c r="G1025" s="662" t="s">
        <v>4073</v>
      </c>
      <c r="H1025" s="662" t="s">
        <v>597</v>
      </c>
      <c r="I1025" s="662" t="s">
        <v>4788</v>
      </c>
      <c r="J1025" s="662" t="s">
        <v>4789</v>
      </c>
      <c r="K1025" s="662" t="s">
        <v>4790</v>
      </c>
      <c r="L1025" s="663">
        <v>2505.27</v>
      </c>
      <c r="M1025" s="663">
        <v>2505.27</v>
      </c>
      <c r="N1025" s="662">
        <v>1</v>
      </c>
      <c r="O1025" s="745">
        <v>1</v>
      </c>
      <c r="P1025" s="663">
        <v>2505.27</v>
      </c>
      <c r="Q1025" s="678">
        <v>1</v>
      </c>
      <c r="R1025" s="662">
        <v>1</v>
      </c>
      <c r="S1025" s="678">
        <v>1</v>
      </c>
      <c r="T1025" s="745">
        <v>1</v>
      </c>
      <c r="U1025" s="701">
        <v>1</v>
      </c>
    </row>
    <row r="1026" spans="1:21" ht="14.4" customHeight="1" x14ac:dyDescent="0.3">
      <c r="A1026" s="661">
        <v>4</v>
      </c>
      <c r="B1026" s="662" t="s">
        <v>3182</v>
      </c>
      <c r="C1026" s="662" t="s">
        <v>3518</v>
      </c>
      <c r="D1026" s="743" t="s">
        <v>5665</v>
      </c>
      <c r="E1026" s="744" t="s">
        <v>3541</v>
      </c>
      <c r="F1026" s="662" t="s">
        <v>3514</v>
      </c>
      <c r="G1026" s="662" t="s">
        <v>4073</v>
      </c>
      <c r="H1026" s="662" t="s">
        <v>597</v>
      </c>
      <c r="I1026" s="662" t="s">
        <v>4434</v>
      </c>
      <c r="J1026" s="662" t="s">
        <v>4435</v>
      </c>
      <c r="K1026" s="662" t="s">
        <v>3960</v>
      </c>
      <c r="L1026" s="663">
        <v>1000</v>
      </c>
      <c r="M1026" s="663">
        <v>1000</v>
      </c>
      <c r="N1026" s="662">
        <v>1</v>
      </c>
      <c r="O1026" s="745">
        <v>1</v>
      </c>
      <c r="P1026" s="663">
        <v>1000</v>
      </c>
      <c r="Q1026" s="678">
        <v>1</v>
      </c>
      <c r="R1026" s="662">
        <v>1</v>
      </c>
      <c r="S1026" s="678">
        <v>1</v>
      </c>
      <c r="T1026" s="745">
        <v>1</v>
      </c>
      <c r="U1026" s="701">
        <v>1</v>
      </c>
    </row>
    <row r="1027" spans="1:21" ht="14.4" customHeight="1" x14ac:dyDescent="0.3">
      <c r="A1027" s="661">
        <v>4</v>
      </c>
      <c r="B1027" s="662" t="s">
        <v>3182</v>
      </c>
      <c r="C1027" s="662" t="s">
        <v>3518</v>
      </c>
      <c r="D1027" s="743" t="s">
        <v>5665</v>
      </c>
      <c r="E1027" s="744" t="s">
        <v>3541</v>
      </c>
      <c r="F1027" s="662" t="s">
        <v>3514</v>
      </c>
      <c r="G1027" s="662" t="s">
        <v>4073</v>
      </c>
      <c r="H1027" s="662" t="s">
        <v>597</v>
      </c>
      <c r="I1027" s="662" t="s">
        <v>4791</v>
      </c>
      <c r="J1027" s="662" t="s">
        <v>4792</v>
      </c>
      <c r="K1027" s="662" t="s">
        <v>4793</v>
      </c>
      <c r="L1027" s="663">
        <v>233.18</v>
      </c>
      <c r="M1027" s="663">
        <v>466.36</v>
      </c>
      <c r="N1027" s="662">
        <v>2</v>
      </c>
      <c r="O1027" s="745">
        <v>1</v>
      </c>
      <c r="P1027" s="663"/>
      <c r="Q1027" s="678">
        <v>0</v>
      </c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4</v>
      </c>
      <c r="B1028" s="662" t="s">
        <v>3182</v>
      </c>
      <c r="C1028" s="662" t="s">
        <v>3518</v>
      </c>
      <c r="D1028" s="743" t="s">
        <v>5665</v>
      </c>
      <c r="E1028" s="744" t="s">
        <v>3541</v>
      </c>
      <c r="F1028" s="662" t="s">
        <v>3514</v>
      </c>
      <c r="G1028" s="662" t="s">
        <v>4073</v>
      </c>
      <c r="H1028" s="662" t="s">
        <v>597</v>
      </c>
      <c r="I1028" s="662" t="s">
        <v>4794</v>
      </c>
      <c r="J1028" s="662" t="s">
        <v>4795</v>
      </c>
      <c r="K1028" s="662" t="s">
        <v>4796</v>
      </c>
      <c r="L1028" s="663">
        <v>1500.3</v>
      </c>
      <c r="M1028" s="663">
        <v>18003.599999999999</v>
      </c>
      <c r="N1028" s="662">
        <v>12</v>
      </c>
      <c r="O1028" s="745">
        <v>4</v>
      </c>
      <c r="P1028" s="663">
        <v>18003.599999999999</v>
      </c>
      <c r="Q1028" s="678">
        <v>1</v>
      </c>
      <c r="R1028" s="662">
        <v>12</v>
      </c>
      <c r="S1028" s="678">
        <v>1</v>
      </c>
      <c r="T1028" s="745">
        <v>4</v>
      </c>
      <c r="U1028" s="701">
        <v>1</v>
      </c>
    </row>
    <row r="1029" spans="1:21" ht="14.4" customHeight="1" x14ac:dyDescent="0.3">
      <c r="A1029" s="661">
        <v>4</v>
      </c>
      <c r="B1029" s="662" t="s">
        <v>3182</v>
      </c>
      <c r="C1029" s="662" t="s">
        <v>3518</v>
      </c>
      <c r="D1029" s="743" t="s">
        <v>5665</v>
      </c>
      <c r="E1029" s="744" t="s">
        <v>3541</v>
      </c>
      <c r="F1029" s="662" t="s">
        <v>3514</v>
      </c>
      <c r="G1029" s="662" t="s">
        <v>4073</v>
      </c>
      <c r="H1029" s="662" t="s">
        <v>597</v>
      </c>
      <c r="I1029" s="662" t="s">
        <v>4439</v>
      </c>
      <c r="J1029" s="662" t="s">
        <v>4269</v>
      </c>
      <c r="K1029" s="662" t="s">
        <v>4440</v>
      </c>
      <c r="L1029" s="663">
        <v>2284</v>
      </c>
      <c r="M1029" s="663">
        <v>9136</v>
      </c>
      <c r="N1029" s="662">
        <v>4</v>
      </c>
      <c r="O1029" s="745">
        <v>3</v>
      </c>
      <c r="P1029" s="663">
        <v>9136</v>
      </c>
      <c r="Q1029" s="678">
        <v>1</v>
      </c>
      <c r="R1029" s="662">
        <v>4</v>
      </c>
      <c r="S1029" s="678">
        <v>1</v>
      </c>
      <c r="T1029" s="745">
        <v>3</v>
      </c>
      <c r="U1029" s="701">
        <v>1</v>
      </c>
    </row>
    <row r="1030" spans="1:21" ht="14.4" customHeight="1" x14ac:dyDescent="0.3">
      <c r="A1030" s="661">
        <v>4</v>
      </c>
      <c r="B1030" s="662" t="s">
        <v>3182</v>
      </c>
      <c r="C1030" s="662" t="s">
        <v>3518</v>
      </c>
      <c r="D1030" s="743" t="s">
        <v>5665</v>
      </c>
      <c r="E1030" s="744" t="s">
        <v>3541</v>
      </c>
      <c r="F1030" s="662" t="s">
        <v>3514</v>
      </c>
      <c r="G1030" s="662" t="s">
        <v>4073</v>
      </c>
      <c r="H1030" s="662" t="s">
        <v>597</v>
      </c>
      <c r="I1030" s="662" t="s">
        <v>4797</v>
      </c>
      <c r="J1030" s="662" t="s">
        <v>4798</v>
      </c>
      <c r="K1030" s="662" t="s">
        <v>4076</v>
      </c>
      <c r="L1030" s="663">
        <v>600</v>
      </c>
      <c r="M1030" s="663">
        <v>600</v>
      </c>
      <c r="N1030" s="662">
        <v>1</v>
      </c>
      <c r="O1030" s="745">
        <v>1</v>
      </c>
      <c r="P1030" s="663">
        <v>600</v>
      </c>
      <c r="Q1030" s="678">
        <v>1</v>
      </c>
      <c r="R1030" s="662">
        <v>1</v>
      </c>
      <c r="S1030" s="678">
        <v>1</v>
      </c>
      <c r="T1030" s="745">
        <v>1</v>
      </c>
      <c r="U1030" s="701">
        <v>1</v>
      </c>
    </row>
    <row r="1031" spans="1:21" ht="14.4" customHeight="1" x14ac:dyDescent="0.3">
      <c r="A1031" s="661">
        <v>4</v>
      </c>
      <c r="B1031" s="662" t="s">
        <v>3182</v>
      </c>
      <c r="C1031" s="662" t="s">
        <v>3518</v>
      </c>
      <c r="D1031" s="743" t="s">
        <v>5665</v>
      </c>
      <c r="E1031" s="744" t="s">
        <v>3541</v>
      </c>
      <c r="F1031" s="662" t="s">
        <v>3514</v>
      </c>
      <c r="G1031" s="662" t="s">
        <v>4073</v>
      </c>
      <c r="H1031" s="662" t="s">
        <v>597</v>
      </c>
      <c r="I1031" s="662" t="s">
        <v>4799</v>
      </c>
      <c r="J1031" s="662" t="s">
        <v>4093</v>
      </c>
      <c r="K1031" s="662" t="s">
        <v>4800</v>
      </c>
      <c r="L1031" s="663">
        <v>2260.31</v>
      </c>
      <c r="M1031" s="663">
        <v>9041.24</v>
      </c>
      <c r="N1031" s="662">
        <v>4</v>
      </c>
      <c r="O1031" s="745">
        <v>1</v>
      </c>
      <c r="P1031" s="663">
        <v>9041.24</v>
      </c>
      <c r="Q1031" s="678">
        <v>1</v>
      </c>
      <c r="R1031" s="662">
        <v>4</v>
      </c>
      <c r="S1031" s="678">
        <v>1</v>
      </c>
      <c r="T1031" s="745">
        <v>1</v>
      </c>
      <c r="U1031" s="701">
        <v>1</v>
      </c>
    </row>
    <row r="1032" spans="1:21" ht="14.4" customHeight="1" x14ac:dyDescent="0.3">
      <c r="A1032" s="661">
        <v>4</v>
      </c>
      <c r="B1032" s="662" t="s">
        <v>3182</v>
      </c>
      <c r="C1032" s="662" t="s">
        <v>3518</v>
      </c>
      <c r="D1032" s="743" t="s">
        <v>5665</v>
      </c>
      <c r="E1032" s="744" t="s">
        <v>3541</v>
      </c>
      <c r="F1032" s="662" t="s">
        <v>3514</v>
      </c>
      <c r="G1032" s="662" t="s">
        <v>4073</v>
      </c>
      <c r="H1032" s="662" t="s">
        <v>597</v>
      </c>
      <c r="I1032" s="662" t="s">
        <v>4801</v>
      </c>
      <c r="J1032" s="662" t="s">
        <v>4802</v>
      </c>
      <c r="K1032" s="662" t="s">
        <v>4803</v>
      </c>
      <c r="L1032" s="663">
        <v>1500</v>
      </c>
      <c r="M1032" s="663">
        <v>18000</v>
      </c>
      <c r="N1032" s="662">
        <v>12</v>
      </c>
      <c r="O1032" s="745">
        <v>2</v>
      </c>
      <c r="P1032" s="663">
        <v>18000</v>
      </c>
      <c r="Q1032" s="678">
        <v>1</v>
      </c>
      <c r="R1032" s="662">
        <v>12</v>
      </c>
      <c r="S1032" s="678">
        <v>1</v>
      </c>
      <c r="T1032" s="745">
        <v>2</v>
      </c>
      <c r="U1032" s="701">
        <v>1</v>
      </c>
    </row>
    <row r="1033" spans="1:21" ht="14.4" customHeight="1" x14ac:dyDescent="0.3">
      <c r="A1033" s="661">
        <v>4</v>
      </c>
      <c r="B1033" s="662" t="s">
        <v>3182</v>
      </c>
      <c r="C1033" s="662" t="s">
        <v>3518</v>
      </c>
      <c r="D1033" s="743" t="s">
        <v>5665</v>
      </c>
      <c r="E1033" s="744" t="s">
        <v>3541</v>
      </c>
      <c r="F1033" s="662" t="s">
        <v>3514</v>
      </c>
      <c r="G1033" s="662" t="s">
        <v>4073</v>
      </c>
      <c r="H1033" s="662" t="s">
        <v>597</v>
      </c>
      <c r="I1033" s="662" t="s">
        <v>4804</v>
      </c>
      <c r="J1033" s="662" t="s">
        <v>4805</v>
      </c>
      <c r="K1033" s="662" t="s">
        <v>4806</v>
      </c>
      <c r="L1033" s="663">
        <v>4412.7</v>
      </c>
      <c r="M1033" s="663">
        <v>13238.099999999999</v>
      </c>
      <c r="N1033" s="662">
        <v>3</v>
      </c>
      <c r="O1033" s="745">
        <v>2</v>
      </c>
      <c r="P1033" s="663">
        <v>13238.099999999999</v>
      </c>
      <c r="Q1033" s="678">
        <v>1</v>
      </c>
      <c r="R1033" s="662">
        <v>3</v>
      </c>
      <c r="S1033" s="678">
        <v>1</v>
      </c>
      <c r="T1033" s="745">
        <v>2</v>
      </c>
      <c r="U1033" s="701">
        <v>1</v>
      </c>
    </row>
    <row r="1034" spans="1:21" ht="14.4" customHeight="1" x14ac:dyDescent="0.3">
      <c r="A1034" s="661">
        <v>4</v>
      </c>
      <c r="B1034" s="662" t="s">
        <v>3182</v>
      </c>
      <c r="C1034" s="662" t="s">
        <v>3518</v>
      </c>
      <c r="D1034" s="743" t="s">
        <v>5665</v>
      </c>
      <c r="E1034" s="744" t="s">
        <v>3541</v>
      </c>
      <c r="F1034" s="662" t="s">
        <v>3514</v>
      </c>
      <c r="G1034" s="662" t="s">
        <v>4073</v>
      </c>
      <c r="H1034" s="662" t="s">
        <v>597</v>
      </c>
      <c r="I1034" s="662" t="s">
        <v>4807</v>
      </c>
      <c r="J1034" s="662" t="s">
        <v>4774</v>
      </c>
      <c r="K1034" s="662" t="s">
        <v>4808</v>
      </c>
      <c r="L1034" s="663">
        <v>1062.48</v>
      </c>
      <c r="M1034" s="663">
        <v>4249.92</v>
      </c>
      <c r="N1034" s="662">
        <v>4</v>
      </c>
      <c r="O1034" s="745">
        <v>1</v>
      </c>
      <c r="P1034" s="663"/>
      <c r="Q1034" s="678">
        <v>0</v>
      </c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4</v>
      </c>
      <c r="B1035" s="662" t="s">
        <v>3182</v>
      </c>
      <c r="C1035" s="662" t="s">
        <v>3518</v>
      </c>
      <c r="D1035" s="743" t="s">
        <v>5665</v>
      </c>
      <c r="E1035" s="744" t="s">
        <v>3541</v>
      </c>
      <c r="F1035" s="662" t="s">
        <v>3514</v>
      </c>
      <c r="G1035" s="662" t="s">
        <v>4073</v>
      </c>
      <c r="H1035" s="662" t="s">
        <v>597</v>
      </c>
      <c r="I1035" s="662" t="s">
        <v>4809</v>
      </c>
      <c r="J1035" s="662" t="s">
        <v>4810</v>
      </c>
      <c r="K1035" s="662" t="s">
        <v>4811</v>
      </c>
      <c r="L1035" s="663">
        <v>500.1</v>
      </c>
      <c r="M1035" s="663">
        <v>500.1</v>
      </c>
      <c r="N1035" s="662">
        <v>1</v>
      </c>
      <c r="O1035" s="745">
        <v>1</v>
      </c>
      <c r="P1035" s="663">
        <v>500.1</v>
      </c>
      <c r="Q1035" s="678">
        <v>1</v>
      </c>
      <c r="R1035" s="662">
        <v>1</v>
      </c>
      <c r="S1035" s="678">
        <v>1</v>
      </c>
      <c r="T1035" s="745">
        <v>1</v>
      </c>
      <c r="U1035" s="701">
        <v>1</v>
      </c>
    </row>
    <row r="1036" spans="1:21" ht="14.4" customHeight="1" x14ac:dyDescent="0.3">
      <c r="A1036" s="661">
        <v>4</v>
      </c>
      <c r="B1036" s="662" t="s">
        <v>3182</v>
      </c>
      <c r="C1036" s="662" t="s">
        <v>3518</v>
      </c>
      <c r="D1036" s="743" t="s">
        <v>5665</v>
      </c>
      <c r="E1036" s="744" t="s">
        <v>3541</v>
      </c>
      <c r="F1036" s="662" t="s">
        <v>3514</v>
      </c>
      <c r="G1036" s="662" t="s">
        <v>4073</v>
      </c>
      <c r="H1036" s="662" t="s">
        <v>597</v>
      </c>
      <c r="I1036" s="662" t="s">
        <v>4812</v>
      </c>
      <c r="J1036" s="662" t="s">
        <v>4461</v>
      </c>
      <c r="K1036" s="662" t="s">
        <v>4813</v>
      </c>
      <c r="L1036" s="663">
        <v>834</v>
      </c>
      <c r="M1036" s="663">
        <v>834</v>
      </c>
      <c r="N1036" s="662">
        <v>1</v>
      </c>
      <c r="O1036" s="745">
        <v>1</v>
      </c>
      <c r="P1036" s="663">
        <v>834</v>
      </c>
      <c r="Q1036" s="678">
        <v>1</v>
      </c>
      <c r="R1036" s="662">
        <v>1</v>
      </c>
      <c r="S1036" s="678">
        <v>1</v>
      </c>
      <c r="T1036" s="745">
        <v>1</v>
      </c>
      <c r="U1036" s="701">
        <v>1</v>
      </c>
    </row>
    <row r="1037" spans="1:21" ht="14.4" customHeight="1" x14ac:dyDescent="0.3">
      <c r="A1037" s="661">
        <v>4</v>
      </c>
      <c r="B1037" s="662" t="s">
        <v>3182</v>
      </c>
      <c r="C1037" s="662" t="s">
        <v>3518</v>
      </c>
      <c r="D1037" s="743" t="s">
        <v>5665</v>
      </c>
      <c r="E1037" s="744" t="s">
        <v>3541</v>
      </c>
      <c r="F1037" s="662" t="s">
        <v>3514</v>
      </c>
      <c r="G1037" s="662" t="s">
        <v>4073</v>
      </c>
      <c r="H1037" s="662" t="s">
        <v>597</v>
      </c>
      <c r="I1037" s="662" t="s">
        <v>4814</v>
      </c>
      <c r="J1037" s="662" t="s">
        <v>4430</v>
      </c>
      <c r="K1037" s="662" t="s">
        <v>4815</v>
      </c>
      <c r="L1037" s="663">
        <v>1500.3</v>
      </c>
      <c r="M1037" s="663">
        <v>9001.7999999999993</v>
      </c>
      <c r="N1037" s="662">
        <v>6</v>
      </c>
      <c r="O1037" s="745">
        <v>1</v>
      </c>
      <c r="P1037" s="663">
        <v>9001.7999999999993</v>
      </c>
      <c r="Q1037" s="678">
        <v>1</v>
      </c>
      <c r="R1037" s="662">
        <v>6</v>
      </c>
      <c r="S1037" s="678">
        <v>1</v>
      </c>
      <c r="T1037" s="745">
        <v>1</v>
      </c>
      <c r="U1037" s="701">
        <v>1</v>
      </c>
    </row>
    <row r="1038" spans="1:21" ht="14.4" customHeight="1" x14ac:dyDescent="0.3">
      <c r="A1038" s="661">
        <v>4</v>
      </c>
      <c r="B1038" s="662" t="s">
        <v>3182</v>
      </c>
      <c r="C1038" s="662" t="s">
        <v>3518</v>
      </c>
      <c r="D1038" s="743" t="s">
        <v>5665</v>
      </c>
      <c r="E1038" s="744" t="s">
        <v>3541</v>
      </c>
      <c r="F1038" s="662" t="s">
        <v>3514</v>
      </c>
      <c r="G1038" s="662" t="s">
        <v>4073</v>
      </c>
      <c r="H1038" s="662" t="s">
        <v>597</v>
      </c>
      <c r="I1038" s="662" t="s">
        <v>4444</v>
      </c>
      <c r="J1038" s="662" t="s">
        <v>4430</v>
      </c>
      <c r="K1038" s="662" t="s">
        <v>4445</v>
      </c>
      <c r="L1038" s="663">
        <v>1500.3</v>
      </c>
      <c r="M1038" s="663">
        <v>9001.7999999999993</v>
      </c>
      <c r="N1038" s="662">
        <v>6</v>
      </c>
      <c r="O1038" s="745">
        <v>1</v>
      </c>
      <c r="P1038" s="663">
        <v>9001.7999999999993</v>
      </c>
      <c r="Q1038" s="678">
        <v>1</v>
      </c>
      <c r="R1038" s="662">
        <v>6</v>
      </c>
      <c r="S1038" s="678">
        <v>1</v>
      </c>
      <c r="T1038" s="745">
        <v>1</v>
      </c>
      <c r="U1038" s="701">
        <v>1</v>
      </c>
    </row>
    <row r="1039" spans="1:21" ht="14.4" customHeight="1" x14ac:dyDescent="0.3">
      <c r="A1039" s="661">
        <v>4</v>
      </c>
      <c r="B1039" s="662" t="s">
        <v>3182</v>
      </c>
      <c r="C1039" s="662" t="s">
        <v>3518</v>
      </c>
      <c r="D1039" s="743" t="s">
        <v>5665</v>
      </c>
      <c r="E1039" s="744" t="s">
        <v>3541</v>
      </c>
      <c r="F1039" s="662" t="s">
        <v>3514</v>
      </c>
      <c r="G1039" s="662" t="s">
        <v>4073</v>
      </c>
      <c r="H1039" s="662" t="s">
        <v>597</v>
      </c>
      <c r="I1039" s="662" t="s">
        <v>4816</v>
      </c>
      <c r="J1039" s="662" t="s">
        <v>4817</v>
      </c>
      <c r="K1039" s="662" t="s">
        <v>4818</v>
      </c>
      <c r="L1039" s="663">
        <v>1499.54</v>
      </c>
      <c r="M1039" s="663">
        <v>8997.24</v>
      </c>
      <c r="N1039" s="662">
        <v>6</v>
      </c>
      <c r="O1039" s="745">
        <v>1</v>
      </c>
      <c r="P1039" s="663">
        <v>8997.24</v>
      </c>
      <c r="Q1039" s="678">
        <v>1</v>
      </c>
      <c r="R1039" s="662">
        <v>6</v>
      </c>
      <c r="S1039" s="678">
        <v>1</v>
      </c>
      <c r="T1039" s="745">
        <v>1</v>
      </c>
      <c r="U1039" s="701">
        <v>1</v>
      </c>
    </row>
    <row r="1040" spans="1:21" ht="14.4" customHeight="1" x14ac:dyDescent="0.3">
      <c r="A1040" s="661">
        <v>4</v>
      </c>
      <c r="B1040" s="662" t="s">
        <v>3182</v>
      </c>
      <c r="C1040" s="662" t="s">
        <v>3518</v>
      </c>
      <c r="D1040" s="743" t="s">
        <v>5665</v>
      </c>
      <c r="E1040" s="744" t="s">
        <v>3541</v>
      </c>
      <c r="F1040" s="662" t="s">
        <v>3514</v>
      </c>
      <c r="G1040" s="662" t="s">
        <v>4073</v>
      </c>
      <c r="H1040" s="662" t="s">
        <v>597</v>
      </c>
      <c r="I1040" s="662" t="s">
        <v>4819</v>
      </c>
      <c r="J1040" s="662" t="s">
        <v>4410</v>
      </c>
      <c r="K1040" s="662" t="s">
        <v>4820</v>
      </c>
      <c r="L1040" s="663">
        <v>2184.6799999999998</v>
      </c>
      <c r="M1040" s="663">
        <v>6554.0399999999991</v>
      </c>
      <c r="N1040" s="662">
        <v>3</v>
      </c>
      <c r="O1040" s="745">
        <v>1</v>
      </c>
      <c r="P1040" s="663">
        <v>6554.0399999999991</v>
      </c>
      <c r="Q1040" s="678">
        <v>1</v>
      </c>
      <c r="R1040" s="662">
        <v>3</v>
      </c>
      <c r="S1040" s="678">
        <v>1</v>
      </c>
      <c r="T1040" s="745">
        <v>1</v>
      </c>
      <c r="U1040" s="701">
        <v>1</v>
      </c>
    </row>
    <row r="1041" spans="1:21" ht="14.4" customHeight="1" x14ac:dyDescent="0.3">
      <c r="A1041" s="661">
        <v>4</v>
      </c>
      <c r="B1041" s="662" t="s">
        <v>3182</v>
      </c>
      <c r="C1041" s="662" t="s">
        <v>3518</v>
      </c>
      <c r="D1041" s="743" t="s">
        <v>5665</v>
      </c>
      <c r="E1041" s="744" t="s">
        <v>3541</v>
      </c>
      <c r="F1041" s="662" t="s">
        <v>3514</v>
      </c>
      <c r="G1041" s="662" t="s">
        <v>4073</v>
      </c>
      <c r="H1041" s="662" t="s">
        <v>597</v>
      </c>
      <c r="I1041" s="662" t="s">
        <v>4821</v>
      </c>
      <c r="J1041" s="662" t="s">
        <v>4413</v>
      </c>
      <c r="K1041" s="662" t="s">
        <v>4822</v>
      </c>
      <c r="L1041" s="663">
        <v>1449.99</v>
      </c>
      <c r="M1041" s="663">
        <v>13049.91</v>
      </c>
      <c r="N1041" s="662">
        <v>9</v>
      </c>
      <c r="O1041" s="745">
        <v>1</v>
      </c>
      <c r="P1041" s="663">
        <v>13049.91</v>
      </c>
      <c r="Q1041" s="678">
        <v>1</v>
      </c>
      <c r="R1041" s="662">
        <v>9</v>
      </c>
      <c r="S1041" s="678">
        <v>1</v>
      </c>
      <c r="T1041" s="745">
        <v>1</v>
      </c>
      <c r="U1041" s="701">
        <v>1</v>
      </c>
    </row>
    <row r="1042" spans="1:21" ht="14.4" customHeight="1" x14ac:dyDescent="0.3">
      <c r="A1042" s="661">
        <v>4</v>
      </c>
      <c r="B1042" s="662" t="s">
        <v>3182</v>
      </c>
      <c r="C1042" s="662" t="s">
        <v>3518</v>
      </c>
      <c r="D1042" s="743" t="s">
        <v>5665</v>
      </c>
      <c r="E1042" s="744" t="s">
        <v>3541</v>
      </c>
      <c r="F1042" s="662" t="s">
        <v>3514</v>
      </c>
      <c r="G1042" s="662" t="s">
        <v>4073</v>
      </c>
      <c r="H1042" s="662" t="s">
        <v>597</v>
      </c>
      <c r="I1042" s="662" t="s">
        <v>4823</v>
      </c>
      <c r="J1042" s="662" t="s">
        <v>4307</v>
      </c>
      <c r="K1042" s="662" t="s">
        <v>4824</v>
      </c>
      <c r="L1042" s="663">
        <v>2816</v>
      </c>
      <c r="M1042" s="663">
        <v>50688</v>
      </c>
      <c r="N1042" s="662">
        <v>18</v>
      </c>
      <c r="O1042" s="745">
        <v>2</v>
      </c>
      <c r="P1042" s="663">
        <v>50688</v>
      </c>
      <c r="Q1042" s="678">
        <v>1</v>
      </c>
      <c r="R1042" s="662">
        <v>18</v>
      </c>
      <c r="S1042" s="678">
        <v>1</v>
      </c>
      <c r="T1042" s="745">
        <v>2</v>
      </c>
      <c r="U1042" s="701">
        <v>1</v>
      </c>
    </row>
    <row r="1043" spans="1:21" ht="14.4" customHeight="1" x14ac:dyDescent="0.3">
      <c r="A1043" s="661">
        <v>4</v>
      </c>
      <c r="B1043" s="662" t="s">
        <v>3182</v>
      </c>
      <c r="C1043" s="662" t="s">
        <v>3518</v>
      </c>
      <c r="D1043" s="743" t="s">
        <v>5665</v>
      </c>
      <c r="E1043" s="744" t="s">
        <v>3541</v>
      </c>
      <c r="F1043" s="662" t="s">
        <v>3514</v>
      </c>
      <c r="G1043" s="662" t="s">
        <v>4073</v>
      </c>
      <c r="H1043" s="662" t="s">
        <v>597</v>
      </c>
      <c r="I1043" s="662" t="s">
        <v>4825</v>
      </c>
      <c r="J1043" s="662" t="s">
        <v>4826</v>
      </c>
      <c r="K1043" s="662" t="s">
        <v>4827</v>
      </c>
      <c r="L1043" s="663">
        <v>1500</v>
      </c>
      <c r="M1043" s="663">
        <v>6000</v>
      </c>
      <c r="N1043" s="662">
        <v>4</v>
      </c>
      <c r="O1043" s="745">
        <v>1</v>
      </c>
      <c r="P1043" s="663">
        <v>6000</v>
      </c>
      <c r="Q1043" s="678">
        <v>1</v>
      </c>
      <c r="R1043" s="662">
        <v>4</v>
      </c>
      <c r="S1043" s="678">
        <v>1</v>
      </c>
      <c r="T1043" s="745">
        <v>1</v>
      </c>
      <c r="U1043" s="701">
        <v>1</v>
      </c>
    </row>
    <row r="1044" spans="1:21" ht="14.4" customHeight="1" x14ac:dyDescent="0.3">
      <c r="A1044" s="661">
        <v>4</v>
      </c>
      <c r="B1044" s="662" t="s">
        <v>3182</v>
      </c>
      <c r="C1044" s="662" t="s">
        <v>3518</v>
      </c>
      <c r="D1044" s="743" t="s">
        <v>5665</v>
      </c>
      <c r="E1044" s="744" t="s">
        <v>3541</v>
      </c>
      <c r="F1044" s="662" t="s">
        <v>3514</v>
      </c>
      <c r="G1044" s="662" t="s">
        <v>4073</v>
      </c>
      <c r="H1044" s="662" t="s">
        <v>597</v>
      </c>
      <c r="I1044" s="662" t="s">
        <v>4828</v>
      </c>
      <c r="J1044" s="662" t="s">
        <v>4829</v>
      </c>
      <c r="K1044" s="662" t="s">
        <v>4830</v>
      </c>
      <c r="L1044" s="663">
        <v>1954.7</v>
      </c>
      <c r="M1044" s="663">
        <v>1954.7</v>
      </c>
      <c r="N1044" s="662">
        <v>1</v>
      </c>
      <c r="O1044" s="745">
        <v>1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4</v>
      </c>
      <c r="B1045" s="662" t="s">
        <v>3182</v>
      </c>
      <c r="C1045" s="662" t="s">
        <v>3518</v>
      </c>
      <c r="D1045" s="743" t="s">
        <v>5665</v>
      </c>
      <c r="E1045" s="744" t="s">
        <v>3541</v>
      </c>
      <c r="F1045" s="662" t="s">
        <v>3514</v>
      </c>
      <c r="G1045" s="662" t="s">
        <v>4073</v>
      </c>
      <c r="H1045" s="662" t="s">
        <v>597</v>
      </c>
      <c r="I1045" s="662" t="s">
        <v>4831</v>
      </c>
      <c r="J1045" s="662" t="s">
        <v>4832</v>
      </c>
      <c r="K1045" s="662" t="s">
        <v>4833</v>
      </c>
      <c r="L1045" s="663">
        <v>2094.4899999999998</v>
      </c>
      <c r="M1045" s="663">
        <v>2094.4899999999998</v>
      </c>
      <c r="N1045" s="662">
        <v>1</v>
      </c>
      <c r="O1045" s="745">
        <v>1</v>
      </c>
      <c r="P1045" s="663">
        <v>2094.4899999999998</v>
      </c>
      <c r="Q1045" s="678">
        <v>1</v>
      </c>
      <c r="R1045" s="662">
        <v>1</v>
      </c>
      <c r="S1045" s="678">
        <v>1</v>
      </c>
      <c r="T1045" s="745">
        <v>1</v>
      </c>
      <c r="U1045" s="701">
        <v>1</v>
      </c>
    </row>
    <row r="1046" spans="1:21" ht="14.4" customHeight="1" x14ac:dyDescent="0.3">
      <c r="A1046" s="661">
        <v>4</v>
      </c>
      <c r="B1046" s="662" t="s">
        <v>3182</v>
      </c>
      <c r="C1046" s="662" t="s">
        <v>3518</v>
      </c>
      <c r="D1046" s="743" t="s">
        <v>5665</v>
      </c>
      <c r="E1046" s="744" t="s">
        <v>3541</v>
      </c>
      <c r="F1046" s="662" t="s">
        <v>3514</v>
      </c>
      <c r="G1046" s="662" t="s">
        <v>4073</v>
      </c>
      <c r="H1046" s="662" t="s">
        <v>597</v>
      </c>
      <c r="I1046" s="662" t="s">
        <v>4834</v>
      </c>
      <c r="J1046" s="662" t="s">
        <v>4835</v>
      </c>
      <c r="K1046" s="662" t="s">
        <v>4836</v>
      </c>
      <c r="L1046" s="663">
        <v>2412.9</v>
      </c>
      <c r="M1046" s="663">
        <v>14477.400000000001</v>
      </c>
      <c r="N1046" s="662">
        <v>6</v>
      </c>
      <c r="O1046" s="745">
        <v>1</v>
      </c>
      <c r="P1046" s="663">
        <v>14477.400000000001</v>
      </c>
      <c r="Q1046" s="678">
        <v>1</v>
      </c>
      <c r="R1046" s="662">
        <v>6</v>
      </c>
      <c r="S1046" s="678">
        <v>1</v>
      </c>
      <c r="T1046" s="745">
        <v>1</v>
      </c>
      <c r="U1046" s="701">
        <v>1</v>
      </c>
    </row>
    <row r="1047" spans="1:21" ht="14.4" customHeight="1" x14ac:dyDescent="0.3">
      <c r="A1047" s="661">
        <v>4</v>
      </c>
      <c r="B1047" s="662" t="s">
        <v>3182</v>
      </c>
      <c r="C1047" s="662" t="s">
        <v>3518</v>
      </c>
      <c r="D1047" s="743" t="s">
        <v>5665</v>
      </c>
      <c r="E1047" s="744" t="s">
        <v>3541</v>
      </c>
      <c r="F1047" s="662" t="s">
        <v>3514</v>
      </c>
      <c r="G1047" s="662" t="s">
        <v>4073</v>
      </c>
      <c r="H1047" s="662" t="s">
        <v>597</v>
      </c>
      <c r="I1047" s="662" t="s">
        <v>4837</v>
      </c>
      <c r="J1047" s="662" t="s">
        <v>4838</v>
      </c>
      <c r="K1047" s="662" t="s">
        <v>4839</v>
      </c>
      <c r="L1047" s="663">
        <v>2284</v>
      </c>
      <c r="M1047" s="663">
        <v>4568</v>
      </c>
      <c r="N1047" s="662">
        <v>2</v>
      </c>
      <c r="O1047" s="745">
        <v>1</v>
      </c>
      <c r="P1047" s="663">
        <v>4568</v>
      </c>
      <c r="Q1047" s="678">
        <v>1</v>
      </c>
      <c r="R1047" s="662">
        <v>2</v>
      </c>
      <c r="S1047" s="678">
        <v>1</v>
      </c>
      <c r="T1047" s="745">
        <v>1</v>
      </c>
      <c r="U1047" s="701">
        <v>1</v>
      </c>
    </row>
    <row r="1048" spans="1:21" ht="14.4" customHeight="1" x14ac:dyDescent="0.3">
      <c r="A1048" s="661">
        <v>4</v>
      </c>
      <c r="B1048" s="662" t="s">
        <v>3182</v>
      </c>
      <c r="C1048" s="662" t="s">
        <v>3518</v>
      </c>
      <c r="D1048" s="743" t="s">
        <v>5665</v>
      </c>
      <c r="E1048" s="744" t="s">
        <v>3541</v>
      </c>
      <c r="F1048" s="662" t="s">
        <v>3514</v>
      </c>
      <c r="G1048" s="662" t="s">
        <v>4073</v>
      </c>
      <c r="H1048" s="662" t="s">
        <v>597</v>
      </c>
      <c r="I1048" s="662" t="s">
        <v>4840</v>
      </c>
      <c r="J1048" s="662" t="s">
        <v>4841</v>
      </c>
      <c r="K1048" s="662" t="s">
        <v>4842</v>
      </c>
      <c r="L1048" s="663">
        <v>3053.49</v>
      </c>
      <c r="M1048" s="663">
        <v>3053.49</v>
      </c>
      <c r="N1048" s="662">
        <v>1</v>
      </c>
      <c r="O1048" s="745">
        <v>1</v>
      </c>
      <c r="P1048" s="663">
        <v>3053.49</v>
      </c>
      <c r="Q1048" s="678">
        <v>1</v>
      </c>
      <c r="R1048" s="662">
        <v>1</v>
      </c>
      <c r="S1048" s="678">
        <v>1</v>
      </c>
      <c r="T1048" s="745">
        <v>1</v>
      </c>
      <c r="U1048" s="701">
        <v>1</v>
      </c>
    </row>
    <row r="1049" spans="1:21" ht="14.4" customHeight="1" x14ac:dyDescent="0.3">
      <c r="A1049" s="661">
        <v>4</v>
      </c>
      <c r="B1049" s="662" t="s">
        <v>3182</v>
      </c>
      <c r="C1049" s="662" t="s">
        <v>3518</v>
      </c>
      <c r="D1049" s="743" t="s">
        <v>5665</v>
      </c>
      <c r="E1049" s="744" t="s">
        <v>3541</v>
      </c>
      <c r="F1049" s="662" t="s">
        <v>3514</v>
      </c>
      <c r="G1049" s="662" t="s">
        <v>3820</v>
      </c>
      <c r="H1049" s="662" t="s">
        <v>597</v>
      </c>
      <c r="I1049" s="662" t="s">
        <v>4537</v>
      </c>
      <c r="J1049" s="662" t="s">
        <v>4538</v>
      </c>
      <c r="K1049" s="662" t="s">
        <v>4473</v>
      </c>
      <c r="L1049" s="663">
        <v>100</v>
      </c>
      <c r="M1049" s="663">
        <v>200</v>
      </c>
      <c r="N1049" s="662">
        <v>2</v>
      </c>
      <c r="O1049" s="745">
        <v>1</v>
      </c>
      <c r="P1049" s="663">
        <v>200</v>
      </c>
      <c r="Q1049" s="678">
        <v>1</v>
      </c>
      <c r="R1049" s="662">
        <v>2</v>
      </c>
      <c r="S1049" s="678">
        <v>1</v>
      </c>
      <c r="T1049" s="745">
        <v>1</v>
      </c>
      <c r="U1049" s="701">
        <v>1</v>
      </c>
    </row>
    <row r="1050" spans="1:21" ht="14.4" customHeight="1" x14ac:dyDescent="0.3">
      <c r="A1050" s="661">
        <v>4</v>
      </c>
      <c r="B1050" s="662" t="s">
        <v>3182</v>
      </c>
      <c r="C1050" s="662" t="s">
        <v>3518</v>
      </c>
      <c r="D1050" s="743" t="s">
        <v>5665</v>
      </c>
      <c r="E1050" s="744" t="s">
        <v>3541</v>
      </c>
      <c r="F1050" s="662" t="s">
        <v>3514</v>
      </c>
      <c r="G1050" s="662" t="s">
        <v>3820</v>
      </c>
      <c r="H1050" s="662" t="s">
        <v>597</v>
      </c>
      <c r="I1050" s="662" t="s">
        <v>3952</v>
      </c>
      <c r="J1050" s="662" t="s">
        <v>3953</v>
      </c>
      <c r="K1050" s="662" t="s">
        <v>3954</v>
      </c>
      <c r="L1050" s="663">
        <v>100</v>
      </c>
      <c r="M1050" s="663">
        <v>200</v>
      </c>
      <c r="N1050" s="662">
        <v>2</v>
      </c>
      <c r="O1050" s="745">
        <v>1</v>
      </c>
      <c r="P1050" s="663">
        <v>200</v>
      </c>
      <c r="Q1050" s="678">
        <v>1</v>
      </c>
      <c r="R1050" s="662">
        <v>2</v>
      </c>
      <c r="S1050" s="678">
        <v>1</v>
      </c>
      <c r="T1050" s="745">
        <v>1</v>
      </c>
      <c r="U1050" s="701">
        <v>1</v>
      </c>
    </row>
    <row r="1051" spans="1:21" ht="14.4" customHeight="1" x14ac:dyDescent="0.3">
      <c r="A1051" s="661">
        <v>4</v>
      </c>
      <c r="B1051" s="662" t="s">
        <v>3182</v>
      </c>
      <c r="C1051" s="662" t="s">
        <v>3518</v>
      </c>
      <c r="D1051" s="743" t="s">
        <v>5665</v>
      </c>
      <c r="E1051" s="744" t="s">
        <v>3541</v>
      </c>
      <c r="F1051" s="662" t="s">
        <v>3514</v>
      </c>
      <c r="G1051" s="662" t="s">
        <v>3820</v>
      </c>
      <c r="H1051" s="662" t="s">
        <v>597</v>
      </c>
      <c r="I1051" s="662" t="s">
        <v>3952</v>
      </c>
      <c r="J1051" s="662" t="s">
        <v>3953</v>
      </c>
      <c r="K1051" s="662" t="s">
        <v>3954</v>
      </c>
      <c r="L1051" s="663">
        <v>200</v>
      </c>
      <c r="M1051" s="663">
        <v>1200</v>
      </c>
      <c r="N1051" s="662">
        <v>6</v>
      </c>
      <c r="O1051" s="745">
        <v>3</v>
      </c>
      <c r="P1051" s="663">
        <v>1200</v>
      </c>
      <c r="Q1051" s="678">
        <v>1</v>
      </c>
      <c r="R1051" s="662">
        <v>6</v>
      </c>
      <c r="S1051" s="678">
        <v>1</v>
      </c>
      <c r="T1051" s="745">
        <v>3</v>
      </c>
      <c r="U1051" s="701">
        <v>1</v>
      </c>
    </row>
    <row r="1052" spans="1:21" ht="14.4" customHeight="1" x14ac:dyDescent="0.3">
      <c r="A1052" s="661">
        <v>4</v>
      </c>
      <c r="B1052" s="662" t="s">
        <v>3182</v>
      </c>
      <c r="C1052" s="662" t="s">
        <v>3518</v>
      </c>
      <c r="D1052" s="743" t="s">
        <v>5665</v>
      </c>
      <c r="E1052" s="744" t="s">
        <v>3541</v>
      </c>
      <c r="F1052" s="662" t="s">
        <v>3514</v>
      </c>
      <c r="G1052" s="662" t="s">
        <v>3820</v>
      </c>
      <c r="H1052" s="662" t="s">
        <v>597</v>
      </c>
      <c r="I1052" s="662" t="s">
        <v>3955</v>
      </c>
      <c r="J1052" s="662" t="s">
        <v>3956</v>
      </c>
      <c r="K1052" s="662" t="s">
        <v>3957</v>
      </c>
      <c r="L1052" s="663">
        <v>120</v>
      </c>
      <c r="M1052" s="663">
        <v>240</v>
      </c>
      <c r="N1052" s="662">
        <v>2</v>
      </c>
      <c r="O1052" s="745">
        <v>1</v>
      </c>
      <c r="P1052" s="663">
        <v>240</v>
      </c>
      <c r="Q1052" s="678">
        <v>1</v>
      </c>
      <c r="R1052" s="662">
        <v>2</v>
      </c>
      <c r="S1052" s="678">
        <v>1</v>
      </c>
      <c r="T1052" s="745">
        <v>1</v>
      </c>
      <c r="U1052" s="701">
        <v>1</v>
      </c>
    </row>
    <row r="1053" spans="1:21" ht="14.4" customHeight="1" x14ac:dyDescent="0.3">
      <c r="A1053" s="661">
        <v>4</v>
      </c>
      <c r="B1053" s="662" t="s">
        <v>3182</v>
      </c>
      <c r="C1053" s="662" t="s">
        <v>3518</v>
      </c>
      <c r="D1053" s="743" t="s">
        <v>5665</v>
      </c>
      <c r="E1053" s="744" t="s">
        <v>3541</v>
      </c>
      <c r="F1053" s="662" t="s">
        <v>3514</v>
      </c>
      <c r="G1053" s="662" t="s">
        <v>3820</v>
      </c>
      <c r="H1053" s="662" t="s">
        <v>597</v>
      </c>
      <c r="I1053" s="662" t="s">
        <v>4843</v>
      </c>
      <c r="J1053" s="662" t="s">
        <v>4844</v>
      </c>
      <c r="K1053" s="662" t="s">
        <v>3973</v>
      </c>
      <c r="L1053" s="663">
        <v>774.12</v>
      </c>
      <c r="M1053" s="663">
        <v>2322.36</v>
      </c>
      <c r="N1053" s="662">
        <v>3</v>
      </c>
      <c r="O1053" s="745">
        <v>1</v>
      </c>
      <c r="P1053" s="663">
        <v>2322.36</v>
      </c>
      <c r="Q1053" s="678">
        <v>1</v>
      </c>
      <c r="R1053" s="662">
        <v>3</v>
      </c>
      <c r="S1053" s="678">
        <v>1</v>
      </c>
      <c r="T1053" s="745">
        <v>1</v>
      </c>
      <c r="U1053" s="701">
        <v>1</v>
      </c>
    </row>
    <row r="1054" spans="1:21" ht="14.4" customHeight="1" x14ac:dyDescent="0.3">
      <c r="A1054" s="661">
        <v>4</v>
      </c>
      <c r="B1054" s="662" t="s">
        <v>3182</v>
      </c>
      <c r="C1054" s="662" t="s">
        <v>3518</v>
      </c>
      <c r="D1054" s="743" t="s">
        <v>5665</v>
      </c>
      <c r="E1054" s="744" t="s">
        <v>3541</v>
      </c>
      <c r="F1054" s="662" t="s">
        <v>3514</v>
      </c>
      <c r="G1054" s="662" t="s">
        <v>3976</v>
      </c>
      <c r="H1054" s="662" t="s">
        <v>597</v>
      </c>
      <c r="I1054" s="662" t="s">
        <v>3977</v>
      </c>
      <c r="J1054" s="662" t="s">
        <v>3978</v>
      </c>
      <c r="K1054" s="662" t="s">
        <v>3979</v>
      </c>
      <c r="L1054" s="663">
        <v>410</v>
      </c>
      <c r="M1054" s="663">
        <v>29930</v>
      </c>
      <c r="N1054" s="662">
        <v>73</v>
      </c>
      <c r="O1054" s="745">
        <v>73</v>
      </c>
      <c r="P1054" s="663">
        <v>28700</v>
      </c>
      <c r="Q1054" s="678">
        <v>0.95890410958904104</v>
      </c>
      <c r="R1054" s="662">
        <v>70</v>
      </c>
      <c r="S1054" s="678">
        <v>0.95890410958904104</v>
      </c>
      <c r="T1054" s="745">
        <v>70</v>
      </c>
      <c r="U1054" s="701">
        <v>0.95890410958904104</v>
      </c>
    </row>
    <row r="1055" spans="1:21" ht="14.4" customHeight="1" x14ac:dyDescent="0.3">
      <c r="A1055" s="661">
        <v>4</v>
      </c>
      <c r="B1055" s="662" t="s">
        <v>3182</v>
      </c>
      <c r="C1055" s="662" t="s">
        <v>3518</v>
      </c>
      <c r="D1055" s="743" t="s">
        <v>5665</v>
      </c>
      <c r="E1055" s="744" t="s">
        <v>3541</v>
      </c>
      <c r="F1055" s="662" t="s">
        <v>3514</v>
      </c>
      <c r="G1055" s="662" t="s">
        <v>3976</v>
      </c>
      <c r="H1055" s="662" t="s">
        <v>597</v>
      </c>
      <c r="I1055" s="662" t="s">
        <v>3980</v>
      </c>
      <c r="J1055" s="662" t="s">
        <v>3981</v>
      </c>
      <c r="K1055" s="662" t="s">
        <v>3982</v>
      </c>
      <c r="L1055" s="663">
        <v>566</v>
      </c>
      <c r="M1055" s="663">
        <v>566</v>
      </c>
      <c r="N1055" s="662">
        <v>1</v>
      </c>
      <c r="O1055" s="745">
        <v>1</v>
      </c>
      <c r="P1055" s="663">
        <v>566</v>
      </c>
      <c r="Q1055" s="678">
        <v>1</v>
      </c>
      <c r="R1055" s="662">
        <v>1</v>
      </c>
      <c r="S1055" s="678">
        <v>1</v>
      </c>
      <c r="T1055" s="745">
        <v>1</v>
      </c>
      <c r="U1055" s="701">
        <v>1</v>
      </c>
    </row>
    <row r="1056" spans="1:21" ht="14.4" customHeight="1" x14ac:dyDescent="0.3">
      <c r="A1056" s="661">
        <v>4</v>
      </c>
      <c r="B1056" s="662" t="s">
        <v>3182</v>
      </c>
      <c r="C1056" s="662" t="s">
        <v>3518</v>
      </c>
      <c r="D1056" s="743" t="s">
        <v>5665</v>
      </c>
      <c r="E1056" s="744" t="s">
        <v>3541</v>
      </c>
      <c r="F1056" s="662" t="s">
        <v>3514</v>
      </c>
      <c r="G1056" s="662" t="s">
        <v>3976</v>
      </c>
      <c r="H1056" s="662" t="s">
        <v>597</v>
      </c>
      <c r="I1056" s="662" t="s">
        <v>4845</v>
      </c>
      <c r="J1056" s="662" t="s">
        <v>3981</v>
      </c>
      <c r="K1056" s="662" t="s">
        <v>4846</v>
      </c>
      <c r="L1056" s="663">
        <v>600</v>
      </c>
      <c r="M1056" s="663">
        <v>600</v>
      </c>
      <c r="N1056" s="662">
        <v>1</v>
      </c>
      <c r="O1056" s="745">
        <v>1</v>
      </c>
      <c r="P1056" s="663">
        <v>600</v>
      </c>
      <c r="Q1056" s="678">
        <v>1</v>
      </c>
      <c r="R1056" s="662">
        <v>1</v>
      </c>
      <c r="S1056" s="678">
        <v>1</v>
      </c>
      <c r="T1056" s="745">
        <v>1</v>
      </c>
      <c r="U1056" s="701">
        <v>1</v>
      </c>
    </row>
    <row r="1057" spans="1:21" ht="14.4" customHeight="1" x14ac:dyDescent="0.3">
      <c r="A1057" s="661">
        <v>4</v>
      </c>
      <c r="B1057" s="662" t="s">
        <v>3182</v>
      </c>
      <c r="C1057" s="662" t="s">
        <v>3518</v>
      </c>
      <c r="D1057" s="743" t="s">
        <v>5665</v>
      </c>
      <c r="E1057" s="744" t="s">
        <v>3541</v>
      </c>
      <c r="F1057" s="662" t="s">
        <v>3514</v>
      </c>
      <c r="G1057" s="662" t="s">
        <v>3768</v>
      </c>
      <c r="H1057" s="662" t="s">
        <v>597</v>
      </c>
      <c r="I1057" s="662" t="s">
        <v>3840</v>
      </c>
      <c r="J1057" s="662" t="s">
        <v>3841</v>
      </c>
      <c r="K1057" s="662" t="s">
        <v>3842</v>
      </c>
      <c r="L1057" s="663">
        <v>900</v>
      </c>
      <c r="M1057" s="663">
        <v>7200</v>
      </c>
      <c r="N1057" s="662">
        <v>8</v>
      </c>
      <c r="O1057" s="745">
        <v>8</v>
      </c>
      <c r="P1057" s="663">
        <v>7200</v>
      </c>
      <c r="Q1057" s="678">
        <v>1</v>
      </c>
      <c r="R1057" s="662">
        <v>8</v>
      </c>
      <c r="S1057" s="678">
        <v>1</v>
      </c>
      <c r="T1057" s="745">
        <v>8</v>
      </c>
      <c r="U1057" s="701">
        <v>1</v>
      </c>
    </row>
    <row r="1058" spans="1:21" ht="14.4" customHeight="1" x14ac:dyDescent="0.3">
      <c r="A1058" s="661">
        <v>4</v>
      </c>
      <c r="B1058" s="662" t="s">
        <v>3182</v>
      </c>
      <c r="C1058" s="662" t="s">
        <v>3518</v>
      </c>
      <c r="D1058" s="743" t="s">
        <v>5665</v>
      </c>
      <c r="E1058" s="744" t="s">
        <v>3541</v>
      </c>
      <c r="F1058" s="662" t="s">
        <v>3514</v>
      </c>
      <c r="G1058" s="662" t="s">
        <v>3768</v>
      </c>
      <c r="H1058" s="662" t="s">
        <v>597</v>
      </c>
      <c r="I1058" s="662" t="s">
        <v>3810</v>
      </c>
      <c r="J1058" s="662" t="s">
        <v>3811</v>
      </c>
      <c r="K1058" s="662" t="s">
        <v>3812</v>
      </c>
      <c r="L1058" s="663">
        <v>378.48</v>
      </c>
      <c r="M1058" s="663">
        <v>756.96</v>
      </c>
      <c r="N1058" s="662">
        <v>2</v>
      </c>
      <c r="O1058" s="745">
        <v>2</v>
      </c>
      <c r="P1058" s="663">
        <v>756.96</v>
      </c>
      <c r="Q1058" s="678">
        <v>1</v>
      </c>
      <c r="R1058" s="662">
        <v>2</v>
      </c>
      <c r="S1058" s="678">
        <v>1</v>
      </c>
      <c r="T1058" s="745">
        <v>2</v>
      </c>
      <c r="U1058" s="701">
        <v>1</v>
      </c>
    </row>
    <row r="1059" spans="1:21" ht="14.4" customHeight="1" x14ac:dyDescent="0.3">
      <c r="A1059" s="661">
        <v>4</v>
      </c>
      <c r="B1059" s="662" t="s">
        <v>3182</v>
      </c>
      <c r="C1059" s="662" t="s">
        <v>3518</v>
      </c>
      <c r="D1059" s="743" t="s">
        <v>5665</v>
      </c>
      <c r="E1059" s="744" t="s">
        <v>3541</v>
      </c>
      <c r="F1059" s="662" t="s">
        <v>3514</v>
      </c>
      <c r="G1059" s="662" t="s">
        <v>3768</v>
      </c>
      <c r="H1059" s="662" t="s">
        <v>597</v>
      </c>
      <c r="I1059" s="662" t="s">
        <v>4847</v>
      </c>
      <c r="J1059" s="662" t="s">
        <v>4848</v>
      </c>
      <c r="K1059" s="662" t="s">
        <v>4849</v>
      </c>
      <c r="L1059" s="663">
        <v>758.67</v>
      </c>
      <c r="M1059" s="663">
        <v>758.67</v>
      </c>
      <c r="N1059" s="662">
        <v>1</v>
      </c>
      <c r="O1059" s="745">
        <v>1</v>
      </c>
      <c r="P1059" s="663"/>
      <c r="Q1059" s="678">
        <v>0</v>
      </c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4</v>
      </c>
      <c r="B1060" s="662" t="s">
        <v>3182</v>
      </c>
      <c r="C1060" s="662" t="s">
        <v>3518</v>
      </c>
      <c r="D1060" s="743" t="s">
        <v>5665</v>
      </c>
      <c r="E1060" s="744" t="s">
        <v>3541</v>
      </c>
      <c r="F1060" s="662" t="s">
        <v>3514</v>
      </c>
      <c r="G1060" s="662" t="s">
        <v>4850</v>
      </c>
      <c r="H1060" s="662" t="s">
        <v>597</v>
      </c>
      <c r="I1060" s="662" t="s">
        <v>4851</v>
      </c>
      <c r="J1060" s="662" t="s">
        <v>4852</v>
      </c>
      <c r="K1060" s="662" t="s">
        <v>4853</v>
      </c>
      <c r="L1060" s="663">
        <v>182</v>
      </c>
      <c r="M1060" s="663">
        <v>364</v>
      </c>
      <c r="N1060" s="662">
        <v>2</v>
      </c>
      <c r="O1060" s="745">
        <v>1</v>
      </c>
      <c r="P1060" s="663">
        <v>364</v>
      </c>
      <c r="Q1060" s="678">
        <v>1</v>
      </c>
      <c r="R1060" s="662">
        <v>2</v>
      </c>
      <c r="S1060" s="678">
        <v>1</v>
      </c>
      <c r="T1060" s="745">
        <v>1</v>
      </c>
      <c r="U1060" s="701">
        <v>1</v>
      </c>
    </row>
    <row r="1061" spans="1:21" ht="14.4" customHeight="1" x14ac:dyDescent="0.3">
      <c r="A1061" s="661">
        <v>4</v>
      </c>
      <c r="B1061" s="662" t="s">
        <v>3182</v>
      </c>
      <c r="C1061" s="662" t="s">
        <v>3518</v>
      </c>
      <c r="D1061" s="743" t="s">
        <v>5665</v>
      </c>
      <c r="E1061" s="744" t="s">
        <v>3542</v>
      </c>
      <c r="F1061" s="662" t="s">
        <v>3512</v>
      </c>
      <c r="G1061" s="662" t="s">
        <v>3620</v>
      </c>
      <c r="H1061" s="662" t="s">
        <v>597</v>
      </c>
      <c r="I1061" s="662" t="s">
        <v>3621</v>
      </c>
      <c r="J1061" s="662" t="s">
        <v>3622</v>
      </c>
      <c r="K1061" s="662" t="s">
        <v>3623</v>
      </c>
      <c r="L1061" s="663">
        <v>0</v>
      </c>
      <c r="M1061" s="663">
        <v>0</v>
      </c>
      <c r="N1061" s="662">
        <v>3</v>
      </c>
      <c r="O1061" s="745">
        <v>1</v>
      </c>
      <c r="P1061" s="663"/>
      <c r="Q1061" s="678"/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4</v>
      </c>
      <c r="B1062" s="662" t="s">
        <v>3182</v>
      </c>
      <c r="C1062" s="662" t="s">
        <v>3518</v>
      </c>
      <c r="D1062" s="743" t="s">
        <v>5665</v>
      </c>
      <c r="E1062" s="744" t="s">
        <v>3542</v>
      </c>
      <c r="F1062" s="662" t="s">
        <v>3512</v>
      </c>
      <c r="G1062" s="662" t="s">
        <v>4649</v>
      </c>
      <c r="H1062" s="662" t="s">
        <v>597</v>
      </c>
      <c r="I1062" s="662" t="s">
        <v>4650</v>
      </c>
      <c r="J1062" s="662" t="s">
        <v>4651</v>
      </c>
      <c r="K1062" s="662" t="s">
        <v>960</v>
      </c>
      <c r="L1062" s="663">
        <v>0</v>
      </c>
      <c r="M1062" s="663">
        <v>0</v>
      </c>
      <c r="N1062" s="662">
        <v>1</v>
      </c>
      <c r="O1062" s="745">
        <v>0.5</v>
      </c>
      <c r="P1062" s="663"/>
      <c r="Q1062" s="678"/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4</v>
      </c>
      <c r="B1063" s="662" t="s">
        <v>3182</v>
      </c>
      <c r="C1063" s="662" t="s">
        <v>3518</v>
      </c>
      <c r="D1063" s="743" t="s">
        <v>5665</v>
      </c>
      <c r="E1063" s="744" t="s">
        <v>3542</v>
      </c>
      <c r="F1063" s="662" t="s">
        <v>3512</v>
      </c>
      <c r="G1063" s="662" t="s">
        <v>4572</v>
      </c>
      <c r="H1063" s="662" t="s">
        <v>597</v>
      </c>
      <c r="I1063" s="662" t="s">
        <v>4854</v>
      </c>
      <c r="J1063" s="662" t="s">
        <v>4574</v>
      </c>
      <c r="K1063" s="662" t="s">
        <v>4855</v>
      </c>
      <c r="L1063" s="663">
        <v>0</v>
      </c>
      <c r="M1063" s="663">
        <v>0</v>
      </c>
      <c r="N1063" s="662">
        <v>1</v>
      </c>
      <c r="O1063" s="745">
        <v>0.5</v>
      </c>
      <c r="P1063" s="663">
        <v>0</v>
      </c>
      <c r="Q1063" s="678"/>
      <c r="R1063" s="662">
        <v>1</v>
      </c>
      <c r="S1063" s="678">
        <v>1</v>
      </c>
      <c r="T1063" s="745">
        <v>0.5</v>
      </c>
      <c r="U1063" s="701">
        <v>1</v>
      </c>
    </row>
    <row r="1064" spans="1:21" ht="14.4" customHeight="1" x14ac:dyDescent="0.3">
      <c r="A1064" s="661">
        <v>4</v>
      </c>
      <c r="B1064" s="662" t="s">
        <v>3182</v>
      </c>
      <c r="C1064" s="662" t="s">
        <v>3518</v>
      </c>
      <c r="D1064" s="743" t="s">
        <v>5665</v>
      </c>
      <c r="E1064" s="744" t="s">
        <v>3542</v>
      </c>
      <c r="F1064" s="662" t="s">
        <v>3512</v>
      </c>
      <c r="G1064" s="662" t="s">
        <v>3573</v>
      </c>
      <c r="H1064" s="662" t="s">
        <v>1373</v>
      </c>
      <c r="I1064" s="662" t="s">
        <v>1641</v>
      </c>
      <c r="J1064" s="662" t="s">
        <v>1557</v>
      </c>
      <c r="K1064" s="662" t="s">
        <v>3351</v>
      </c>
      <c r="L1064" s="663">
        <v>154.36000000000001</v>
      </c>
      <c r="M1064" s="663">
        <v>463.08000000000004</v>
      </c>
      <c r="N1064" s="662">
        <v>3</v>
      </c>
      <c r="O1064" s="745">
        <v>2.5</v>
      </c>
      <c r="P1064" s="663">
        <v>154.36000000000001</v>
      </c>
      <c r="Q1064" s="678">
        <v>0.33333333333333331</v>
      </c>
      <c r="R1064" s="662">
        <v>1</v>
      </c>
      <c r="S1064" s="678">
        <v>0.33333333333333331</v>
      </c>
      <c r="T1064" s="745">
        <v>1</v>
      </c>
      <c r="U1064" s="701">
        <v>0.4</v>
      </c>
    </row>
    <row r="1065" spans="1:21" ht="14.4" customHeight="1" x14ac:dyDescent="0.3">
      <c r="A1065" s="661">
        <v>4</v>
      </c>
      <c r="B1065" s="662" t="s">
        <v>3182</v>
      </c>
      <c r="C1065" s="662" t="s">
        <v>3518</v>
      </c>
      <c r="D1065" s="743" t="s">
        <v>5665</v>
      </c>
      <c r="E1065" s="744" t="s">
        <v>3542</v>
      </c>
      <c r="F1065" s="662" t="s">
        <v>3512</v>
      </c>
      <c r="G1065" s="662" t="s">
        <v>3849</v>
      </c>
      <c r="H1065" s="662" t="s">
        <v>597</v>
      </c>
      <c r="I1065" s="662" t="s">
        <v>4579</v>
      </c>
      <c r="J1065" s="662" t="s">
        <v>3989</v>
      </c>
      <c r="K1065" s="662" t="s">
        <v>3855</v>
      </c>
      <c r="L1065" s="663">
        <v>212.59</v>
      </c>
      <c r="M1065" s="663">
        <v>425.18</v>
      </c>
      <c r="N1065" s="662">
        <v>2</v>
      </c>
      <c r="O1065" s="745">
        <v>1</v>
      </c>
      <c r="P1065" s="663">
        <v>425.18</v>
      </c>
      <c r="Q1065" s="678">
        <v>1</v>
      </c>
      <c r="R1065" s="662">
        <v>2</v>
      </c>
      <c r="S1065" s="678">
        <v>1</v>
      </c>
      <c r="T1065" s="745">
        <v>1</v>
      </c>
      <c r="U1065" s="701">
        <v>1</v>
      </c>
    </row>
    <row r="1066" spans="1:21" ht="14.4" customHeight="1" x14ac:dyDescent="0.3">
      <c r="A1066" s="661">
        <v>4</v>
      </c>
      <c r="B1066" s="662" t="s">
        <v>3182</v>
      </c>
      <c r="C1066" s="662" t="s">
        <v>3518</v>
      </c>
      <c r="D1066" s="743" t="s">
        <v>5665</v>
      </c>
      <c r="E1066" s="744" t="s">
        <v>3542</v>
      </c>
      <c r="F1066" s="662" t="s">
        <v>3512</v>
      </c>
      <c r="G1066" s="662" t="s">
        <v>3849</v>
      </c>
      <c r="H1066" s="662" t="s">
        <v>1373</v>
      </c>
      <c r="I1066" s="662" t="s">
        <v>3853</v>
      </c>
      <c r="J1066" s="662" t="s">
        <v>3854</v>
      </c>
      <c r="K1066" s="662" t="s">
        <v>3855</v>
      </c>
      <c r="L1066" s="663">
        <v>119.7</v>
      </c>
      <c r="M1066" s="663">
        <v>359.1</v>
      </c>
      <c r="N1066" s="662">
        <v>3</v>
      </c>
      <c r="O1066" s="745">
        <v>2</v>
      </c>
      <c r="P1066" s="663">
        <v>239.4</v>
      </c>
      <c r="Q1066" s="678">
        <v>0.66666666666666663</v>
      </c>
      <c r="R1066" s="662">
        <v>2</v>
      </c>
      <c r="S1066" s="678">
        <v>0.66666666666666663</v>
      </c>
      <c r="T1066" s="745">
        <v>1</v>
      </c>
      <c r="U1066" s="701">
        <v>0.5</v>
      </c>
    </row>
    <row r="1067" spans="1:21" ht="14.4" customHeight="1" x14ac:dyDescent="0.3">
      <c r="A1067" s="661">
        <v>4</v>
      </c>
      <c r="B1067" s="662" t="s">
        <v>3182</v>
      </c>
      <c r="C1067" s="662" t="s">
        <v>3518</v>
      </c>
      <c r="D1067" s="743" t="s">
        <v>5665</v>
      </c>
      <c r="E1067" s="744" t="s">
        <v>3542</v>
      </c>
      <c r="F1067" s="662" t="s">
        <v>3512</v>
      </c>
      <c r="G1067" s="662" t="s">
        <v>3849</v>
      </c>
      <c r="H1067" s="662" t="s">
        <v>1373</v>
      </c>
      <c r="I1067" s="662" t="s">
        <v>3853</v>
      </c>
      <c r="J1067" s="662" t="s">
        <v>3854</v>
      </c>
      <c r="K1067" s="662" t="s">
        <v>3855</v>
      </c>
      <c r="L1067" s="663">
        <v>70.540000000000006</v>
      </c>
      <c r="M1067" s="663">
        <v>70.540000000000006</v>
      </c>
      <c r="N1067" s="662">
        <v>1</v>
      </c>
      <c r="O1067" s="745">
        <v>0.5</v>
      </c>
      <c r="P1067" s="663"/>
      <c r="Q1067" s="678">
        <v>0</v>
      </c>
      <c r="R1067" s="662"/>
      <c r="S1067" s="678">
        <v>0</v>
      </c>
      <c r="T1067" s="745"/>
      <c r="U1067" s="701">
        <v>0</v>
      </c>
    </row>
    <row r="1068" spans="1:21" ht="14.4" customHeight="1" x14ac:dyDescent="0.3">
      <c r="A1068" s="661">
        <v>4</v>
      </c>
      <c r="B1068" s="662" t="s">
        <v>3182</v>
      </c>
      <c r="C1068" s="662" t="s">
        <v>3518</v>
      </c>
      <c r="D1068" s="743" t="s">
        <v>5665</v>
      </c>
      <c r="E1068" s="744" t="s">
        <v>3542</v>
      </c>
      <c r="F1068" s="662" t="s">
        <v>3512</v>
      </c>
      <c r="G1068" s="662" t="s">
        <v>4856</v>
      </c>
      <c r="H1068" s="662" t="s">
        <v>597</v>
      </c>
      <c r="I1068" s="662" t="s">
        <v>4857</v>
      </c>
      <c r="J1068" s="662" t="s">
        <v>4858</v>
      </c>
      <c r="K1068" s="662" t="s">
        <v>1027</v>
      </c>
      <c r="L1068" s="663">
        <v>35.11</v>
      </c>
      <c r="M1068" s="663">
        <v>526.65</v>
      </c>
      <c r="N1068" s="662">
        <v>15</v>
      </c>
      <c r="O1068" s="745">
        <v>3</v>
      </c>
      <c r="P1068" s="663">
        <v>421.32</v>
      </c>
      <c r="Q1068" s="678">
        <v>0.8</v>
      </c>
      <c r="R1068" s="662">
        <v>12</v>
      </c>
      <c r="S1068" s="678">
        <v>0.8</v>
      </c>
      <c r="T1068" s="745">
        <v>2.5</v>
      </c>
      <c r="U1068" s="701">
        <v>0.83333333333333337</v>
      </c>
    </row>
    <row r="1069" spans="1:21" ht="14.4" customHeight="1" x14ac:dyDescent="0.3">
      <c r="A1069" s="661">
        <v>4</v>
      </c>
      <c r="B1069" s="662" t="s">
        <v>3182</v>
      </c>
      <c r="C1069" s="662" t="s">
        <v>3518</v>
      </c>
      <c r="D1069" s="743" t="s">
        <v>5665</v>
      </c>
      <c r="E1069" s="744" t="s">
        <v>3542</v>
      </c>
      <c r="F1069" s="662" t="s">
        <v>3512</v>
      </c>
      <c r="G1069" s="662" t="s">
        <v>3574</v>
      </c>
      <c r="H1069" s="662" t="s">
        <v>597</v>
      </c>
      <c r="I1069" s="662" t="s">
        <v>4859</v>
      </c>
      <c r="J1069" s="662" t="s">
        <v>4662</v>
      </c>
      <c r="K1069" s="662" t="s">
        <v>4663</v>
      </c>
      <c r="L1069" s="663">
        <v>0</v>
      </c>
      <c r="M1069" s="663">
        <v>0</v>
      </c>
      <c r="N1069" s="662">
        <v>2</v>
      </c>
      <c r="O1069" s="745">
        <v>1</v>
      </c>
      <c r="P1069" s="663">
        <v>0</v>
      </c>
      <c r="Q1069" s="678"/>
      <c r="R1069" s="662">
        <v>2</v>
      </c>
      <c r="S1069" s="678">
        <v>1</v>
      </c>
      <c r="T1069" s="745">
        <v>1</v>
      </c>
      <c r="U1069" s="701">
        <v>1</v>
      </c>
    </row>
    <row r="1070" spans="1:21" ht="14.4" customHeight="1" x14ac:dyDescent="0.3">
      <c r="A1070" s="661">
        <v>4</v>
      </c>
      <c r="B1070" s="662" t="s">
        <v>3182</v>
      </c>
      <c r="C1070" s="662" t="s">
        <v>3518</v>
      </c>
      <c r="D1070" s="743" t="s">
        <v>5665</v>
      </c>
      <c r="E1070" s="744" t="s">
        <v>3542</v>
      </c>
      <c r="F1070" s="662" t="s">
        <v>3512</v>
      </c>
      <c r="G1070" s="662" t="s">
        <v>3813</v>
      </c>
      <c r="H1070" s="662" t="s">
        <v>597</v>
      </c>
      <c r="I1070" s="662" t="s">
        <v>4860</v>
      </c>
      <c r="J1070" s="662" t="s">
        <v>4861</v>
      </c>
      <c r="K1070" s="662" t="s">
        <v>4862</v>
      </c>
      <c r="L1070" s="663">
        <v>0</v>
      </c>
      <c r="M1070" s="663">
        <v>0</v>
      </c>
      <c r="N1070" s="662">
        <v>1</v>
      </c>
      <c r="O1070" s="745">
        <v>1</v>
      </c>
      <c r="P1070" s="663">
        <v>0</v>
      </c>
      <c r="Q1070" s="678"/>
      <c r="R1070" s="662">
        <v>1</v>
      </c>
      <c r="S1070" s="678">
        <v>1</v>
      </c>
      <c r="T1070" s="745">
        <v>1</v>
      </c>
      <c r="U1070" s="701">
        <v>1</v>
      </c>
    </row>
    <row r="1071" spans="1:21" ht="14.4" customHeight="1" x14ac:dyDescent="0.3">
      <c r="A1071" s="661">
        <v>4</v>
      </c>
      <c r="B1071" s="662" t="s">
        <v>3182</v>
      </c>
      <c r="C1071" s="662" t="s">
        <v>3518</v>
      </c>
      <c r="D1071" s="743" t="s">
        <v>5665</v>
      </c>
      <c r="E1071" s="744" t="s">
        <v>3542</v>
      </c>
      <c r="F1071" s="662" t="s">
        <v>3512</v>
      </c>
      <c r="G1071" s="662" t="s">
        <v>4863</v>
      </c>
      <c r="H1071" s="662" t="s">
        <v>597</v>
      </c>
      <c r="I1071" s="662" t="s">
        <v>4864</v>
      </c>
      <c r="J1071" s="662" t="s">
        <v>4865</v>
      </c>
      <c r="K1071" s="662" t="s">
        <v>4866</v>
      </c>
      <c r="L1071" s="663">
        <v>75.180000000000007</v>
      </c>
      <c r="M1071" s="663">
        <v>75.180000000000007</v>
      </c>
      <c r="N1071" s="662">
        <v>1</v>
      </c>
      <c r="O1071" s="745">
        <v>0.5</v>
      </c>
      <c r="P1071" s="663"/>
      <c r="Q1071" s="678">
        <v>0</v>
      </c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4</v>
      </c>
      <c r="B1072" s="662" t="s">
        <v>3182</v>
      </c>
      <c r="C1072" s="662" t="s">
        <v>3518</v>
      </c>
      <c r="D1072" s="743" t="s">
        <v>5665</v>
      </c>
      <c r="E1072" s="744" t="s">
        <v>3542</v>
      </c>
      <c r="F1072" s="662" t="s">
        <v>3512</v>
      </c>
      <c r="G1072" s="662" t="s">
        <v>4863</v>
      </c>
      <c r="H1072" s="662" t="s">
        <v>597</v>
      </c>
      <c r="I1072" s="662" t="s">
        <v>4867</v>
      </c>
      <c r="J1072" s="662" t="s">
        <v>4868</v>
      </c>
      <c r="K1072" s="662" t="s">
        <v>4869</v>
      </c>
      <c r="L1072" s="663">
        <v>58.02</v>
      </c>
      <c r="M1072" s="663">
        <v>58.02</v>
      </c>
      <c r="N1072" s="662">
        <v>1</v>
      </c>
      <c r="O1072" s="745">
        <v>0.5</v>
      </c>
      <c r="P1072" s="663"/>
      <c r="Q1072" s="678">
        <v>0</v>
      </c>
      <c r="R1072" s="662"/>
      <c r="S1072" s="678">
        <v>0</v>
      </c>
      <c r="T1072" s="745"/>
      <c r="U1072" s="701">
        <v>0</v>
      </c>
    </row>
    <row r="1073" spans="1:21" ht="14.4" customHeight="1" x14ac:dyDescent="0.3">
      <c r="A1073" s="661">
        <v>4</v>
      </c>
      <c r="B1073" s="662" t="s">
        <v>3182</v>
      </c>
      <c r="C1073" s="662" t="s">
        <v>3518</v>
      </c>
      <c r="D1073" s="743" t="s">
        <v>5665</v>
      </c>
      <c r="E1073" s="744" t="s">
        <v>3542</v>
      </c>
      <c r="F1073" s="662" t="s">
        <v>3512</v>
      </c>
      <c r="G1073" s="662" t="s">
        <v>4870</v>
      </c>
      <c r="H1073" s="662" t="s">
        <v>597</v>
      </c>
      <c r="I1073" s="662" t="s">
        <v>4871</v>
      </c>
      <c r="J1073" s="662" t="s">
        <v>4872</v>
      </c>
      <c r="K1073" s="662" t="s">
        <v>4873</v>
      </c>
      <c r="L1073" s="663">
        <v>0</v>
      </c>
      <c r="M1073" s="663">
        <v>0</v>
      </c>
      <c r="N1073" s="662">
        <v>1</v>
      </c>
      <c r="O1073" s="745">
        <v>1</v>
      </c>
      <c r="P1073" s="663"/>
      <c r="Q1073" s="678"/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4</v>
      </c>
      <c r="B1074" s="662" t="s">
        <v>3182</v>
      </c>
      <c r="C1074" s="662" t="s">
        <v>3518</v>
      </c>
      <c r="D1074" s="743" t="s">
        <v>5665</v>
      </c>
      <c r="E1074" s="744" t="s">
        <v>3542</v>
      </c>
      <c r="F1074" s="662" t="s">
        <v>3512</v>
      </c>
      <c r="G1074" s="662" t="s">
        <v>3697</v>
      </c>
      <c r="H1074" s="662" t="s">
        <v>597</v>
      </c>
      <c r="I1074" s="662" t="s">
        <v>1871</v>
      </c>
      <c r="J1074" s="662" t="s">
        <v>2193</v>
      </c>
      <c r="K1074" s="662" t="s">
        <v>4513</v>
      </c>
      <c r="L1074" s="663">
        <v>0</v>
      </c>
      <c r="M1074" s="663">
        <v>0</v>
      </c>
      <c r="N1074" s="662">
        <v>3</v>
      </c>
      <c r="O1074" s="745">
        <v>1</v>
      </c>
      <c r="P1074" s="663"/>
      <c r="Q1074" s="678"/>
      <c r="R1074" s="662"/>
      <c r="S1074" s="678">
        <v>0</v>
      </c>
      <c r="T1074" s="745"/>
      <c r="U1074" s="701">
        <v>0</v>
      </c>
    </row>
    <row r="1075" spans="1:21" ht="14.4" customHeight="1" x14ac:dyDescent="0.3">
      <c r="A1075" s="661">
        <v>4</v>
      </c>
      <c r="B1075" s="662" t="s">
        <v>3182</v>
      </c>
      <c r="C1075" s="662" t="s">
        <v>3518</v>
      </c>
      <c r="D1075" s="743" t="s">
        <v>5665</v>
      </c>
      <c r="E1075" s="744" t="s">
        <v>3542</v>
      </c>
      <c r="F1075" s="662" t="s">
        <v>3512</v>
      </c>
      <c r="G1075" s="662" t="s">
        <v>3805</v>
      </c>
      <c r="H1075" s="662" t="s">
        <v>597</v>
      </c>
      <c r="I1075" s="662" t="s">
        <v>4874</v>
      </c>
      <c r="J1075" s="662" t="s">
        <v>4875</v>
      </c>
      <c r="K1075" s="662" t="s">
        <v>4876</v>
      </c>
      <c r="L1075" s="663">
        <v>167.58</v>
      </c>
      <c r="M1075" s="663">
        <v>167.58</v>
      </c>
      <c r="N1075" s="662">
        <v>1</v>
      </c>
      <c r="O1075" s="745">
        <v>1</v>
      </c>
      <c r="P1075" s="663">
        <v>167.58</v>
      </c>
      <c r="Q1075" s="678">
        <v>1</v>
      </c>
      <c r="R1075" s="662">
        <v>1</v>
      </c>
      <c r="S1075" s="678">
        <v>1</v>
      </c>
      <c r="T1075" s="745">
        <v>1</v>
      </c>
      <c r="U1075" s="701">
        <v>1</v>
      </c>
    </row>
    <row r="1076" spans="1:21" ht="14.4" customHeight="1" x14ac:dyDescent="0.3">
      <c r="A1076" s="661">
        <v>4</v>
      </c>
      <c r="B1076" s="662" t="s">
        <v>3182</v>
      </c>
      <c r="C1076" s="662" t="s">
        <v>3518</v>
      </c>
      <c r="D1076" s="743" t="s">
        <v>5665</v>
      </c>
      <c r="E1076" s="744" t="s">
        <v>3542</v>
      </c>
      <c r="F1076" s="662" t="s">
        <v>3512</v>
      </c>
      <c r="G1076" s="662" t="s">
        <v>3805</v>
      </c>
      <c r="H1076" s="662" t="s">
        <v>597</v>
      </c>
      <c r="I1076" s="662" t="s">
        <v>1612</v>
      </c>
      <c r="J1076" s="662" t="s">
        <v>1613</v>
      </c>
      <c r="K1076" s="662" t="s">
        <v>3096</v>
      </c>
      <c r="L1076" s="663">
        <v>98.75</v>
      </c>
      <c r="M1076" s="663">
        <v>98.75</v>
      </c>
      <c r="N1076" s="662">
        <v>1</v>
      </c>
      <c r="O1076" s="745">
        <v>1</v>
      </c>
      <c r="P1076" s="663">
        <v>98.75</v>
      </c>
      <c r="Q1076" s="678">
        <v>1</v>
      </c>
      <c r="R1076" s="662">
        <v>1</v>
      </c>
      <c r="S1076" s="678">
        <v>1</v>
      </c>
      <c r="T1076" s="745">
        <v>1</v>
      </c>
      <c r="U1076" s="701">
        <v>1</v>
      </c>
    </row>
    <row r="1077" spans="1:21" ht="14.4" customHeight="1" x14ac:dyDescent="0.3">
      <c r="A1077" s="661">
        <v>4</v>
      </c>
      <c r="B1077" s="662" t="s">
        <v>3182</v>
      </c>
      <c r="C1077" s="662" t="s">
        <v>3518</v>
      </c>
      <c r="D1077" s="743" t="s">
        <v>5665</v>
      </c>
      <c r="E1077" s="744" t="s">
        <v>3542</v>
      </c>
      <c r="F1077" s="662" t="s">
        <v>3512</v>
      </c>
      <c r="G1077" s="662" t="s">
        <v>3905</v>
      </c>
      <c r="H1077" s="662" t="s">
        <v>597</v>
      </c>
      <c r="I1077" s="662" t="s">
        <v>1616</v>
      </c>
      <c r="J1077" s="662" t="s">
        <v>1617</v>
      </c>
      <c r="K1077" s="662" t="s">
        <v>1618</v>
      </c>
      <c r="L1077" s="663">
        <v>147.31</v>
      </c>
      <c r="M1077" s="663">
        <v>294.62</v>
      </c>
      <c r="N1077" s="662">
        <v>2</v>
      </c>
      <c r="O1077" s="745">
        <v>1</v>
      </c>
      <c r="P1077" s="663"/>
      <c r="Q1077" s="678">
        <v>0</v>
      </c>
      <c r="R1077" s="662"/>
      <c r="S1077" s="678">
        <v>0</v>
      </c>
      <c r="T1077" s="745"/>
      <c r="U1077" s="701">
        <v>0</v>
      </c>
    </row>
    <row r="1078" spans="1:21" ht="14.4" customHeight="1" x14ac:dyDescent="0.3">
      <c r="A1078" s="661">
        <v>4</v>
      </c>
      <c r="B1078" s="662" t="s">
        <v>3182</v>
      </c>
      <c r="C1078" s="662" t="s">
        <v>3518</v>
      </c>
      <c r="D1078" s="743" t="s">
        <v>5665</v>
      </c>
      <c r="E1078" s="744" t="s">
        <v>3542</v>
      </c>
      <c r="F1078" s="662" t="s">
        <v>3512</v>
      </c>
      <c r="G1078" s="662" t="s">
        <v>4877</v>
      </c>
      <c r="H1078" s="662" t="s">
        <v>597</v>
      </c>
      <c r="I1078" s="662" t="s">
        <v>2835</v>
      </c>
      <c r="J1078" s="662" t="s">
        <v>2836</v>
      </c>
      <c r="K1078" s="662" t="s">
        <v>2837</v>
      </c>
      <c r="L1078" s="663">
        <v>88.87</v>
      </c>
      <c r="M1078" s="663">
        <v>799.83</v>
      </c>
      <c r="N1078" s="662">
        <v>9</v>
      </c>
      <c r="O1078" s="745">
        <v>3</v>
      </c>
      <c r="P1078" s="663">
        <v>533.22</v>
      </c>
      <c r="Q1078" s="678">
        <v>0.66666666666666663</v>
      </c>
      <c r="R1078" s="662">
        <v>6</v>
      </c>
      <c r="S1078" s="678">
        <v>0.66666666666666663</v>
      </c>
      <c r="T1078" s="745">
        <v>2</v>
      </c>
      <c r="U1078" s="701">
        <v>0.66666666666666663</v>
      </c>
    </row>
    <row r="1079" spans="1:21" ht="14.4" customHeight="1" x14ac:dyDescent="0.3">
      <c r="A1079" s="661">
        <v>4</v>
      </c>
      <c r="B1079" s="662" t="s">
        <v>3182</v>
      </c>
      <c r="C1079" s="662" t="s">
        <v>3518</v>
      </c>
      <c r="D1079" s="743" t="s">
        <v>5665</v>
      </c>
      <c r="E1079" s="744" t="s">
        <v>3542</v>
      </c>
      <c r="F1079" s="662" t="s">
        <v>3512</v>
      </c>
      <c r="G1079" s="662" t="s">
        <v>3611</v>
      </c>
      <c r="H1079" s="662" t="s">
        <v>597</v>
      </c>
      <c r="I1079" s="662" t="s">
        <v>748</v>
      </c>
      <c r="J1079" s="662" t="s">
        <v>749</v>
      </c>
      <c r="K1079" s="662" t="s">
        <v>3612</v>
      </c>
      <c r="L1079" s="663">
        <v>733.55</v>
      </c>
      <c r="M1079" s="663">
        <v>1467.1</v>
      </c>
      <c r="N1079" s="662">
        <v>2</v>
      </c>
      <c r="O1079" s="745">
        <v>1.5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4</v>
      </c>
      <c r="B1080" s="662" t="s">
        <v>3182</v>
      </c>
      <c r="C1080" s="662" t="s">
        <v>3518</v>
      </c>
      <c r="D1080" s="743" t="s">
        <v>5665</v>
      </c>
      <c r="E1080" s="744" t="s">
        <v>3542</v>
      </c>
      <c r="F1080" s="662" t="s">
        <v>3512</v>
      </c>
      <c r="G1080" s="662" t="s">
        <v>3613</v>
      </c>
      <c r="H1080" s="662" t="s">
        <v>597</v>
      </c>
      <c r="I1080" s="662" t="s">
        <v>1090</v>
      </c>
      <c r="J1080" s="662" t="s">
        <v>1091</v>
      </c>
      <c r="K1080" s="662" t="s">
        <v>1092</v>
      </c>
      <c r="L1080" s="663">
        <v>0</v>
      </c>
      <c r="M1080" s="663">
        <v>0</v>
      </c>
      <c r="N1080" s="662">
        <v>1</v>
      </c>
      <c r="O1080" s="745">
        <v>0.5</v>
      </c>
      <c r="P1080" s="663"/>
      <c r="Q1080" s="678"/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4</v>
      </c>
      <c r="B1081" s="662" t="s">
        <v>3182</v>
      </c>
      <c r="C1081" s="662" t="s">
        <v>3518</v>
      </c>
      <c r="D1081" s="743" t="s">
        <v>5665</v>
      </c>
      <c r="E1081" s="744" t="s">
        <v>3542</v>
      </c>
      <c r="F1081" s="662" t="s">
        <v>3512</v>
      </c>
      <c r="G1081" s="662" t="s">
        <v>3783</v>
      </c>
      <c r="H1081" s="662" t="s">
        <v>1373</v>
      </c>
      <c r="I1081" s="662" t="s">
        <v>4878</v>
      </c>
      <c r="J1081" s="662" t="s">
        <v>4879</v>
      </c>
      <c r="K1081" s="662" t="s">
        <v>4880</v>
      </c>
      <c r="L1081" s="663">
        <v>0</v>
      </c>
      <c r="M1081" s="663">
        <v>0</v>
      </c>
      <c r="N1081" s="662">
        <v>2</v>
      </c>
      <c r="O1081" s="745">
        <v>1</v>
      </c>
      <c r="P1081" s="663">
        <v>0</v>
      </c>
      <c r="Q1081" s="678"/>
      <c r="R1081" s="662">
        <v>2</v>
      </c>
      <c r="S1081" s="678">
        <v>1</v>
      </c>
      <c r="T1081" s="745">
        <v>1</v>
      </c>
      <c r="U1081" s="701">
        <v>1</v>
      </c>
    </row>
    <row r="1082" spans="1:21" ht="14.4" customHeight="1" x14ac:dyDescent="0.3">
      <c r="A1082" s="661">
        <v>4</v>
      </c>
      <c r="B1082" s="662" t="s">
        <v>3182</v>
      </c>
      <c r="C1082" s="662" t="s">
        <v>3518</v>
      </c>
      <c r="D1082" s="743" t="s">
        <v>5665</v>
      </c>
      <c r="E1082" s="744" t="s">
        <v>3542</v>
      </c>
      <c r="F1082" s="662" t="s">
        <v>3512</v>
      </c>
      <c r="G1082" s="662" t="s">
        <v>3783</v>
      </c>
      <c r="H1082" s="662" t="s">
        <v>1373</v>
      </c>
      <c r="I1082" s="662" t="s">
        <v>4881</v>
      </c>
      <c r="J1082" s="662" t="s">
        <v>4879</v>
      </c>
      <c r="K1082" s="662" t="s">
        <v>4882</v>
      </c>
      <c r="L1082" s="663">
        <v>69.55</v>
      </c>
      <c r="M1082" s="663">
        <v>69.55</v>
      </c>
      <c r="N1082" s="662">
        <v>1</v>
      </c>
      <c r="O1082" s="745">
        <v>0.5</v>
      </c>
      <c r="P1082" s="663">
        <v>69.55</v>
      </c>
      <c r="Q1082" s="678">
        <v>1</v>
      </c>
      <c r="R1082" s="662">
        <v>1</v>
      </c>
      <c r="S1082" s="678">
        <v>1</v>
      </c>
      <c r="T1082" s="745">
        <v>0.5</v>
      </c>
      <c r="U1082" s="701">
        <v>1</v>
      </c>
    </row>
    <row r="1083" spans="1:21" ht="14.4" customHeight="1" x14ac:dyDescent="0.3">
      <c r="A1083" s="661">
        <v>4</v>
      </c>
      <c r="B1083" s="662" t="s">
        <v>3182</v>
      </c>
      <c r="C1083" s="662" t="s">
        <v>3518</v>
      </c>
      <c r="D1083" s="743" t="s">
        <v>5665</v>
      </c>
      <c r="E1083" s="744" t="s">
        <v>3542</v>
      </c>
      <c r="F1083" s="662" t="s">
        <v>3512</v>
      </c>
      <c r="G1083" s="662" t="s">
        <v>3783</v>
      </c>
      <c r="H1083" s="662" t="s">
        <v>597</v>
      </c>
      <c r="I1083" s="662" t="s">
        <v>4883</v>
      </c>
      <c r="J1083" s="662" t="s">
        <v>4884</v>
      </c>
      <c r="K1083" s="662" t="s">
        <v>4885</v>
      </c>
      <c r="L1083" s="663">
        <v>0</v>
      </c>
      <c r="M1083" s="663">
        <v>0</v>
      </c>
      <c r="N1083" s="662">
        <v>1</v>
      </c>
      <c r="O1083" s="745">
        <v>0.5</v>
      </c>
      <c r="P1083" s="663">
        <v>0</v>
      </c>
      <c r="Q1083" s="678"/>
      <c r="R1083" s="662">
        <v>1</v>
      </c>
      <c r="S1083" s="678">
        <v>1</v>
      </c>
      <c r="T1083" s="745">
        <v>0.5</v>
      </c>
      <c r="U1083" s="701">
        <v>1</v>
      </c>
    </row>
    <row r="1084" spans="1:21" ht="14.4" customHeight="1" x14ac:dyDescent="0.3">
      <c r="A1084" s="661">
        <v>4</v>
      </c>
      <c r="B1084" s="662" t="s">
        <v>3182</v>
      </c>
      <c r="C1084" s="662" t="s">
        <v>3518</v>
      </c>
      <c r="D1084" s="743" t="s">
        <v>5665</v>
      </c>
      <c r="E1084" s="744" t="s">
        <v>3542</v>
      </c>
      <c r="F1084" s="662" t="s">
        <v>3512</v>
      </c>
      <c r="G1084" s="662" t="s">
        <v>3783</v>
      </c>
      <c r="H1084" s="662" t="s">
        <v>597</v>
      </c>
      <c r="I1084" s="662" t="s">
        <v>4886</v>
      </c>
      <c r="J1084" s="662" t="s">
        <v>4884</v>
      </c>
      <c r="K1084" s="662" t="s">
        <v>4887</v>
      </c>
      <c r="L1084" s="663">
        <v>166</v>
      </c>
      <c r="M1084" s="663">
        <v>166</v>
      </c>
      <c r="N1084" s="662">
        <v>1</v>
      </c>
      <c r="O1084" s="745">
        <v>0.5</v>
      </c>
      <c r="P1084" s="663">
        <v>166</v>
      </c>
      <c r="Q1084" s="678">
        <v>1</v>
      </c>
      <c r="R1084" s="662">
        <v>1</v>
      </c>
      <c r="S1084" s="678">
        <v>1</v>
      </c>
      <c r="T1084" s="745">
        <v>0.5</v>
      </c>
      <c r="U1084" s="701">
        <v>1</v>
      </c>
    </row>
    <row r="1085" spans="1:21" ht="14.4" customHeight="1" x14ac:dyDescent="0.3">
      <c r="A1085" s="661">
        <v>4</v>
      </c>
      <c r="B1085" s="662" t="s">
        <v>3182</v>
      </c>
      <c r="C1085" s="662" t="s">
        <v>3518</v>
      </c>
      <c r="D1085" s="743" t="s">
        <v>5665</v>
      </c>
      <c r="E1085" s="744" t="s">
        <v>3542</v>
      </c>
      <c r="F1085" s="662" t="s">
        <v>3512</v>
      </c>
      <c r="G1085" s="662" t="s">
        <v>3783</v>
      </c>
      <c r="H1085" s="662" t="s">
        <v>597</v>
      </c>
      <c r="I1085" s="662" t="s">
        <v>4886</v>
      </c>
      <c r="J1085" s="662" t="s">
        <v>4884</v>
      </c>
      <c r="K1085" s="662" t="s">
        <v>4887</v>
      </c>
      <c r="L1085" s="663">
        <v>158.05000000000001</v>
      </c>
      <c r="M1085" s="663">
        <v>158.05000000000001</v>
      </c>
      <c r="N1085" s="662">
        <v>1</v>
      </c>
      <c r="O1085" s="745">
        <v>0.5</v>
      </c>
      <c r="P1085" s="663">
        <v>158.05000000000001</v>
      </c>
      <c r="Q1085" s="678">
        <v>1</v>
      </c>
      <c r="R1085" s="662">
        <v>1</v>
      </c>
      <c r="S1085" s="678">
        <v>1</v>
      </c>
      <c r="T1085" s="745">
        <v>0.5</v>
      </c>
      <c r="U1085" s="701">
        <v>1</v>
      </c>
    </row>
    <row r="1086" spans="1:21" ht="14.4" customHeight="1" x14ac:dyDescent="0.3">
      <c r="A1086" s="661">
        <v>4</v>
      </c>
      <c r="B1086" s="662" t="s">
        <v>3182</v>
      </c>
      <c r="C1086" s="662" t="s">
        <v>3518</v>
      </c>
      <c r="D1086" s="743" t="s">
        <v>5665</v>
      </c>
      <c r="E1086" s="744" t="s">
        <v>3542</v>
      </c>
      <c r="F1086" s="662" t="s">
        <v>3512</v>
      </c>
      <c r="G1086" s="662" t="s">
        <v>3783</v>
      </c>
      <c r="H1086" s="662" t="s">
        <v>597</v>
      </c>
      <c r="I1086" s="662" t="s">
        <v>4888</v>
      </c>
      <c r="J1086" s="662" t="s">
        <v>4889</v>
      </c>
      <c r="K1086" s="662" t="s">
        <v>4890</v>
      </c>
      <c r="L1086" s="663">
        <v>103.74</v>
      </c>
      <c r="M1086" s="663">
        <v>207.48</v>
      </c>
      <c r="N1086" s="662">
        <v>2</v>
      </c>
      <c r="O1086" s="745">
        <v>2</v>
      </c>
      <c r="P1086" s="663">
        <v>207.48</v>
      </c>
      <c r="Q1086" s="678">
        <v>1</v>
      </c>
      <c r="R1086" s="662">
        <v>2</v>
      </c>
      <c r="S1086" s="678">
        <v>1</v>
      </c>
      <c r="T1086" s="745">
        <v>2</v>
      </c>
      <c r="U1086" s="701">
        <v>1</v>
      </c>
    </row>
    <row r="1087" spans="1:21" ht="14.4" customHeight="1" x14ac:dyDescent="0.3">
      <c r="A1087" s="661">
        <v>4</v>
      </c>
      <c r="B1087" s="662" t="s">
        <v>3182</v>
      </c>
      <c r="C1087" s="662" t="s">
        <v>3518</v>
      </c>
      <c r="D1087" s="743" t="s">
        <v>5665</v>
      </c>
      <c r="E1087" s="744" t="s">
        <v>3542</v>
      </c>
      <c r="F1087" s="662" t="s">
        <v>3512</v>
      </c>
      <c r="G1087" s="662" t="s">
        <v>3783</v>
      </c>
      <c r="H1087" s="662" t="s">
        <v>597</v>
      </c>
      <c r="I1087" s="662" t="s">
        <v>4888</v>
      </c>
      <c r="J1087" s="662" t="s">
        <v>4889</v>
      </c>
      <c r="K1087" s="662" t="s">
        <v>4890</v>
      </c>
      <c r="L1087" s="663">
        <v>98.78</v>
      </c>
      <c r="M1087" s="663">
        <v>98.78</v>
      </c>
      <c r="N1087" s="662">
        <v>1</v>
      </c>
      <c r="O1087" s="745">
        <v>1</v>
      </c>
      <c r="P1087" s="663">
        <v>98.78</v>
      </c>
      <c r="Q1087" s="678">
        <v>1</v>
      </c>
      <c r="R1087" s="662">
        <v>1</v>
      </c>
      <c r="S1087" s="678">
        <v>1</v>
      </c>
      <c r="T1087" s="745">
        <v>1</v>
      </c>
      <c r="U1087" s="701">
        <v>1</v>
      </c>
    </row>
    <row r="1088" spans="1:21" ht="14.4" customHeight="1" x14ac:dyDescent="0.3">
      <c r="A1088" s="661">
        <v>4</v>
      </c>
      <c r="B1088" s="662" t="s">
        <v>3182</v>
      </c>
      <c r="C1088" s="662" t="s">
        <v>3518</v>
      </c>
      <c r="D1088" s="743" t="s">
        <v>5665</v>
      </c>
      <c r="E1088" s="744" t="s">
        <v>3542</v>
      </c>
      <c r="F1088" s="662" t="s">
        <v>3512</v>
      </c>
      <c r="G1088" s="662" t="s">
        <v>3700</v>
      </c>
      <c r="H1088" s="662" t="s">
        <v>597</v>
      </c>
      <c r="I1088" s="662" t="s">
        <v>825</v>
      </c>
      <c r="J1088" s="662" t="s">
        <v>826</v>
      </c>
      <c r="K1088" s="662" t="s">
        <v>3701</v>
      </c>
      <c r="L1088" s="663">
        <v>232.37</v>
      </c>
      <c r="M1088" s="663">
        <v>5809.2499999999982</v>
      </c>
      <c r="N1088" s="662">
        <v>25</v>
      </c>
      <c r="O1088" s="745">
        <v>24.5</v>
      </c>
      <c r="P1088" s="663">
        <v>2091.3299999999995</v>
      </c>
      <c r="Q1088" s="678">
        <v>0.36000000000000004</v>
      </c>
      <c r="R1088" s="662">
        <v>9</v>
      </c>
      <c r="S1088" s="678">
        <v>0.36</v>
      </c>
      <c r="T1088" s="745">
        <v>9</v>
      </c>
      <c r="U1088" s="701">
        <v>0.36734693877551022</v>
      </c>
    </row>
    <row r="1089" spans="1:21" ht="14.4" customHeight="1" x14ac:dyDescent="0.3">
      <c r="A1089" s="661">
        <v>4</v>
      </c>
      <c r="B1089" s="662" t="s">
        <v>3182</v>
      </c>
      <c r="C1089" s="662" t="s">
        <v>3518</v>
      </c>
      <c r="D1089" s="743" t="s">
        <v>5665</v>
      </c>
      <c r="E1089" s="744" t="s">
        <v>3542</v>
      </c>
      <c r="F1089" s="662" t="s">
        <v>3512</v>
      </c>
      <c r="G1089" s="662" t="s">
        <v>3700</v>
      </c>
      <c r="H1089" s="662" t="s">
        <v>597</v>
      </c>
      <c r="I1089" s="662" t="s">
        <v>825</v>
      </c>
      <c r="J1089" s="662" t="s">
        <v>826</v>
      </c>
      <c r="K1089" s="662" t="s">
        <v>3701</v>
      </c>
      <c r="L1089" s="663">
        <v>256.67</v>
      </c>
      <c r="M1089" s="663">
        <v>513.34</v>
      </c>
      <c r="N1089" s="662">
        <v>2</v>
      </c>
      <c r="O1089" s="745">
        <v>2</v>
      </c>
      <c r="P1089" s="663">
        <v>256.67</v>
      </c>
      <c r="Q1089" s="678">
        <v>0.5</v>
      </c>
      <c r="R1089" s="662">
        <v>1</v>
      </c>
      <c r="S1089" s="678">
        <v>0.5</v>
      </c>
      <c r="T1089" s="745">
        <v>1</v>
      </c>
      <c r="U1089" s="701">
        <v>0.5</v>
      </c>
    </row>
    <row r="1090" spans="1:21" ht="14.4" customHeight="1" x14ac:dyDescent="0.3">
      <c r="A1090" s="661">
        <v>4</v>
      </c>
      <c r="B1090" s="662" t="s">
        <v>3182</v>
      </c>
      <c r="C1090" s="662" t="s">
        <v>3518</v>
      </c>
      <c r="D1090" s="743" t="s">
        <v>5665</v>
      </c>
      <c r="E1090" s="744" t="s">
        <v>3542</v>
      </c>
      <c r="F1090" s="662" t="s">
        <v>3512</v>
      </c>
      <c r="G1090" s="662" t="s">
        <v>4891</v>
      </c>
      <c r="H1090" s="662" t="s">
        <v>597</v>
      </c>
      <c r="I1090" s="662" t="s">
        <v>4892</v>
      </c>
      <c r="J1090" s="662" t="s">
        <v>4893</v>
      </c>
      <c r="K1090" s="662" t="s">
        <v>4894</v>
      </c>
      <c r="L1090" s="663">
        <v>215.12</v>
      </c>
      <c r="M1090" s="663">
        <v>215.12</v>
      </c>
      <c r="N1090" s="662">
        <v>1</v>
      </c>
      <c r="O1090" s="745">
        <v>1</v>
      </c>
      <c r="P1090" s="663">
        <v>215.12</v>
      </c>
      <c r="Q1090" s="678">
        <v>1</v>
      </c>
      <c r="R1090" s="662">
        <v>1</v>
      </c>
      <c r="S1090" s="678">
        <v>1</v>
      </c>
      <c r="T1090" s="745">
        <v>1</v>
      </c>
      <c r="U1090" s="701">
        <v>1</v>
      </c>
    </row>
    <row r="1091" spans="1:21" ht="14.4" customHeight="1" x14ac:dyDescent="0.3">
      <c r="A1091" s="661">
        <v>4</v>
      </c>
      <c r="B1091" s="662" t="s">
        <v>3182</v>
      </c>
      <c r="C1091" s="662" t="s">
        <v>3518</v>
      </c>
      <c r="D1091" s="743" t="s">
        <v>5665</v>
      </c>
      <c r="E1091" s="744" t="s">
        <v>3542</v>
      </c>
      <c r="F1091" s="662" t="s">
        <v>3512</v>
      </c>
      <c r="G1091" s="662" t="s">
        <v>3787</v>
      </c>
      <c r="H1091" s="662" t="s">
        <v>597</v>
      </c>
      <c r="I1091" s="662" t="s">
        <v>4895</v>
      </c>
      <c r="J1091" s="662" t="s">
        <v>4896</v>
      </c>
      <c r="K1091" s="662" t="s">
        <v>4525</v>
      </c>
      <c r="L1091" s="663">
        <v>0</v>
      </c>
      <c r="M1091" s="663">
        <v>0</v>
      </c>
      <c r="N1091" s="662">
        <v>2</v>
      </c>
      <c r="O1091" s="745">
        <v>0.5</v>
      </c>
      <c r="P1091" s="663"/>
      <c r="Q1091" s="678"/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4</v>
      </c>
      <c r="B1092" s="662" t="s">
        <v>3182</v>
      </c>
      <c r="C1092" s="662" t="s">
        <v>3518</v>
      </c>
      <c r="D1092" s="743" t="s">
        <v>5665</v>
      </c>
      <c r="E1092" s="744" t="s">
        <v>3542</v>
      </c>
      <c r="F1092" s="662" t="s">
        <v>3512</v>
      </c>
      <c r="G1092" s="662" t="s">
        <v>3584</v>
      </c>
      <c r="H1092" s="662" t="s">
        <v>597</v>
      </c>
      <c r="I1092" s="662" t="s">
        <v>896</v>
      </c>
      <c r="J1092" s="662" t="s">
        <v>3585</v>
      </c>
      <c r="K1092" s="662" t="s">
        <v>3586</v>
      </c>
      <c r="L1092" s="663">
        <v>53.57</v>
      </c>
      <c r="M1092" s="663">
        <v>964.2600000000001</v>
      </c>
      <c r="N1092" s="662">
        <v>18</v>
      </c>
      <c r="O1092" s="745">
        <v>5.5</v>
      </c>
      <c r="P1092" s="663">
        <v>803.55000000000007</v>
      </c>
      <c r="Q1092" s="678">
        <v>0.83333333333333326</v>
      </c>
      <c r="R1092" s="662">
        <v>15</v>
      </c>
      <c r="S1092" s="678">
        <v>0.83333333333333337</v>
      </c>
      <c r="T1092" s="745">
        <v>4.5</v>
      </c>
      <c r="U1092" s="701">
        <v>0.81818181818181823</v>
      </c>
    </row>
    <row r="1093" spans="1:21" ht="14.4" customHeight="1" x14ac:dyDescent="0.3">
      <c r="A1093" s="661">
        <v>4</v>
      </c>
      <c r="B1093" s="662" t="s">
        <v>3182</v>
      </c>
      <c r="C1093" s="662" t="s">
        <v>3518</v>
      </c>
      <c r="D1093" s="743" t="s">
        <v>5665</v>
      </c>
      <c r="E1093" s="744" t="s">
        <v>3542</v>
      </c>
      <c r="F1093" s="662" t="s">
        <v>3512</v>
      </c>
      <c r="G1093" s="662" t="s">
        <v>3748</v>
      </c>
      <c r="H1093" s="662" t="s">
        <v>597</v>
      </c>
      <c r="I1093" s="662" t="s">
        <v>3838</v>
      </c>
      <c r="J1093" s="662" t="s">
        <v>2441</v>
      </c>
      <c r="K1093" s="662" t="s">
        <v>3839</v>
      </c>
      <c r="L1093" s="663">
        <v>34.19</v>
      </c>
      <c r="M1093" s="663">
        <v>102.57</v>
      </c>
      <c r="N1093" s="662">
        <v>3</v>
      </c>
      <c r="O1093" s="745">
        <v>0.5</v>
      </c>
      <c r="P1093" s="663"/>
      <c r="Q1093" s="678">
        <v>0</v>
      </c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4</v>
      </c>
      <c r="B1094" s="662" t="s">
        <v>3182</v>
      </c>
      <c r="C1094" s="662" t="s">
        <v>3518</v>
      </c>
      <c r="D1094" s="743" t="s">
        <v>5665</v>
      </c>
      <c r="E1094" s="744" t="s">
        <v>3542</v>
      </c>
      <c r="F1094" s="662" t="s">
        <v>3512</v>
      </c>
      <c r="G1094" s="662" t="s">
        <v>3683</v>
      </c>
      <c r="H1094" s="662" t="s">
        <v>597</v>
      </c>
      <c r="I1094" s="662" t="s">
        <v>4897</v>
      </c>
      <c r="J1094" s="662" t="s">
        <v>4898</v>
      </c>
      <c r="K1094" s="662" t="s">
        <v>4899</v>
      </c>
      <c r="L1094" s="663">
        <v>344.49</v>
      </c>
      <c r="M1094" s="663">
        <v>1033.47</v>
      </c>
      <c r="N1094" s="662">
        <v>3</v>
      </c>
      <c r="O1094" s="745">
        <v>1.5</v>
      </c>
      <c r="P1094" s="663">
        <v>688.98</v>
      </c>
      <c r="Q1094" s="678">
        <v>0.66666666666666663</v>
      </c>
      <c r="R1094" s="662">
        <v>2</v>
      </c>
      <c r="S1094" s="678">
        <v>0.66666666666666663</v>
      </c>
      <c r="T1094" s="745">
        <v>1</v>
      </c>
      <c r="U1094" s="701">
        <v>0.66666666666666663</v>
      </c>
    </row>
    <row r="1095" spans="1:21" ht="14.4" customHeight="1" x14ac:dyDescent="0.3">
      <c r="A1095" s="661">
        <v>4</v>
      </c>
      <c r="B1095" s="662" t="s">
        <v>3182</v>
      </c>
      <c r="C1095" s="662" t="s">
        <v>3518</v>
      </c>
      <c r="D1095" s="743" t="s">
        <v>5665</v>
      </c>
      <c r="E1095" s="744" t="s">
        <v>3542</v>
      </c>
      <c r="F1095" s="662" t="s">
        <v>3512</v>
      </c>
      <c r="G1095" s="662" t="s">
        <v>3683</v>
      </c>
      <c r="H1095" s="662" t="s">
        <v>597</v>
      </c>
      <c r="I1095" s="662" t="s">
        <v>4900</v>
      </c>
      <c r="J1095" s="662" t="s">
        <v>4898</v>
      </c>
      <c r="K1095" s="662" t="s">
        <v>4899</v>
      </c>
      <c r="L1095" s="663">
        <v>344.49</v>
      </c>
      <c r="M1095" s="663">
        <v>344.49</v>
      </c>
      <c r="N1095" s="662">
        <v>1</v>
      </c>
      <c r="O1095" s="745">
        <v>0.5</v>
      </c>
      <c r="P1095" s="663">
        <v>344.49</v>
      </c>
      <c r="Q1095" s="678">
        <v>1</v>
      </c>
      <c r="R1095" s="662">
        <v>1</v>
      </c>
      <c r="S1095" s="678">
        <v>1</v>
      </c>
      <c r="T1095" s="745">
        <v>0.5</v>
      </c>
      <c r="U1095" s="701">
        <v>1</v>
      </c>
    </row>
    <row r="1096" spans="1:21" ht="14.4" customHeight="1" x14ac:dyDescent="0.3">
      <c r="A1096" s="661">
        <v>4</v>
      </c>
      <c r="B1096" s="662" t="s">
        <v>3182</v>
      </c>
      <c r="C1096" s="662" t="s">
        <v>3518</v>
      </c>
      <c r="D1096" s="743" t="s">
        <v>5665</v>
      </c>
      <c r="E1096" s="744" t="s">
        <v>3542</v>
      </c>
      <c r="F1096" s="662" t="s">
        <v>3512</v>
      </c>
      <c r="G1096" s="662" t="s">
        <v>3683</v>
      </c>
      <c r="H1096" s="662" t="s">
        <v>597</v>
      </c>
      <c r="I1096" s="662" t="s">
        <v>4901</v>
      </c>
      <c r="J1096" s="662" t="s">
        <v>4898</v>
      </c>
      <c r="K1096" s="662" t="s">
        <v>4902</v>
      </c>
      <c r="L1096" s="663">
        <v>344.49</v>
      </c>
      <c r="M1096" s="663">
        <v>344.49</v>
      </c>
      <c r="N1096" s="662">
        <v>1</v>
      </c>
      <c r="O1096" s="745">
        <v>0.5</v>
      </c>
      <c r="P1096" s="663">
        <v>344.49</v>
      </c>
      <c r="Q1096" s="678">
        <v>1</v>
      </c>
      <c r="R1096" s="662">
        <v>1</v>
      </c>
      <c r="S1096" s="678">
        <v>1</v>
      </c>
      <c r="T1096" s="745">
        <v>0.5</v>
      </c>
      <c r="U1096" s="701">
        <v>1</v>
      </c>
    </row>
    <row r="1097" spans="1:21" ht="14.4" customHeight="1" x14ac:dyDescent="0.3">
      <c r="A1097" s="661">
        <v>4</v>
      </c>
      <c r="B1097" s="662" t="s">
        <v>3182</v>
      </c>
      <c r="C1097" s="662" t="s">
        <v>3518</v>
      </c>
      <c r="D1097" s="743" t="s">
        <v>5665</v>
      </c>
      <c r="E1097" s="744" t="s">
        <v>3542</v>
      </c>
      <c r="F1097" s="662" t="s">
        <v>3512</v>
      </c>
      <c r="G1097" s="662" t="s">
        <v>3877</v>
      </c>
      <c r="H1097" s="662" t="s">
        <v>597</v>
      </c>
      <c r="I1097" s="662" t="s">
        <v>4903</v>
      </c>
      <c r="J1097" s="662" t="s">
        <v>2205</v>
      </c>
      <c r="K1097" s="662" t="s">
        <v>4904</v>
      </c>
      <c r="L1097" s="663">
        <v>24.22</v>
      </c>
      <c r="M1097" s="663">
        <v>24.22</v>
      </c>
      <c r="N1097" s="662">
        <v>1</v>
      </c>
      <c r="O1097" s="745">
        <v>0.5</v>
      </c>
      <c r="P1097" s="663"/>
      <c r="Q1097" s="678">
        <v>0</v>
      </c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4</v>
      </c>
      <c r="B1098" s="662" t="s">
        <v>3182</v>
      </c>
      <c r="C1098" s="662" t="s">
        <v>3518</v>
      </c>
      <c r="D1098" s="743" t="s">
        <v>5665</v>
      </c>
      <c r="E1098" s="744" t="s">
        <v>3542</v>
      </c>
      <c r="F1098" s="662" t="s">
        <v>3512</v>
      </c>
      <c r="G1098" s="662" t="s">
        <v>3589</v>
      </c>
      <c r="H1098" s="662" t="s">
        <v>597</v>
      </c>
      <c r="I1098" s="662" t="s">
        <v>3686</v>
      </c>
      <c r="J1098" s="662" t="s">
        <v>1841</v>
      </c>
      <c r="K1098" s="662" t="s">
        <v>1845</v>
      </c>
      <c r="L1098" s="663">
        <v>0</v>
      </c>
      <c r="M1098" s="663">
        <v>0</v>
      </c>
      <c r="N1098" s="662">
        <v>1</v>
      </c>
      <c r="O1098" s="745">
        <v>1</v>
      </c>
      <c r="P1098" s="663">
        <v>0</v>
      </c>
      <c r="Q1098" s="678"/>
      <c r="R1098" s="662">
        <v>1</v>
      </c>
      <c r="S1098" s="678">
        <v>1</v>
      </c>
      <c r="T1098" s="745">
        <v>1</v>
      </c>
      <c r="U1098" s="701">
        <v>1</v>
      </c>
    </row>
    <row r="1099" spans="1:21" ht="14.4" customHeight="1" x14ac:dyDescent="0.3">
      <c r="A1099" s="661">
        <v>4</v>
      </c>
      <c r="B1099" s="662" t="s">
        <v>3182</v>
      </c>
      <c r="C1099" s="662" t="s">
        <v>3518</v>
      </c>
      <c r="D1099" s="743" t="s">
        <v>5665</v>
      </c>
      <c r="E1099" s="744" t="s">
        <v>3542</v>
      </c>
      <c r="F1099" s="662" t="s">
        <v>3512</v>
      </c>
      <c r="G1099" s="662" t="s">
        <v>3589</v>
      </c>
      <c r="H1099" s="662" t="s">
        <v>597</v>
      </c>
      <c r="I1099" s="662" t="s">
        <v>1844</v>
      </c>
      <c r="J1099" s="662" t="s">
        <v>1841</v>
      </c>
      <c r="K1099" s="662" t="s">
        <v>1845</v>
      </c>
      <c r="L1099" s="663">
        <v>301.2</v>
      </c>
      <c r="M1099" s="663">
        <v>602.4</v>
      </c>
      <c r="N1099" s="662">
        <v>2</v>
      </c>
      <c r="O1099" s="745">
        <v>0.5</v>
      </c>
      <c r="P1099" s="663">
        <v>602.4</v>
      </c>
      <c r="Q1099" s="678">
        <v>1</v>
      </c>
      <c r="R1099" s="662">
        <v>2</v>
      </c>
      <c r="S1099" s="678">
        <v>1</v>
      </c>
      <c r="T1099" s="745">
        <v>0.5</v>
      </c>
      <c r="U1099" s="701">
        <v>1</v>
      </c>
    </row>
    <row r="1100" spans="1:21" ht="14.4" customHeight="1" x14ac:dyDescent="0.3">
      <c r="A1100" s="661">
        <v>4</v>
      </c>
      <c r="B1100" s="662" t="s">
        <v>3182</v>
      </c>
      <c r="C1100" s="662" t="s">
        <v>3518</v>
      </c>
      <c r="D1100" s="743" t="s">
        <v>5665</v>
      </c>
      <c r="E1100" s="744" t="s">
        <v>3542</v>
      </c>
      <c r="F1100" s="662" t="s">
        <v>3512</v>
      </c>
      <c r="G1100" s="662" t="s">
        <v>3589</v>
      </c>
      <c r="H1100" s="662" t="s">
        <v>597</v>
      </c>
      <c r="I1100" s="662" t="s">
        <v>1844</v>
      </c>
      <c r="J1100" s="662" t="s">
        <v>1841</v>
      </c>
      <c r="K1100" s="662" t="s">
        <v>1845</v>
      </c>
      <c r="L1100" s="663">
        <v>185.26</v>
      </c>
      <c r="M1100" s="663">
        <v>926.3</v>
      </c>
      <c r="N1100" s="662">
        <v>5</v>
      </c>
      <c r="O1100" s="745">
        <v>2</v>
      </c>
      <c r="P1100" s="663">
        <v>370.52</v>
      </c>
      <c r="Q1100" s="678">
        <v>0.4</v>
      </c>
      <c r="R1100" s="662">
        <v>2</v>
      </c>
      <c r="S1100" s="678">
        <v>0.4</v>
      </c>
      <c r="T1100" s="745">
        <v>1</v>
      </c>
      <c r="U1100" s="701">
        <v>0.5</v>
      </c>
    </row>
    <row r="1101" spans="1:21" ht="14.4" customHeight="1" x14ac:dyDescent="0.3">
      <c r="A1101" s="661">
        <v>4</v>
      </c>
      <c r="B1101" s="662" t="s">
        <v>3182</v>
      </c>
      <c r="C1101" s="662" t="s">
        <v>3518</v>
      </c>
      <c r="D1101" s="743" t="s">
        <v>5665</v>
      </c>
      <c r="E1101" s="744" t="s">
        <v>3542</v>
      </c>
      <c r="F1101" s="662" t="s">
        <v>3512</v>
      </c>
      <c r="G1101" s="662" t="s">
        <v>3589</v>
      </c>
      <c r="H1101" s="662" t="s">
        <v>597</v>
      </c>
      <c r="I1101" s="662" t="s">
        <v>4905</v>
      </c>
      <c r="J1101" s="662" t="s">
        <v>1841</v>
      </c>
      <c r="K1101" s="662" t="s">
        <v>1845</v>
      </c>
      <c r="L1101" s="663">
        <v>0</v>
      </c>
      <c r="M1101" s="663">
        <v>0</v>
      </c>
      <c r="N1101" s="662">
        <v>1</v>
      </c>
      <c r="O1101" s="745">
        <v>0.5</v>
      </c>
      <c r="P1101" s="663">
        <v>0</v>
      </c>
      <c r="Q1101" s="678"/>
      <c r="R1101" s="662">
        <v>1</v>
      </c>
      <c r="S1101" s="678">
        <v>1</v>
      </c>
      <c r="T1101" s="745">
        <v>0.5</v>
      </c>
      <c r="U1101" s="701">
        <v>1</v>
      </c>
    </row>
    <row r="1102" spans="1:21" ht="14.4" customHeight="1" x14ac:dyDescent="0.3">
      <c r="A1102" s="661">
        <v>4</v>
      </c>
      <c r="B1102" s="662" t="s">
        <v>3182</v>
      </c>
      <c r="C1102" s="662" t="s">
        <v>3518</v>
      </c>
      <c r="D1102" s="743" t="s">
        <v>5665</v>
      </c>
      <c r="E1102" s="744" t="s">
        <v>3542</v>
      </c>
      <c r="F1102" s="662" t="s">
        <v>3512</v>
      </c>
      <c r="G1102" s="662" t="s">
        <v>3684</v>
      </c>
      <c r="H1102" s="662" t="s">
        <v>1373</v>
      </c>
      <c r="I1102" s="662" t="s">
        <v>1374</v>
      </c>
      <c r="J1102" s="662" t="s">
        <v>1375</v>
      </c>
      <c r="K1102" s="662" t="s">
        <v>1376</v>
      </c>
      <c r="L1102" s="663">
        <v>102.93</v>
      </c>
      <c r="M1102" s="663">
        <v>102.93</v>
      </c>
      <c r="N1102" s="662">
        <v>1</v>
      </c>
      <c r="O1102" s="745">
        <v>1</v>
      </c>
      <c r="P1102" s="663">
        <v>102.93</v>
      </c>
      <c r="Q1102" s="678">
        <v>1</v>
      </c>
      <c r="R1102" s="662">
        <v>1</v>
      </c>
      <c r="S1102" s="678">
        <v>1</v>
      </c>
      <c r="T1102" s="745">
        <v>1</v>
      </c>
      <c r="U1102" s="701">
        <v>1</v>
      </c>
    </row>
    <row r="1103" spans="1:21" ht="14.4" customHeight="1" x14ac:dyDescent="0.3">
      <c r="A1103" s="661">
        <v>4</v>
      </c>
      <c r="B1103" s="662" t="s">
        <v>3182</v>
      </c>
      <c r="C1103" s="662" t="s">
        <v>3518</v>
      </c>
      <c r="D1103" s="743" t="s">
        <v>5665</v>
      </c>
      <c r="E1103" s="744" t="s">
        <v>3542</v>
      </c>
      <c r="F1103" s="662" t="s">
        <v>3512</v>
      </c>
      <c r="G1103" s="662" t="s">
        <v>3772</v>
      </c>
      <c r="H1103" s="662" t="s">
        <v>597</v>
      </c>
      <c r="I1103" s="662" t="s">
        <v>4906</v>
      </c>
      <c r="J1103" s="662" t="s">
        <v>4907</v>
      </c>
      <c r="K1103" s="662" t="s">
        <v>4908</v>
      </c>
      <c r="L1103" s="663">
        <v>161.66</v>
      </c>
      <c r="M1103" s="663">
        <v>969.96</v>
      </c>
      <c r="N1103" s="662">
        <v>6</v>
      </c>
      <c r="O1103" s="745">
        <v>2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4</v>
      </c>
      <c r="B1104" s="662" t="s">
        <v>3182</v>
      </c>
      <c r="C1104" s="662" t="s">
        <v>3518</v>
      </c>
      <c r="D1104" s="743" t="s">
        <v>5665</v>
      </c>
      <c r="E1104" s="744" t="s">
        <v>3542</v>
      </c>
      <c r="F1104" s="662" t="s">
        <v>3512</v>
      </c>
      <c r="G1104" s="662" t="s">
        <v>3995</v>
      </c>
      <c r="H1104" s="662" t="s">
        <v>597</v>
      </c>
      <c r="I1104" s="662" t="s">
        <v>2713</v>
      </c>
      <c r="J1104" s="662" t="s">
        <v>2714</v>
      </c>
      <c r="K1104" s="662" t="s">
        <v>2715</v>
      </c>
      <c r="L1104" s="663">
        <v>215.12</v>
      </c>
      <c r="M1104" s="663">
        <v>430.24</v>
      </c>
      <c r="N1104" s="662">
        <v>2</v>
      </c>
      <c r="O1104" s="745">
        <v>2</v>
      </c>
      <c r="P1104" s="663">
        <v>430.24</v>
      </c>
      <c r="Q1104" s="678">
        <v>1</v>
      </c>
      <c r="R1104" s="662">
        <v>2</v>
      </c>
      <c r="S1104" s="678">
        <v>1</v>
      </c>
      <c r="T1104" s="745">
        <v>2</v>
      </c>
      <c r="U1104" s="701">
        <v>1</v>
      </c>
    </row>
    <row r="1105" spans="1:21" ht="14.4" customHeight="1" x14ac:dyDescent="0.3">
      <c r="A1105" s="661">
        <v>4</v>
      </c>
      <c r="B1105" s="662" t="s">
        <v>3182</v>
      </c>
      <c r="C1105" s="662" t="s">
        <v>3518</v>
      </c>
      <c r="D1105" s="743" t="s">
        <v>5665</v>
      </c>
      <c r="E1105" s="744" t="s">
        <v>3542</v>
      </c>
      <c r="F1105" s="662" t="s">
        <v>3512</v>
      </c>
      <c r="G1105" s="662" t="s">
        <v>3995</v>
      </c>
      <c r="H1105" s="662" t="s">
        <v>597</v>
      </c>
      <c r="I1105" s="662" t="s">
        <v>2713</v>
      </c>
      <c r="J1105" s="662" t="s">
        <v>2714</v>
      </c>
      <c r="K1105" s="662" t="s">
        <v>2715</v>
      </c>
      <c r="L1105" s="663">
        <v>256.67</v>
      </c>
      <c r="M1105" s="663">
        <v>256.67</v>
      </c>
      <c r="N1105" s="662">
        <v>1</v>
      </c>
      <c r="O1105" s="745">
        <v>1</v>
      </c>
      <c r="P1105" s="663">
        <v>256.67</v>
      </c>
      <c r="Q1105" s="678">
        <v>1</v>
      </c>
      <c r="R1105" s="662">
        <v>1</v>
      </c>
      <c r="S1105" s="678">
        <v>1</v>
      </c>
      <c r="T1105" s="745">
        <v>1</v>
      </c>
      <c r="U1105" s="701">
        <v>1</v>
      </c>
    </row>
    <row r="1106" spans="1:21" ht="14.4" customHeight="1" x14ac:dyDescent="0.3">
      <c r="A1106" s="661">
        <v>4</v>
      </c>
      <c r="B1106" s="662" t="s">
        <v>3182</v>
      </c>
      <c r="C1106" s="662" t="s">
        <v>3518</v>
      </c>
      <c r="D1106" s="743" t="s">
        <v>5665</v>
      </c>
      <c r="E1106" s="744" t="s">
        <v>3542</v>
      </c>
      <c r="F1106" s="662" t="s">
        <v>3512</v>
      </c>
      <c r="G1106" s="662" t="s">
        <v>3592</v>
      </c>
      <c r="H1106" s="662" t="s">
        <v>597</v>
      </c>
      <c r="I1106" s="662" t="s">
        <v>4558</v>
      </c>
      <c r="J1106" s="662" t="s">
        <v>1330</v>
      </c>
      <c r="K1106" s="662" t="s">
        <v>4559</v>
      </c>
      <c r="L1106" s="663">
        <v>54.23</v>
      </c>
      <c r="M1106" s="663">
        <v>108.46</v>
      </c>
      <c r="N1106" s="662">
        <v>2</v>
      </c>
      <c r="O1106" s="745">
        <v>0.5</v>
      </c>
      <c r="P1106" s="663">
        <v>108.46</v>
      </c>
      <c r="Q1106" s="678">
        <v>1</v>
      </c>
      <c r="R1106" s="662">
        <v>2</v>
      </c>
      <c r="S1106" s="678">
        <v>1</v>
      </c>
      <c r="T1106" s="745">
        <v>0.5</v>
      </c>
      <c r="U1106" s="701">
        <v>1</v>
      </c>
    </row>
    <row r="1107" spans="1:21" ht="14.4" customHeight="1" x14ac:dyDescent="0.3">
      <c r="A1107" s="661">
        <v>4</v>
      </c>
      <c r="B1107" s="662" t="s">
        <v>3182</v>
      </c>
      <c r="C1107" s="662" t="s">
        <v>3518</v>
      </c>
      <c r="D1107" s="743" t="s">
        <v>5665</v>
      </c>
      <c r="E1107" s="744" t="s">
        <v>3542</v>
      </c>
      <c r="F1107" s="662" t="s">
        <v>3512</v>
      </c>
      <c r="G1107" s="662" t="s">
        <v>4909</v>
      </c>
      <c r="H1107" s="662" t="s">
        <v>597</v>
      </c>
      <c r="I1107" s="662" t="s">
        <v>1125</v>
      </c>
      <c r="J1107" s="662" t="s">
        <v>4910</v>
      </c>
      <c r="K1107" s="662" t="s">
        <v>4911</v>
      </c>
      <c r="L1107" s="663">
        <v>99.11</v>
      </c>
      <c r="M1107" s="663">
        <v>99.11</v>
      </c>
      <c r="N1107" s="662">
        <v>1</v>
      </c>
      <c r="O1107" s="745">
        <v>1</v>
      </c>
      <c r="P1107" s="663"/>
      <c r="Q1107" s="678">
        <v>0</v>
      </c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4</v>
      </c>
      <c r="B1108" s="662" t="s">
        <v>3182</v>
      </c>
      <c r="C1108" s="662" t="s">
        <v>3518</v>
      </c>
      <c r="D1108" s="743" t="s">
        <v>5665</v>
      </c>
      <c r="E1108" s="744" t="s">
        <v>3542</v>
      </c>
      <c r="F1108" s="662" t="s">
        <v>3512</v>
      </c>
      <c r="G1108" s="662" t="s">
        <v>4912</v>
      </c>
      <c r="H1108" s="662" t="s">
        <v>1373</v>
      </c>
      <c r="I1108" s="662" t="s">
        <v>4913</v>
      </c>
      <c r="J1108" s="662" t="s">
        <v>3322</v>
      </c>
      <c r="K1108" s="662" t="s">
        <v>3455</v>
      </c>
      <c r="L1108" s="663">
        <v>0</v>
      </c>
      <c r="M1108" s="663">
        <v>0</v>
      </c>
      <c r="N1108" s="662">
        <v>4</v>
      </c>
      <c r="O1108" s="745">
        <v>1.5</v>
      </c>
      <c r="P1108" s="663">
        <v>0</v>
      </c>
      <c r="Q1108" s="678"/>
      <c r="R1108" s="662">
        <v>4</v>
      </c>
      <c r="S1108" s="678">
        <v>1</v>
      </c>
      <c r="T1108" s="745">
        <v>1.5</v>
      </c>
      <c r="U1108" s="701">
        <v>1</v>
      </c>
    </row>
    <row r="1109" spans="1:21" ht="14.4" customHeight="1" x14ac:dyDescent="0.3">
      <c r="A1109" s="661">
        <v>4</v>
      </c>
      <c r="B1109" s="662" t="s">
        <v>3182</v>
      </c>
      <c r="C1109" s="662" t="s">
        <v>3518</v>
      </c>
      <c r="D1109" s="743" t="s">
        <v>5665</v>
      </c>
      <c r="E1109" s="744" t="s">
        <v>3542</v>
      </c>
      <c r="F1109" s="662" t="s">
        <v>3512</v>
      </c>
      <c r="G1109" s="662" t="s">
        <v>4912</v>
      </c>
      <c r="H1109" s="662" t="s">
        <v>1373</v>
      </c>
      <c r="I1109" s="662" t="s">
        <v>4913</v>
      </c>
      <c r="J1109" s="662" t="s">
        <v>3322</v>
      </c>
      <c r="K1109" s="662" t="s">
        <v>3455</v>
      </c>
      <c r="L1109" s="663">
        <v>80.45</v>
      </c>
      <c r="M1109" s="663">
        <v>482.70000000000005</v>
      </c>
      <c r="N1109" s="662">
        <v>6</v>
      </c>
      <c r="O1109" s="745">
        <v>3</v>
      </c>
      <c r="P1109" s="663">
        <v>321.8</v>
      </c>
      <c r="Q1109" s="678">
        <v>0.66666666666666663</v>
      </c>
      <c r="R1109" s="662">
        <v>4</v>
      </c>
      <c r="S1109" s="678">
        <v>0.66666666666666663</v>
      </c>
      <c r="T1109" s="745">
        <v>2</v>
      </c>
      <c r="U1109" s="701">
        <v>0.66666666666666663</v>
      </c>
    </row>
    <row r="1110" spans="1:21" ht="14.4" customHeight="1" x14ac:dyDescent="0.3">
      <c r="A1110" s="661">
        <v>4</v>
      </c>
      <c r="B1110" s="662" t="s">
        <v>3182</v>
      </c>
      <c r="C1110" s="662" t="s">
        <v>3518</v>
      </c>
      <c r="D1110" s="743" t="s">
        <v>5665</v>
      </c>
      <c r="E1110" s="744" t="s">
        <v>3542</v>
      </c>
      <c r="F1110" s="662" t="s">
        <v>3512</v>
      </c>
      <c r="G1110" s="662" t="s">
        <v>4050</v>
      </c>
      <c r="H1110" s="662" t="s">
        <v>1373</v>
      </c>
      <c r="I1110" s="662" t="s">
        <v>4914</v>
      </c>
      <c r="J1110" s="662" t="s">
        <v>4057</v>
      </c>
      <c r="K1110" s="662" t="s">
        <v>4915</v>
      </c>
      <c r="L1110" s="663">
        <v>246.39</v>
      </c>
      <c r="M1110" s="663">
        <v>492.78</v>
      </c>
      <c r="N1110" s="662">
        <v>2</v>
      </c>
      <c r="O1110" s="745">
        <v>1</v>
      </c>
      <c r="P1110" s="663"/>
      <c r="Q1110" s="678">
        <v>0</v>
      </c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4</v>
      </c>
      <c r="B1111" s="662" t="s">
        <v>3182</v>
      </c>
      <c r="C1111" s="662" t="s">
        <v>3518</v>
      </c>
      <c r="D1111" s="743" t="s">
        <v>5665</v>
      </c>
      <c r="E1111" s="744" t="s">
        <v>3542</v>
      </c>
      <c r="F1111" s="662" t="s">
        <v>3512</v>
      </c>
      <c r="G1111" s="662" t="s">
        <v>3884</v>
      </c>
      <c r="H1111" s="662" t="s">
        <v>597</v>
      </c>
      <c r="I1111" s="662" t="s">
        <v>4916</v>
      </c>
      <c r="J1111" s="662" t="s">
        <v>4917</v>
      </c>
      <c r="K1111" s="662" t="s">
        <v>4918</v>
      </c>
      <c r="L1111" s="663">
        <v>0</v>
      </c>
      <c r="M1111" s="663">
        <v>0</v>
      </c>
      <c r="N1111" s="662">
        <v>1</v>
      </c>
      <c r="O1111" s="745">
        <v>1</v>
      </c>
      <c r="P1111" s="663"/>
      <c r="Q1111" s="678"/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4</v>
      </c>
      <c r="B1112" s="662" t="s">
        <v>3182</v>
      </c>
      <c r="C1112" s="662" t="s">
        <v>3518</v>
      </c>
      <c r="D1112" s="743" t="s">
        <v>5665</v>
      </c>
      <c r="E1112" s="744" t="s">
        <v>3542</v>
      </c>
      <c r="F1112" s="662" t="s">
        <v>3512</v>
      </c>
      <c r="G1112" s="662" t="s">
        <v>3884</v>
      </c>
      <c r="H1112" s="662" t="s">
        <v>597</v>
      </c>
      <c r="I1112" s="662" t="s">
        <v>4919</v>
      </c>
      <c r="J1112" s="662" t="s">
        <v>4920</v>
      </c>
      <c r="K1112" s="662" t="s">
        <v>4921</v>
      </c>
      <c r="L1112" s="663">
        <v>0</v>
      </c>
      <c r="M1112" s="663">
        <v>0</v>
      </c>
      <c r="N1112" s="662">
        <v>1</v>
      </c>
      <c r="O1112" s="745">
        <v>1</v>
      </c>
      <c r="P1112" s="663"/>
      <c r="Q1112" s="678"/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4</v>
      </c>
      <c r="B1113" s="662" t="s">
        <v>3182</v>
      </c>
      <c r="C1113" s="662" t="s">
        <v>3518</v>
      </c>
      <c r="D1113" s="743" t="s">
        <v>5665</v>
      </c>
      <c r="E1113" s="744" t="s">
        <v>3542</v>
      </c>
      <c r="F1113" s="662" t="s">
        <v>3512</v>
      </c>
      <c r="G1113" s="662" t="s">
        <v>3928</v>
      </c>
      <c r="H1113" s="662" t="s">
        <v>597</v>
      </c>
      <c r="I1113" s="662" t="s">
        <v>3929</v>
      </c>
      <c r="J1113" s="662" t="s">
        <v>1158</v>
      </c>
      <c r="K1113" s="662" t="s">
        <v>3930</v>
      </c>
      <c r="L1113" s="663">
        <v>121.96</v>
      </c>
      <c r="M1113" s="663">
        <v>1219.5999999999999</v>
      </c>
      <c r="N1113" s="662">
        <v>10</v>
      </c>
      <c r="O1113" s="745">
        <v>10</v>
      </c>
      <c r="P1113" s="663">
        <v>365.88</v>
      </c>
      <c r="Q1113" s="678">
        <v>0.30000000000000004</v>
      </c>
      <c r="R1113" s="662">
        <v>3</v>
      </c>
      <c r="S1113" s="678">
        <v>0.3</v>
      </c>
      <c r="T1113" s="745">
        <v>3</v>
      </c>
      <c r="U1113" s="701">
        <v>0.3</v>
      </c>
    </row>
    <row r="1114" spans="1:21" ht="14.4" customHeight="1" x14ac:dyDescent="0.3">
      <c r="A1114" s="661">
        <v>4</v>
      </c>
      <c r="B1114" s="662" t="s">
        <v>3182</v>
      </c>
      <c r="C1114" s="662" t="s">
        <v>3518</v>
      </c>
      <c r="D1114" s="743" t="s">
        <v>5665</v>
      </c>
      <c r="E1114" s="744" t="s">
        <v>3542</v>
      </c>
      <c r="F1114" s="662" t="s">
        <v>3512</v>
      </c>
      <c r="G1114" s="662" t="s">
        <v>3928</v>
      </c>
      <c r="H1114" s="662" t="s">
        <v>597</v>
      </c>
      <c r="I1114" s="662" t="s">
        <v>3929</v>
      </c>
      <c r="J1114" s="662" t="s">
        <v>1158</v>
      </c>
      <c r="K1114" s="662" t="s">
        <v>3930</v>
      </c>
      <c r="L1114" s="663">
        <v>139.63999999999999</v>
      </c>
      <c r="M1114" s="663">
        <v>279.27999999999997</v>
      </c>
      <c r="N1114" s="662">
        <v>2</v>
      </c>
      <c r="O1114" s="745">
        <v>2</v>
      </c>
      <c r="P1114" s="663">
        <v>139.63999999999999</v>
      </c>
      <c r="Q1114" s="678">
        <v>0.5</v>
      </c>
      <c r="R1114" s="662">
        <v>1</v>
      </c>
      <c r="S1114" s="678">
        <v>0.5</v>
      </c>
      <c r="T1114" s="745">
        <v>1</v>
      </c>
      <c r="U1114" s="701">
        <v>0.5</v>
      </c>
    </row>
    <row r="1115" spans="1:21" ht="14.4" customHeight="1" x14ac:dyDescent="0.3">
      <c r="A1115" s="661">
        <v>4</v>
      </c>
      <c r="B1115" s="662" t="s">
        <v>3182</v>
      </c>
      <c r="C1115" s="662" t="s">
        <v>3518</v>
      </c>
      <c r="D1115" s="743" t="s">
        <v>5665</v>
      </c>
      <c r="E1115" s="744" t="s">
        <v>3542</v>
      </c>
      <c r="F1115" s="662" t="s">
        <v>3512</v>
      </c>
      <c r="G1115" s="662" t="s">
        <v>3593</v>
      </c>
      <c r="H1115" s="662" t="s">
        <v>597</v>
      </c>
      <c r="I1115" s="662" t="s">
        <v>806</v>
      </c>
      <c r="J1115" s="662" t="s">
        <v>3594</v>
      </c>
      <c r="K1115" s="662" t="s">
        <v>3595</v>
      </c>
      <c r="L1115" s="663">
        <v>0</v>
      </c>
      <c r="M1115" s="663">
        <v>0</v>
      </c>
      <c r="N1115" s="662">
        <v>2</v>
      </c>
      <c r="O1115" s="745">
        <v>2</v>
      </c>
      <c r="P1115" s="663">
        <v>0</v>
      </c>
      <c r="Q1115" s="678"/>
      <c r="R1115" s="662">
        <v>1</v>
      </c>
      <c r="S1115" s="678">
        <v>0.5</v>
      </c>
      <c r="T1115" s="745">
        <v>1</v>
      </c>
      <c r="U1115" s="701">
        <v>0.5</v>
      </c>
    </row>
    <row r="1116" spans="1:21" ht="14.4" customHeight="1" x14ac:dyDescent="0.3">
      <c r="A1116" s="661">
        <v>4</v>
      </c>
      <c r="B1116" s="662" t="s">
        <v>3182</v>
      </c>
      <c r="C1116" s="662" t="s">
        <v>3518</v>
      </c>
      <c r="D1116" s="743" t="s">
        <v>5665</v>
      </c>
      <c r="E1116" s="744" t="s">
        <v>3542</v>
      </c>
      <c r="F1116" s="662" t="s">
        <v>3512</v>
      </c>
      <c r="G1116" s="662" t="s">
        <v>3666</v>
      </c>
      <c r="H1116" s="662" t="s">
        <v>1373</v>
      </c>
      <c r="I1116" s="662" t="s">
        <v>3828</v>
      </c>
      <c r="J1116" s="662" t="s">
        <v>3829</v>
      </c>
      <c r="K1116" s="662" t="s">
        <v>2247</v>
      </c>
      <c r="L1116" s="663">
        <v>140.94999999999999</v>
      </c>
      <c r="M1116" s="663">
        <v>140.94999999999999</v>
      </c>
      <c r="N1116" s="662">
        <v>1</v>
      </c>
      <c r="O1116" s="745">
        <v>1</v>
      </c>
      <c r="P1116" s="663">
        <v>140.94999999999999</v>
      </c>
      <c r="Q1116" s="678">
        <v>1</v>
      </c>
      <c r="R1116" s="662">
        <v>1</v>
      </c>
      <c r="S1116" s="678">
        <v>1</v>
      </c>
      <c r="T1116" s="745">
        <v>1</v>
      </c>
      <c r="U1116" s="701">
        <v>1</v>
      </c>
    </row>
    <row r="1117" spans="1:21" ht="14.4" customHeight="1" x14ac:dyDescent="0.3">
      <c r="A1117" s="661">
        <v>4</v>
      </c>
      <c r="B1117" s="662" t="s">
        <v>3182</v>
      </c>
      <c r="C1117" s="662" t="s">
        <v>3518</v>
      </c>
      <c r="D1117" s="743" t="s">
        <v>5665</v>
      </c>
      <c r="E1117" s="744" t="s">
        <v>3542</v>
      </c>
      <c r="F1117" s="662" t="s">
        <v>3512</v>
      </c>
      <c r="G1117" s="662" t="s">
        <v>3599</v>
      </c>
      <c r="H1117" s="662" t="s">
        <v>597</v>
      </c>
      <c r="I1117" s="662" t="s">
        <v>4922</v>
      </c>
      <c r="J1117" s="662" t="s">
        <v>4923</v>
      </c>
      <c r="K1117" s="662" t="s">
        <v>1338</v>
      </c>
      <c r="L1117" s="663">
        <v>0</v>
      </c>
      <c r="M1117" s="663">
        <v>0</v>
      </c>
      <c r="N1117" s="662">
        <v>1</v>
      </c>
      <c r="O1117" s="745">
        <v>0.5</v>
      </c>
      <c r="P1117" s="663"/>
      <c r="Q1117" s="678"/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4</v>
      </c>
      <c r="B1118" s="662" t="s">
        <v>3182</v>
      </c>
      <c r="C1118" s="662" t="s">
        <v>3518</v>
      </c>
      <c r="D1118" s="743" t="s">
        <v>5665</v>
      </c>
      <c r="E1118" s="744" t="s">
        <v>3542</v>
      </c>
      <c r="F1118" s="662" t="s">
        <v>3512</v>
      </c>
      <c r="G1118" s="662" t="s">
        <v>3602</v>
      </c>
      <c r="H1118" s="662" t="s">
        <v>1373</v>
      </c>
      <c r="I1118" s="662" t="s">
        <v>1538</v>
      </c>
      <c r="J1118" s="662" t="s">
        <v>1539</v>
      </c>
      <c r="K1118" s="662" t="s">
        <v>1540</v>
      </c>
      <c r="L1118" s="663">
        <v>133.94</v>
      </c>
      <c r="M1118" s="663">
        <v>669.7</v>
      </c>
      <c r="N1118" s="662">
        <v>5</v>
      </c>
      <c r="O1118" s="745">
        <v>2.5</v>
      </c>
      <c r="P1118" s="663">
        <v>669.7</v>
      </c>
      <c r="Q1118" s="678">
        <v>1</v>
      </c>
      <c r="R1118" s="662">
        <v>5</v>
      </c>
      <c r="S1118" s="678">
        <v>1</v>
      </c>
      <c r="T1118" s="745">
        <v>2.5</v>
      </c>
      <c r="U1118" s="701">
        <v>1</v>
      </c>
    </row>
    <row r="1119" spans="1:21" ht="14.4" customHeight="1" x14ac:dyDescent="0.3">
      <c r="A1119" s="661">
        <v>4</v>
      </c>
      <c r="B1119" s="662" t="s">
        <v>3182</v>
      </c>
      <c r="C1119" s="662" t="s">
        <v>3518</v>
      </c>
      <c r="D1119" s="743" t="s">
        <v>5665</v>
      </c>
      <c r="E1119" s="744" t="s">
        <v>3542</v>
      </c>
      <c r="F1119" s="662" t="s">
        <v>3514</v>
      </c>
      <c r="G1119" s="662" t="s">
        <v>4073</v>
      </c>
      <c r="H1119" s="662" t="s">
        <v>597</v>
      </c>
      <c r="I1119" s="662" t="s">
        <v>4074</v>
      </c>
      <c r="J1119" s="662" t="s">
        <v>4075</v>
      </c>
      <c r="K1119" s="662" t="s">
        <v>4076</v>
      </c>
      <c r="L1119" s="663">
        <v>500</v>
      </c>
      <c r="M1119" s="663">
        <v>500</v>
      </c>
      <c r="N1119" s="662">
        <v>1</v>
      </c>
      <c r="O1119" s="745">
        <v>1</v>
      </c>
      <c r="P1119" s="663">
        <v>500</v>
      </c>
      <c r="Q1119" s="678">
        <v>1</v>
      </c>
      <c r="R1119" s="662">
        <v>1</v>
      </c>
      <c r="S1119" s="678">
        <v>1</v>
      </c>
      <c r="T1119" s="745">
        <v>1</v>
      </c>
      <c r="U1119" s="701">
        <v>1</v>
      </c>
    </row>
    <row r="1120" spans="1:21" ht="14.4" customHeight="1" x14ac:dyDescent="0.3">
      <c r="A1120" s="661">
        <v>4</v>
      </c>
      <c r="B1120" s="662" t="s">
        <v>3182</v>
      </c>
      <c r="C1120" s="662" t="s">
        <v>3518</v>
      </c>
      <c r="D1120" s="743" t="s">
        <v>5665</v>
      </c>
      <c r="E1120" s="744" t="s">
        <v>3542</v>
      </c>
      <c r="F1120" s="662" t="s">
        <v>3514</v>
      </c>
      <c r="G1120" s="662" t="s">
        <v>4073</v>
      </c>
      <c r="H1120" s="662" t="s">
        <v>597</v>
      </c>
      <c r="I1120" s="662" t="s">
        <v>4080</v>
      </c>
      <c r="J1120" s="662" t="s">
        <v>4081</v>
      </c>
      <c r="K1120" s="662" t="s">
        <v>4082</v>
      </c>
      <c r="L1120" s="663">
        <v>287</v>
      </c>
      <c r="M1120" s="663">
        <v>287</v>
      </c>
      <c r="N1120" s="662">
        <v>1</v>
      </c>
      <c r="O1120" s="745">
        <v>1</v>
      </c>
      <c r="P1120" s="663">
        <v>287</v>
      </c>
      <c r="Q1120" s="678">
        <v>1</v>
      </c>
      <c r="R1120" s="662">
        <v>1</v>
      </c>
      <c r="S1120" s="678">
        <v>1</v>
      </c>
      <c r="T1120" s="745">
        <v>1</v>
      </c>
      <c r="U1120" s="701">
        <v>1</v>
      </c>
    </row>
    <row r="1121" spans="1:21" ht="14.4" customHeight="1" x14ac:dyDescent="0.3">
      <c r="A1121" s="661">
        <v>4</v>
      </c>
      <c r="B1121" s="662" t="s">
        <v>3182</v>
      </c>
      <c r="C1121" s="662" t="s">
        <v>3518</v>
      </c>
      <c r="D1121" s="743" t="s">
        <v>5665</v>
      </c>
      <c r="E1121" s="744" t="s">
        <v>3542</v>
      </c>
      <c r="F1121" s="662" t="s">
        <v>3514</v>
      </c>
      <c r="G1121" s="662" t="s">
        <v>4073</v>
      </c>
      <c r="H1121" s="662" t="s">
        <v>597</v>
      </c>
      <c r="I1121" s="662" t="s">
        <v>4167</v>
      </c>
      <c r="J1121" s="662" t="s">
        <v>4165</v>
      </c>
      <c r="K1121" s="662" t="s">
        <v>4168</v>
      </c>
      <c r="L1121" s="663">
        <v>1500.3</v>
      </c>
      <c r="M1121" s="663">
        <v>9001.7999999999993</v>
      </c>
      <c r="N1121" s="662">
        <v>6</v>
      </c>
      <c r="O1121" s="745">
        <v>1</v>
      </c>
      <c r="P1121" s="663">
        <v>9001.7999999999993</v>
      </c>
      <c r="Q1121" s="678">
        <v>1</v>
      </c>
      <c r="R1121" s="662">
        <v>6</v>
      </c>
      <c r="S1121" s="678">
        <v>1</v>
      </c>
      <c r="T1121" s="745">
        <v>1</v>
      </c>
      <c r="U1121" s="701">
        <v>1</v>
      </c>
    </row>
    <row r="1122" spans="1:21" ht="14.4" customHeight="1" x14ac:dyDescent="0.3">
      <c r="A1122" s="661">
        <v>4</v>
      </c>
      <c r="B1122" s="662" t="s">
        <v>3182</v>
      </c>
      <c r="C1122" s="662" t="s">
        <v>3518</v>
      </c>
      <c r="D1122" s="743" t="s">
        <v>5665</v>
      </c>
      <c r="E1122" s="744" t="s">
        <v>3542</v>
      </c>
      <c r="F1122" s="662" t="s">
        <v>3514</v>
      </c>
      <c r="G1122" s="662" t="s">
        <v>4073</v>
      </c>
      <c r="H1122" s="662" t="s">
        <v>597</v>
      </c>
      <c r="I1122" s="662" t="s">
        <v>4234</v>
      </c>
      <c r="J1122" s="662" t="s">
        <v>4232</v>
      </c>
      <c r="K1122" s="662" t="s">
        <v>4235</v>
      </c>
      <c r="L1122" s="663">
        <v>3000</v>
      </c>
      <c r="M1122" s="663">
        <v>9000</v>
      </c>
      <c r="N1122" s="662">
        <v>3</v>
      </c>
      <c r="O1122" s="745">
        <v>1</v>
      </c>
      <c r="P1122" s="663">
        <v>9000</v>
      </c>
      <c r="Q1122" s="678">
        <v>1</v>
      </c>
      <c r="R1122" s="662">
        <v>3</v>
      </c>
      <c r="S1122" s="678">
        <v>1</v>
      </c>
      <c r="T1122" s="745">
        <v>1</v>
      </c>
      <c r="U1122" s="701">
        <v>1</v>
      </c>
    </row>
    <row r="1123" spans="1:21" ht="14.4" customHeight="1" x14ac:dyDescent="0.3">
      <c r="A1123" s="661">
        <v>4</v>
      </c>
      <c r="B1123" s="662" t="s">
        <v>3182</v>
      </c>
      <c r="C1123" s="662" t="s">
        <v>3518</v>
      </c>
      <c r="D1123" s="743" t="s">
        <v>5665</v>
      </c>
      <c r="E1123" s="744" t="s">
        <v>3542</v>
      </c>
      <c r="F1123" s="662" t="s">
        <v>3514</v>
      </c>
      <c r="G1123" s="662" t="s">
        <v>4073</v>
      </c>
      <c r="H1123" s="662" t="s">
        <v>597</v>
      </c>
      <c r="I1123" s="662" t="s">
        <v>4250</v>
      </c>
      <c r="J1123" s="662" t="s">
        <v>4251</v>
      </c>
      <c r="K1123" s="662" t="s">
        <v>4252</v>
      </c>
      <c r="L1123" s="663">
        <v>370.4</v>
      </c>
      <c r="M1123" s="663">
        <v>740.8</v>
      </c>
      <c r="N1123" s="662">
        <v>2</v>
      </c>
      <c r="O1123" s="745">
        <v>1</v>
      </c>
      <c r="P1123" s="663">
        <v>740.8</v>
      </c>
      <c r="Q1123" s="678">
        <v>1</v>
      </c>
      <c r="R1123" s="662">
        <v>2</v>
      </c>
      <c r="S1123" s="678">
        <v>1</v>
      </c>
      <c r="T1123" s="745">
        <v>1</v>
      </c>
      <c r="U1123" s="701">
        <v>1</v>
      </c>
    </row>
    <row r="1124" spans="1:21" ht="14.4" customHeight="1" x14ac:dyDescent="0.3">
      <c r="A1124" s="661">
        <v>4</v>
      </c>
      <c r="B1124" s="662" t="s">
        <v>3182</v>
      </c>
      <c r="C1124" s="662" t="s">
        <v>3518</v>
      </c>
      <c r="D1124" s="743" t="s">
        <v>5665</v>
      </c>
      <c r="E1124" s="744" t="s">
        <v>3542</v>
      </c>
      <c r="F1124" s="662" t="s">
        <v>3514</v>
      </c>
      <c r="G1124" s="662" t="s">
        <v>4073</v>
      </c>
      <c r="H1124" s="662" t="s">
        <v>597</v>
      </c>
      <c r="I1124" s="662" t="s">
        <v>4280</v>
      </c>
      <c r="J1124" s="662" t="s">
        <v>4281</v>
      </c>
      <c r="K1124" s="662" t="s">
        <v>4282</v>
      </c>
      <c r="L1124" s="663">
        <v>835.78</v>
      </c>
      <c r="M1124" s="663">
        <v>5014.68</v>
      </c>
      <c r="N1124" s="662">
        <v>6</v>
      </c>
      <c r="O1124" s="745">
        <v>1</v>
      </c>
      <c r="P1124" s="663">
        <v>5014.68</v>
      </c>
      <c r="Q1124" s="678">
        <v>1</v>
      </c>
      <c r="R1124" s="662">
        <v>6</v>
      </c>
      <c r="S1124" s="678">
        <v>1</v>
      </c>
      <c r="T1124" s="745">
        <v>1</v>
      </c>
      <c r="U1124" s="701">
        <v>1</v>
      </c>
    </row>
    <row r="1125" spans="1:21" ht="14.4" customHeight="1" x14ac:dyDescent="0.3">
      <c r="A1125" s="661">
        <v>4</v>
      </c>
      <c r="B1125" s="662" t="s">
        <v>3182</v>
      </c>
      <c r="C1125" s="662" t="s">
        <v>3518</v>
      </c>
      <c r="D1125" s="743" t="s">
        <v>5665</v>
      </c>
      <c r="E1125" s="744" t="s">
        <v>3542</v>
      </c>
      <c r="F1125" s="662" t="s">
        <v>3514</v>
      </c>
      <c r="G1125" s="662" t="s">
        <v>4073</v>
      </c>
      <c r="H1125" s="662" t="s">
        <v>597</v>
      </c>
      <c r="I1125" s="662" t="s">
        <v>4283</v>
      </c>
      <c r="J1125" s="662" t="s">
        <v>4284</v>
      </c>
      <c r="K1125" s="662" t="s">
        <v>4285</v>
      </c>
      <c r="L1125" s="663">
        <v>957</v>
      </c>
      <c r="M1125" s="663">
        <v>5742</v>
      </c>
      <c r="N1125" s="662">
        <v>6</v>
      </c>
      <c r="O1125" s="745">
        <v>1</v>
      </c>
      <c r="P1125" s="663">
        <v>5742</v>
      </c>
      <c r="Q1125" s="678">
        <v>1</v>
      </c>
      <c r="R1125" s="662">
        <v>6</v>
      </c>
      <c r="S1125" s="678">
        <v>1</v>
      </c>
      <c r="T1125" s="745">
        <v>1</v>
      </c>
      <c r="U1125" s="701">
        <v>1</v>
      </c>
    </row>
    <row r="1126" spans="1:21" ht="14.4" customHeight="1" x14ac:dyDescent="0.3">
      <c r="A1126" s="661">
        <v>4</v>
      </c>
      <c r="B1126" s="662" t="s">
        <v>3182</v>
      </c>
      <c r="C1126" s="662" t="s">
        <v>3518</v>
      </c>
      <c r="D1126" s="743" t="s">
        <v>5665</v>
      </c>
      <c r="E1126" s="744" t="s">
        <v>3542</v>
      </c>
      <c r="F1126" s="662" t="s">
        <v>3514</v>
      </c>
      <c r="G1126" s="662" t="s">
        <v>4073</v>
      </c>
      <c r="H1126" s="662" t="s">
        <v>597</v>
      </c>
      <c r="I1126" s="662" t="s">
        <v>4353</v>
      </c>
      <c r="J1126" s="662" t="s">
        <v>4354</v>
      </c>
      <c r="K1126" s="662" t="s">
        <v>4267</v>
      </c>
      <c r="L1126" s="663">
        <v>1793.43</v>
      </c>
      <c r="M1126" s="663">
        <v>3586.86</v>
      </c>
      <c r="N1126" s="662">
        <v>2</v>
      </c>
      <c r="O1126" s="745">
        <v>1</v>
      </c>
      <c r="P1126" s="663">
        <v>3586.86</v>
      </c>
      <c r="Q1126" s="678">
        <v>1</v>
      </c>
      <c r="R1126" s="662">
        <v>2</v>
      </c>
      <c r="S1126" s="678">
        <v>1</v>
      </c>
      <c r="T1126" s="745">
        <v>1</v>
      </c>
      <c r="U1126" s="701">
        <v>1</v>
      </c>
    </row>
    <row r="1127" spans="1:21" ht="14.4" customHeight="1" x14ac:dyDescent="0.3">
      <c r="A1127" s="661">
        <v>4</v>
      </c>
      <c r="B1127" s="662" t="s">
        <v>3182</v>
      </c>
      <c r="C1127" s="662" t="s">
        <v>3518</v>
      </c>
      <c r="D1127" s="743" t="s">
        <v>5665</v>
      </c>
      <c r="E1127" s="744" t="s">
        <v>3542</v>
      </c>
      <c r="F1127" s="662" t="s">
        <v>3514</v>
      </c>
      <c r="G1127" s="662" t="s">
        <v>4073</v>
      </c>
      <c r="H1127" s="662" t="s">
        <v>597</v>
      </c>
      <c r="I1127" s="662" t="s">
        <v>4924</v>
      </c>
      <c r="J1127" s="662" t="s">
        <v>4925</v>
      </c>
      <c r="K1127" s="662" t="s">
        <v>4926</v>
      </c>
      <c r="L1127" s="663">
        <v>3053.49</v>
      </c>
      <c r="M1127" s="663">
        <v>6106.98</v>
      </c>
      <c r="N1127" s="662">
        <v>2</v>
      </c>
      <c r="O1127" s="745">
        <v>1</v>
      </c>
      <c r="P1127" s="663"/>
      <c r="Q1127" s="678">
        <v>0</v>
      </c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4</v>
      </c>
      <c r="B1128" s="662" t="s">
        <v>3182</v>
      </c>
      <c r="C1128" s="662" t="s">
        <v>3518</v>
      </c>
      <c r="D1128" s="743" t="s">
        <v>5665</v>
      </c>
      <c r="E1128" s="744" t="s">
        <v>3542</v>
      </c>
      <c r="F1128" s="662" t="s">
        <v>3514</v>
      </c>
      <c r="G1128" s="662" t="s">
        <v>4073</v>
      </c>
      <c r="H1128" s="662" t="s">
        <v>597</v>
      </c>
      <c r="I1128" s="662" t="s">
        <v>4380</v>
      </c>
      <c r="J1128" s="662" t="s">
        <v>4232</v>
      </c>
      <c r="K1128" s="662" t="s">
        <v>4381</v>
      </c>
      <c r="L1128" s="663">
        <v>3000</v>
      </c>
      <c r="M1128" s="663">
        <v>18000</v>
      </c>
      <c r="N1128" s="662">
        <v>6</v>
      </c>
      <c r="O1128" s="745">
        <v>1</v>
      </c>
      <c r="P1128" s="663"/>
      <c r="Q1128" s="678">
        <v>0</v>
      </c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4</v>
      </c>
      <c r="B1129" s="662" t="s">
        <v>3182</v>
      </c>
      <c r="C1129" s="662" t="s">
        <v>3518</v>
      </c>
      <c r="D1129" s="743" t="s">
        <v>5665</v>
      </c>
      <c r="E1129" s="744" t="s">
        <v>3542</v>
      </c>
      <c r="F1129" s="662" t="s">
        <v>3514</v>
      </c>
      <c r="G1129" s="662" t="s">
        <v>4073</v>
      </c>
      <c r="H1129" s="662" t="s">
        <v>597</v>
      </c>
      <c r="I1129" s="662" t="s">
        <v>4455</v>
      </c>
      <c r="J1129" s="662" t="s">
        <v>4456</v>
      </c>
      <c r="K1129" s="662" t="s">
        <v>4457</v>
      </c>
      <c r="L1129" s="663">
        <v>2158.12</v>
      </c>
      <c r="M1129" s="663">
        <v>12948.72</v>
      </c>
      <c r="N1129" s="662">
        <v>6</v>
      </c>
      <c r="O1129" s="745">
        <v>1</v>
      </c>
      <c r="P1129" s="663">
        <v>12948.72</v>
      </c>
      <c r="Q1129" s="678">
        <v>1</v>
      </c>
      <c r="R1129" s="662">
        <v>6</v>
      </c>
      <c r="S1129" s="678">
        <v>1</v>
      </c>
      <c r="T1129" s="745">
        <v>1</v>
      </c>
      <c r="U1129" s="701">
        <v>1</v>
      </c>
    </row>
    <row r="1130" spans="1:21" ht="14.4" customHeight="1" x14ac:dyDescent="0.3">
      <c r="A1130" s="661">
        <v>4</v>
      </c>
      <c r="B1130" s="662" t="s">
        <v>3182</v>
      </c>
      <c r="C1130" s="662" t="s">
        <v>3518</v>
      </c>
      <c r="D1130" s="743" t="s">
        <v>5665</v>
      </c>
      <c r="E1130" s="744" t="s">
        <v>3542</v>
      </c>
      <c r="F1130" s="662" t="s">
        <v>3514</v>
      </c>
      <c r="G1130" s="662" t="s">
        <v>3820</v>
      </c>
      <c r="H1130" s="662" t="s">
        <v>597</v>
      </c>
      <c r="I1130" s="662" t="s">
        <v>3952</v>
      </c>
      <c r="J1130" s="662" t="s">
        <v>3953</v>
      </c>
      <c r="K1130" s="662" t="s">
        <v>3954</v>
      </c>
      <c r="L1130" s="663">
        <v>200</v>
      </c>
      <c r="M1130" s="663">
        <v>600</v>
      </c>
      <c r="N1130" s="662">
        <v>3</v>
      </c>
      <c r="O1130" s="745">
        <v>1</v>
      </c>
      <c r="P1130" s="663"/>
      <c r="Q1130" s="678">
        <v>0</v>
      </c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4</v>
      </c>
      <c r="B1131" s="662" t="s">
        <v>3182</v>
      </c>
      <c r="C1131" s="662" t="s">
        <v>3518</v>
      </c>
      <c r="D1131" s="743" t="s">
        <v>5665</v>
      </c>
      <c r="E1131" s="744" t="s">
        <v>3542</v>
      </c>
      <c r="F1131" s="662" t="s">
        <v>3514</v>
      </c>
      <c r="G1131" s="662" t="s">
        <v>3820</v>
      </c>
      <c r="H1131" s="662" t="s">
        <v>597</v>
      </c>
      <c r="I1131" s="662" t="s">
        <v>4471</v>
      </c>
      <c r="J1131" s="662" t="s">
        <v>4472</v>
      </c>
      <c r="K1131" s="662" t="s">
        <v>4473</v>
      </c>
      <c r="L1131" s="663">
        <v>99</v>
      </c>
      <c r="M1131" s="663">
        <v>198</v>
      </c>
      <c r="N1131" s="662">
        <v>2</v>
      </c>
      <c r="O1131" s="745">
        <v>1</v>
      </c>
      <c r="P1131" s="663">
        <v>198</v>
      </c>
      <c r="Q1131" s="678">
        <v>1</v>
      </c>
      <c r="R1131" s="662">
        <v>2</v>
      </c>
      <c r="S1131" s="678">
        <v>1</v>
      </c>
      <c r="T1131" s="745">
        <v>1</v>
      </c>
      <c r="U1131" s="701">
        <v>1</v>
      </c>
    </row>
    <row r="1132" spans="1:21" ht="14.4" customHeight="1" x14ac:dyDescent="0.3">
      <c r="A1132" s="661">
        <v>4</v>
      </c>
      <c r="B1132" s="662" t="s">
        <v>3182</v>
      </c>
      <c r="C1132" s="662" t="s">
        <v>3518</v>
      </c>
      <c r="D1132" s="743" t="s">
        <v>5665</v>
      </c>
      <c r="E1132" s="744" t="s">
        <v>3542</v>
      </c>
      <c r="F1132" s="662" t="s">
        <v>3514</v>
      </c>
      <c r="G1132" s="662" t="s">
        <v>3976</v>
      </c>
      <c r="H1132" s="662" t="s">
        <v>597</v>
      </c>
      <c r="I1132" s="662" t="s">
        <v>3977</v>
      </c>
      <c r="J1132" s="662" t="s">
        <v>3978</v>
      </c>
      <c r="K1132" s="662" t="s">
        <v>3979</v>
      </c>
      <c r="L1132" s="663">
        <v>410</v>
      </c>
      <c r="M1132" s="663">
        <v>6970</v>
      </c>
      <c r="N1132" s="662">
        <v>17</v>
      </c>
      <c r="O1132" s="745">
        <v>17</v>
      </c>
      <c r="P1132" s="663">
        <v>6560</v>
      </c>
      <c r="Q1132" s="678">
        <v>0.94117647058823528</v>
      </c>
      <c r="R1132" s="662">
        <v>16</v>
      </c>
      <c r="S1132" s="678">
        <v>0.94117647058823528</v>
      </c>
      <c r="T1132" s="745">
        <v>16</v>
      </c>
      <c r="U1132" s="701">
        <v>0.94117647058823528</v>
      </c>
    </row>
    <row r="1133" spans="1:21" ht="14.4" customHeight="1" x14ac:dyDescent="0.3">
      <c r="A1133" s="661">
        <v>4</v>
      </c>
      <c r="B1133" s="662" t="s">
        <v>3182</v>
      </c>
      <c r="C1133" s="662" t="s">
        <v>3518</v>
      </c>
      <c r="D1133" s="743" t="s">
        <v>5665</v>
      </c>
      <c r="E1133" s="744" t="s">
        <v>3542</v>
      </c>
      <c r="F1133" s="662" t="s">
        <v>3514</v>
      </c>
      <c r="G1133" s="662" t="s">
        <v>3976</v>
      </c>
      <c r="H1133" s="662" t="s">
        <v>597</v>
      </c>
      <c r="I1133" s="662" t="s">
        <v>3980</v>
      </c>
      <c r="J1133" s="662" t="s">
        <v>3981</v>
      </c>
      <c r="K1133" s="662" t="s">
        <v>3982</v>
      </c>
      <c r="L1133" s="663">
        <v>566</v>
      </c>
      <c r="M1133" s="663">
        <v>2830</v>
      </c>
      <c r="N1133" s="662">
        <v>5</v>
      </c>
      <c r="O1133" s="745">
        <v>5</v>
      </c>
      <c r="P1133" s="663">
        <v>566</v>
      </c>
      <c r="Q1133" s="678">
        <v>0.2</v>
      </c>
      <c r="R1133" s="662">
        <v>1</v>
      </c>
      <c r="S1133" s="678">
        <v>0.2</v>
      </c>
      <c r="T1133" s="745">
        <v>1</v>
      </c>
      <c r="U1133" s="701">
        <v>0.2</v>
      </c>
    </row>
    <row r="1134" spans="1:21" ht="14.4" customHeight="1" x14ac:dyDescent="0.3">
      <c r="A1134" s="661">
        <v>4</v>
      </c>
      <c r="B1134" s="662" t="s">
        <v>3182</v>
      </c>
      <c r="C1134" s="662" t="s">
        <v>3518</v>
      </c>
      <c r="D1134" s="743" t="s">
        <v>5665</v>
      </c>
      <c r="E1134" s="744" t="s">
        <v>3542</v>
      </c>
      <c r="F1134" s="662" t="s">
        <v>3514</v>
      </c>
      <c r="G1134" s="662" t="s">
        <v>3768</v>
      </c>
      <c r="H1134" s="662" t="s">
        <v>597</v>
      </c>
      <c r="I1134" s="662" t="s">
        <v>3840</v>
      </c>
      <c r="J1134" s="662" t="s">
        <v>3841</v>
      </c>
      <c r="K1134" s="662" t="s">
        <v>3842</v>
      </c>
      <c r="L1134" s="663">
        <v>900</v>
      </c>
      <c r="M1134" s="663">
        <v>3600</v>
      </c>
      <c r="N1134" s="662">
        <v>4</v>
      </c>
      <c r="O1134" s="745">
        <v>4</v>
      </c>
      <c r="P1134" s="663">
        <v>2700</v>
      </c>
      <c r="Q1134" s="678">
        <v>0.75</v>
      </c>
      <c r="R1134" s="662">
        <v>3</v>
      </c>
      <c r="S1134" s="678">
        <v>0.75</v>
      </c>
      <c r="T1134" s="745">
        <v>3</v>
      </c>
      <c r="U1134" s="701">
        <v>0.75</v>
      </c>
    </row>
    <row r="1135" spans="1:21" ht="14.4" customHeight="1" x14ac:dyDescent="0.3">
      <c r="A1135" s="661">
        <v>4</v>
      </c>
      <c r="B1135" s="662" t="s">
        <v>3182</v>
      </c>
      <c r="C1135" s="662" t="s">
        <v>3518</v>
      </c>
      <c r="D1135" s="743" t="s">
        <v>5665</v>
      </c>
      <c r="E1135" s="744" t="s">
        <v>3542</v>
      </c>
      <c r="F1135" s="662" t="s">
        <v>3514</v>
      </c>
      <c r="G1135" s="662" t="s">
        <v>3768</v>
      </c>
      <c r="H1135" s="662" t="s">
        <v>597</v>
      </c>
      <c r="I1135" s="662" t="s">
        <v>3810</v>
      </c>
      <c r="J1135" s="662" t="s">
        <v>3811</v>
      </c>
      <c r="K1135" s="662" t="s">
        <v>3812</v>
      </c>
      <c r="L1135" s="663">
        <v>378.48</v>
      </c>
      <c r="M1135" s="663">
        <v>378.48</v>
      </c>
      <c r="N1135" s="662">
        <v>1</v>
      </c>
      <c r="O1135" s="745">
        <v>1</v>
      </c>
      <c r="P1135" s="663">
        <v>378.48</v>
      </c>
      <c r="Q1135" s="678">
        <v>1</v>
      </c>
      <c r="R1135" s="662">
        <v>1</v>
      </c>
      <c r="S1135" s="678">
        <v>1</v>
      </c>
      <c r="T1135" s="745">
        <v>1</v>
      </c>
      <c r="U1135" s="701">
        <v>1</v>
      </c>
    </row>
    <row r="1136" spans="1:21" ht="14.4" customHeight="1" x14ac:dyDescent="0.3">
      <c r="A1136" s="661">
        <v>4</v>
      </c>
      <c r="B1136" s="662" t="s">
        <v>3182</v>
      </c>
      <c r="C1136" s="662" t="s">
        <v>3518</v>
      </c>
      <c r="D1136" s="743" t="s">
        <v>5665</v>
      </c>
      <c r="E1136" s="744" t="s">
        <v>3542</v>
      </c>
      <c r="F1136" s="662" t="s">
        <v>3514</v>
      </c>
      <c r="G1136" s="662" t="s">
        <v>4542</v>
      </c>
      <c r="H1136" s="662" t="s">
        <v>597</v>
      </c>
      <c r="I1136" s="662" t="s">
        <v>4543</v>
      </c>
      <c r="J1136" s="662" t="s">
        <v>4544</v>
      </c>
      <c r="K1136" s="662" t="s">
        <v>4545</v>
      </c>
      <c r="L1136" s="663">
        <v>0</v>
      </c>
      <c r="M1136" s="663">
        <v>0</v>
      </c>
      <c r="N1136" s="662">
        <v>1</v>
      </c>
      <c r="O1136" s="745">
        <v>1</v>
      </c>
      <c r="P1136" s="663"/>
      <c r="Q1136" s="678"/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4</v>
      </c>
      <c r="B1137" s="662" t="s">
        <v>3182</v>
      </c>
      <c r="C1137" s="662" t="s">
        <v>3518</v>
      </c>
      <c r="D1137" s="743" t="s">
        <v>5665</v>
      </c>
      <c r="E1137" s="744" t="s">
        <v>3543</v>
      </c>
      <c r="F1137" s="662" t="s">
        <v>3512</v>
      </c>
      <c r="G1137" s="662" t="s">
        <v>3620</v>
      </c>
      <c r="H1137" s="662" t="s">
        <v>597</v>
      </c>
      <c r="I1137" s="662" t="s">
        <v>3685</v>
      </c>
      <c r="J1137" s="662" t="s">
        <v>3622</v>
      </c>
      <c r="K1137" s="662" t="s">
        <v>3623</v>
      </c>
      <c r="L1137" s="663">
        <v>0</v>
      </c>
      <c r="M1137" s="663">
        <v>0</v>
      </c>
      <c r="N1137" s="662">
        <v>4</v>
      </c>
      <c r="O1137" s="745">
        <v>2</v>
      </c>
      <c r="P1137" s="663">
        <v>0</v>
      </c>
      <c r="Q1137" s="678"/>
      <c r="R1137" s="662">
        <v>4</v>
      </c>
      <c r="S1137" s="678">
        <v>1</v>
      </c>
      <c r="T1137" s="745">
        <v>2</v>
      </c>
      <c r="U1137" s="701">
        <v>1</v>
      </c>
    </row>
    <row r="1138" spans="1:21" ht="14.4" customHeight="1" x14ac:dyDescent="0.3">
      <c r="A1138" s="661">
        <v>4</v>
      </c>
      <c r="B1138" s="662" t="s">
        <v>3182</v>
      </c>
      <c r="C1138" s="662" t="s">
        <v>3518</v>
      </c>
      <c r="D1138" s="743" t="s">
        <v>5665</v>
      </c>
      <c r="E1138" s="744" t="s">
        <v>3543</v>
      </c>
      <c r="F1138" s="662" t="s">
        <v>3512</v>
      </c>
      <c r="G1138" s="662" t="s">
        <v>3620</v>
      </c>
      <c r="H1138" s="662" t="s">
        <v>597</v>
      </c>
      <c r="I1138" s="662" t="s">
        <v>3621</v>
      </c>
      <c r="J1138" s="662" t="s">
        <v>3622</v>
      </c>
      <c r="K1138" s="662" t="s">
        <v>3623</v>
      </c>
      <c r="L1138" s="663">
        <v>0</v>
      </c>
      <c r="M1138" s="663">
        <v>0</v>
      </c>
      <c r="N1138" s="662">
        <v>1</v>
      </c>
      <c r="O1138" s="745">
        <v>1</v>
      </c>
      <c r="P1138" s="663">
        <v>0</v>
      </c>
      <c r="Q1138" s="678"/>
      <c r="R1138" s="662">
        <v>1</v>
      </c>
      <c r="S1138" s="678">
        <v>1</v>
      </c>
      <c r="T1138" s="745">
        <v>1</v>
      </c>
      <c r="U1138" s="701">
        <v>1</v>
      </c>
    </row>
    <row r="1139" spans="1:21" ht="14.4" customHeight="1" x14ac:dyDescent="0.3">
      <c r="A1139" s="661">
        <v>4</v>
      </c>
      <c r="B1139" s="662" t="s">
        <v>3182</v>
      </c>
      <c r="C1139" s="662" t="s">
        <v>3518</v>
      </c>
      <c r="D1139" s="743" t="s">
        <v>5665</v>
      </c>
      <c r="E1139" s="744" t="s">
        <v>3543</v>
      </c>
      <c r="F1139" s="662" t="s">
        <v>3512</v>
      </c>
      <c r="G1139" s="662" t="s">
        <v>3620</v>
      </c>
      <c r="H1139" s="662" t="s">
        <v>597</v>
      </c>
      <c r="I1139" s="662" t="s">
        <v>4927</v>
      </c>
      <c r="J1139" s="662" t="s">
        <v>3622</v>
      </c>
      <c r="K1139" s="662" t="s">
        <v>3623</v>
      </c>
      <c r="L1139" s="663">
        <v>0</v>
      </c>
      <c r="M1139" s="663">
        <v>0</v>
      </c>
      <c r="N1139" s="662">
        <v>4</v>
      </c>
      <c r="O1139" s="745">
        <v>2</v>
      </c>
      <c r="P1139" s="663">
        <v>0</v>
      </c>
      <c r="Q1139" s="678"/>
      <c r="R1139" s="662">
        <v>4</v>
      </c>
      <c r="S1139" s="678">
        <v>1</v>
      </c>
      <c r="T1139" s="745">
        <v>2</v>
      </c>
      <c r="U1139" s="701">
        <v>1</v>
      </c>
    </row>
    <row r="1140" spans="1:21" ht="14.4" customHeight="1" x14ac:dyDescent="0.3">
      <c r="A1140" s="661">
        <v>4</v>
      </c>
      <c r="B1140" s="662" t="s">
        <v>3182</v>
      </c>
      <c r="C1140" s="662" t="s">
        <v>3518</v>
      </c>
      <c r="D1140" s="743" t="s">
        <v>5665</v>
      </c>
      <c r="E1140" s="744" t="s">
        <v>3543</v>
      </c>
      <c r="F1140" s="662" t="s">
        <v>3512</v>
      </c>
      <c r="G1140" s="662" t="s">
        <v>4572</v>
      </c>
      <c r="H1140" s="662" t="s">
        <v>597</v>
      </c>
      <c r="I1140" s="662" t="s">
        <v>4573</v>
      </c>
      <c r="J1140" s="662" t="s">
        <v>4574</v>
      </c>
      <c r="K1140" s="662" t="s">
        <v>4575</v>
      </c>
      <c r="L1140" s="663">
        <v>61.44</v>
      </c>
      <c r="M1140" s="663">
        <v>61.44</v>
      </c>
      <c r="N1140" s="662">
        <v>1</v>
      </c>
      <c r="O1140" s="745">
        <v>0.5</v>
      </c>
      <c r="P1140" s="663"/>
      <c r="Q1140" s="678">
        <v>0</v>
      </c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4</v>
      </c>
      <c r="B1141" s="662" t="s">
        <v>3182</v>
      </c>
      <c r="C1141" s="662" t="s">
        <v>3518</v>
      </c>
      <c r="D1141" s="743" t="s">
        <v>5665</v>
      </c>
      <c r="E1141" s="744" t="s">
        <v>3543</v>
      </c>
      <c r="F1141" s="662" t="s">
        <v>3512</v>
      </c>
      <c r="G1141" s="662" t="s">
        <v>3573</v>
      </c>
      <c r="H1141" s="662" t="s">
        <v>597</v>
      </c>
      <c r="I1141" s="662" t="s">
        <v>4006</v>
      </c>
      <c r="J1141" s="662" t="s">
        <v>2273</v>
      </c>
      <c r="K1141" s="662" t="s">
        <v>4007</v>
      </c>
      <c r="L1141" s="663">
        <v>154.36000000000001</v>
      </c>
      <c r="M1141" s="663">
        <v>154.36000000000001</v>
      </c>
      <c r="N1141" s="662">
        <v>1</v>
      </c>
      <c r="O1141" s="745">
        <v>1</v>
      </c>
      <c r="P1141" s="663">
        <v>154.36000000000001</v>
      </c>
      <c r="Q1141" s="678">
        <v>1</v>
      </c>
      <c r="R1141" s="662">
        <v>1</v>
      </c>
      <c r="S1141" s="678">
        <v>1</v>
      </c>
      <c r="T1141" s="745">
        <v>1</v>
      </c>
      <c r="U1141" s="701">
        <v>1</v>
      </c>
    </row>
    <row r="1142" spans="1:21" ht="14.4" customHeight="1" x14ac:dyDescent="0.3">
      <c r="A1142" s="661">
        <v>4</v>
      </c>
      <c r="B1142" s="662" t="s">
        <v>3182</v>
      </c>
      <c r="C1142" s="662" t="s">
        <v>3518</v>
      </c>
      <c r="D1142" s="743" t="s">
        <v>5665</v>
      </c>
      <c r="E1142" s="744" t="s">
        <v>3543</v>
      </c>
      <c r="F1142" s="662" t="s">
        <v>3512</v>
      </c>
      <c r="G1142" s="662" t="s">
        <v>3573</v>
      </c>
      <c r="H1142" s="662" t="s">
        <v>1373</v>
      </c>
      <c r="I1142" s="662" t="s">
        <v>1641</v>
      </c>
      <c r="J1142" s="662" t="s">
        <v>1557</v>
      </c>
      <c r="K1142" s="662" t="s">
        <v>3351</v>
      </c>
      <c r="L1142" s="663">
        <v>154.36000000000001</v>
      </c>
      <c r="M1142" s="663">
        <v>771.80000000000007</v>
      </c>
      <c r="N1142" s="662">
        <v>5</v>
      </c>
      <c r="O1142" s="745">
        <v>3</v>
      </c>
      <c r="P1142" s="663">
        <v>771.80000000000007</v>
      </c>
      <c r="Q1142" s="678">
        <v>1</v>
      </c>
      <c r="R1142" s="662">
        <v>5</v>
      </c>
      <c r="S1142" s="678">
        <v>1</v>
      </c>
      <c r="T1142" s="745">
        <v>3</v>
      </c>
      <c r="U1142" s="701">
        <v>1</v>
      </c>
    </row>
    <row r="1143" spans="1:21" ht="14.4" customHeight="1" x14ac:dyDescent="0.3">
      <c r="A1143" s="661">
        <v>4</v>
      </c>
      <c r="B1143" s="662" t="s">
        <v>3182</v>
      </c>
      <c r="C1143" s="662" t="s">
        <v>3518</v>
      </c>
      <c r="D1143" s="743" t="s">
        <v>5665</v>
      </c>
      <c r="E1143" s="744" t="s">
        <v>3543</v>
      </c>
      <c r="F1143" s="662" t="s">
        <v>3512</v>
      </c>
      <c r="G1143" s="662" t="s">
        <v>3849</v>
      </c>
      <c r="H1143" s="662" t="s">
        <v>1373</v>
      </c>
      <c r="I1143" s="662" t="s">
        <v>4008</v>
      </c>
      <c r="J1143" s="662" t="s">
        <v>3854</v>
      </c>
      <c r="K1143" s="662" t="s">
        <v>4009</v>
      </c>
      <c r="L1143" s="663">
        <v>425.17</v>
      </c>
      <c r="M1143" s="663">
        <v>425.17</v>
      </c>
      <c r="N1143" s="662">
        <v>1</v>
      </c>
      <c r="O1143" s="745">
        <v>1</v>
      </c>
      <c r="P1143" s="663"/>
      <c r="Q1143" s="678">
        <v>0</v>
      </c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4</v>
      </c>
      <c r="B1144" s="662" t="s">
        <v>3182</v>
      </c>
      <c r="C1144" s="662" t="s">
        <v>3518</v>
      </c>
      <c r="D1144" s="743" t="s">
        <v>5665</v>
      </c>
      <c r="E1144" s="744" t="s">
        <v>3543</v>
      </c>
      <c r="F1144" s="662" t="s">
        <v>3512</v>
      </c>
      <c r="G1144" s="662" t="s">
        <v>3624</v>
      </c>
      <c r="H1144" s="662" t="s">
        <v>597</v>
      </c>
      <c r="I1144" s="662" t="s">
        <v>4928</v>
      </c>
      <c r="J1144" s="662" t="s">
        <v>4929</v>
      </c>
      <c r="K1144" s="662" t="s">
        <v>4930</v>
      </c>
      <c r="L1144" s="663">
        <v>96.84</v>
      </c>
      <c r="M1144" s="663">
        <v>96.84</v>
      </c>
      <c r="N1144" s="662">
        <v>1</v>
      </c>
      <c r="O1144" s="745">
        <v>0.5</v>
      </c>
      <c r="P1144" s="663">
        <v>96.84</v>
      </c>
      <c r="Q1144" s="678">
        <v>1</v>
      </c>
      <c r="R1144" s="662">
        <v>1</v>
      </c>
      <c r="S1144" s="678">
        <v>1</v>
      </c>
      <c r="T1144" s="745">
        <v>0.5</v>
      </c>
      <c r="U1144" s="701">
        <v>1</v>
      </c>
    </row>
    <row r="1145" spans="1:21" ht="14.4" customHeight="1" x14ac:dyDescent="0.3">
      <c r="A1145" s="661">
        <v>4</v>
      </c>
      <c r="B1145" s="662" t="s">
        <v>3182</v>
      </c>
      <c r="C1145" s="662" t="s">
        <v>3518</v>
      </c>
      <c r="D1145" s="743" t="s">
        <v>5665</v>
      </c>
      <c r="E1145" s="744" t="s">
        <v>3543</v>
      </c>
      <c r="F1145" s="662" t="s">
        <v>3512</v>
      </c>
      <c r="G1145" s="662" t="s">
        <v>3624</v>
      </c>
      <c r="H1145" s="662" t="s">
        <v>597</v>
      </c>
      <c r="I1145" s="662" t="s">
        <v>4931</v>
      </c>
      <c r="J1145" s="662" t="s">
        <v>4932</v>
      </c>
      <c r="K1145" s="662" t="s">
        <v>4933</v>
      </c>
      <c r="L1145" s="663">
        <v>64.56</v>
      </c>
      <c r="M1145" s="663">
        <v>64.56</v>
      </c>
      <c r="N1145" s="662">
        <v>1</v>
      </c>
      <c r="O1145" s="745">
        <v>0.5</v>
      </c>
      <c r="P1145" s="663">
        <v>64.56</v>
      </c>
      <c r="Q1145" s="678">
        <v>1</v>
      </c>
      <c r="R1145" s="662">
        <v>1</v>
      </c>
      <c r="S1145" s="678">
        <v>1</v>
      </c>
      <c r="T1145" s="745">
        <v>0.5</v>
      </c>
      <c r="U1145" s="701">
        <v>1</v>
      </c>
    </row>
    <row r="1146" spans="1:21" ht="14.4" customHeight="1" x14ac:dyDescent="0.3">
      <c r="A1146" s="661">
        <v>4</v>
      </c>
      <c r="B1146" s="662" t="s">
        <v>3182</v>
      </c>
      <c r="C1146" s="662" t="s">
        <v>3518</v>
      </c>
      <c r="D1146" s="743" t="s">
        <v>5665</v>
      </c>
      <c r="E1146" s="744" t="s">
        <v>3543</v>
      </c>
      <c r="F1146" s="662" t="s">
        <v>3512</v>
      </c>
      <c r="G1146" s="662" t="s">
        <v>3864</v>
      </c>
      <c r="H1146" s="662" t="s">
        <v>597</v>
      </c>
      <c r="I1146" s="662" t="s">
        <v>1875</v>
      </c>
      <c r="J1146" s="662" t="s">
        <v>1876</v>
      </c>
      <c r="K1146" s="662" t="s">
        <v>3865</v>
      </c>
      <c r="L1146" s="663">
        <v>107.27</v>
      </c>
      <c r="M1146" s="663">
        <v>214.54</v>
      </c>
      <c r="N1146" s="662">
        <v>2</v>
      </c>
      <c r="O1146" s="745">
        <v>0.5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4</v>
      </c>
      <c r="B1147" s="662" t="s">
        <v>3182</v>
      </c>
      <c r="C1147" s="662" t="s">
        <v>3518</v>
      </c>
      <c r="D1147" s="743" t="s">
        <v>5665</v>
      </c>
      <c r="E1147" s="744" t="s">
        <v>3543</v>
      </c>
      <c r="F1147" s="662" t="s">
        <v>3512</v>
      </c>
      <c r="G1147" s="662" t="s">
        <v>3577</v>
      </c>
      <c r="H1147" s="662" t="s">
        <v>597</v>
      </c>
      <c r="I1147" s="662" t="s">
        <v>1131</v>
      </c>
      <c r="J1147" s="662" t="s">
        <v>3578</v>
      </c>
      <c r="K1147" s="662" t="s">
        <v>3579</v>
      </c>
      <c r="L1147" s="663">
        <v>0</v>
      </c>
      <c r="M1147" s="663">
        <v>0</v>
      </c>
      <c r="N1147" s="662">
        <v>1</v>
      </c>
      <c r="O1147" s="745">
        <v>1</v>
      </c>
      <c r="P1147" s="663">
        <v>0</v>
      </c>
      <c r="Q1147" s="678"/>
      <c r="R1147" s="662">
        <v>1</v>
      </c>
      <c r="S1147" s="678">
        <v>1</v>
      </c>
      <c r="T1147" s="745">
        <v>1</v>
      </c>
      <c r="U1147" s="701">
        <v>1</v>
      </c>
    </row>
    <row r="1148" spans="1:21" ht="14.4" customHeight="1" x14ac:dyDescent="0.3">
      <c r="A1148" s="661">
        <v>4</v>
      </c>
      <c r="B1148" s="662" t="s">
        <v>3182</v>
      </c>
      <c r="C1148" s="662" t="s">
        <v>3518</v>
      </c>
      <c r="D1148" s="743" t="s">
        <v>5665</v>
      </c>
      <c r="E1148" s="744" t="s">
        <v>3543</v>
      </c>
      <c r="F1148" s="662" t="s">
        <v>3512</v>
      </c>
      <c r="G1148" s="662" t="s">
        <v>3629</v>
      </c>
      <c r="H1148" s="662" t="s">
        <v>597</v>
      </c>
      <c r="I1148" s="662" t="s">
        <v>4934</v>
      </c>
      <c r="J1148" s="662" t="s">
        <v>4935</v>
      </c>
      <c r="K1148" s="662" t="s">
        <v>4936</v>
      </c>
      <c r="L1148" s="663">
        <v>0</v>
      </c>
      <c r="M1148" s="663">
        <v>0</v>
      </c>
      <c r="N1148" s="662">
        <v>1</v>
      </c>
      <c r="O1148" s="745">
        <v>0.5</v>
      </c>
      <c r="P1148" s="663">
        <v>0</v>
      </c>
      <c r="Q1148" s="678"/>
      <c r="R1148" s="662">
        <v>1</v>
      </c>
      <c r="S1148" s="678">
        <v>1</v>
      </c>
      <c r="T1148" s="745">
        <v>0.5</v>
      </c>
      <c r="U1148" s="701">
        <v>1</v>
      </c>
    </row>
    <row r="1149" spans="1:21" ht="14.4" customHeight="1" x14ac:dyDescent="0.3">
      <c r="A1149" s="661">
        <v>4</v>
      </c>
      <c r="B1149" s="662" t="s">
        <v>3182</v>
      </c>
      <c r="C1149" s="662" t="s">
        <v>3518</v>
      </c>
      <c r="D1149" s="743" t="s">
        <v>5665</v>
      </c>
      <c r="E1149" s="744" t="s">
        <v>3543</v>
      </c>
      <c r="F1149" s="662" t="s">
        <v>3512</v>
      </c>
      <c r="G1149" s="662" t="s">
        <v>3805</v>
      </c>
      <c r="H1149" s="662" t="s">
        <v>597</v>
      </c>
      <c r="I1149" s="662" t="s">
        <v>4937</v>
      </c>
      <c r="J1149" s="662" t="s">
        <v>4875</v>
      </c>
      <c r="K1149" s="662" t="s">
        <v>4938</v>
      </c>
      <c r="L1149" s="663">
        <v>167.58</v>
      </c>
      <c r="M1149" s="663">
        <v>167.58</v>
      </c>
      <c r="N1149" s="662">
        <v>1</v>
      </c>
      <c r="O1149" s="745">
        <v>0.5</v>
      </c>
      <c r="P1149" s="663"/>
      <c r="Q1149" s="678">
        <v>0</v>
      </c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4</v>
      </c>
      <c r="B1150" s="662" t="s">
        <v>3182</v>
      </c>
      <c r="C1150" s="662" t="s">
        <v>3518</v>
      </c>
      <c r="D1150" s="743" t="s">
        <v>5665</v>
      </c>
      <c r="E1150" s="744" t="s">
        <v>3543</v>
      </c>
      <c r="F1150" s="662" t="s">
        <v>3512</v>
      </c>
      <c r="G1150" s="662" t="s">
        <v>3805</v>
      </c>
      <c r="H1150" s="662" t="s">
        <v>597</v>
      </c>
      <c r="I1150" s="662" t="s">
        <v>4939</v>
      </c>
      <c r="J1150" s="662" t="s">
        <v>1613</v>
      </c>
      <c r="K1150" s="662" t="s">
        <v>3096</v>
      </c>
      <c r="L1150" s="663">
        <v>98.75</v>
      </c>
      <c r="M1150" s="663">
        <v>98.75</v>
      </c>
      <c r="N1150" s="662">
        <v>1</v>
      </c>
      <c r="O1150" s="745">
        <v>0.5</v>
      </c>
      <c r="P1150" s="663">
        <v>98.75</v>
      </c>
      <c r="Q1150" s="678">
        <v>1</v>
      </c>
      <c r="R1150" s="662">
        <v>1</v>
      </c>
      <c r="S1150" s="678">
        <v>1</v>
      </c>
      <c r="T1150" s="745">
        <v>0.5</v>
      </c>
      <c r="U1150" s="701">
        <v>1</v>
      </c>
    </row>
    <row r="1151" spans="1:21" ht="14.4" customHeight="1" x14ac:dyDescent="0.3">
      <c r="A1151" s="661">
        <v>4</v>
      </c>
      <c r="B1151" s="662" t="s">
        <v>3182</v>
      </c>
      <c r="C1151" s="662" t="s">
        <v>3518</v>
      </c>
      <c r="D1151" s="743" t="s">
        <v>5665</v>
      </c>
      <c r="E1151" s="744" t="s">
        <v>3543</v>
      </c>
      <c r="F1151" s="662" t="s">
        <v>3512</v>
      </c>
      <c r="G1151" s="662" t="s">
        <v>4877</v>
      </c>
      <c r="H1151" s="662" t="s">
        <v>597</v>
      </c>
      <c r="I1151" s="662" t="s">
        <v>2835</v>
      </c>
      <c r="J1151" s="662" t="s">
        <v>2836</v>
      </c>
      <c r="K1151" s="662" t="s">
        <v>2837</v>
      </c>
      <c r="L1151" s="663">
        <v>88.87</v>
      </c>
      <c r="M1151" s="663">
        <v>177.74</v>
      </c>
      <c r="N1151" s="662">
        <v>2</v>
      </c>
      <c r="O1151" s="745">
        <v>0.5</v>
      </c>
      <c r="P1151" s="663"/>
      <c r="Q1151" s="678">
        <v>0</v>
      </c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4</v>
      </c>
      <c r="B1152" s="662" t="s">
        <v>3182</v>
      </c>
      <c r="C1152" s="662" t="s">
        <v>3518</v>
      </c>
      <c r="D1152" s="743" t="s">
        <v>5665</v>
      </c>
      <c r="E1152" s="744" t="s">
        <v>3543</v>
      </c>
      <c r="F1152" s="662" t="s">
        <v>3512</v>
      </c>
      <c r="G1152" s="662" t="s">
        <v>3572</v>
      </c>
      <c r="H1152" s="662" t="s">
        <v>1373</v>
      </c>
      <c r="I1152" s="662" t="s">
        <v>4940</v>
      </c>
      <c r="J1152" s="662" t="s">
        <v>1524</v>
      </c>
      <c r="K1152" s="662" t="s">
        <v>3809</v>
      </c>
      <c r="L1152" s="663">
        <v>407.55</v>
      </c>
      <c r="M1152" s="663">
        <v>2037.75</v>
      </c>
      <c r="N1152" s="662">
        <v>5</v>
      </c>
      <c r="O1152" s="745">
        <v>2</v>
      </c>
      <c r="P1152" s="663"/>
      <c r="Q1152" s="678">
        <v>0</v>
      </c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4</v>
      </c>
      <c r="B1153" s="662" t="s">
        <v>3182</v>
      </c>
      <c r="C1153" s="662" t="s">
        <v>3518</v>
      </c>
      <c r="D1153" s="743" t="s">
        <v>5665</v>
      </c>
      <c r="E1153" s="744" t="s">
        <v>3543</v>
      </c>
      <c r="F1153" s="662" t="s">
        <v>3512</v>
      </c>
      <c r="G1153" s="662" t="s">
        <v>3684</v>
      </c>
      <c r="H1153" s="662" t="s">
        <v>1373</v>
      </c>
      <c r="I1153" s="662" t="s">
        <v>4941</v>
      </c>
      <c r="J1153" s="662" t="s">
        <v>2738</v>
      </c>
      <c r="K1153" s="662" t="s">
        <v>4942</v>
      </c>
      <c r="L1153" s="663">
        <v>301.2</v>
      </c>
      <c r="M1153" s="663">
        <v>301.2</v>
      </c>
      <c r="N1153" s="662">
        <v>1</v>
      </c>
      <c r="O1153" s="745">
        <v>1</v>
      </c>
      <c r="P1153" s="663">
        <v>301.2</v>
      </c>
      <c r="Q1153" s="678">
        <v>1</v>
      </c>
      <c r="R1153" s="662">
        <v>1</v>
      </c>
      <c r="S1153" s="678">
        <v>1</v>
      </c>
      <c r="T1153" s="745">
        <v>1</v>
      </c>
      <c r="U1153" s="701">
        <v>1</v>
      </c>
    </row>
    <row r="1154" spans="1:21" ht="14.4" customHeight="1" x14ac:dyDescent="0.3">
      <c r="A1154" s="661">
        <v>4</v>
      </c>
      <c r="B1154" s="662" t="s">
        <v>3182</v>
      </c>
      <c r="C1154" s="662" t="s">
        <v>3518</v>
      </c>
      <c r="D1154" s="743" t="s">
        <v>5665</v>
      </c>
      <c r="E1154" s="744" t="s">
        <v>3543</v>
      </c>
      <c r="F1154" s="662" t="s">
        <v>3512</v>
      </c>
      <c r="G1154" s="662" t="s">
        <v>3995</v>
      </c>
      <c r="H1154" s="662" t="s">
        <v>597</v>
      </c>
      <c r="I1154" s="662" t="s">
        <v>2713</v>
      </c>
      <c r="J1154" s="662" t="s">
        <v>2714</v>
      </c>
      <c r="K1154" s="662" t="s">
        <v>2715</v>
      </c>
      <c r="L1154" s="663">
        <v>256.67</v>
      </c>
      <c r="M1154" s="663">
        <v>513.34</v>
      </c>
      <c r="N1154" s="662">
        <v>2</v>
      </c>
      <c r="O1154" s="745">
        <v>2</v>
      </c>
      <c r="P1154" s="663">
        <v>256.67</v>
      </c>
      <c r="Q1154" s="678">
        <v>0.5</v>
      </c>
      <c r="R1154" s="662">
        <v>1</v>
      </c>
      <c r="S1154" s="678">
        <v>0.5</v>
      </c>
      <c r="T1154" s="745">
        <v>1</v>
      </c>
      <c r="U1154" s="701">
        <v>0.5</v>
      </c>
    </row>
    <row r="1155" spans="1:21" ht="14.4" customHeight="1" x14ac:dyDescent="0.3">
      <c r="A1155" s="661">
        <v>4</v>
      </c>
      <c r="B1155" s="662" t="s">
        <v>3182</v>
      </c>
      <c r="C1155" s="662" t="s">
        <v>3518</v>
      </c>
      <c r="D1155" s="743" t="s">
        <v>5665</v>
      </c>
      <c r="E1155" s="744" t="s">
        <v>3543</v>
      </c>
      <c r="F1155" s="662" t="s">
        <v>3512</v>
      </c>
      <c r="G1155" s="662" t="s">
        <v>3592</v>
      </c>
      <c r="H1155" s="662" t="s">
        <v>597</v>
      </c>
      <c r="I1155" s="662" t="s">
        <v>1329</v>
      </c>
      <c r="J1155" s="662" t="s">
        <v>1330</v>
      </c>
      <c r="K1155" s="662" t="s">
        <v>1331</v>
      </c>
      <c r="L1155" s="663">
        <v>108.44</v>
      </c>
      <c r="M1155" s="663">
        <v>325.32</v>
      </c>
      <c r="N1155" s="662">
        <v>3</v>
      </c>
      <c r="O1155" s="745">
        <v>2</v>
      </c>
      <c r="P1155" s="663">
        <v>108.44</v>
      </c>
      <c r="Q1155" s="678">
        <v>0.33333333333333331</v>
      </c>
      <c r="R1155" s="662">
        <v>1</v>
      </c>
      <c r="S1155" s="678">
        <v>0.33333333333333331</v>
      </c>
      <c r="T1155" s="745">
        <v>1</v>
      </c>
      <c r="U1155" s="701">
        <v>0.5</v>
      </c>
    </row>
    <row r="1156" spans="1:21" ht="14.4" customHeight="1" x14ac:dyDescent="0.3">
      <c r="A1156" s="661">
        <v>4</v>
      </c>
      <c r="B1156" s="662" t="s">
        <v>3182</v>
      </c>
      <c r="C1156" s="662" t="s">
        <v>3518</v>
      </c>
      <c r="D1156" s="743" t="s">
        <v>5665</v>
      </c>
      <c r="E1156" s="744" t="s">
        <v>3543</v>
      </c>
      <c r="F1156" s="662" t="s">
        <v>3512</v>
      </c>
      <c r="G1156" s="662" t="s">
        <v>3666</v>
      </c>
      <c r="H1156" s="662" t="s">
        <v>1373</v>
      </c>
      <c r="I1156" s="662" t="s">
        <v>4943</v>
      </c>
      <c r="J1156" s="662" t="s">
        <v>2310</v>
      </c>
      <c r="K1156" s="662" t="s">
        <v>4944</v>
      </c>
      <c r="L1156" s="663">
        <v>156.61000000000001</v>
      </c>
      <c r="M1156" s="663">
        <v>156.61000000000001</v>
      </c>
      <c r="N1156" s="662">
        <v>1</v>
      </c>
      <c r="O1156" s="745">
        <v>1</v>
      </c>
      <c r="P1156" s="663"/>
      <c r="Q1156" s="678">
        <v>0</v>
      </c>
      <c r="R1156" s="662"/>
      <c r="S1156" s="678">
        <v>0</v>
      </c>
      <c r="T1156" s="745"/>
      <c r="U1156" s="701">
        <v>0</v>
      </c>
    </row>
    <row r="1157" spans="1:21" ht="14.4" customHeight="1" x14ac:dyDescent="0.3">
      <c r="A1157" s="661">
        <v>4</v>
      </c>
      <c r="B1157" s="662" t="s">
        <v>3182</v>
      </c>
      <c r="C1157" s="662" t="s">
        <v>3518</v>
      </c>
      <c r="D1157" s="743" t="s">
        <v>5665</v>
      </c>
      <c r="E1157" s="744" t="s">
        <v>3543</v>
      </c>
      <c r="F1157" s="662" t="s">
        <v>3512</v>
      </c>
      <c r="G1157" s="662" t="s">
        <v>3602</v>
      </c>
      <c r="H1157" s="662" t="s">
        <v>597</v>
      </c>
      <c r="I1157" s="662" t="s">
        <v>3835</v>
      </c>
      <c r="J1157" s="662" t="s">
        <v>3836</v>
      </c>
      <c r="K1157" s="662" t="s">
        <v>3837</v>
      </c>
      <c r="L1157" s="663">
        <v>133.94</v>
      </c>
      <c r="M1157" s="663">
        <v>133.94</v>
      </c>
      <c r="N1157" s="662">
        <v>1</v>
      </c>
      <c r="O1157" s="745">
        <v>1</v>
      </c>
      <c r="P1157" s="663"/>
      <c r="Q1157" s="678">
        <v>0</v>
      </c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4</v>
      </c>
      <c r="B1158" s="662" t="s">
        <v>3182</v>
      </c>
      <c r="C1158" s="662" t="s">
        <v>3518</v>
      </c>
      <c r="D1158" s="743" t="s">
        <v>5665</v>
      </c>
      <c r="E1158" s="744" t="s">
        <v>3543</v>
      </c>
      <c r="F1158" s="662" t="s">
        <v>3513</v>
      </c>
      <c r="G1158" s="662" t="s">
        <v>3603</v>
      </c>
      <c r="H1158" s="662" t="s">
        <v>597</v>
      </c>
      <c r="I1158" s="662" t="s">
        <v>3604</v>
      </c>
      <c r="J1158" s="662" t="s">
        <v>3605</v>
      </c>
      <c r="K1158" s="662"/>
      <c r="L1158" s="663">
        <v>0</v>
      </c>
      <c r="M1158" s="663">
        <v>0</v>
      </c>
      <c r="N1158" s="662">
        <v>6</v>
      </c>
      <c r="O1158" s="745">
        <v>6</v>
      </c>
      <c r="P1158" s="663">
        <v>0</v>
      </c>
      <c r="Q1158" s="678"/>
      <c r="R1158" s="662">
        <v>6</v>
      </c>
      <c r="S1158" s="678">
        <v>1</v>
      </c>
      <c r="T1158" s="745">
        <v>6</v>
      </c>
      <c r="U1158" s="701">
        <v>1</v>
      </c>
    </row>
    <row r="1159" spans="1:21" ht="14.4" customHeight="1" x14ac:dyDescent="0.3">
      <c r="A1159" s="661">
        <v>4</v>
      </c>
      <c r="B1159" s="662" t="s">
        <v>3182</v>
      </c>
      <c r="C1159" s="662" t="s">
        <v>3518</v>
      </c>
      <c r="D1159" s="743" t="s">
        <v>5665</v>
      </c>
      <c r="E1159" s="744" t="s">
        <v>3543</v>
      </c>
      <c r="F1159" s="662" t="s">
        <v>3514</v>
      </c>
      <c r="G1159" s="662" t="s">
        <v>3820</v>
      </c>
      <c r="H1159" s="662" t="s">
        <v>597</v>
      </c>
      <c r="I1159" s="662" t="s">
        <v>4537</v>
      </c>
      <c r="J1159" s="662" t="s">
        <v>4538</v>
      </c>
      <c r="K1159" s="662" t="s">
        <v>4473</v>
      </c>
      <c r="L1159" s="663">
        <v>100</v>
      </c>
      <c r="M1159" s="663">
        <v>200</v>
      </c>
      <c r="N1159" s="662">
        <v>2</v>
      </c>
      <c r="O1159" s="745">
        <v>1</v>
      </c>
      <c r="P1159" s="663">
        <v>200</v>
      </c>
      <c r="Q1159" s="678">
        <v>1</v>
      </c>
      <c r="R1159" s="662">
        <v>2</v>
      </c>
      <c r="S1159" s="678">
        <v>1</v>
      </c>
      <c r="T1159" s="745">
        <v>1</v>
      </c>
      <c r="U1159" s="701">
        <v>1</v>
      </c>
    </row>
    <row r="1160" spans="1:21" ht="14.4" customHeight="1" x14ac:dyDescent="0.3">
      <c r="A1160" s="661">
        <v>4</v>
      </c>
      <c r="B1160" s="662" t="s">
        <v>3182</v>
      </c>
      <c r="C1160" s="662" t="s">
        <v>3518</v>
      </c>
      <c r="D1160" s="743" t="s">
        <v>5665</v>
      </c>
      <c r="E1160" s="744" t="s">
        <v>3543</v>
      </c>
      <c r="F1160" s="662" t="s">
        <v>3514</v>
      </c>
      <c r="G1160" s="662" t="s">
        <v>3820</v>
      </c>
      <c r="H1160" s="662" t="s">
        <v>597</v>
      </c>
      <c r="I1160" s="662" t="s">
        <v>3955</v>
      </c>
      <c r="J1160" s="662" t="s">
        <v>3956</v>
      </c>
      <c r="K1160" s="662" t="s">
        <v>3957</v>
      </c>
      <c r="L1160" s="663">
        <v>120</v>
      </c>
      <c r="M1160" s="663">
        <v>240</v>
      </c>
      <c r="N1160" s="662">
        <v>2</v>
      </c>
      <c r="O1160" s="745">
        <v>1</v>
      </c>
      <c r="P1160" s="663">
        <v>240</v>
      </c>
      <c r="Q1160" s="678">
        <v>1</v>
      </c>
      <c r="R1160" s="662">
        <v>2</v>
      </c>
      <c r="S1160" s="678">
        <v>1</v>
      </c>
      <c r="T1160" s="745">
        <v>1</v>
      </c>
      <c r="U1160" s="701">
        <v>1</v>
      </c>
    </row>
    <row r="1161" spans="1:21" ht="14.4" customHeight="1" x14ac:dyDescent="0.3">
      <c r="A1161" s="661">
        <v>4</v>
      </c>
      <c r="B1161" s="662" t="s">
        <v>3182</v>
      </c>
      <c r="C1161" s="662" t="s">
        <v>3518</v>
      </c>
      <c r="D1161" s="743" t="s">
        <v>5665</v>
      </c>
      <c r="E1161" s="744" t="s">
        <v>3543</v>
      </c>
      <c r="F1161" s="662" t="s">
        <v>3514</v>
      </c>
      <c r="G1161" s="662" t="s">
        <v>3976</v>
      </c>
      <c r="H1161" s="662" t="s">
        <v>597</v>
      </c>
      <c r="I1161" s="662" t="s">
        <v>3977</v>
      </c>
      <c r="J1161" s="662" t="s">
        <v>3978</v>
      </c>
      <c r="K1161" s="662" t="s">
        <v>3979</v>
      </c>
      <c r="L1161" s="663">
        <v>410</v>
      </c>
      <c r="M1161" s="663">
        <v>3690</v>
      </c>
      <c r="N1161" s="662">
        <v>9</v>
      </c>
      <c r="O1161" s="745">
        <v>9</v>
      </c>
      <c r="P1161" s="663">
        <v>3690</v>
      </c>
      <c r="Q1161" s="678">
        <v>1</v>
      </c>
      <c r="R1161" s="662">
        <v>9</v>
      </c>
      <c r="S1161" s="678">
        <v>1</v>
      </c>
      <c r="T1161" s="745">
        <v>9</v>
      </c>
      <c r="U1161" s="701">
        <v>1</v>
      </c>
    </row>
    <row r="1162" spans="1:21" ht="14.4" customHeight="1" x14ac:dyDescent="0.3">
      <c r="A1162" s="661">
        <v>4</v>
      </c>
      <c r="B1162" s="662" t="s">
        <v>3182</v>
      </c>
      <c r="C1162" s="662" t="s">
        <v>3518</v>
      </c>
      <c r="D1162" s="743" t="s">
        <v>5665</v>
      </c>
      <c r="E1162" s="744" t="s">
        <v>3543</v>
      </c>
      <c r="F1162" s="662" t="s">
        <v>3514</v>
      </c>
      <c r="G1162" s="662" t="s">
        <v>3976</v>
      </c>
      <c r="H1162" s="662" t="s">
        <v>597</v>
      </c>
      <c r="I1162" s="662" t="s">
        <v>3980</v>
      </c>
      <c r="J1162" s="662" t="s">
        <v>3981</v>
      </c>
      <c r="K1162" s="662" t="s">
        <v>3982</v>
      </c>
      <c r="L1162" s="663">
        <v>566</v>
      </c>
      <c r="M1162" s="663">
        <v>566</v>
      </c>
      <c r="N1162" s="662">
        <v>1</v>
      </c>
      <c r="O1162" s="745">
        <v>1</v>
      </c>
      <c r="P1162" s="663">
        <v>566</v>
      </c>
      <c r="Q1162" s="678">
        <v>1</v>
      </c>
      <c r="R1162" s="662">
        <v>1</v>
      </c>
      <c r="S1162" s="678">
        <v>1</v>
      </c>
      <c r="T1162" s="745">
        <v>1</v>
      </c>
      <c r="U1162" s="701">
        <v>1</v>
      </c>
    </row>
    <row r="1163" spans="1:21" ht="14.4" customHeight="1" x14ac:dyDescent="0.3">
      <c r="A1163" s="661">
        <v>4</v>
      </c>
      <c r="B1163" s="662" t="s">
        <v>3182</v>
      </c>
      <c r="C1163" s="662" t="s">
        <v>3518</v>
      </c>
      <c r="D1163" s="743" t="s">
        <v>5665</v>
      </c>
      <c r="E1163" s="744" t="s">
        <v>3544</v>
      </c>
      <c r="F1163" s="662" t="s">
        <v>3512</v>
      </c>
      <c r="G1163" s="662" t="s">
        <v>4572</v>
      </c>
      <c r="H1163" s="662" t="s">
        <v>597</v>
      </c>
      <c r="I1163" s="662" t="s">
        <v>4573</v>
      </c>
      <c r="J1163" s="662" t="s">
        <v>4574</v>
      </c>
      <c r="K1163" s="662" t="s">
        <v>4575</v>
      </c>
      <c r="L1163" s="663">
        <v>61.44</v>
      </c>
      <c r="M1163" s="663">
        <v>61.44</v>
      </c>
      <c r="N1163" s="662">
        <v>1</v>
      </c>
      <c r="O1163" s="745">
        <v>0.5</v>
      </c>
      <c r="P1163" s="663">
        <v>61.44</v>
      </c>
      <c r="Q1163" s="678">
        <v>1</v>
      </c>
      <c r="R1163" s="662">
        <v>1</v>
      </c>
      <c r="S1163" s="678">
        <v>1</v>
      </c>
      <c r="T1163" s="745">
        <v>0.5</v>
      </c>
      <c r="U1163" s="701">
        <v>1</v>
      </c>
    </row>
    <row r="1164" spans="1:21" ht="14.4" customHeight="1" x14ac:dyDescent="0.3">
      <c r="A1164" s="661">
        <v>4</v>
      </c>
      <c r="B1164" s="662" t="s">
        <v>3182</v>
      </c>
      <c r="C1164" s="662" t="s">
        <v>3518</v>
      </c>
      <c r="D1164" s="743" t="s">
        <v>5665</v>
      </c>
      <c r="E1164" s="744" t="s">
        <v>3544</v>
      </c>
      <c r="F1164" s="662" t="s">
        <v>3512</v>
      </c>
      <c r="G1164" s="662" t="s">
        <v>3573</v>
      </c>
      <c r="H1164" s="662" t="s">
        <v>1373</v>
      </c>
      <c r="I1164" s="662" t="s">
        <v>4197</v>
      </c>
      <c r="J1164" s="662" t="s">
        <v>4945</v>
      </c>
      <c r="K1164" s="662" t="s">
        <v>3350</v>
      </c>
      <c r="L1164" s="663">
        <v>111.22</v>
      </c>
      <c r="M1164" s="663">
        <v>111.22</v>
      </c>
      <c r="N1164" s="662">
        <v>1</v>
      </c>
      <c r="O1164" s="745">
        <v>1</v>
      </c>
      <c r="P1164" s="663">
        <v>111.22</v>
      </c>
      <c r="Q1164" s="678">
        <v>1</v>
      </c>
      <c r="R1164" s="662">
        <v>1</v>
      </c>
      <c r="S1164" s="678">
        <v>1</v>
      </c>
      <c r="T1164" s="745">
        <v>1</v>
      </c>
      <c r="U1164" s="701">
        <v>1</v>
      </c>
    </row>
    <row r="1165" spans="1:21" ht="14.4" customHeight="1" x14ac:dyDescent="0.3">
      <c r="A1165" s="661">
        <v>4</v>
      </c>
      <c r="B1165" s="662" t="s">
        <v>3182</v>
      </c>
      <c r="C1165" s="662" t="s">
        <v>3518</v>
      </c>
      <c r="D1165" s="743" t="s">
        <v>5665</v>
      </c>
      <c r="E1165" s="744" t="s">
        <v>3544</v>
      </c>
      <c r="F1165" s="662" t="s">
        <v>3512</v>
      </c>
      <c r="G1165" s="662" t="s">
        <v>3573</v>
      </c>
      <c r="H1165" s="662" t="s">
        <v>1373</v>
      </c>
      <c r="I1165" s="662" t="s">
        <v>1556</v>
      </c>
      <c r="J1165" s="662" t="s">
        <v>1557</v>
      </c>
      <c r="K1165" s="662" t="s">
        <v>3350</v>
      </c>
      <c r="L1165" s="663">
        <v>225.06</v>
      </c>
      <c r="M1165" s="663">
        <v>225.06</v>
      </c>
      <c r="N1165" s="662">
        <v>1</v>
      </c>
      <c r="O1165" s="745">
        <v>1</v>
      </c>
      <c r="P1165" s="663">
        <v>225.06</v>
      </c>
      <c r="Q1165" s="678">
        <v>1</v>
      </c>
      <c r="R1165" s="662">
        <v>1</v>
      </c>
      <c r="S1165" s="678">
        <v>1</v>
      </c>
      <c r="T1165" s="745">
        <v>1</v>
      </c>
      <c r="U1165" s="701">
        <v>1</v>
      </c>
    </row>
    <row r="1166" spans="1:21" ht="14.4" customHeight="1" x14ac:dyDescent="0.3">
      <c r="A1166" s="661">
        <v>4</v>
      </c>
      <c r="B1166" s="662" t="s">
        <v>3182</v>
      </c>
      <c r="C1166" s="662" t="s">
        <v>3518</v>
      </c>
      <c r="D1166" s="743" t="s">
        <v>5665</v>
      </c>
      <c r="E1166" s="744" t="s">
        <v>3544</v>
      </c>
      <c r="F1166" s="662" t="s">
        <v>3512</v>
      </c>
      <c r="G1166" s="662" t="s">
        <v>3610</v>
      </c>
      <c r="H1166" s="662" t="s">
        <v>597</v>
      </c>
      <c r="I1166" s="662" t="s">
        <v>2450</v>
      </c>
      <c r="J1166" s="662" t="s">
        <v>2451</v>
      </c>
      <c r="K1166" s="662" t="s">
        <v>3439</v>
      </c>
      <c r="L1166" s="663">
        <v>78.33</v>
      </c>
      <c r="M1166" s="663">
        <v>78.33</v>
      </c>
      <c r="N1166" s="662">
        <v>1</v>
      </c>
      <c r="O1166" s="745">
        <v>1</v>
      </c>
      <c r="P1166" s="663">
        <v>78.33</v>
      </c>
      <c r="Q1166" s="678">
        <v>1</v>
      </c>
      <c r="R1166" s="662">
        <v>1</v>
      </c>
      <c r="S1166" s="678">
        <v>1</v>
      </c>
      <c r="T1166" s="745">
        <v>1</v>
      </c>
      <c r="U1166" s="701">
        <v>1</v>
      </c>
    </row>
    <row r="1167" spans="1:21" ht="14.4" customHeight="1" x14ac:dyDescent="0.3">
      <c r="A1167" s="661">
        <v>4</v>
      </c>
      <c r="B1167" s="662" t="s">
        <v>3182</v>
      </c>
      <c r="C1167" s="662" t="s">
        <v>3518</v>
      </c>
      <c r="D1167" s="743" t="s">
        <v>5665</v>
      </c>
      <c r="E1167" s="744" t="s">
        <v>3544</v>
      </c>
      <c r="F1167" s="662" t="s">
        <v>3512</v>
      </c>
      <c r="G1167" s="662" t="s">
        <v>3649</v>
      </c>
      <c r="H1167" s="662" t="s">
        <v>597</v>
      </c>
      <c r="I1167" s="662" t="s">
        <v>697</v>
      </c>
      <c r="J1167" s="662" t="s">
        <v>4946</v>
      </c>
      <c r="K1167" s="662" t="s">
        <v>3675</v>
      </c>
      <c r="L1167" s="663">
        <v>18.809999999999999</v>
      </c>
      <c r="M1167" s="663">
        <v>18.809999999999999</v>
      </c>
      <c r="N1167" s="662">
        <v>1</v>
      </c>
      <c r="O1167" s="745">
        <v>1</v>
      </c>
      <c r="P1167" s="663"/>
      <c r="Q1167" s="678">
        <v>0</v>
      </c>
      <c r="R1167" s="662"/>
      <c r="S1167" s="678">
        <v>0</v>
      </c>
      <c r="T1167" s="745"/>
      <c r="U1167" s="701">
        <v>0</v>
      </c>
    </row>
    <row r="1168" spans="1:21" ht="14.4" customHeight="1" x14ac:dyDescent="0.3">
      <c r="A1168" s="661">
        <v>4</v>
      </c>
      <c r="B1168" s="662" t="s">
        <v>3182</v>
      </c>
      <c r="C1168" s="662" t="s">
        <v>3518</v>
      </c>
      <c r="D1168" s="743" t="s">
        <v>5665</v>
      </c>
      <c r="E1168" s="744" t="s">
        <v>3544</v>
      </c>
      <c r="F1168" s="662" t="s">
        <v>3512</v>
      </c>
      <c r="G1168" s="662" t="s">
        <v>4015</v>
      </c>
      <c r="H1168" s="662" t="s">
        <v>597</v>
      </c>
      <c r="I1168" s="662" t="s">
        <v>4947</v>
      </c>
      <c r="J1168" s="662" t="s">
        <v>922</v>
      </c>
      <c r="K1168" s="662" t="s">
        <v>4948</v>
      </c>
      <c r="L1168" s="663">
        <v>0</v>
      </c>
      <c r="M1168" s="663">
        <v>0</v>
      </c>
      <c r="N1168" s="662">
        <v>1</v>
      </c>
      <c r="O1168" s="745">
        <v>1</v>
      </c>
      <c r="P1168" s="663">
        <v>0</v>
      </c>
      <c r="Q1168" s="678"/>
      <c r="R1168" s="662">
        <v>1</v>
      </c>
      <c r="S1168" s="678">
        <v>1</v>
      </c>
      <c r="T1168" s="745">
        <v>1</v>
      </c>
      <c r="U1168" s="701">
        <v>1</v>
      </c>
    </row>
    <row r="1169" spans="1:21" ht="14.4" customHeight="1" x14ac:dyDescent="0.3">
      <c r="A1169" s="661">
        <v>4</v>
      </c>
      <c r="B1169" s="662" t="s">
        <v>3182</v>
      </c>
      <c r="C1169" s="662" t="s">
        <v>3518</v>
      </c>
      <c r="D1169" s="743" t="s">
        <v>5665</v>
      </c>
      <c r="E1169" s="744" t="s">
        <v>3544</v>
      </c>
      <c r="F1169" s="662" t="s">
        <v>3512</v>
      </c>
      <c r="G1169" s="662" t="s">
        <v>4015</v>
      </c>
      <c r="H1169" s="662" t="s">
        <v>597</v>
      </c>
      <c r="I1169" s="662" t="s">
        <v>4949</v>
      </c>
      <c r="J1169" s="662" t="s">
        <v>922</v>
      </c>
      <c r="K1169" s="662" t="s">
        <v>4950</v>
      </c>
      <c r="L1169" s="663">
        <v>0</v>
      </c>
      <c r="M1169" s="663">
        <v>0</v>
      </c>
      <c r="N1169" s="662">
        <v>1</v>
      </c>
      <c r="O1169" s="745">
        <v>1</v>
      </c>
      <c r="P1169" s="663">
        <v>0</v>
      </c>
      <c r="Q1169" s="678"/>
      <c r="R1169" s="662">
        <v>1</v>
      </c>
      <c r="S1169" s="678">
        <v>1</v>
      </c>
      <c r="T1169" s="745">
        <v>1</v>
      </c>
      <c r="U1169" s="701">
        <v>1</v>
      </c>
    </row>
    <row r="1170" spans="1:21" ht="14.4" customHeight="1" x14ac:dyDescent="0.3">
      <c r="A1170" s="661">
        <v>4</v>
      </c>
      <c r="B1170" s="662" t="s">
        <v>3182</v>
      </c>
      <c r="C1170" s="662" t="s">
        <v>3518</v>
      </c>
      <c r="D1170" s="743" t="s">
        <v>5665</v>
      </c>
      <c r="E1170" s="744" t="s">
        <v>3544</v>
      </c>
      <c r="F1170" s="662" t="s">
        <v>3512</v>
      </c>
      <c r="G1170" s="662" t="s">
        <v>4951</v>
      </c>
      <c r="H1170" s="662" t="s">
        <v>597</v>
      </c>
      <c r="I1170" s="662" t="s">
        <v>1290</v>
      </c>
      <c r="J1170" s="662" t="s">
        <v>1291</v>
      </c>
      <c r="K1170" s="662" t="s">
        <v>2963</v>
      </c>
      <c r="L1170" s="663">
        <v>120.06</v>
      </c>
      <c r="M1170" s="663">
        <v>240.12</v>
      </c>
      <c r="N1170" s="662">
        <v>2</v>
      </c>
      <c r="O1170" s="745">
        <v>1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4</v>
      </c>
      <c r="B1171" s="662" t="s">
        <v>3182</v>
      </c>
      <c r="C1171" s="662" t="s">
        <v>3518</v>
      </c>
      <c r="D1171" s="743" t="s">
        <v>5665</v>
      </c>
      <c r="E1171" s="744" t="s">
        <v>3544</v>
      </c>
      <c r="F1171" s="662" t="s">
        <v>3512</v>
      </c>
      <c r="G1171" s="662" t="s">
        <v>3864</v>
      </c>
      <c r="H1171" s="662" t="s">
        <v>597</v>
      </c>
      <c r="I1171" s="662" t="s">
        <v>1875</v>
      </c>
      <c r="J1171" s="662" t="s">
        <v>1876</v>
      </c>
      <c r="K1171" s="662" t="s">
        <v>3865</v>
      </c>
      <c r="L1171" s="663">
        <v>107.27</v>
      </c>
      <c r="M1171" s="663">
        <v>107.27</v>
      </c>
      <c r="N1171" s="662">
        <v>1</v>
      </c>
      <c r="O1171" s="745">
        <v>1</v>
      </c>
      <c r="P1171" s="663">
        <v>107.27</v>
      </c>
      <c r="Q1171" s="678">
        <v>1</v>
      </c>
      <c r="R1171" s="662">
        <v>1</v>
      </c>
      <c r="S1171" s="678">
        <v>1</v>
      </c>
      <c r="T1171" s="745">
        <v>1</v>
      </c>
      <c r="U1171" s="701">
        <v>1</v>
      </c>
    </row>
    <row r="1172" spans="1:21" ht="14.4" customHeight="1" x14ac:dyDescent="0.3">
      <c r="A1172" s="661">
        <v>4</v>
      </c>
      <c r="B1172" s="662" t="s">
        <v>3182</v>
      </c>
      <c r="C1172" s="662" t="s">
        <v>3518</v>
      </c>
      <c r="D1172" s="743" t="s">
        <v>5665</v>
      </c>
      <c r="E1172" s="744" t="s">
        <v>3544</v>
      </c>
      <c r="F1172" s="662" t="s">
        <v>3512</v>
      </c>
      <c r="G1172" s="662" t="s">
        <v>4952</v>
      </c>
      <c r="H1172" s="662" t="s">
        <v>1373</v>
      </c>
      <c r="I1172" s="662" t="s">
        <v>4953</v>
      </c>
      <c r="J1172" s="662" t="s">
        <v>2747</v>
      </c>
      <c r="K1172" s="662" t="s">
        <v>4954</v>
      </c>
      <c r="L1172" s="663">
        <v>29.27</v>
      </c>
      <c r="M1172" s="663">
        <v>58.54</v>
      </c>
      <c r="N1172" s="662">
        <v>2</v>
      </c>
      <c r="O1172" s="745">
        <v>0.5</v>
      </c>
      <c r="P1172" s="663"/>
      <c r="Q1172" s="678">
        <v>0</v>
      </c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4</v>
      </c>
      <c r="B1173" s="662" t="s">
        <v>3182</v>
      </c>
      <c r="C1173" s="662" t="s">
        <v>3518</v>
      </c>
      <c r="D1173" s="743" t="s">
        <v>5665</v>
      </c>
      <c r="E1173" s="744" t="s">
        <v>3544</v>
      </c>
      <c r="F1173" s="662" t="s">
        <v>3512</v>
      </c>
      <c r="G1173" s="662" t="s">
        <v>3805</v>
      </c>
      <c r="H1173" s="662" t="s">
        <v>597</v>
      </c>
      <c r="I1173" s="662" t="s">
        <v>1612</v>
      </c>
      <c r="J1173" s="662" t="s">
        <v>1613</v>
      </c>
      <c r="K1173" s="662" t="s">
        <v>3096</v>
      </c>
      <c r="L1173" s="663">
        <v>98.75</v>
      </c>
      <c r="M1173" s="663">
        <v>98.75</v>
      </c>
      <c r="N1173" s="662">
        <v>1</v>
      </c>
      <c r="O1173" s="745">
        <v>0.5</v>
      </c>
      <c r="P1173" s="663">
        <v>98.75</v>
      </c>
      <c r="Q1173" s="678">
        <v>1</v>
      </c>
      <c r="R1173" s="662">
        <v>1</v>
      </c>
      <c r="S1173" s="678">
        <v>1</v>
      </c>
      <c r="T1173" s="745">
        <v>0.5</v>
      </c>
      <c r="U1173" s="701">
        <v>1</v>
      </c>
    </row>
    <row r="1174" spans="1:21" ht="14.4" customHeight="1" x14ac:dyDescent="0.3">
      <c r="A1174" s="661">
        <v>4</v>
      </c>
      <c r="B1174" s="662" t="s">
        <v>3182</v>
      </c>
      <c r="C1174" s="662" t="s">
        <v>3518</v>
      </c>
      <c r="D1174" s="743" t="s">
        <v>5665</v>
      </c>
      <c r="E1174" s="744" t="s">
        <v>3544</v>
      </c>
      <c r="F1174" s="662" t="s">
        <v>3512</v>
      </c>
      <c r="G1174" s="662" t="s">
        <v>4955</v>
      </c>
      <c r="H1174" s="662" t="s">
        <v>597</v>
      </c>
      <c r="I1174" s="662" t="s">
        <v>4956</v>
      </c>
      <c r="J1174" s="662" t="s">
        <v>4957</v>
      </c>
      <c r="K1174" s="662" t="s">
        <v>4958</v>
      </c>
      <c r="L1174" s="663">
        <v>77.14</v>
      </c>
      <c r="M1174" s="663">
        <v>154.28</v>
      </c>
      <c r="N1174" s="662">
        <v>2</v>
      </c>
      <c r="O1174" s="745">
        <v>1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4</v>
      </c>
      <c r="B1175" s="662" t="s">
        <v>3182</v>
      </c>
      <c r="C1175" s="662" t="s">
        <v>3518</v>
      </c>
      <c r="D1175" s="743" t="s">
        <v>5665</v>
      </c>
      <c r="E1175" s="744" t="s">
        <v>3544</v>
      </c>
      <c r="F1175" s="662" t="s">
        <v>3512</v>
      </c>
      <c r="G1175" s="662" t="s">
        <v>3653</v>
      </c>
      <c r="H1175" s="662" t="s">
        <v>597</v>
      </c>
      <c r="I1175" s="662" t="s">
        <v>4959</v>
      </c>
      <c r="J1175" s="662" t="s">
        <v>4960</v>
      </c>
      <c r="K1175" s="662" t="s">
        <v>4961</v>
      </c>
      <c r="L1175" s="663">
        <v>52.75</v>
      </c>
      <c r="M1175" s="663">
        <v>52.75</v>
      </c>
      <c r="N1175" s="662">
        <v>1</v>
      </c>
      <c r="O1175" s="745">
        <v>1</v>
      </c>
      <c r="P1175" s="663"/>
      <c r="Q1175" s="678">
        <v>0</v>
      </c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4</v>
      </c>
      <c r="B1176" s="662" t="s">
        <v>3182</v>
      </c>
      <c r="C1176" s="662" t="s">
        <v>3518</v>
      </c>
      <c r="D1176" s="743" t="s">
        <v>5665</v>
      </c>
      <c r="E1176" s="744" t="s">
        <v>3544</v>
      </c>
      <c r="F1176" s="662" t="s">
        <v>3512</v>
      </c>
      <c r="G1176" s="662" t="s">
        <v>3611</v>
      </c>
      <c r="H1176" s="662" t="s">
        <v>597</v>
      </c>
      <c r="I1176" s="662" t="s">
        <v>748</v>
      </c>
      <c r="J1176" s="662" t="s">
        <v>749</v>
      </c>
      <c r="K1176" s="662" t="s">
        <v>3612</v>
      </c>
      <c r="L1176" s="663">
        <v>733.55</v>
      </c>
      <c r="M1176" s="663">
        <v>60884.65</v>
      </c>
      <c r="N1176" s="662">
        <v>83</v>
      </c>
      <c r="O1176" s="745">
        <v>27</v>
      </c>
      <c r="P1176" s="663">
        <v>21272.949999999997</v>
      </c>
      <c r="Q1176" s="678">
        <v>0.34939759036144574</v>
      </c>
      <c r="R1176" s="662">
        <v>29</v>
      </c>
      <c r="S1176" s="678">
        <v>0.3493975903614458</v>
      </c>
      <c r="T1176" s="745">
        <v>11</v>
      </c>
      <c r="U1176" s="701">
        <v>0.40740740740740738</v>
      </c>
    </row>
    <row r="1177" spans="1:21" ht="14.4" customHeight="1" x14ac:dyDescent="0.3">
      <c r="A1177" s="661">
        <v>4</v>
      </c>
      <c r="B1177" s="662" t="s">
        <v>3182</v>
      </c>
      <c r="C1177" s="662" t="s">
        <v>3518</v>
      </c>
      <c r="D1177" s="743" t="s">
        <v>5665</v>
      </c>
      <c r="E1177" s="744" t="s">
        <v>3544</v>
      </c>
      <c r="F1177" s="662" t="s">
        <v>3512</v>
      </c>
      <c r="G1177" s="662" t="s">
        <v>3583</v>
      </c>
      <c r="H1177" s="662" t="s">
        <v>1373</v>
      </c>
      <c r="I1177" s="662" t="s">
        <v>1404</v>
      </c>
      <c r="J1177" s="662" t="s">
        <v>1405</v>
      </c>
      <c r="K1177" s="662" t="s">
        <v>1406</v>
      </c>
      <c r="L1177" s="663">
        <v>0</v>
      </c>
      <c r="M1177" s="663">
        <v>0</v>
      </c>
      <c r="N1177" s="662">
        <v>1</v>
      </c>
      <c r="O1177" s="745">
        <v>1</v>
      </c>
      <c r="P1177" s="663"/>
      <c r="Q1177" s="678"/>
      <c r="R1177" s="662"/>
      <c r="S1177" s="678">
        <v>0</v>
      </c>
      <c r="T1177" s="745"/>
      <c r="U1177" s="701">
        <v>0</v>
      </c>
    </row>
    <row r="1178" spans="1:21" ht="14.4" customHeight="1" x14ac:dyDescent="0.3">
      <c r="A1178" s="661">
        <v>4</v>
      </c>
      <c r="B1178" s="662" t="s">
        <v>3182</v>
      </c>
      <c r="C1178" s="662" t="s">
        <v>3518</v>
      </c>
      <c r="D1178" s="743" t="s">
        <v>5665</v>
      </c>
      <c r="E1178" s="744" t="s">
        <v>3544</v>
      </c>
      <c r="F1178" s="662" t="s">
        <v>3512</v>
      </c>
      <c r="G1178" s="662" t="s">
        <v>3737</v>
      </c>
      <c r="H1178" s="662" t="s">
        <v>1373</v>
      </c>
      <c r="I1178" s="662" t="s">
        <v>4598</v>
      </c>
      <c r="J1178" s="662" t="s">
        <v>3418</v>
      </c>
      <c r="K1178" s="662" t="s">
        <v>4599</v>
      </c>
      <c r="L1178" s="663">
        <v>115.27</v>
      </c>
      <c r="M1178" s="663">
        <v>461.08</v>
      </c>
      <c r="N1178" s="662">
        <v>4</v>
      </c>
      <c r="O1178" s="745">
        <v>1</v>
      </c>
      <c r="P1178" s="663"/>
      <c r="Q1178" s="678">
        <v>0</v>
      </c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4</v>
      </c>
      <c r="B1179" s="662" t="s">
        <v>3182</v>
      </c>
      <c r="C1179" s="662" t="s">
        <v>3518</v>
      </c>
      <c r="D1179" s="743" t="s">
        <v>5665</v>
      </c>
      <c r="E1179" s="744" t="s">
        <v>3544</v>
      </c>
      <c r="F1179" s="662" t="s">
        <v>3512</v>
      </c>
      <c r="G1179" s="662" t="s">
        <v>3613</v>
      </c>
      <c r="H1179" s="662" t="s">
        <v>597</v>
      </c>
      <c r="I1179" s="662" t="s">
        <v>927</v>
      </c>
      <c r="J1179" s="662" t="s">
        <v>1091</v>
      </c>
      <c r="K1179" s="662" t="s">
        <v>3614</v>
      </c>
      <c r="L1179" s="663">
        <v>0</v>
      </c>
      <c r="M1179" s="663">
        <v>0</v>
      </c>
      <c r="N1179" s="662">
        <v>8</v>
      </c>
      <c r="O1179" s="745">
        <v>1.5</v>
      </c>
      <c r="P1179" s="663">
        <v>0</v>
      </c>
      <c r="Q1179" s="678"/>
      <c r="R1179" s="662">
        <v>2</v>
      </c>
      <c r="S1179" s="678">
        <v>0.25</v>
      </c>
      <c r="T1179" s="745">
        <v>0.5</v>
      </c>
      <c r="U1179" s="701">
        <v>0.33333333333333331</v>
      </c>
    </row>
    <row r="1180" spans="1:21" ht="14.4" customHeight="1" x14ac:dyDescent="0.3">
      <c r="A1180" s="661">
        <v>4</v>
      </c>
      <c r="B1180" s="662" t="s">
        <v>3182</v>
      </c>
      <c r="C1180" s="662" t="s">
        <v>3518</v>
      </c>
      <c r="D1180" s="743" t="s">
        <v>5665</v>
      </c>
      <c r="E1180" s="744" t="s">
        <v>3544</v>
      </c>
      <c r="F1180" s="662" t="s">
        <v>3512</v>
      </c>
      <c r="G1180" s="662" t="s">
        <v>3613</v>
      </c>
      <c r="H1180" s="662" t="s">
        <v>597</v>
      </c>
      <c r="I1180" s="662" t="s">
        <v>3633</v>
      </c>
      <c r="J1180" s="662" t="s">
        <v>3634</v>
      </c>
      <c r="K1180" s="662" t="s">
        <v>3635</v>
      </c>
      <c r="L1180" s="663">
        <v>0</v>
      </c>
      <c r="M1180" s="663">
        <v>0</v>
      </c>
      <c r="N1180" s="662">
        <v>2</v>
      </c>
      <c r="O1180" s="745">
        <v>0.5</v>
      </c>
      <c r="P1180" s="663"/>
      <c r="Q1180" s="678"/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4</v>
      </c>
      <c r="B1181" s="662" t="s">
        <v>3182</v>
      </c>
      <c r="C1181" s="662" t="s">
        <v>3518</v>
      </c>
      <c r="D1181" s="743" t="s">
        <v>5665</v>
      </c>
      <c r="E1181" s="744" t="s">
        <v>3544</v>
      </c>
      <c r="F1181" s="662" t="s">
        <v>3512</v>
      </c>
      <c r="G1181" s="662" t="s">
        <v>3700</v>
      </c>
      <c r="H1181" s="662" t="s">
        <v>597</v>
      </c>
      <c r="I1181" s="662" t="s">
        <v>825</v>
      </c>
      <c r="J1181" s="662" t="s">
        <v>826</v>
      </c>
      <c r="K1181" s="662" t="s">
        <v>3701</v>
      </c>
      <c r="L1181" s="663">
        <v>232.37</v>
      </c>
      <c r="M1181" s="663">
        <v>232.37</v>
      </c>
      <c r="N1181" s="662">
        <v>1</v>
      </c>
      <c r="O1181" s="745">
        <v>1</v>
      </c>
      <c r="P1181" s="663"/>
      <c r="Q1181" s="678">
        <v>0</v>
      </c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4</v>
      </c>
      <c r="B1182" s="662" t="s">
        <v>3182</v>
      </c>
      <c r="C1182" s="662" t="s">
        <v>3518</v>
      </c>
      <c r="D1182" s="743" t="s">
        <v>5665</v>
      </c>
      <c r="E1182" s="744" t="s">
        <v>3544</v>
      </c>
      <c r="F1182" s="662" t="s">
        <v>3512</v>
      </c>
      <c r="G1182" s="662" t="s">
        <v>3700</v>
      </c>
      <c r="H1182" s="662" t="s">
        <v>597</v>
      </c>
      <c r="I1182" s="662" t="s">
        <v>4962</v>
      </c>
      <c r="J1182" s="662" t="s">
        <v>826</v>
      </c>
      <c r="K1182" s="662" t="s">
        <v>4963</v>
      </c>
      <c r="L1182" s="663">
        <v>0</v>
      </c>
      <c r="M1182" s="663">
        <v>0</v>
      </c>
      <c r="N1182" s="662">
        <v>1</v>
      </c>
      <c r="O1182" s="745">
        <v>1</v>
      </c>
      <c r="P1182" s="663"/>
      <c r="Q1182" s="678"/>
      <c r="R1182" s="662"/>
      <c r="S1182" s="678">
        <v>0</v>
      </c>
      <c r="T1182" s="745"/>
      <c r="U1182" s="701">
        <v>0</v>
      </c>
    </row>
    <row r="1183" spans="1:21" ht="14.4" customHeight="1" x14ac:dyDescent="0.3">
      <c r="A1183" s="661">
        <v>4</v>
      </c>
      <c r="B1183" s="662" t="s">
        <v>3182</v>
      </c>
      <c r="C1183" s="662" t="s">
        <v>3518</v>
      </c>
      <c r="D1183" s="743" t="s">
        <v>5665</v>
      </c>
      <c r="E1183" s="744" t="s">
        <v>3544</v>
      </c>
      <c r="F1183" s="662" t="s">
        <v>3512</v>
      </c>
      <c r="G1183" s="662" t="s">
        <v>3584</v>
      </c>
      <c r="H1183" s="662" t="s">
        <v>597</v>
      </c>
      <c r="I1183" s="662" t="s">
        <v>896</v>
      </c>
      <c r="J1183" s="662" t="s">
        <v>3585</v>
      </c>
      <c r="K1183" s="662" t="s">
        <v>3586</v>
      </c>
      <c r="L1183" s="663">
        <v>53.57</v>
      </c>
      <c r="M1183" s="663">
        <v>214.28</v>
      </c>
      <c r="N1183" s="662">
        <v>4</v>
      </c>
      <c r="O1183" s="745">
        <v>0.5</v>
      </c>
      <c r="P1183" s="663"/>
      <c r="Q1183" s="678">
        <v>0</v>
      </c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4</v>
      </c>
      <c r="B1184" s="662" t="s">
        <v>3182</v>
      </c>
      <c r="C1184" s="662" t="s">
        <v>3518</v>
      </c>
      <c r="D1184" s="743" t="s">
        <v>5665</v>
      </c>
      <c r="E1184" s="744" t="s">
        <v>3544</v>
      </c>
      <c r="F1184" s="662" t="s">
        <v>3512</v>
      </c>
      <c r="G1184" s="662" t="s">
        <v>3584</v>
      </c>
      <c r="H1184" s="662" t="s">
        <v>597</v>
      </c>
      <c r="I1184" s="662" t="s">
        <v>4964</v>
      </c>
      <c r="J1184" s="662" t="s">
        <v>4965</v>
      </c>
      <c r="K1184" s="662" t="s">
        <v>4966</v>
      </c>
      <c r="L1184" s="663">
        <v>66.97</v>
      </c>
      <c r="M1184" s="663">
        <v>66.97</v>
      </c>
      <c r="N1184" s="662">
        <v>1</v>
      </c>
      <c r="O1184" s="745">
        <v>1</v>
      </c>
      <c r="P1184" s="663">
        <v>66.97</v>
      </c>
      <c r="Q1184" s="678">
        <v>1</v>
      </c>
      <c r="R1184" s="662">
        <v>1</v>
      </c>
      <c r="S1184" s="678">
        <v>1</v>
      </c>
      <c r="T1184" s="745">
        <v>1</v>
      </c>
      <c r="U1184" s="701">
        <v>1</v>
      </c>
    </row>
    <row r="1185" spans="1:21" ht="14.4" customHeight="1" x14ac:dyDescent="0.3">
      <c r="A1185" s="661">
        <v>4</v>
      </c>
      <c r="B1185" s="662" t="s">
        <v>3182</v>
      </c>
      <c r="C1185" s="662" t="s">
        <v>3518</v>
      </c>
      <c r="D1185" s="743" t="s">
        <v>5665</v>
      </c>
      <c r="E1185" s="744" t="s">
        <v>3544</v>
      </c>
      <c r="F1185" s="662" t="s">
        <v>3512</v>
      </c>
      <c r="G1185" s="662" t="s">
        <v>3615</v>
      </c>
      <c r="H1185" s="662" t="s">
        <v>597</v>
      </c>
      <c r="I1185" s="662" t="s">
        <v>3616</v>
      </c>
      <c r="J1185" s="662" t="s">
        <v>2258</v>
      </c>
      <c r="K1185" s="662" t="s">
        <v>2259</v>
      </c>
      <c r="L1185" s="663">
        <v>374.79</v>
      </c>
      <c r="M1185" s="663">
        <v>37104.210000000006</v>
      </c>
      <c r="N1185" s="662">
        <v>99</v>
      </c>
      <c r="O1185" s="745">
        <v>17</v>
      </c>
      <c r="P1185" s="663">
        <v>20988.240000000005</v>
      </c>
      <c r="Q1185" s="678">
        <v>0.56565656565656575</v>
      </c>
      <c r="R1185" s="662">
        <v>56</v>
      </c>
      <c r="S1185" s="678">
        <v>0.56565656565656564</v>
      </c>
      <c r="T1185" s="745">
        <v>10</v>
      </c>
      <c r="U1185" s="701">
        <v>0.58823529411764708</v>
      </c>
    </row>
    <row r="1186" spans="1:21" ht="14.4" customHeight="1" x14ac:dyDescent="0.3">
      <c r="A1186" s="661">
        <v>4</v>
      </c>
      <c r="B1186" s="662" t="s">
        <v>3182</v>
      </c>
      <c r="C1186" s="662" t="s">
        <v>3518</v>
      </c>
      <c r="D1186" s="743" t="s">
        <v>5665</v>
      </c>
      <c r="E1186" s="744" t="s">
        <v>3544</v>
      </c>
      <c r="F1186" s="662" t="s">
        <v>3512</v>
      </c>
      <c r="G1186" s="662" t="s">
        <v>3615</v>
      </c>
      <c r="H1186" s="662" t="s">
        <v>597</v>
      </c>
      <c r="I1186" s="662" t="s">
        <v>4967</v>
      </c>
      <c r="J1186" s="662" t="s">
        <v>4968</v>
      </c>
      <c r="K1186" s="662" t="s">
        <v>2259</v>
      </c>
      <c r="L1186" s="663">
        <v>239.96</v>
      </c>
      <c r="M1186" s="663">
        <v>13437.759999999998</v>
      </c>
      <c r="N1186" s="662">
        <v>56</v>
      </c>
      <c r="O1186" s="745">
        <v>4</v>
      </c>
      <c r="P1186" s="663">
        <v>13437.759999999998</v>
      </c>
      <c r="Q1186" s="678">
        <v>1</v>
      </c>
      <c r="R1186" s="662">
        <v>56</v>
      </c>
      <c r="S1186" s="678">
        <v>1</v>
      </c>
      <c r="T1186" s="745">
        <v>4</v>
      </c>
      <c r="U1186" s="701">
        <v>1</v>
      </c>
    </row>
    <row r="1187" spans="1:21" ht="14.4" customHeight="1" x14ac:dyDescent="0.3">
      <c r="A1187" s="661">
        <v>4</v>
      </c>
      <c r="B1187" s="662" t="s">
        <v>3182</v>
      </c>
      <c r="C1187" s="662" t="s">
        <v>3518</v>
      </c>
      <c r="D1187" s="743" t="s">
        <v>5665</v>
      </c>
      <c r="E1187" s="744" t="s">
        <v>3544</v>
      </c>
      <c r="F1187" s="662" t="s">
        <v>3512</v>
      </c>
      <c r="G1187" s="662" t="s">
        <v>3615</v>
      </c>
      <c r="H1187" s="662" t="s">
        <v>597</v>
      </c>
      <c r="I1187" s="662" t="s">
        <v>4969</v>
      </c>
      <c r="J1187" s="662" t="s">
        <v>4968</v>
      </c>
      <c r="K1187" s="662" t="s">
        <v>3644</v>
      </c>
      <c r="L1187" s="663">
        <v>0</v>
      </c>
      <c r="M1187" s="663">
        <v>0</v>
      </c>
      <c r="N1187" s="662">
        <v>6</v>
      </c>
      <c r="O1187" s="745">
        <v>0.5</v>
      </c>
      <c r="P1187" s="663">
        <v>0</v>
      </c>
      <c r="Q1187" s="678"/>
      <c r="R1187" s="662">
        <v>6</v>
      </c>
      <c r="S1187" s="678">
        <v>1</v>
      </c>
      <c r="T1187" s="745">
        <v>0.5</v>
      </c>
      <c r="U1187" s="701">
        <v>1</v>
      </c>
    </row>
    <row r="1188" spans="1:21" ht="14.4" customHeight="1" x14ac:dyDescent="0.3">
      <c r="A1188" s="661">
        <v>4</v>
      </c>
      <c r="B1188" s="662" t="s">
        <v>3182</v>
      </c>
      <c r="C1188" s="662" t="s">
        <v>3518</v>
      </c>
      <c r="D1188" s="743" t="s">
        <v>5665</v>
      </c>
      <c r="E1188" s="744" t="s">
        <v>3544</v>
      </c>
      <c r="F1188" s="662" t="s">
        <v>3512</v>
      </c>
      <c r="G1188" s="662" t="s">
        <v>3615</v>
      </c>
      <c r="H1188" s="662" t="s">
        <v>597</v>
      </c>
      <c r="I1188" s="662" t="s">
        <v>4970</v>
      </c>
      <c r="J1188" s="662" t="s">
        <v>694</v>
      </c>
      <c r="K1188" s="662" t="s">
        <v>4971</v>
      </c>
      <c r="L1188" s="663">
        <v>0</v>
      </c>
      <c r="M1188" s="663">
        <v>0</v>
      </c>
      <c r="N1188" s="662">
        <v>1</v>
      </c>
      <c r="O1188" s="745">
        <v>1</v>
      </c>
      <c r="P1188" s="663"/>
      <c r="Q1188" s="678"/>
      <c r="R1188" s="662"/>
      <c r="S1188" s="678">
        <v>0</v>
      </c>
      <c r="T1188" s="745"/>
      <c r="U1188" s="701">
        <v>0</v>
      </c>
    </row>
    <row r="1189" spans="1:21" ht="14.4" customHeight="1" x14ac:dyDescent="0.3">
      <c r="A1189" s="661">
        <v>4</v>
      </c>
      <c r="B1189" s="662" t="s">
        <v>3182</v>
      </c>
      <c r="C1189" s="662" t="s">
        <v>3518</v>
      </c>
      <c r="D1189" s="743" t="s">
        <v>5665</v>
      </c>
      <c r="E1189" s="744" t="s">
        <v>3544</v>
      </c>
      <c r="F1189" s="662" t="s">
        <v>3512</v>
      </c>
      <c r="G1189" s="662" t="s">
        <v>3615</v>
      </c>
      <c r="H1189" s="662" t="s">
        <v>597</v>
      </c>
      <c r="I1189" s="662" t="s">
        <v>4972</v>
      </c>
      <c r="J1189" s="662" t="s">
        <v>4973</v>
      </c>
      <c r="K1189" s="662" t="s">
        <v>1391</v>
      </c>
      <c r="L1189" s="663">
        <v>178.29</v>
      </c>
      <c r="M1189" s="663">
        <v>534.87</v>
      </c>
      <c r="N1189" s="662">
        <v>3</v>
      </c>
      <c r="O1189" s="745">
        <v>1</v>
      </c>
      <c r="P1189" s="663">
        <v>534.87</v>
      </c>
      <c r="Q1189" s="678">
        <v>1</v>
      </c>
      <c r="R1189" s="662">
        <v>3</v>
      </c>
      <c r="S1189" s="678">
        <v>1</v>
      </c>
      <c r="T1189" s="745">
        <v>1</v>
      </c>
      <c r="U1189" s="701">
        <v>1</v>
      </c>
    </row>
    <row r="1190" spans="1:21" ht="14.4" customHeight="1" x14ac:dyDescent="0.3">
      <c r="A1190" s="661">
        <v>4</v>
      </c>
      <c r="B1190" s="662" t="s">
        <v>3182</v>
      </c>
      <c r="C1190" s="662" t="s">
        <v>3518</v>
      </c>
      <c r="D1190" s="743" t="s">
        <v>5665</v>
      </c>
      <c r="E1190" s="744" t="s">
        <v>3544</v>
      </c>
      <c r="F1190" s="662" t="s">
        <v>3512</v>
      </c>
      <c r="G1190" s="662" t="s">
        <v>3615</v>
      </c>
      <c r="H1190" s="662" t="s">
        <v>597</v>
      </c>
      <c r="I1190" s="662" t="s">
        <v>2257</v>
      </c>
      <c r="J1190" s="662" t="s">
        <v>2258</v>
      </c>
      <c r="K1190" s="662" t="s">
        <v>2259</v>
      </c>
      <c r="L1190" s="663">
        <v>374.79</v>
      </c>
      <c r="M1190" s="663">
        <v>33731.100000000006</v>
      </c>
      <c r="N1190" s="662">
        <v>90</v>
      </c>
      <c r="O1190" s="745">
        <v>15</v>
      </c>
      <c r="P1190" s="663">
        <v>22112.610000000004</v>
      </c>
      <c r="Q1190" s="678">
        <v>0.65555555555555556</v>
      </c>
      <c r="R1190" s="662">
        <v>59</v>
      </c>
      <c r="S1190" s="678">
        <v>0.65555555555555556</v>
      </c>
      <c r="T1190" s="745">
        <v>9.5</v>
      </c>
      <c r="U1190" s="701">
        <v>0.6333333333333333</v>
      </c>
    </row>
    <row r="1191" spans="1:21" ht="14.4" customHeight="1" x14ac:dyDescent="0.3">
      <c r="A1191" s="661">
        <v>4</v>
      </c>
      <c r="B1191" s="662" t="s">
        <v>3182</v>
      </c>
      <c r="C1191" s="662" t="s">
        <v>3518</v>
      </c>
      <c r="D1191" s="743" t="s">
        <v>5665</v>
      </c>
      <c r="E1191" s="744" t="s">
        <v>3544</v>
      </c>
      <c r="F1191" s="662" t="s">
        <v>3512</v>
      </c>
      <c r="G1191" s="662" t="s">
        <v>3615</v>
      </c>
      <c r="H1191" s="662" t="s">
        <v>597</v>
      </c>
      <c r="I1191" s="662" t="s">
        <v>4974</v>
      </c>
      <c r="J1191" s="662" t="s">
        <v>4968</v>
      </c>
      <c r="K1191" s="662" t="s">
        <v>2259</v>
      </c>
      <c r="L1191" s="663">
        <v>239.96</v>
      </c>
      <c r="M1191" s="663">
        <v>479.92</v>
      </c>
      <c r="N1191" s="662">
        <v>2</v>
      </c>
      <c r="O1191" s="745">
        <v>1</v>
      </c>
      <c r="P1191" s="663">
        <v>479.92</v>
      </c>
      <c r="Q1191" s="678">
        <v>1</v>
      </c>
      <c r="R1191" s="662">
        <v>2</v>
      </c>
      <c r="S1191" s="678">
        <v>1</v>
      </c>
      <c r="T1191" s="745">
        <v>1</v>
      </c>
      <c r="U1191" s="701">
        <v>1</v>
      </c>
    </row>
    <row r="1192" spans="1:21" ht="14.4" customHeight="1" x14ac:dyDescent="0.3">
      <c r="A1192" s="661">
        <v>4</v>
      </c>
      <c r="B1192" s="662" t="s">
        <v>3182</v>
      </c>
      <c r="C1192" s="662" t="s">
        <v>3518</v>
      </c>
      <c r="D1192" s="743" t="s">
        <v>5665</v>
      </c>
      <c r="E1192" s="744" t="s">
        <v>3544</v>
      </c>
      <c r="F1192" s="662" t="s">
        <v>3512</v>
      </c>
      <c r="G1192" s="662" t="s">
        <v>3615</v>
      </c>
      <c r="H1192" s="662" t="s">
        <v>597</v>
      </c>
      <c r="I1192" s="662" t="s">
        <v>2271</v>
      </c>
      <c r="J1192" s="662" t="s">
        <v>2258</v>
      </c>
      <c r="K1192" s="662" t="s">
        <v>2259</v>
      </c>
      <c r="L1192" s="663">
        <v>374.79</v>
      </c>
      <c r="M1192" s="663">
        <v>17615.13</v>
      </c>
      <c r="N1192" s="662">
        <v>47</v>
      </c>
      <c r="O1192" s="745">
        <v>7</v>
      </c>
      <c r="P1192" s="663">
        <v>10494.12</v>
      </c>
      <c r="Q1192" s="678">
        <v>0.5957446808510638</v>
      </c>
      <c r="R1192" s="662">
        <v>28</v>
      </c>
      <c r="S1192" s="678">
        <v>0.5957446808510638</v>
      </c>
      <c r="T1192" s="745">
        <v>4.5</v>
      </c>
      <c r="U1192" s="701">
        <v>0.6428571428571429</v>
      </c>
    </row>
    <row r="1193" spans="1:21" ht="14.4" customHeight="1" x14ac:dyDescent="0.3">
      <c r="A1193" s="661">
        <v>4</v>
      </c>
      <c r="B1193" s="662" t="s">
        <v>3182</v>
      </c>
      <c r="C1193" s="662" t="s">
        <v>3518</v>
      </c>
      <c r="D1193" s="743" t="s">
        <v>5665</v>
      </c>
      <c r="E1193" s="744" t="s">
        <v>3544</v>
      </c>
      <c r="F1193" s="662" t="s">
        <v>3512</v>
      </c>
      <c r="G1193" s="662" t="s">
        <v>3572</v>
      </c>
      <c r="H1193" s="662" t="s">
        <v>1373</v>
      </c>
      <c r="I1193" s="662" t="s">
        <v>4940</v>
      </c>
      <c r="J1193" s="662" t="s">
        <v>1524</v>
      </c>
      <c r="K1193" s="662" t="s">
        <v>3809</v>
      </c>
      <c r="L1193" s="663">
        <v>407.55</v>
      </c>
      <c r="M1193" s="663">
        <v>1222.6500000000001</v>
      </c>
      <c r="N1193" s="662">
        <v>3</v>
      </c>
      <c r="O1193" s="745">
        <v>0.5</v>
      </c>
      <c r="P1193" s="663"/>
      <c r="Q1193" s="678">
        <v>0</v>
      </c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4</v>
      </c>
      <c r="B1194" s="662" t="s">
        <v>3182</v>
      </c>
      <c r="C1194" s="662" t="s">
        <v>3518</v>
      </c>
      <c r="D1194" s="743" t="s">
        <v>5665</v>
      </c>
      <c r="E1194" s="744" t="s">
        <v>3544</v>
      </c>
      <c r="F1194" s="662" t="s">
        <v>3512</v>
      </c>
      <c r="G1194" s="662" t="s">
        <v>3589</v>
      </c>
      <c r="H1194" s="662" t="s">
        <v>597</v>
      </c>
      <c r="I1194" s="662" t="s">
        <v>3617</v>
      </c>
      <c r="J1194" s="662" t="s">
        <v>3618</v>
      </c>
      <c r="K1194" s="662" t="s">
        <v>3619</v>
      </c>
      <c r="L1194" s="663">
        <v>334.66</v>
      </c>
      <c r="M1194" s="663">
        <v>334.66</v>
      </c>
      <c r="N1194" s="662">
        <v>1</v>
      </c>
      <c r="O1194" s="745">
        <v>1</v>
      </c>
      <c r="P1194" s="663">
        <v>334.66</v>
      </c>
      <c r="Q1194" s="678">
        <v>1</v>
      </c>
      <c r="R1194" s="662">
        <v>1</v>
      </c>
      <c r="S1194" s="678">
        <v>1</v>
      </c>
      <c r="T1194" s="745">
        <v>1</v>
      </c>
      <c r="U1194" s="701">
        <v>1</v>
      </c>
    </row>
    <row r="1195" spans="1:21" ht="14.4" customHeight="1" x14ac:dyDescent="0.3">
      <c r="A1195" s="661">
        <v>4</v>
      </c>
      <c r="B1195" s="662" t="s">
        <v>3182</v>
      </c>
      <c r="C1195" s="662" t="s">
        <v>3518</v>
      </c>
      <c r="D1195" s="743" t="s">
        <v>5665</v>
      </c>
      <c r="E1195" s="744" t="s">
        <v>3544</v>
      </c>
      <c r="F1195" s="662" t="s">
        <v>3512</v>
      </c>
      <c r="G1195" s="662" t="s">
        <v>3589</v>
      </c>
      <c r="H1195" s="662" t="s">
        <v>597</v>
      </c>
      <c r="I1195" s="662" t="s">
        <v>3590</v>
      </c>
      <c r="J1195" s="662" t="s">
        <v>3591</v>
      </c>
      <c r="K1195" s="662" t="s">
        <v>1842</v>
      </c>
      <c r="L1195" s="663">
        <v>57.64</v>
      </c>
      <c r="M1195" s="663">
        <v>172.92000000000002</v>
      </c>
      <c r="N1195" s="662">
        <v>3</v>
      </c>
      <c r="O1195" s="745">
        <v>2.5</v>
      </c>
      <c r="P1195" s="663">
        <v>115.28</v>
      </c>
      <c r="Q1195" s="678">
        <v>0.66666666666666663</v>
      </c>
      <c r="R1195" s="662">
        <v>2</v>
      </c>
      <c r="S1195" s="678">
        <v>0.66666666666666663</v>
      </c>
      <c r="T1195" s="745">
        <v>2</v>
      </c>
      <c r="U1195" s="701">
        <v>0.8</v>
      </c>
    </row>
    <row r="1196" spans="1:21" ht="14.4" customHeight="1" x14ac:dyDescent="0.3">
      <c r="A1196" s="661">
        <v>4</v>
      </c>
      <c r="B1196" s="662" t="s">
        <v>3182</v>
      </c>
      <c r="C1196" s="662" t="s">
        <v>3518</v>
      </c>
      <c r="D1196" s="743" t="s">
        <v>5665</v>
      </c>
      <c r="E1196" s="744" t="s">
        <v>3544</v>
      </c>
      <c r="F1196" s="662" t="s">
        <v>3512</v>
      </c>
      <c r="G1196" s="662" t="s">
        <v>3589</v>
      </c>
      <c r="H1196" s="662" t="s">
        <v>597</v>
      </c>
      <c r="I1196" s="662" t="s">
        <v>3639</v>
      </c>
      <c r="J1196" s="662" t="s">
        <v>3591</v>
      </c>
      <c r="K1196" s="662" t="s">
        <v>1845</v>
      </c>
      <c r="L1196" s="663">
        <v>301.2</v>
      </c>
      <c r="M1196" s="663">
        <v>3614.3999999999996</v>
      </c>
      <c r="N1196" s="662">
        <v>12</v>
      </c>
      <c r="O1196" s="745">
        <v>6</v>
      </c>
      <c r="P1196" s="663">
        <v>2409.6</v>
      </c>
      <c r="Q1196" s="678">
        <v>0.66666666666666674</v>
      </c>
      <c r="R1196" s="662">
        <v>8</v>
      </c>
      <c r="S1196" s="678">
        <v>0.66666666666666663</v>
      </c>
      <c r="T1196" s="745">
        <v>3.5</v>
      </c>
      <c r="U1196" s="701">
        <v>0.58333333333333337</v>
      </c>
    </row>
    <row r="1197" spans="1:21" ht="14.4" customHeight="1" x14ac:dyDescent="0.3">
      <c r="A1197" s="661">
        <v>4</v>
      </c>
      <c r="B1197" s="662" t="s">
        <v>3182</v>
      </c>
      <c r="C1197" s="662" t="s">
        <v>3518</v>
      </c>
      <c r="D1197" s="743" t="s">
        <v>5665</v>
      </c>
      <c r="E1197" s="744" t="s">
        <v>3544</v>
      </c>
      <c r="F1197" s="662" t="s">
        <v>3512</v>
      </c>
      <c r="G1197" s="662" t="s">
        <v>3589</v>
      </c>
      <c r="H1197" s="662" t="s">
        <v>597</v>
      </c>
      <c r="I1197" s="662" t="s">
        <v>3639</v>
      </c>
      <c r="J1197" s="662" t="s">
        <v>3591</v>
      </c>
      <c r="K1197" s="662" t="s">
        <v>1845</v>
      </c>
      <c r="L1197" s="663">
        <v>185.26</v>
      </c>
      <c r="M1197" s="663">
        <v>4075.72</v>
      </c>
      <c r="N1197" s="662">
        <v>22</v>
      </c>
      <c r="O1197" s="745">
        <v>13.5</v>
      </c>
      <c r="P1197" s="663">
        <v>2037.86</v>
      </c>
      <c r="Q1197" s="678">
        <v>0.5</v>
      </c>
      <c r="R1197" s="662">
        <v>11</v>
      </c>
      <c r="S1197" s="678">
        <v>0.5</v>
      </c>
      <c r="T1197" s="745">
        <v>7.5</v>
      </c>
      <c r="U1197" s="701">
        <v>0.55555555555555558</v>
      </c>
    </row>
    <row r="1198" spans="1:21" ht="14.4" customHeight="1" x14ac:dyDescent="0.3">
      <c r="A1198" s="661">
        <v>4</v>
      </c>
      <c r="B1198" s="662" t="s">
        <v>3182</v>
      </c>
      <c r="C1198" s="662" t="s">
        <v>3518</v>
      </c>
      <c r="D1198" s="743" t="s">
        <v>5665</v>
      </c>
      <c r="E1198" s="744" t="s">
        <v>3544</v>
      </c>
      <c r="F1198" s="662" t="s">
        <v>3512</v>
      </c>
      <c r="G1198" s="662" t="s">
        <v>3589</v>
      </c>
      <c r="H1198" s="662" t="s">
        <v>597</v>
      </c>
      <c r="I1198" s="662" t="s">
        <v>4528</v>
      </c>
      <c r="J1198" s="662" t="s">
        <v>1841</v>
      </c>
      <c r="K1198" s="662" t="s">
        <v>4529</v>
      </c>
      <c r="L1198" s="663">
        <v>28.81</v>
      </c>
      <c r="M1198" s="663">
        <v>28.81</v>
      </c>
      <c r="N1198" s="662">
        <v>1</v>
      </c>
      <c r="O1198" s="745">
        <v>1</v>
      </c>
      <c r="P1198" s="663">
        <v>28.81</v>
      </c>
      <c r="Q1198" s="678">
        <v>1</v>
      </c>
      <c r="R1198" s="662">
        <v>1</v>
      </c>
      <c r="S1198" s="678">
        <v>1</v>
      </c>
      <c r="T1198" s="745">
        <v>1</v>
      </c>
      <c r="U1198" s="701">
        <v>1</v>
      </c>
    </row>
    <row r="1199" spans="1:21" ht="14.4" customHeight="1" x14ac:dyDescent="0.3">
      <c r="A1199" s="661">
        <v>4</v>
      </c>
      <c r="B1199" s="662" t="s">
        <v>3182</v>
      </c>
      <c r="C1199" s="662" t="s">
        <v>3518</v>
      </c>
      <c r="D1199" s="743" t="s">
        <v>5665</v>
      </c>
      <c r="E1199" s="744" t="s">
        <v>3544</v>
      </c>
      <c r="F1199" s="662" t="s">
        <v>3512</v>
      </c>
      <c r="G1199" s="662" t="s">
        <v>3589</v>
      </c>
      <c r="H1199" s="662" t="s">
        <v>597</v>
      </c>
      <c r="I1199" s="662" t="s">
        <v>1844</v>
      </c>
      <c r="J1199" s="662" t="s">
        <v>1841</v>
      </c>
      <c r="K1199" s="662" t="s">
        <v>1845</v>
      </c>
      <c r="L1199" s="663">
        <v>185.26</v>
      </c>
      <c r="M1199" s="663">
        <v>370.52</v>
      </c>
      <c r="N1199" s="662">
        <v>2</v>
      </c>
      <c r="O1199" s="745">
        <v>1.5</v>
      </c>
      <c r="P1199" s="663">
        <v>185.26</v>
      </c>
      <c r="Q1199" s="678">
        <v>0.5</v>
      </c>
      <c r="R1199" s="662">
        <v>1</v>
      </c>
      <c r="S1199" s="678">
        <v>0.5</v>
      </c>
      <c r="T1199" s="745">
        <v>0.5</v>
      </c>
      <c r="U1199" s="701">
        <v>0.33333333333333331</v>
      </c>
    </row>
    <row r="1200" spans="1:21" ht="14.4" customHeight="1" x14ac:dyDescent="0.3">
      <c r="A1200" s="661">
        <v>4</v>
      </c>
      <c r="B1200" s="662" t="s">
        <v>3182</v>
      </c>
      <c r="C1200" s="662" t="s">
        <v>3518</v>
      </c>
      <c r="D1200" s="743" t="s">
        <v>5665</v>
      </c>
      <c r="E1200" s="744" t="s">
        <v>3544</v>
      </c>
      <c r="F1200" s="662" t="s">
        <v>3512</v>
      </c>
      <c r="G1200" s="662" t="s">
        <v>3705</v>
      </c>
      <c r="H1200" s="662" t="s">
        <v>597</v>
      </c>
      <c r="I1200" s="662" t="s">
        <v>721</v>
      </c>
      <c r="J1200" s="662" t="s">
        <v>3706</v>
      </c>
      <c r="K1200" s="662" t="s">
        <v>3707</v>
      </c>
      <c r="L1200" s="663">
        <v>0</v>
      </c>
      <c r="M1200" s="663">
        <v>0</v>
      </c>
      <c r="N1200" s="662">
        <v>3</v>
      </c>
      <c r="O1200" s="745">
        <v>3</v>
      </c>
      <c r="P1200" s="663">
        <v>0</v>
      </c>
      <c r="Q1200" s="678"/>
      <c r="R1200" s="662">
        <v>3</v>
      </c>
      <c r="S1200" s="678">
        <v>1</v>
      </c>
      <c r="T1200" s="745">
        <v>3</v>
      </c>
      <c r="U1200" s="701">
        <v>1</v>
      </c>
    </row>
    <row r="1201" spans="1:21" ht="14.4" customHeight="1" x14ac:dyDescent="0.3">
      <c r="A1201" s="661">
        <v>4</v>
      </c>
      <c r="B1201" s="662" t="s">
        <v>3182</v>
      </c>
      <c r="C1201" s="662" t="s">
        <v>3518</v>
      </c>
      <c r="D1201" s="743" t="s">
        <v>5665</v>
      </c>
      <c r="E1201" s="744" t="s">
        <v>3544</v>
      </c>
      <c r="F1201" s="662" t="s">
        <v>3512</v>
      </c>
      <c r="G1201" s="662" t="s">
        <v>3684</v>
      </c>
      <c r="H1201" s="662" t="s">
        <v>1373</v>
      </c>
      <c r="I1201" s="662" t="s">
        <v>4975</v>
      </c>
      <c r="J1201" s="662" t="s">
        <v>1375</v>
      </c>
      <c r="K1201" s="662" t="s">
        <v>4976</v>
      </c>
      <c r="L1201" s="663">
        <v>0</v>
      </c>
      <c r="M1201" s="663">
        <v>0</v>
      </c>
      <c r="N1201" s="662">
        <v>1</v>
      </c>
      <c r="O1201" s="745">
        <v>0.5</v>
      </c>
      <c r="P1201" s="663"/>
      <c r="Q1201" s="678"/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4</v>
      </c>
      <c r="B1202" s="662" t="s">
        <v>3182</v>
      </c>
      <c r="C1202" s="662" t="s">
        <v>3518</v>
      </c>
      <c r="D1202" s="743" t="s">
        <v>5665</v>
      </c>
      <c r="E1202" s="744" t="s">
        <v>3544</v>
      </c>
      <c r="F1202" s="662" t="s">
        <v>3512</v>
      </c>
      <c r="G1202" s="662" t="s">
        <v>3684</v>
      </c>
      <c r="H1202" s="662" t="s">
        <v>1373</v>
      </c>
      <c r="I1202" s="662" t="s">
        <v>1374</v>
      </c>
      <c r="J1202" s="662" t="s">
        <v>1375</v>
      </c>
      <c r="K1202" s="662" t="s">
        <v>1376</v>
      </c>
      <c r="L1202" s="663">
        <v>102.93</v>
      </c>
      <c r="M1202" s="663">
        <v>205.86</v>
      </c>
      <c r="N1202" s="662">
        <v>2</v>
      </c>
      <c r="O1202" s="745">
        <v>1</v>
      </c>
      <c r="P1202" s="663">
        <v>205.86</v>
      </c>
      <c r="Q1202" s="678">
        <v>1</v>
      </c>
      <c r="R1202" s="662">
        <v>2</v>
      </c>
      <c r="S1202" s="678">
        <v>1</v>
      </c>
      <c r="T1202" s="745">
        <v>1</v>
      </c>
      <c r="U1202" s="701">
        <v>1</v>
      </c>
    </row>
    <row r="1203" spans="1:21" ht="14.4" customHeight="1" x14ac:dyDescent="0.3">
      <c r="A1203" s="661">
        <v>4</v>
      </c>
      <c r="B1203" s="662" t="s">
        <v>3182</v>
      </c>
      <c r="C1203" s="662" t="s">
        <v>3518</v>
      </c>
      <c r="D1203" s="743" t="s">
        <v>5665</v>
      </c>
      <c r="E1203" s="744" t="s">
        <v>3544</v>
      </c>
      <c r="F1203" s="662" t="s">
        <v>3512</v>
      </c>
      <c r="G1203" s="662" t="s">
        <v>3708</v>
      </c>
      <c r="H1203" s="662" t="s">
        <v>597</v>
      </c>
      <c r="I1203" s="662" t="s">
        <v>2461</v>
      </c>
      <c r="J1203" s="662" t="s">
        <v>3709</v>
      </c>
      <c r="K1203" s="662" t="s">
        <v>3710</v>
      </c>
      <c r="L1203" s="663">
        <v>78.33</v>
      </c>
      <c r="M1203" s="663">
        <v>156.66</v>
      </c>
      <c r="N1203" s="662">
        <v>2</v>
      </c>
      <c r="O1203" s="745">
        <v>1</v>
      </c>
      <c r="P1203" s="663"/>
      <c r="Q1203" s="678">
        <v>0</v>
      </c>
      <c r="R1203" s="662"/>
      <c r="S1203" s="678">
        <v>0</v>
      </c>
      <c r="T1203" s="745"/>
      <c r="U1203" s="701">
        <v>0</v>
      </c>
    </row>
    <row r="1204" spans="1:21" ht="14.4" customHeight="1" x14ac:dyDescent="0.3">
      <c r="A1204" s="661">
        <v>4</v>
      </c>
      <c r="B1204" s="662" t="s">
        <v>3182</v>
      </c>
      <c r="C1204" s="662" t="s">
        <v>3518</v>
      </c>
      <c r="D1204" s="743" t="s">
        <v>5665</v>
      </c>
      <c r="E1204" s="744" t="s">
        <v>3544</v>
      </c>
      <c r="F1204" s="662" t="s">
        <v>3512</v>
      </c>
      <c r="G1204" s="662" t="s">
        <v>3592</v>
      </c>
      <c r="H1204" s="662" t="s">
        <v>597</v>
      </c>
      <c r="I1204" s="662" t="s">
        <v>1329</v>
      </c>
      <c r="J1204" s="662" t="s">
        <v>1330</v>
      </c>
      <c r="K1204" s="662" t="s">
        <v>1331</v>
      </c>
      <c r="L1204" s="663">
        <v>108.44</v>
      </c>
      <c r="M1204" s="663">
        <v>542.20000000000005</v>
      </c>
      <c r="N1204" s="662">
        <v>5</v>
      </c>
      <c r="O1204" s="745">
        <v>2</v>
      </c>
      <c r="P1204" s="663">
        <v>325.32</v>
      </c>
      <c r="Q1204" s="678">
        <v>0.6</v>
      </c>
      <c r="R1204" s="662">
        <v>3</v>
      </c>
      <c r="S1204" s="678">
        <v>0.6</v>
      </c>
      <c r="T1204" s="745">
        <v>1.5</v>
      </c>
      <c r="U1204" s="701">
        <v>0.75</v>
      </c>
    </row>
    <row r="1205" spans="1:21" ht="14.4" customHeight="1" x14ac:dyDescent="0.3">
      <c r="A1205" s="661">
        <v>4</v>
      </c>
      <c r="B1205" s="662" t="s">
        <v>3182</v>
      </c>
      <c r="C1205" s="662" t="s">
        <v>3518</v>
      </c>
      <c r="D1205" s="743" t="s">
        <v>5665</v>
      </c>
      <c r="E1205" s="744" t="s">
        <v>3544</v>
      </c>
      <c r="F1205" s="662" t="s">
        <v>3512</v>
      </c>
      <c r="G1205" s="662" t="s">
        <v>3592</v>
      </c>
      <c r="H1205" s="662" t="s">
        <v>597</v>
      </c>
      <c r="I1205" s="662" t="s">
        <v>4558</v>
      </c>
      <c r="J1205" s="662" t="s">
        <v>1330</v>
      </c>
      <c r="K1205" s="662" t="s">
        <v>4559</v>
      </c>
      <c r="L1205" s="663">
        <v>54.23</v>
      </c>
      <c r="M1205" s="663">
        <v>162.69</v>
      </c>
      <c r="N1205" s="662">
        <v>3</v>
      </c>
      <c r="O1205" s="745">
        <v>1.5</v>
      </c>
      <c r="P1205" s="663"/>
      <c r="Q1205" s="678">
        <v>0</v>
      </c>
      <c r="R1205" s="662"/>
      <c r="S1205" s="678">
        <v>0</v>
      </c>
      <c r="T1205" s="745"/>
      <c r="U1205" s="701">
        <v>0</v>
      </c>
    </row>
    <row r="1206" spans="1:21" ht="14.4" customHeight="1" x14ac:dyDescent="0.3">
      <c r="A1206" s="661">
        <v>4</v>
      </c>
      <c r="B1206" s="662" t="s">
        <v>3182</v>
      </c>
      <c r="C1206" s="662" t="s">
        <v>3518</v>
      </c>
      <c r="D1206" s="743" t="s">
        <v>5665</v>
      </c>
      <c r="E1206" s="744" t="s">
        <v>3544</v>
      </c>
      <c r="F1206" s="662" t="s">
        <v>3512</v>
      </c>
      <c r="G1206" s="662" t="s">
        <v>4707</v>
      </c>
      <c r="H1206" s="662" t="s">
        <v>597</v>
      </c>
      <c r="I1206" s="662" t="s">
        <v>1863</v>
      </c>
      <c r="J1206" s="662" t="s">
        <v>1864</v>
      </c>
      <c r="K1206" s="662" t="s">
        <v>4709</v>
      </c>
      <c r="L1206" s="663">
        <v>0</v>
      </c>
      <c r="M1206" s="663">
        <v>0</v>
      </c>
      <c r="N1206" s="662">
        <v>2</v>
      </c>
      <c r="O1206" s="745">
        <v>1</v>
      </c>
      <c r="P1206" s="663"/>
      <c r="Q1206" s="678"/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4</v>
      </c>
      <c r="B1207" s="662" t="s">
        <v>3182</v>
      </c>
      <c r="C1207" s="662" t="s">
        <v>3518</v>
      </c>
      <c r="D1207" s="743" t="s">
        <v>5665</v>
      </c>
      <c r="E1207" s="744" t="s">
        <v>3544</v>
      </c>
      <c r="F1207" s="662" t="s">
        <v>3512</v>
      </c>
      <c r="G1207" s="662" t="s">
        <v>3687</v>
      </c>
      <c r="H1207" s="662" t="s">
        <v>597</v>
      </c>
      <c r="I1207" s="662" t="s">
        <v>4977</v>
      </c>
      <c r="J1207" s="662" t="s">
        <v>2663</v>
      </c>
      <c r="K1207" s="662" t="s">
        <v>4978</v>
      </c>
      <c r="L1207" s="663">
        <v>0</v>
      </c>
      <c r="M1207" s="663">
        <v>0</v>
      </c>
      <c r="N1207" s="662">
        <v>9</v>
      </c>
      <c r="O1207" s="745">
        <v>2</v>
      </c>
      <c r="P1207" s="663">
        <v>0</v>
      </c>
      <c r="Q1207" s="678"/>
      <c r="R1207" s="662">
        <v>1</v>
      </c>
      <c r="S1207" s="678">
        <v>0.1111111111111111</v>
      </c>
      <c r="T1207" s="745">
        <v>0.5</v>
      </c>
      <c r="U1207" s="701">
        <v>0.25</v>
      </c>
    </row>
    <row r="1208" spans="1:21" ht="14.4" customHeight="1" x14ac:dyDescent="0.3">
      <c r="A1208" s="661">
        <v>4</v>
      </c>
      <c r="B1208" s="662" t="s">
        <v>3182</v>
      </c>
      <c r="C1208" s="662" t="s">
        <v>3518</v>
      </c>
      <c r="D1208" s="743" t="s">
        <v>5665</v>
      </c>
      <c r="E1208" s="744" t="s">
        <v>3544</v>
      </c>
      <c r="F1208" s="662" t="s">
        <v>3512</v>
      </c>
      <c r="G1208" s="662" t="s">
        <v>3687</v>
      </c>
      <c r="H1208" s="662" t="s">
        <v>597</v>
      </c>
      <c r="I1208" s="662" t="s">
        <v>4977</v>
      </c>
      <c r="J1208" s="662" t="s">
        <v>2663</v>
      </c>
      <c r="K1208" s="662" t="s">
        <v>4978</v>
      </c>
      <c r="L1208" s="663">
        <v>111.45</v>
      </c>
      <c r="M1208" s="663">
        <v>334.35</v>
      </c>
      <c r="N1208" s="662">
        <v>3</v>
      </c>
      <c r="O1208" s="745">
        <v>1</v>
      </c>
      <c r="P1208" s="663"/>
      <c r="Q1208" s="678">
        <v>0</v>
      </c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4</v>
      </c>
      <c r="B1209" s="662" t="s">
        <v>3182</v>
      </c>
      <c r="C1209" s="662" t="s">
        <v>3518</v>
      </c>
      <c r="D1209" s="743" t="s">
        <v>5665</v>
      </c>
      <c r="E1209" s="744" t="s">
        <v>3544</v>
      </c>
      <c r="F1209" s="662" t="s">
        <v>3512</v>
      </c>
      <c r="G1209" s="662" t="s">
        <v>3928</v>
      </c>
      <c r="H1209" s="662" t="s">
        <v>597</v>
      </c>
      <c r="I1209" s="662" t="s">
        <v>3929</v>
      </c>
      <c r="J1209" s="662" t="s">
        <v>1158</v>
      </c>
      <c r="K1209" s="662" t="s">
        <v>3930</v>
      </c>
      <c r="L1209" s="663">
        <v>121.96</v>
      </c>
      <c r="M1209" s="663">
        <v>243.92</v>
      </c>
      <c r="N1209" s="662">
        <v>2</v>
      </c>
      <c r="O1209" s="745">
        <v>2</v>
      </c>
      <c r="P1209" s="663">
        <v>243.92</v>
      </c>
      <c r="Q1209" s="678">
        <v>1</v>
      </c>
      <c r="R1209" s="662">
        <v>2</v>
      </c>
      <c r="S1209" s="678">
        <v>1</v>
      </c>
      <c r="T1209" s="745">
        <v>2</v>
      </c>
      <c r="U1209" s="701">
        <v>1</v>
      </c>
    </row>
    <row r="1210" spans="1:21" ht="14.4" customHeight="1" x14ac:dyDescent="0.3">
      <c r="A1210" s="661">
        <v>4</v>
      </c>
      <c r="B1210" s="662" t="s">
        <v>3182</v>
      </c>
      <c r="C1210" s="662" t="s">
        <v>3518</v>
      </c>
      <c r="D1210" s="743" t="s">
        <v>5665</v>
      </c>
      <c r="E1210" s="744" t="s">
        <v>3544</v>
      </c>
      <c r="F1210" s="662" t="s">
        <v>3512</v>
      </c>
      <c r="G1210" s="662" t="s">
        <v>3593</v>
      </c>
      <c r="H1210" s="662" t="s">
        <v>597</v>
      </c>
      <c r="I1210" s="662" t="s">
        <v>806</v>
      </c>
      <c r="J1210" s="662" t="s">
        <v>3594</v>
      </c>
      <c r="K1210" s="662" t="s">
        <v>3595</v>
      </c>
      <c r="L1210" s="663">
        <v>0</v>
      </c>
      <c r="M1210" s="663">
        <v>0</v>
      </c>
      <c r="N1210" s="662">
        <v>5</v>
      </c>
      <c r="O1210" s="745">
        <v>2</v>
      </c>
      <c r="P1210" s="663">
        <v>0</v>
      </c>
      <c r="Q1210" s="678"/>
      <c r="R1210" s="662">
        <v>3</v>
      </c>
      <c r="S1210" s="678">
        <v>0.6</v>
      </c>
      <c r="T1210" s="745">
        <v>1.5</v>
      </c>
      <c r="U1210" s="701">
        <v>0.75</v>
      </c>
    </row>
    <row r="1211" spans="1:21" ht="14.4" customHeight="1" x14ac:dyDescent="0.3">
      <c r="A1211" s="661">
        <v>4</v>
      </c>
      <c r="B1211" s="662" t="s">
        <v>3182</v>
      </c>
      <c r="C1211" s="662" t="s">
        <v>3518</v>
      </c>
      <c r="D1211" s="743" t="s">
        <v>5665</v>
      </c>
      <c r="E1211" s="744" t="s">
        <v>3544</v>
      </c>
      <c r="F1211" s="662" t="s">
        <v>3512</v>
      </c>
      <c r="G1211" s="662" t="s">
        <v>4979</v>
      </c>
      <c r="H1211" s="662" t="s">
        <v>597</v>
      </c>
      <c r="I1211" s="662" t="s">
        <v>2545</v>
      </c>
      <c r="J1211" s="662" t="s">
        <v>2546</v>
      </c>
      <c r="K1211" s="662" t="s">
        <v>4980</v>
      </c>
      <c r="L1211" s="663">
        <v>657.67</v>
      </c>
      <c r="M1211" s="663">
        <v>4603.6899999999996</v>
      </c>
      <c r="N1211" s="662">
        <v>7</v>
      </c>
      <c r="O1211" s="745">
        <v>1.5</v>
      </c>
      <c r="P1211" s="663">
        <v>1973.0099999999998</v>
      </c>
      <c r="Q1211" s="678">
        <v>0.42857142857142855</v>
      </c>
      <c r="R1211" s="662">
        <v>3</v>
      </c>
      <c r="S1211" s="678">
        <v>0.42857142857142855</v>
      </c>
      <c r="T1211" s="745">
        <v>1</v>
      </c>
      <c r="U1211" s="701">
        <v>0.66666666666666663</v>
      </c>
    </row>
    <row r="1212" spans="1:21" ht="14.4" customHeight="1" x14ac:dyDescent="0.3">
      <c r="A1212" s="661">
        <v>4</v>
      </c>
      <c r="B1212" s="662" t="s">
        <v>3182</v>
      </c>
      <c r="C1212" s="662" t="s">
        <v>3518</v>
      </c>
      <c r="D1212" s="743" t="s">
        <v>5665</v>
      </c>
      <c r="E1212" s="744" t="s">
        <v>3544</v>
      </c>
      <c r="F1212" s="662" t="s">
        <v>3512</v>
      </c>
      <c r="G1212" s="662" t="s">
        <v>4981</v>
      </c>
      <c r="H1212" s="662" t="s">
        <v>597</v>
      </c>
      <c r="I1212" s="662" t="s">
        <v>4982</v>
      </c>
      <c r="J1212" s="662" t="s">
        <v>4983</v>
      </c>
      <c r="K1212" s="662" t="s">
        <v>4984</v>
      </c>
      <c r="L1212" s="663">
        <v>120.77</v>
      </c>
      <c r="M1212" s="663">
        <v>241.54</v>
      </c>
      <c r="N1212" s="662">
        <v>2</v>
      </c>
      <c r="O1212" s="745">
        <v>1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4</v>
      </c>
      <c r="B1213" s="662" t="s">
        <v>3182</v>
      </c>
      <c r="C1213" s="662" t="s">
        <v>3518</v>
      </c>
      <c r="D1213" s="743" t="s">
        <v>5665</v>
      </c>
      <c r="E1213" s="744" t="s">
        <v>3544</v>
      </c>
      <c r="F1213" s="662" t="s">
        <v>3512</v>
      </c>
      <c r="G1213" s="662" t="s">
        <v>4985</v>
      </c>
      <c r="H1213" s="662" t="s">
        <v>597</v>
      </c>
      <c r="I1213" s="662" t="s">
        <v>2901</v>
      </c>
      <c r="J1213" s="662" t="s">
        <v>737</v>
      </c>
      <c r="K1213" s="662" t="s">
        <v>4986</v>
      </c>
      <c r="L1213" s="663">
        <v>85.76</v>
      </c>
      <c r="M1213" s="663">
        <v>428.80000000000007</v>
      </c>
      <c r="N1213" s="662">
        <v>5</v>
      </c>
      <c r="O1213" s="745">
        <v>1</v>
      </c>
      <c r="P1213" s="663"/>
      <c r="Q1213" s="678">
        <v>0</v>
      </c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4</v>
      </c>
      <c r="B1214" s="662" t="s">
        <v>3182</v>
      </c>
      <c r="C1214" s="662" t="s">
        <v>3518</v>
      </c>
      <c r="D1214" s="743" t="s">
        <v>5665</v>
      </c>
      <c r="E1214" s="744" t="s">
        <v>3544</v>
      </c>
      <c r="F1214" s="662" t="s">
        <v>3512</v>
      </c>
      <c r="G1214" s="662" t="s">
        <v>3666</v>
      </c>
      <c r="H1214" s="662" t="s">
        <v>1373</v>
      </c>
      <c r="I1214" s="662" t="s">
        <v>3667</v>
      </c>
      <c r="J1214" s="662" t="s">
        <v>2760</v>
      </c>
      <c r="K1214" s="662" t="s">
        <v>3668</v>
      </c>
      <c r="L1214" s="663">
        <v>300.68</v>
      </c>
      <c r="M1214" s="663">
        <v>601.36</v>
      </c>
      <c r="N1214" s="662">
        <v>2</v>
      </c>
      <c r="O1214" s="745">
        <v>1</v>
      </c>
      <c r="P1214" s="663"/>
      <c r="Q1214" s="678">
        <v>0</v>
      </c>
      <c r="R1214" s="662"/>
      <c r="S1214" s="678">
        <v>0</v>
      </c>
      <c r="T1214" s="745"/>
      <c r="U1214" s="701">
        <v>0</v>
      </c>
    </row>
    <row r="1215" spans="1:21" ht="14.4" customHeight="1" x14ac:dyDescent="0.3">
      <c r="A1215" s="661">
        <v>4</v>
      </c>
      <c r="B1215" s="662" t="s">
        <v>3182</v>
      </c>
      <c r="C1215" s="662" t="s">
        <v>3518</v>
      </c>
      <c r="D1215" s="743" t="s">
        <v>5665</v>
      </c>
      <c r="E1215" s="744" t="s">
        <v>3544</v>
      </c>
      <c r="F1215" s="662" t="s">
        <v>3512</v>
      </c>
      <c r="G1215" s="662" t="s">
        <v>3599</v>
      </c>
      <c r="H1215" s="662" t="s">
        <v>597</v>
      </c>
      <c r="I1215" s="662" t="s">
        <v>4987</v>
      </c>
      <c r="J1215" s="662" t="s">
        <v>1337</v>
      </c>
      <c r="K1215" s="662" t="s">
        <v>1880</v>
      </c>
      <c r="L1215" s="663">
        <v>0</v>
      </c>
      <c r="M1215" s="663">
        <v>0</v>
      </c>
      <c r="N1215" s="662">
        <v>1</v>
      </c>
      <c r="O1215" s="745">
        <v>1</v>
      </c>
      <c r="P1215" s="663"/>
      <c r="Q1215" s="678"/>
      <c r="R1215" s="662"/>
      <c r="S1215" s="678">
        <v>0</v>
      </c>
      <c r="T1215" s="745"/>
      <c r="U1215" s="701">
        <v>0</v>
      </c>
    </row>
    <row r="1216" spans="1:21" ht="14.4" customHeight="1" x14ac:dyDescent="0.3">
      <c r="A1216" s="661">
        <v>4</v>
      </c>
      <c r="B1216" s="662" t="s">
        <v>3182</v>
      </c>
      <c r="C1216" s="662" t="s">
        <v>3518</v>
      </c>
      <c r="D1216" s="743" t="s">
        <v>5665</v>
      </c>
      <c r="E1216" s="744" t="s">
        <v>3544</v>
      </c>
      <c r="F1216" s="662" t="s">
        <v>3512</v>
      </c>
      <c r="G1216" s="662" t="s">
        <v>3599</v>
      </c>
      <c r="H1216" s="662" t="s">
        <v>597</v>
      </c>
      <c r="I1216" s="662" t="s">
        <v>4988</v>
      </c>
      <c r="J1216" s="662" t="s">
        <v>3601</v>
      </c>
      <c r="K1216" s="662" t="s">
        <v>2249</v>
      </c>
      <c r="L1216" s="663">
        <v>0</v>
      </c>
      <c r="M1216" s="663">
        <v>0</v>
      </c>
      <c r="N1216" s="662">
        <v>2</v>
      </c>
      <c r="O1216" s="745">
        <v>0.5</v>
      </c>
      <c r="P1216" s="663">
        <v>0</v>
      </c>
      <c r="Q1216" s="678"/>
      <c r="R1216" s="662">
        <v>2</v>
      </c>
      <c r="S1216" s="678">
        <v>1</v>
      </c>
      <c r="T1216" s="745">
        <v>0.5</v>
      </c>
      <c r="U1216" s="701">
        <v>1</v>
      </c>
    </row>
    <row r="1217" spans="1:21" ht="14.4" customHeight="1" x14ac:dyDescent="0.3">
      <c r="A1217" s="661">
        <v>4</v>
      </c>
      <c r="B1217" s="662" t="s">
        <v>3182</v>
      </c>
      <c r="C1217" s="662" t="s">
        <v>3518</v>
      </c>
      <c r="D1217" s="743" t="s">
        <v>5665</v>
      </c>
      <c r="E1217" s="744" t="s">
        <v>3544</v>
      </c>
      <c r="F1217" s="662" t="s">
        <v>3512</v>
      </c>
      <c r="G1217" s="662" t="s">
        <v>3602</v>
      </c>
      <c r="H1217" s="662" t="s">
        <v>1373</v>
      </c>
      <c r="I1217" s="662" t="s">
        <v>2312</v>
      </c>
      <c r="J1217" s="662" t="s">
        <v>1539</v>
      </c>
      <c r="K1217" s="662" t="s">
        <v>2313</v>
      </c>
      <c r="L1217" s="663">
        <v>53.57</v>
      </c>
      <c r="M1217" s="663">
        <v>374.99</v>
      </c>
      <c r="N1217" s="662">
        <v>7</v>
      </c>
      <c r="O1217" s="745">
        <v>2</v>
      </c>
      <c r="P1217" s="663">
        <v>160.71</v>
      </c>
      <c r="Q1217" s="678">
        <v>0.4285714285714286</v>
      </c>
      <c r="R1217" s="662">
        <v>3</v>
      </c>
      <c r="S1217" s="678">
        <v>0.42857142857142855</v>
      </c>
      <c r="T1217" s="745">
        <v>1</v>
      </c>
      <c r="U1217" s="701">
        <v>0.5</v>
      </c>
    </row>
    <row r="1218" spans="1:21" ht="14.4" customHeight="1" x14ac:dyDescent="0.3">
      <c r="A1218" s="661">
        <v>4</v>
      </c>
      <c r="B1218" s="662" t="s">
        <v>3182</v>
      </c>
      <c r="C1218" s="662" t="s">
        <v>3518</v>
      </c>
      <c r="D1218" s="743" t="s">
        <v>5665</v>
      </c>
      <c r="E1218" s="744" t="s">
        <v>3544</v>
      </c>
      <c r="F1218" s="662" t="s">
        <v>3512</v>
      </c>
      <c r="G1218" s="662" t="s">
        <v>3602</v>
      </c>
      <c r="H1218" s="662" t="s">
        <v>1373</v>
      </c>
      <c r="I1218" s="662" t="s">
        <v>1538</v>
      </c>
      <c r="J1218" s="662" t="s">
        <v>1539</v>
      </c>
      <c r="K1218" s="662" t="s">
        <v>1540</v>
      </c>
      <c r="L1218" s="663">
        <v>133.94</v>
      </c>
      <c r="M1218" s="663">
        <v>4152.1399999999994</v>
      </c>
      <c r="N1218" s="662">
        <v>31</v>
      </c>
      <c r="O1218" s="745">
        <v>7.5</v>
      </c>
      <c r="P1218" s="663">
        <v>2009.1</v>
      </c>
      <c r="Q1218" s="678">
        <v>0.48387096774193555</v>
      </c>
      <c r="R1218" s="662">
        <v>15</v>
      </c>
      <c r="S1218" s="678">
        <v>0.4838709677419355</v>
      </c>
      <c r="T1218" s="745">
        <v>3.5</v>
      </c>
      <c r="U1218" s="701">
        <v>0.46666666666666667</v>
      </c>
    </row>
    <row r="1219" spans="1:21" ht="14.4" customHeight="1" x14ac:dyDescent="0.3">
      <c r="A1219" s="661">
        <v>4</v>
      </c>
      <c r="B1219" s="662" t="s">
        <v>3182</v>
      </c>
      <c r="C1219" s="662" t="s">
        <v>3518</v>
      </c>
      <c r="D1219" s="743" t="s">
        <v>5665</v>
      </c>
      <c r="E1219" s="744" t="s">
        <v>3544</v>
      </c>
      <c r="F1219" s="662" t="s">
        <v>3514</v>
      </c>
      <c r="G1219" s="662" t="s">
        <v>4073</v>
      </c>
      <c r="H1219" s="662" t="s">
        <v>597</v>
      </c>
      <c r="I1219" s="662" t="s">
        <v>4436</v>
      </c>
      <c r="J1219" s="662" t="s">
        <v>4437</v>
      </c>
      <c r="K1219" s="662" t="s">
        <v>4438</v>
      </c>
      <c r="L1219" s="663">
        <v>2747.5</v>
      </c>
      <c r="M1219" s="663">
        <v>2747.5</v>
      </c>
      <c r="N1219" s="662">
        <v>1</v>
      </c>
      <c r="O1219" s="745">
        <v>1</v>
      </c>
      <c r="P1219" s="663"/>
      <c r="Q1219" s="678">
        <v>0</v>
      </c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4</v>
      </c>
      <c r="B1220" s="662" t="s">
        <v>3182</v>
      </c>
      <c r="C1220" s="662" t="s">
        <v>3518</v>
      </c>
      <c r="D1220" s="743" t="s">
        <v>5665</v>
      </c>
      <c r="E1220" s="744" t="s">
        <v>3544</v>
      </c>
      <c r="F1220" s="662" t="s">
        <v>3514</v>
      </c>
      <c r="G1220" s="662" t="s">
        <v>3976</v>
      </c>
      <c r="H1220" s="662" t="s">
        <v>597</v>
      </c>
      <c r="I1220" s="662" t="s">
        <v>3977</v>
      </c>
      <c r="J1220" s="662" t="s">
        <v>3978</v>
      </c>
      <c r="K1220" s="662" t="s">
        <v>3979</v>
      </c>
      <c r="L1220" s="663">
        <v>410</v>
      </c>
      <c r="M1220" s="663">
        <v>23780</v>
      </c>
      <c r="N1220" s="662">
        <v>58</v>
      </c>
      <c r="O1220" s="745">
        <v>58</v>
      </c>
      <c r="P1220" s="663">
        <v>23370</v>
      </c>
      <c r="Q1220" s="678">
        <v>0.98275862068965514</v>
      </c>
      <c r="R1220" s="662">
        <v>57</v>
      </c>
      <c r="S1220" s="678">
        <v>0.98275862068965514</v>
      </c>
      <c r="T1220" s="745">
        <v>57</v>
      </c>
      <c r="U1220" s="701">
        <v>0.98275862068965514</v>
      </c>
    </row>
    <row r="1221" spans="1:21" ht="14.4" customHeight="1" x14ac:dyDescent="0.3">
      <c r="A1221" s="661">
        <v>4</v>
      </c>
      <c r="B1221" s="662" t="s">
        <v>3182</v>
      </c>
      <c r="C1221" s="662" t="s">
        <v>3518</v>
      </c>
      <c r="D1221" s="743" t="s">
        <v>5665</v>
      </c>
      <c r="E1221" s="744" t="s">
        <v>3544</v>
      </c>
      <c r="F1221" s="662" t="s">
        <v>3514</v>
      </c>
      <c r="G1221" s="662" t="s">
        <v>3976</v>
      </c>
      <c r="H1221" s="662" t="s">
        <v>597</v>
      </c>
      <c r="I1221" s="662" t="s">
        <v>3980</v>
      </c>
      <c r="J1221" s="662" t="s">
        <v>3981</v>
      </c>
      <c r="K1221" s="662" t="s">
        <v>3982</v>
      </c>
      <c r="L1221" s="663">
        <v>566</v>
      </c>
      <c r="M1221" s="663">
        <v>566</v>
      </c>
      <c r="N1221" s="662">
        <v>1</v>
      </c>
      <c r="O1221" s="745">
        <v>1</v>
      </c>
      <c r="P1221" s="663">
        <v>566</v>
      </c>
      <c r="Q1221" s="678">
        <v>1</v>
      </c>
      <c r="R1221" s="662">
        <v>1</v>
      </c>
      <c r="S1221" s="678">
        <v>1</v>
      </c>
      <c r="T1221" s="745">
        <v>1</v>
      </c>
      <c r="U1221" s="701">
        <v>1</v>
      </c>
    </row>
    <row r="1222" spans="1:21" ht="14.4" customHeight="1" x14ac:dyDescent="0.3">
      <c r="A1222" s="661">
        <v>4</v>
      </c>
      <c r="B1222" s="662" t="s">
        <v>3182</v>
      </c>
      <c r="C1222" s="662" t="s">
        <v>3518</v>
      </c>
      <c r="D1222" s="743" t="s">
        <v>5665</v>
      </c>
      <c r="E1222" s="744" t="s">
        <v>3544</v>
      </c>
      <c r="F1222" s="662" t="s">
        <v>3514</v>
      </c>
      <c r="G1222" s="662" t="s">
        <v>3768</v>
      </c>
      <c r="H1222" s="662" t="s">
        <v>597</v>
      </c>
      <c r="I1222" s="662" t="s">
        <v>3840</v>
      </c>
      <c r="J1222" s="662" t="s">
        <v>3841</v>
      </c>
      <c r="K1222" s="662" t="s">
        <v>3842</v>
      </c>
      <c r="L1222" s="663">
        <v>900</v>
      </c>
      <c r="M1222" s="663">
        <v>6300</v>
      </c>
      <c r="N1222" s="662">
        <v>7</v>
      </c>
      <c r="O1222" s="745">
        <v>7</v>
      </c>
      <c r="P1222" s="663">
        <v>6300</v>
      </c>
      <c r="Q1222" s="678">
        <v>1</v>
      </c>
      <c r="R1222" s="662">
        <v>7</v>
      </c>
      <c r="S1222" s="678">
        <v>1</v>
      </c>
      <c r="T1222" s="745">
        <v>7</v>
      </c>
      <c r="U1222" s="701">
        <v>1</v>
      </c>
    </row>
    <row r="1223" spans="1:21" ht="14.4" customHeight="1" x14ac:dyDescent="0.3">
      <c r="A1223" s="661">
        <v>4</v>
      </c>
      <c r="B1223" s="662" t="s">
        <v>3182</v>
      </c>
      <c r="C1223" s="662" t="s">
        <v>3518</v>
      </c>
      <c r="D1223" s="743" t="s">
        <v>5665</v>
      </c>
      <c r="E1223" s="744" t="s">
        <v>3546</v>
      </c>
      <c r="F1223" s="662" t="s">
        <v>3512</v>
      </c>
      <c r="G1223" s="662" t="s">
        <v>4989</v>
      </c>
      <c r="H1223" s="662" t="s">
        <v>597</v>
      </c>
      <c r="I1223" s="662" t="s">
        <v>4990</v>
      </c>
      <c r="J1223" s="662" t="s">
        <v>4991</v>
      </c>
      <c r="K1223" s="662" t="s">
        <v>4992</v>
      </c>
      <c r="L1223" s="663">
        <v>43.76</v>
      </c>
      <c r="M1223" s="663">
        <v>87.52</v>
      </c>
      <c r="N1223" s="662">
        <v>2</v>
      </c>
      <c r="O1223" s="745">
        <v>1</v>
      </c>
      <c r="P1223" s="663">
        <v>87.52</v>
      </c>
      <c r="Q1223" s="678">
        <v>1</v>
      </c>
      <c r="R1223" s="662">
        <v>2</v>
      </c>
      <c r="S1223" s="678">
        <v>1</v>
      </c>
      <c r="T1223" s="745">
        <v>1</v>
      </c>
      <c r="U1223" s="701">
        <v>1</v>
      </c>
    </row>
    <row r="1224" spans="1:21" ht="14.4" customHeight="1" x14ac:dyDescent="0.3">
      <c r="A1224" s="661">
        <v>4</v>
      </c>
      <c r="B1224" s="662" t="s">
        <v>3182</v>
      </c>
      <c r="C1224" s="662" t="s">
        <v>3518</v>
      </c>
      <c r="D1224" s="743" t="s">
        <v>5665</v>
      </c>
      <c r="E1224" s="744" t="s">
        <v>3546</v>
      </c>
      <c r="F1224" s="662" t="s">
        <v>3512</v>
      </c>
      <c r="G1224" s="662" t="s">
        <v>3849</v>
      </c>
      <c r="H1224" s="662" t="s">
        <v>597</v>
      </c>
      <c r="I1224" s="662" t="s">
        <v>4993</v>
      </c>
      <c r="J1224" s="662" t="s">
        <v>4994</v>
      </c>
      <c r="K1224" s="662" t="s">
        <v>4995</v>
      </c>
      <c r="L1224" s="663">
        <v>56.44</v>
      </c>
      <c r="M1224" s="663">
        <v>56.44</v>
      </c>
      <c r="N1224" s="662">
        <v>1</v>
      </c>
      <c r="O1224" s="745">
        <v>0.5</v>
      </c>
      <c r="P1224" s="663">
        <v>56.44</v>
      </c>
      <c r="Q1224" s="678">
        <v>1</v>
      </c>
      <c r="R1224" s="662">
        <v>1</v>
      </c>
      <c r="S1224" s="678">
        <v>1</v>
      </c>
      <c r="T1224" s="745">
        <v>0.5</v>
      </c>
      <c r="U1224" s="701">
        <v>1</v>
      </c>
    </row>
    <row r="1225" spans="1:21" ht="14.4" customHeight="1" x14ac:dyDescent="0.3">
      <c r="A1225" s="661">
        <v>4</v>
      </c>
      <c r="B1225" s="662" t="s">
        <v>3182</v>
      </c>
      <c r="C1225" s="662" t="s">
        <v>3518</v>
      </c>
      <c r="D1225" s="743" t="s">
        <v>5665</v>
      </c>
      <c r="E1225" s="744" t="s">
        <v>3546</v>
      </c>
      <c r="F1225" s="662" t="s">
        <v>3512</v>
      </c>
      <c r="G1225" s="662" t="s">
        <v>3849</v>
      </c>
      <c r="H1225" s="662" t="s">
        <v>597</v>
      </c>
      <c r="I1225" s="662" t="s">
        <v>3988</v>
      </c>
      <c r="J1225" s="662" t="s">
        <v>3989</v>
      </c>
      <c r="K1225" s="662" t="s">
        <v>3855</v>
      </c>
      <c r="L1225" s="663">
        <v>70.540000000000006</v>
      </c>
      <c r="M1225" s="663">
        <v>70.540000000000006</v>
      </c>
      <c r="N1225" s="662">
        <v>1</v>
      </c>
      <c r="O1225" s="745">
        <v>0.5</v>
      </c>
      <c r="P1225" s="663">
        <v>70.540000000000006</v>
      </c>
      <c r="Q1225" s="678">
        <v>1</v>
      </c>
      <c r="R1225" s="662">
        <v>1</v>
      </c>
      <c r="S1225" s="678">
        <v>1</v>
      </c>
      <c r="T1225" s="745">
        <v>0.5</v>
      </c>
      <c r="U1225" s="701">
        <v>1</v>
      </c>
    </row>
    <row r="1226" spans="1:21" ht="14.4" customHeight="1" x14ac:dyDescent="0.3">
      <c r="A1226" s="661">
        <v>4</v>
      </c>
      <c r="B1226" s="662" t="s">
        <v>3182</v>
      </c>
      <c r="C1226" s="662" t="s">
        <v>3518</v>
      </c>
      <c r="D1226" s="743" t="s">
        <v>5665</v>
      </c>
      <c r="E1226" s="744" t="s">
        <v>3546</v>
      </c>
      <c r="F1226" s="662" t="s">
        <v>3512</v>
      </c>
      <c r="G1226" s="662" t="s">
        <v>3813</v>
      </c>
      <c r="H1226" s="662" t="s">
        <v>597</v>
      </c>
      <c r="I1226" s="662" t="s">
        <v>4996</v>
      </c>
      <c r="J1226" s="662" t="s">
        <v>2447</v>
      </c>
      <c r="K1226" s="662" t="s">
        <v>3096</v>
      </c>
      <c r="L1226" s="663">
        <v>0</v>
      </c>
      <c r="M1226" s="663">
        <v>0</v>
      </c>
      <c r="N1226" s="662">
        <v>2</v>
      </c>
      <c r="O1226" s="745">
        <v>1</v>
      </c>
      <c r="P1226" s="663">
        <v>0</v>
      </c>
      <c r="Q1226" s="678"/>
      <c r="R1226" s="662">
        <v>2</v>
      </c>
      <c r="S1226" s="678">
        <v>1</v>
      </c>
      <c r="T1226" s="745">
        <v>1</v>
      </c>
      <c r="U1226" s="701">
        <v>1</v>
      </c>
    </row>
    <row r="1227" spans="1:21" ht="14.4" customHeight="1" x14ac:dyDescent="0.3">
      <c r="A1227" s="661">
        <v>4</v>
      </c>
      <c r="B1227" s="662" t="s">
        <v>3182</v>
      </c>
      <c r="C1227" s="662" t="s">
        <v>3518</v>
      </c>
      <c r="D1227" s="743" t="s">
        <v>5665</v>
      </c>
      <c r="E1227" s="744" t="s">
        <v>3546</v>
      </c>
      <c r="F1227" s="662" t="s">
        <v>3512</v>
      </c>
      <c r="G1227" s="662" t="s">
        <v>3905</v>
      </c>
      <c r="H1227" s="662" t="s">
        <v>597</v>
      </c>
      <c r="I1227" s="662" t="s">
        <v>4997</v>
      </c>
      <c r="J1227" s="662" t="s">
        <v>1617</v>
      </c>
      <c r="K1227" s="662" t="s">
        <v>1618</v>
      </c>
      <c r="L1227" s="663">
        <v>147.31</v>
      </c>
      <c r="M1227" s="663">
        <v>294.62</v>
      </c>
      <c r="N1227" s="662">
        <v>2</v>
      </c>
      <c r="O1227" s="745">
        <v>1</v>
      </c>
      <c r="P1227" s="663"/>
      <c r="Q1227" s="678">
        <v>0</v>
      </c>
      <c r="R1227" s="662"/>
      <c r="S1227" s="678">
        <v>0</v>
      </c>
      <c r="T1227" s="745"/>
      <c r="U1227" s="701">
        <v>0</v>
      </c>
    </row>
    <row r="1228" spans="1:21" ht="14.4" customHeight="1" x14ac:dyDescent="0.3">
      <c r="A1228" s="661">
        <v>4</v>
      </c>
      <c r="B1228" s="662" t="s">
        <v>3182</v>
      </c>
      <c r="C1228" s="662" t="s">
        <v>3518</v>
      </c>
      <c r="D1228" s="743" t="s">
        <v>5665</v>
      </c>
      <c r="E1228" s="744" t="s">
        <v>3546</v>
      </c>
      <c r="F1228" s="662" t="s">
        <v>3512</v>
      </c>
      <c r="G1228" s="662" t="s">
        <v>4998</v>
      </c>
      <c r="H1228" s="662" t="s">
        <v>1373</v>
      </c>
      <c r="I1228" s="662" t="s">
        <v>4999</v>
      </c>
      <c r="J1228" s="662" t="s">
        <v>1547</v>
      </c>
      <c r="K1228" s="662" t="s">
        <v>5000</v>
      </c>
      <c r="L1228" s="663">
        <v>186.87</v>
      </c>
      <c r="M1228" s="663">
        <v>373.74</v>
      </c>
      <c r="N1228" s="662">
        <v>2</v>
      </c>
      <c r="O1228" s="745">
        <v>1</v>
      </c>
      <c r="P1228" s="663">
        <v>373.74</v>
      </c>
      <c r="Q1228" s="678">
        <v>1</v>
      </c>
      <c r="R1228" s="662">
        <v>2</v>
      </c>
      <c r="S1228" s="678">
        <v>1</v>
      </c>
      <c r="T1228" s="745">
        <v>1</v>
      </c>
      <c r="U1228" s="701">
        <v>1</v>
      </c>
    </row>
    <row r="1229" spans="1:21" ht="14.4" customHeight="1" x14ac:dyDescent="0.3">
      <c r="A1229" s="661">
        <v>4</v>
      </c>
      <c r="B1229" s="662" t="s">
        <v>3182</v>
      </c>
      <c r="C1229" s="662" t="s">
        <v>3518</v>
      </c>
      <c r="D1229" s="743" t="s">
        <v>5665</v>
      </c>
      <c r="E1229" s="744" t="s">
        <v>3546</v>
      </c>
      <c r="F1229" s="662" t="s">
        <v>3512</v>
      </c>
      <c r="G1229" s="662" t="s">
        <v>3700</v>
      </c>
      <c r="H1229" s="662" t="s">
        <v>597</v>
      </c>
      <c r="I1229" s="662" t="s">
        <v>825</v>
      </c>
      <c r="J1229" s="662" t="s">
        <v>826</v>
      </c>
      <c r="K1229" s="662" t="s">
        <v>3701</v>
      </c>
      <c r="L1229" s="663">
        <v>256.67</v>
      </c>
      <c r="M1229" s="663">
        <v>256.67</v>
      </c>
      <c r="N1229" s="662">
        <v>1</v>
      </c>
      <c r="O1229" s="745">
        <v>1</v>
      </c>
      <c r="P1229" s="663"/>
      <c r="Q1229" s="678">
        <v>0</v>
      </c>
      <c r="R1229" s="662"/>
      <c r="S1229" s="678">
        <v>0</v>
      </c>
      <c r="T1229" s="745"/>
      <c r="U1229" s="701">
        <v>0</v>
      </c>
    </row>
    <row r="1230" spans="1:21" ht="14.4" customHeight="1" x14ac:dyDescent="0.3">
      <c r="A1230" s="661">
        <v>4</v>
      </c>
      <c r="B1230" s="662" t="s">
        <v>3182</v>
      </c>
      <c r="C1230" s="662" t="s">
        <v>3518</v>
      </c>
      <c r="D1230" s="743" t="s">
        <v>5665</v>
      </c>
      <c r="E1230" s="744" t="s">
        <v>3546</v>
      </c>
      <c r="F1230" s="662" t="s">
        <v>3512</v>
      </c>
      <c r="G1230" s="662" t="s">
        <v>3787</v>
      </c>
      <c r="H1230" s="662" t="s">
        <v>597</v>
      </c>
      <c r="I1230" s="662" t="s">
        <v>5001</v>
      </c>
      <c r="J1230" s="662" t="s">
        <v>5002</v>
      </c>
      <c r="K1230" s="662" t="s">
        <v>5003</v>
      </c>
      <c r="L1230" s="663">
        <v>144.04</v>
      </c>
      <c r="M1230" s="663">
        <v>576.16</v>
      </c>
      <c r="N1230" s="662">
        <v>4</v>
      </c>
      <c r="O1230" s="745">
        <v>1</v>
      </c>
      <c r="P1230" s="663">
        <v>576.16</v>
      </c>
      <c r="Q1230" s="678">
        <v>1</v>
      </c>
      <c r="R1230" s="662">
        <v>4</v>
      </c>
      <c r="S1230" s="678">
        <v>1</v>
      </c>
      <c r="T1230" s="745">
        <v>1</v>
      </c>
      <c r="U1230" s="701">
        <v>1</v>
      </c>
    </row>
    <row r="1231" spans="1:21" ht="14.4" customHeight="1" x14ac:dyDescent="0.3">
      <c r="A1231" s="661">
        <v>4</v>
      </c>
      <c r="B1231" s="662" t="s">
        <v>3182</v>
      </c>
      <c r="C1231" s="662" t="s">
        <v>3518</v>
      </c>
      <c r="D1231" s="743" t="s">
        <v>5665</v>
      </c>
      <c r="E1231" s="744" t="s">
        <v>3546</v>
      </c>
      <c r="F1231" s="662" t="s">
        <v>3512</v>
      </c>
      <c r="G1231" s="662" t="s">
        <v>3787</v>
      </c>
      <c r="H1231" s="662" t="s">
        <v>597</v>
      </c>
      <c r="I1231" s="662" t="s">
        <v>5001</v>
      </c>
      <c r="J1231" s="662" t="s">
        <v>5002</v>
      </c>
      <c r="K1231" s="662" t="s">
        <v>5003</v>
      </c>
      <c r="L1231" s="663">
        <v>122.41</v>
      </c>
      <c r="M1231" s="663">
        <v>244.82</v>
      </c>
      <c r="N1231" s="662">
        <v>2</v>
      </c>
      <c r="O1231" s="745">
        <v>0.5</v>
      </c>
      <c r="P1231" s="663">
        <v>244.82</v>
      </c>
      <c r="Q1231" s="678">
        <v>1</v>
      </c>
      <c r="R1231" s="662">
        <v>2</v>
      </c>
      <c r="S1231" s="678">
        <v>1</v>
      </c>
      <c r="T1231" s="745">
        <v>0.5</v>
      </c>
      <c r="U1231" s="701">
        <v>1</v>
      </c>
    </row>
    <row r="1232" spans="1:21" ht="14.4" customHeight="1" x14ac:dyDescent="0.3">
      <c r="A1232" s="661">
        <v>4</v>
      </c>
      <c r="B1232" s="662" t="s">
        <v>3182</v>
      </c>
      <c r="C1232" s="662" t="s">
        <v>3518</v>
      </c>
      <c r="D1232" s="743" t="s">
        <v>5665</v>
      </c>
      <c r="E1232" s="744" t="s">
        <v>3546</v>
      </c>
      <c r="F1232" s="662" t="s">
        <v>3512</v>
      </c>
      <c r="G1232" s="662" t="s">
        <v>3589</v>
      </c>
      <c r="H1232" s="662" t="s">
        <v>597</v>
      </c>
      <c r="I1232" s="662" t="s">
        <v>1844</v>
      </c>
      <c r="J1232" s="662" t="s">
        <v>1841</v>
      </c>
      <c r="K1232" s="662" t="s">
        <v>1845</v>
      </c>
      <c r="L1232" s="663">
        <v>185.26</v>
      </c>
      <c r="M1232" s="663">
        <v>741.04</v>
      </c>
      <c r="N1232" s="662">
        <v>4</v>
      </c>
      <c r="O1232" s="745">
        <v>1.5</v>
      </c>
      <c r="P1232" s="663">
        <v>741.04</v>
      </c>
      <c r="Q1232" s="678">
        <v>1</v>
      </c>
      <c r="R1232" s="662">
        <v>4</v>
      </c>
      <c r="S1232" s="678">
        <v>1</v>
      </c>
      <c r="T1232" s="745">
        <v>1.5</v>
      </c>
      <c r="U1232" s="701">
        <v>1</v>
      </c>
    </row>
    <row r="1233" spans="1:21" ht="14.4" customHeight="1" x14ac:dyDescent="0.3">
      <c r="A1233" s="661">
        <v>4</v>
      </c>
      <c r="B1233" s="662" t="s">
        <v>3182</v>
      </c>
      <c r="C1233" s="662" t="s">
        <v>3518</v>
      </c>
      <c r="D1233" s="743" t="s">
        <v>5665</v>
      </c>
      <c r="E1233" s="744" t="s">
        <v>3546</v>
      </c>
      <c r="F1233" s="662" t="s">
        <v>3512</v>
      </c>
      <c r="G1233" s="662" t="s">
        <v>3640</v>
      </c>
      <c r="H1233" s="662" t="s">
        <v>1373</v>
      </c>
      <c r="I1233" s="662" t="s">
        <v>5004</v>
      </c>
      <c r="J1233" s="662" t="s">
        <v>3426</v>
      </c>
      <c r="K1233" s="662" t="s">
        <v>2381</v>
      </c>
      <c r="L1233" s="663">
        <v>291.82</v>
      </c>
      <c r="M1233" s="663">
        <v>875.46</v>
      </c>
      <c r="N1233" s="662">
        <v>3</v>
      </c>
      <c r="O1233" s="745">
        <v>1.5</v>
      </c>
      <c r="P1233" s="663">
        <v>875.46</v>
      </c>
      <c r="Q1233" s="678">
        <v>1</v>
      </c>
      <c r="R1233" s="662">
        <v>3</v>
      </c>
      <c r="S1233" s="678">
        <v>1</v>
      </c>
      <c r="T1233" s="745">
        <v>1.5</v>
      </c>
      <c r="U1233" s="701">
        <v>1</v>
      </c>
    </row>
    <row r="1234" spans="1:21" ht="14.4" customHeight="1" x14ac:dyDescent="0.3">
      <c r="A1234" s="661">
        <v>4</v>
      </c>
      <c r="B1234" s="662" t="s">
        <v>3182</v>
      </c>
      <c r="C1234" s="662" t="s">
        <v>3518</v>
      </c>
      <c r="D1234" s="743" t="s">
        <v>5665</v>
      </c>
      <c r="E1234" s="744" t="s">
        <v>3546</v>
      </c>
      <c r="F1234" s="662" t="s">
        <v>3512</v>
      </c>
      <c r="G1234" s="662" t="s">
        <v>5005</v>
      </c>
      <c r="H1234" s="662" t="s">
        <v>597</v>
      </c>
      <c r="I1234" s="662" t="s">
        <v>5006</v>
      </c>
      <c r="J1234" s="662" t="s">
        <v>5007</v>
      </c>
      <c r="K1234" s="662" t="s">
        <v>5008</v>
      </c>
      <c r="L1234" s="663">
        <v>95.83</v>
      </c>
      <c r="M1234" s="663">
        <v>670.81</v>
      </c>
      <c r="N1234" s="662">
        <v>7</v>
      </c>
      <c r="O1234" s="745">
        <v>1.5</v>
      </c>
      <c r="P1234" s="663">
        <v>670.81</v>
      </c>
      <c r="Q1234" s="678">
        <v>1</v>
      </c>
      <c r="R1234" s="662">
        <v>7</v>
      </c>
      <c r="S1234" s="678">
        <v>1</v>
      </c>
      <c r="T1234" s="745">
        <v>1.5</v>
      </c>
      <c r="U1234" s="701">
        <v>1</v>
      </c>
    </row>
    <row r="1235" spans="1:21" ht="14.4" customHeight="1" x14ac:dyDescent="0.3">
      <c r="A1235" s="661">
        <v>4</v>
      </c>
      <c r="B1235" s="662" t="s">
        <v>3182</v>
      </c>
      <c r="C1235" s="662" t="s">
        <v>3518</v>
      </c>
      <c r="D1235" s="743" t="s">
        <v>5665</v>
      </c>
      <c r="E1235" s="744" t="s">
        <v>3546</v>
      </c>
      <c r="F1235" s="662" t="s">
        <v>3512</v>
      </c>
      <c r="G1235" s="662" t="s">
        <v>5005</v>
      </c>
      <c r="H1235" s="662" t="s">
        <v>597</v>
      </c>
      <c r="I1235" s="662" t="s">
        <v>5009</v>
      </c>
      <c r="J1235" s="662" t="s">
        <v>5007</v>
      </c>
      <c r="K1235" s="662" t="s">
        <v>5010</v>
      </c>
      <c r="L1235" s="663">
        <v>0</v>
      </c>
      <c r="M1235" s="663">
        <v>0</v>
      </c>
      <c r="N1235" s="662">
        <v>2</v>
      </c>
      <c r="O1235" s="745">
        <v>0.5</v>
      </c>
      <c r="P1235" s="663">
        <v>0</v>
      </c>
      <c r="Q1235" s="678"/>
      <c r="R1235" s="662">
        <v>2</v>
      </c>
      <c r="S1235" s="678">
        <v>1</v>
      </c>
      <c r="T1235" s="745">
        <v>0.5</v>
      </c>
      <c r="U1235" s="701">
        <v>1</v>
      </c>
    </row>
    <row r="1236" spans="1:21" ht="14.4" customHeight="1" x14ac:dyDescent="0.3">
      <c r="A1236" s="661">
        <v>4</v>
      </c>
      <c r="B1236" s="662" t="s">
        <v>3182</v>
      </c>
      <c r="C1236" s="662" t="s">
        <v>3518</v>
      </c>
      <c r="D1236" s="743" t="s">
        <v>5665</v>
      </c>
      <c r="E1236" s="744" t="s">
        <v>3546</v>
      </c>
      <c r="F1236" s="662" t="s">
        <v>3512</v>
      </c>
      <c r="G1236" s="662" t="s">
        <v>3881</v>
      </c>
      <c r="H1236" s="662" t="s">
        <v>1373</v>
      </c>
      <c r="I1236" s="662" t="s">
        <v>5011</v>
      </c>
      <c r="J1236" s="662" t="s">
        <v>2367</v>
      </c>
      <c r="K1236" s="662" t="s">
        <v>5012</v>
      </c>
      <c r="L1236" s="663">
        <v>374.74</v>
      </c>
      <c r="M1236" s="663">
        <v>374.74</v>
      </c>
      <c r="N1236" s="662">
        <v>1</v>
      </c>
      <c r="O1236" s="745">
        <v>0.5</v>
      </c>
      <c r="P1236" s="663">
        <v>374.74</v>
      </c>
      <c r="Q1236" s="678">
        <v>1</v>
      </c>
      <c r="R1236" s="662">
        <v>1</v>
      </c>
      <c r="S1236" s="678">
        <v>1</v>
      </c>
      <c r="T1236" s="745">
        <v>0.5</v>
      </c>
      <c r="U1236" s="701">
        <v>1</v>
      </c>
    </row>
    <row r="1237" spans="1:21" ht="14.4" customHeight="1" x14ac:dyDescent="0.3">
      <c r="A1237" s="661">
        <v>4</v>
      </c>
      <c r="B1237" s="662" t="s">
        <v>3182</v>
      </c>
      <c r="C1237" s="662" t="s">
        <v>3518</v>
      </c>
      <c r="D1237" s="743" t="s">
        <v>5665</v>
      </c>
      <c r="E1237" s="744" t="s">
        <v>3546</v>
      </c>
      <c r="F1237" s="662" t="s">
        <v>3512</v>
      </c>
      <c r="G1237" s="662" t="s">
        <v>3881</v>
      </c>
      <c r="H1237" s="662" t="s">
        <v>1373</v>
      </c>
      <c r="I1237" s="662" t="s">
        <v>5011</v>
      </c>
      <c r="J1237" s="662" t="s">
        <v>2367</v>
      </c>
      <c r="K1237" s="662" t="s">
        <v>5012</v>
      </c>
      <c r="L1237" s="663">
        <v>353.18</v>
      </c>
      <c r="M1237" s="663">
        <v>706.36</v>
      </c>
      <c r="N1237" s="662">
        <v>2</v>
      </c>
      <c r="O1237" s="745">
        <v>1</v>
      </c>
      <c r="P1237" s="663">
        <v>706.36</v>
      </c>
      <c r="Q1237" s="678">
        <v>1</v>
      </c>
      <c r="R1237" s="662">
        <v>2</v>
      </c>
      <c r="S1237" s="678">
        <v>1</v>
      </c>
      <c r="T1237" s="745">
        <v>1</v>
      </c>
      <c r="U1237" s="701">
        <v>1</v>
      </c>
    </row>
    <row r="1238" spans="1:21" ht="14.4" customHeight="1" x14ac:dyDescent="0.3">
      <c r="A1238" s="661">
        <v>4</v>
      </c>
      <c r="B1238" s="662" t="s">
        <v>3182</v>
      </c>
      <c r="C1238" s="662" t="s">
        <v>3518</v>
      </c>
      <c r="D1238" s="743" t="s">
        <v>5665</v>
      </c>
      <c r="E1238" s="744" t="s">
        <v>3546</v>
      </c>
      <c r="F1238" s="662" t="s">
        <v>3514</v>
      </c>
      <c r="G1238" s="662" t="s">
        <v>3820</v>
      </c>
      <c r="H1238" s="662" t="s">
        <v>597</v>
      </c>
      <c r="I1238" s="662" t="s">
        <v>5013</v>
      </c>
      <c r="J1238" s="662" t="s">
        <v>5014</v>
      </c>
      <c r="K1238" s="662" t="s">
        <v>5015</v>
      </c>
      <c r="L1238" s="663">
        <v>35.130000000000003</v>
      </c>
      <c r="M1238" s="663">
        <v>35.130000000000003</v>
      </c>
      <c r="N1238" s="662">
        <v>1</v>
      </c>
      <c r="O1238" s="745">
        <v>1</v>
      </c>
      <c r="P1238" s="663">
        <v>35.130000000000003</v>
      </c>
      <c r="Q1238" s="678">
        <v>1</v>
      </c>
      <c r="R1238" s="662">
        <v>1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4</v>
      </c>
      <c r="B1239" s="662" t="s">
        <v>3182</v>
      </c>
      <c r="C1239" s="662" t="s">
        <v>3518</v>
      </c>
      <c r="D1239" s="743" t="s">
        <v>5665</v>
      </c>
      <c r="E1239" s="744" t="s">
        <v>3546</v>
      </c>
      <c r="F1239" s="662" t="s">
        <v>3514</v>
      </c>
      <c r="G1239" s="662" t="s">
        <v>3976</v>
      </c>
      <c r="H1239" s="662" t="s">
        <v>597</v>
      </c>
      <c r="I1239" s="662" t="s">
        <v>3977</v>
      </c>
      <c r="J1239" s="662" t="s">
        <v>3978</v>
      </c>
      <c r="K1239" s="662" t="s">
        <v>3979</v>
      </c>
      <c r="L1239" s="663">
        <v>410</v>
      </c>
      <c r="M1239" s="663">
        <v>3280</v>
      </c>
      <c r="N1239" s="662">
        <v>8</v>
      </c>
      <c r="O1239" s="745">
        <v>8</v>
      </c>
      <c r="P1239" s="663">
        <v>2870</v>
      </c>
      <c r="Q1239" s="678">
        <v>0.875</v>
      </c>
      <c r="R1239" s="662">
        <v>7</v>
      </c>
      <c r="S1239" s="678">
        <v>0.875</v>
      </c>
      <c r="T1239" s="745">
        <v>7</v>
      </c>
      <c r="U1239" s="701">
        <v>0.875</v>
      </c>
    </row>
    <row r="1240" spans="1:21" ht="14.4" customHeight="1" x14ac:dyDescent="0.3">
      <c r="A1240" s="661">
        <v>4</v>
      </c>
      <c r="B1240" s="662" t="s">
        <v>3182</v>
      </c>
      <c r="C1240" s="662" t="s">
        <v>3518</v>
      </c>
      <c r="D1240" s="743" t="s">
        <v>5665</v>
      </c>
      <c r="E1240" s="744" t="s">
        <v>3546</v>
      </c>
      <c r="F1240" s="662" t="s">
        <v>3514</v>
      </c>
      <c r="G1240" s="662" t="s">
        <v>3768</v>
      </c>
      <c r="H1240" s="662" t="s">
        <v>597</v>
      </c>
      <c r="I1240" s="662" t="s">
        <v>3840</v>
      </c>
      <c r="J1240" s="662" t="s">
        <v>3841</v>
      </c>
      <c r="K1240" s="662" t="s">
        <v>3842</v>
      </c>
      <c r="L1240" s="663">
        <v>900</v>
      </c>
      <c r="M1240" s="663">
        <v>900</v>
      </c>
      <c r="N1240" s="662">
        <v>1</v>
      </c>
      <c r="O1240" s="745">
        <v>1</v>
      </c>
      <c r="P1240" s="663">
        <v>900</v>
      </c>
      <c r="Q1240" s="678">
        <v>1</v>
      </c>
      <c r="R1240" s="662">
        <v>1</v>
      </c>
      <c r="S1240" s="678">
        <v>1</v>
      </c>
      <c r="T1240" s="745">
        <v>1</v>
      </c>
      <c r="U1240" s="701">
        <v>1</v>
      </c>
    </row>
    <row r="1241" spans="1:21" ht="14.4" customHeight="1" x14ac:dyDescent="0.3">
      <c r="A1241" s="661">
        <v>4</v>
      </c>
      <c r="B1241" s="662" t="s">
        <v>3182</v>
      </c>
      <c r="C1241" s="662" t="s">
        <v>3518</v>
      </c>
      <c r="D1241" s="743" t="s">
        <v>5665</v>
      </c>
      <c r="E1241" s="744" t="s">
        <v>3546</v>
      </c>
      <c r="F1241" s="662" t="s">
        <v>3514</v>
      </c>
      <c r="G1241" s="662" t="s">
        <v>3768</v>
      </c>
      <c r="H1241" s="662" t="s">
        <v>597</v>
      </c>
      <c r="I1241" s="662" t="s">
        <v>3810</v>
      </c>
      <c r="J1241" s="662" t="s">
        <v>3811</v>
      </c>
      <c r="K1241" s="662" t="s">
        <v>3812</v>
      </c>
      <c r="L1241" s="663">
        <v>378.48</v>
      </c>
      <c r="M1241" s="663">
        <v>378.48</v>
      </c>
      <c r="N1241" s="662">
        <v>1</v>
      </c>
      <c r="O1241" s="745">
        <v>1</v>
      </c>
      <c r="P1241" s="663">
        <v>378.48</v>
      </c>
      <c r="Q1241" s="678">
        <v>1</v>
      </c>
      <c r="R1241" s="662">
        <v>1</v>
      </c>
      <c r="S1241" s="678">
        <v>1</v>
      </c>
      <c r="T1241" s="745">
        <v>1</v>
      </c>
      <c r="U1241" s="701">
        <v>1</v>
      </c>
    </row>
    <row r="1242" spans="1:21" ht="14.4" customHeight="1" x14ac:dyDescent="0.3">
      <c r="A1242" s="661">
        <v>4</v>
      </c>
      <c r="B1242" s="662" t="s">
        <v>3182</v>
      </c>
      <c r="C1242" s="662" t="s">
        <v>3518</v>
      </c>
      <c r="D1242" s="743" t="s">
        <v>5665</v>
      </c>
      <c r="E1242" s="744" t="s">
        <v>3546</v>
      </c>
      <c r="F1242" s="662" t="s">
        <v>3514</v>
      </c>
      <c r="G1242" s="662" t="s">
        <v>5016</v>
      </c>
      <c r="H1242" s="662" t="s">
        <v>597</v>
      </c>
      <c r="I1242" s="662" t="s">
        <v>5017</v>
      </c>
      <c r="J1242" s="662" t="s">
        <v>5018</v>
      </c>
      <c r="K1242" s="662" t="s">
        <v>5019</v>
      </c>
      <c r="L1242" s="663">
        <v>130</v>
      </c>
      <c r="M1242" s="663">
        <v>130</v>
      </c>
      <c r="N1242" s="662">
        <v>1</v>
      </c>
      <c r="O1242" s="745">
        <v>1</v>
      </c>
      <c r="P1242" s="663">
        <v>130</v>
      </c>
      <c r="Q1242" s="678">
        <v>1</v>
      </c>
      <c r="R1242" s="662">
        <v>1</v>
      </c>
      <c r="S1242" s="678">
        <v>1</v>
      </c>
      <c r="T1242" s="745">
        <v>1</v>
      </c>
      <c r="U1242" s="701">
        <v>1</v>
      </c>
    </row>
    <row r="1243" spans="1:21" ht="14.4" customHeight="1" x14ac:dyDescent="0.3">
      <c r="A1243" s="661">
        <v>4</v>
      </c>
      <c r="B1243" s="662" t="s">
        <v>3182</v>
      </c>
      <c r="C1243" s="662" t="s">
        <v>3518</v>
      </c>
      <c r="D1243" s="743" t="s">
        <v>5665</v>
      </c>
      <c r="E1243" s="744" t="s">
        <v>3547</v>
      </c>
      <c r="F1243" s="662" t="s">
        <v>3512</v>
      </c>
      <c r="G1243" s="662" t="s">
        <v>4589</v>
      </c>
      <c r="H1243" s="662" t="s">
        <v>597</v>
      </c>
      <c r="I1243" s="662" t="s">
        <v>5020</v>
      </c>
      <c r="J1243" s="662" t="s">
        <v>5021</v>
      </c>
      <c r="K1243" s="662" t="s">
        <v>5022</v>
      </c>
      <c r="L1243" s="663">
        <v>48.42</v>
      </c>
      <c r="M1243" s="663">
        <v>48.42</v>
      </c>
      <c r="N1243" s="662">
        <v>1</v>
      </c>
      <c r="O1243" s="745">
        <v>0.5</v>
      </c>
      <c r="P1243" s="663">
        <v>48.42</v>
      </c>
      <c r="Q1243" s="678">
        <v>1</v>
      </c>
      <c r="R1243" s="662">
        <v>1</v>
      </c>
      <c r="S1243" s="678">
        <v>1</v>
      </c>
      <c r="T1243" s="745">
        <v>0.5</v>
      </c>
      <c r="U1243" s="701">
        <v>1</v>
      </c>
    </row>
    <row r="1244" spans="1:21" ht="14.4" customHeight="1" x14ac:dyDescent="0.3">
      <c r="A1244" s="661">
        <v>4</v>
      </c>
      <c r="B1244" s="662" t="s">
        <v>3182</v>
      </c>
      <c r="C1244" s="662" t="s">
        <v>3518</v>
      </c>
      <c r="D1244" s="743" t="s">
        <v>5665</v>
      </c>
      <c r="E1244" s="744" t="s">
        <v>3547</v>
      </c>
      <c r="F1244" s="662" t="s">
        <v>3512</v>
      </c>
      <c r="G1244" s="662" t="s">
        <v>3589</v>
      </c>
      <c r="H1244" s="662" t="s">
        <v>597</v>
      </c>
      <c r="I1244" s="662" t="s">
        <v>3639</v>
      </c>
      <c r="J1244" s="662" t="s">
        <v>3591</v>
      </c>
      <c r="K1244" s="662" t="s">
        <v>1845</v>
      </c>
      <c r="L1244" s="663">
        <v>185.26</v>
      </c>
      <c r="M1244" s="663">
        <v>370.52</v>
      </c>
      <c r="N1244" s="662">
        <v>2</v>
      </c>
      <c r="O1244" s="745">
        <v>0.5</v>
      </c>
      <c r="P1244" s="663">
        <v>370.52</v>
      </c>
      <c r="Q1244" s="678">
        <v>1</v>
      </c>
      <c r="R1244" s="662">
        <v>2</v>
      </c>
      <c r="S1244" s="678">
        <v>1</v>
      </c>
      <c r="T1244" s="745">
        <v>0.5</v>
      </c>
      <c r="U1244" s="701">
        <v>1</v>
      </c>
    </row>
    <row r="1245" spans="1:21" ht="14.4" customHeight="1" x14ac:dyDescent="0.3">
      <c r="A1245" s="661">
        <v>4</v>
      </c>
      <c r="B1245" s="662" t="s">
        <v>3182</v>
      </c>
      <c r="C1245" s="662" t="s">
        <v>3518</v>
      </c>
      <c r="D1245" s="743" t="s">
        <v>5665</v>
      </c>
      <c r="E1245" s="744" t="s">
        <v>3547</v>
      </c>
      <c r="F1245" s="662" t="s">
        <v>3514</v>
      </c>
      <c r="G1245" s="662" t="s">
        <v>3820</v>
      </c>
      <c r="H1245" s="662" t="s">
        <v>597</v>
      </c>
      <c r="I1245" s="662" t="s">
        <v>4560</v>
      </c>
      <c r="J1245" s="662" t="s">
        <v>3953</v>
      </c>
      <c r="K1245" s="662" t="s">
        <v>4561</v>
      </c>
      <c r="L1245" s="663">
        <v>56.25</v>
      </c>
      <c r="M1245" s="663">
        <v>112.5</v>
      </c>
      <c r="N1245" s="662">
        <v>2</v>
      </c>
      <c r="O1245" s="745">
        <v>1</v>
      </c>
      <c r="P1245" s="663">
        <v>112.5</v>
      </c>
      <c r="Q1245" s="678">
        <v>1</v>
      </c>
      <c r="R1245" s="662">
        <v>2</v>
      </c>
      <c r="S1245" s="678">
        <v>1</v>
      </c>
      <c r="T1245" s="745">
        <v>1</v>
      </c>
      <c r="U1245" s="701">
        <v>1</v>
      </c>
    </row>
    <row r="1246" spans="1:21" ht="14.4" customHeight="1" x14ac:dyDescent="0.3">
      <c r="A1246" s="661">
        <v>4</v>
      </c>
      <c r="B1246" s="662" t="s">
        <v>3182</v>
      </c>
      <c r="C1246" s="662" t="s">
        <v>3518</v>
      </c>
      <c r="D1246" s="743" t="s">
        <v>5665</v>
      </c>
      <c r="E1246" s="744" t="s">
        <v>3547</v>
      </c>
      <c r="F1246" s="662" t="s">
        <v>3514</v>
      </c>
      <c r="G1246" s="662" t="s">
        <v>3976</v>
      </c>
      <c r="H1246" s="662" t="s">
        <v>597</v>
      </c>
      <c r="I1246" s="662" t="s">
        <v>3977</v>
      </c>
      <c r="J1246" s="662" t="s">
        <v>3978</v>
      </c>
      <c r="K1246" s="662" t="s">
        <v>3979</v>
      </c>
      <c r="L1246" s="663">
        <v>410</v>
      </c>
      <c r="M1246" s="663">
        <v>410</v>
      </c>
      <c r="N1246" s="662">
        <v>1</v>
      </c>
      <c r="O1246" s="745">
        <v>1</v>
      </c>
      <c r="P1246" s="663">
        <v>410</v>
      </c>
      <c r="Q1246" s="678">
        <v>1</v>
      </c>
      <c r="R1246" s="662">
        <v>1</v>
      </c>
      <c r="S1246" s="678">
        <v>1</v>
      </c>
      <c r="T1246" s="745">
        <v>1</v>
      </c>
      <c r="U1246" s="701">
        <v>1</v>
      </c>
    </row>
    <row r="1247" spans="1:21" ht="14.4" customHeight="1" x14ac:dyDescent="0.3">
      <c r="A1247" s="661">
        <v>4</v>
      </c>
      <c r="B1247" s="662" t="s">
        <v>3182</v>
      </c>
      <c r="C1247" s="662" t="s">
        <v>3518</v>
      </c>
      <c r="D1247" s="743" t="s">
        <v>5665</v>
      </c>
      <c r="E1247" s="744" t="s">
        <v>3547</v>
      </c>
      <c r="F1247" s="662" t="s">
        <v>3514</v>
      </c>
      <c r="G1247" s="662" t="s">
        <v>3768</v>
      </c>
      <c r="H1247" s="662" t="s">
        <v>597</v>
      </c>
      <c r="I1247" s="662" t="s">
        <v>3840</v>
      </c>
      <c r="J1247" s="662" t="s">
        <v>3841</v>
      </c>
      <c r="K1247" s="662" t="s">
        <v>3842</v>
      </c>
      <c r="L1247" s="663">
        <v>900</v>
      </c>
      <c r="M1247" s="663">
        <v>900</v>
      </c>
      <c r="N1247" s="662">
        <v>1</v>
      </c>
      <c r="O1247" s="745">
        <v>1</v>
      </c>
      <c r="P1247" s="663">
        <v>900</v>
      </c>
      <c r="Q1247" s="678">
        <v>1</v>
      </c>
      <c r="R1247" s="662">
        <v>1</v>
      </c>
      <c r="S1247" s="678">
        <v>1</v>
      </c>
      <c r="T1247" s="745">
        <v>1</v>
      </c>
      <c r="U1247" s="701">
        <v>1</v>
      </c>
    </row>
    <row r="1248" spans="1:21" ht="14.4" customHeight="1" x14ac:dyDescent="0.3">
      <c r="A1248" s="661">
        <v>4</v>
      </c>
      <c r="B1248" s="662" t="s">
        <v>3182</v>
      </c>
      <c r="C1248" s="662" t="s">
        <v>3518</v>
      </c>
      <c r="D1248" s="743" t="s">
        <v>5665</v>
      </c>
      <c r="E1248" s="744" t="s">
        <v>3549</v>
      </c>
      <c r="F1248" s="662" t="s">
        <v>3512</v>
      </c>
      <c r="G1248" s="662" t="s">
        <v>3996</v>
      </c>
      <c r="H1248" s="662" t="s">
        <v>597</v>
      </c>
      <c r="I1248" s="662" t="s">
        <v>2957</v>
      </c>
      <c r="J1248" s="662" t="s">
        <v>2958</v>
      </c>
      <c r="K1248" s="662" t="s">
        <v>2959</v>
      </c>
      <c r="L1248" s="663">
        <v>263.26</v>
      </c>
      <c r="M1248" s="663">
        <v>1316.3</v>
      </c>
      <c r="N1248" s="662">
        <v>5</v>
      </c>
      <c r="O1248" s="745">
        <v>2</v>
      </c>
      <c r="P1248" s="663">
        <v>1316.3</v>
      </c>
      <c r="Q1248" s="678">
        <v>1</v>
      </c>
      <c r="R1248" s="662">
        <v>5</v>
      </c>
      <c r="S1248" s="678">
        <v>1</v>
      </c>
      <c r="T1248" s="745">
        <v>2</v>
      </c>
      <c r="U1248" s="701">
        <v>1</v>
      </c>
    </row>
    <row r="1249" spans="1:21" ht="14.4" customHeight="1" x14ac:dyDescent="0.3">
      <c r="A1249" s="661">
        <v>4</v>
      </c>
      <c r="B1249" s="662" t="s">
        <v>3182</v>
      </c>
      <c r="C1249" s="662" t="s">
        <v>3518</v>
      </c>
      <c r="D1249" s="743" t="s">
        <v>5665</v>
      </c>
      <c r="E1249" s="744" t="s">
        <v>3549</v>
      </c>
      <c r="F1249" s="662" t="s">
        <v>3512</v>
      </c>
      <c r="G1249" s="662" t="s">
        <v>3798</v>
      </c>
      <c r="H1249" s="662" t="s">
        <v>597</v>
      </c>
      <c r="I1249" s="662" t="s">
        <v>1073</v>
      </c>
      <c r="J1249" s="662" t="s">
        <v>3799</v>
      </c>
      <c r="K1249" s="662" t="s">
        <v>3800</v>
      </c>
      <c r="L1249" s="663">
        <v>0</v>
      </c>
      <c r="M1249" s="663">
        <v>0</v>
      </c>
      <c r="N1249" s="662">
        <v>1</v>
      </c>
      <c r="O1249" s="745">
        <v>1</v>
      </c>
      <c r="P1249" s="663">
        <v>0</v>
      </c>
      <c r="Q1249" s="678"/>
      <c r="R1249" s="662">
        <v>1</v>
      </c>
      <c r="S1249" s="678">
        <v>1</v>
      </c>
      <c r="T1249" s="745">
        <v>1</v>
      </c>
      <c r="U1249" s="701">
        <v>1</v>
      </c>
    </row>
    <row r="1250" spans="1:21" ht="14.4" customHeight="1" x14ac:dyDescent="0.3">
      <c r="A1250" s="661">
        <v>4</v>
      </c>
      <c r="B1250" s="662" t="s">
        <v>3182</v>
      </c>
      <c r="C1250" s="662" t="s">
        <v>3518</v>
      </c>
      <c r="D1250" s="743" t="s">
        <v>5665</v>
      </c>
      <c r="E1250" s="744" t="s">
        <v>3549</v>
      </c>
      <c r="F1250" s="662" t="s">
        <v>3512</v>
      </c>
      <c r="G1250" s="662" t="s">
        <v>3573</v>
      </c>
      <c r="H1250" s="662" t="s">
        <v>1373</v>
      </c>
      <c r="I1250" s="662" t="s">
        <v>1641</v>
      </c>
      <c r="J1250" s="662" t="s">
        <v>1557</v>
      </c>
      <c r="K1250" s="662" t="s">
        <v>3351</v>
      </c>
      <c r="L1250" s="663">
        <v>150.04</v>
      </c>
      <c r="M1250" s="663">
        <v>150.04</v>
      </c>
      <c r="N1250" s="662">
        <v>1</v>
      </c>
      <c r="O1250" s="745">
        <v>0.5</v>
      </c>
      <c r="P1250" s="663">
        <v>150.04</v>
      </c>
      <c r="Q1250" s="678">
        <v>1</v>
      </c>
      <c r="R1250" s="662">
        <v>1</v>
      </c>
      <c r="S1250" s="678">
        <v>1</v>
      </c>
      <c r="T1250" s="745">
        <v>0.5</v>
      </c>
      <c r="U1250" s="701">
        <v>1</v>
      </c>
    </row>
    <row r="1251" spans="1:21" ht="14.4" customHeight="1" x14ac:dyDescent="0.3">
      <c r="A1251" s="661">
        <v>4</v>
      </c>
      <c r="B1251" s="662" t="s">
        <v>3182</v>
      </c>
      <c r="C1251" s="662" t="s">
        <v>3518</v>
      </c>
      <c r="D1251" s="743" t="s">
        <v>5665</v>
      </c>
      <c r="E1251" s="744" t="s">
        <v>3549</v>
      </c>
      <c r="F1251" s="662" t="s">
        <v>3512</v>
      </c>
      <c r="G1251" s="662" t="s">
        <v>3573</v>
      </c>
      <c r="H1251" s="662" t="s">
        <v>1373</v>
      </c>
      <c r="I1251" s="662" t="s">
        <v>1641</v>
      </c>
      <c r="J1251" s="662" t="s">
        <v>1557</v>
      </c>
      <c r="K1251" s="662" t="s">
        <v>3351</v>
      </c>
      <c r="L1251" s="663">
        <v>154.36000000000001</v>
      </c>
      <c r="M1251" s="663">
        <v>617.44000000000005</v>
      </c>
      <c r="N1251" s="662">
        <v>4</v>
      </c>
      <c r="O1251" s="745">
        <v>2.5</v>
      </c>
      <c r="P1251" s="663">
        <v>154.36000000000001</v>
      </c>
      <c r="Q1251" s="678">
        <v>0.25</v>
      </c>
      <c r="R1251" s="662">
        <v>1</v>
      </c>
      <c r="S1251" s="678">
        <v>0.25</v>
      </c>
      <c r="T1251" s="745">
        <v>1</v>
      </c>
      <c r="U1251" s="701">
        <v>0.4</v>
      </c>
    </row>
    <row r="1252" spans="1:21" ht="14.4" customHeight="1" x14ac:dyDescent="0.3">
      <c r="A1252" s="661">
        <v>4</v>
      </c>
      <c r="B1252" s="662" t="s">
        <v>3182</v>
      </c>
      <c r="C1252" s="662" t="s">
        <v>3518</v>
      </c>
      <c r="D1252" s="743" t="s">
        <v>5665</v>
      </c>
      <c r="E1252" s="744" t="s">
        <v>3549</v>
      </c>
      <c r="F1252" s="662" t="s">
        <v>3512</v>
      </c>
      <c r="G1252" s="662" t="s">
        <v>3573</v>
      </c>
      <c r="H1252" s="662" t="s">
        <v>1373</v>
      </c>
      <c r="I1252" s="662" t="s">
        <v>2478</v>
      </c>
      <c r="J1252" s="662" t="s">
        <v>3438</v>
      </c>
      <c r="K1252" s="662" t="s">
        <v>3350</v>
      </c>
      <c r="L1252" s="663">
        <v>149.52000000000001</v>
      </c>
      <c r="M1252" s="663">
        <v>149.52000000000001</v>
      </c>
      <c r="N1252" s="662">
        <v>1</v>
      </c>
      <c r="O1252" s="745">
        <v>1</v>
      </c>
      <c r="P1252" s="663"/>
      <c r="Q1252" s="678">
        <v>0</v>
      </c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4</v>
      </c>
      <c r="B1253" s="662" t="s">
        <v>3182</v>
      </c>
      <c r="C1253" s="662" t="s">
        <v>3518</v>
      </c>
      <c r="D1253" s="743" t="s">
        <v>5665</v>
      </c>
      <c r="E1253" s="744" t="s">
        <v>3549</v>
      </c>
      <c r="F1253" s="662" t="s">
        <v>3512</v>
      </c>
      <c r="G1253" s="662" t="s">
        <v>5023</v>
      </c>
      <c r="H1253" s="662" t="s">
        <v>1373</v>
      </c>
      <c r="I1253" s="662" t="s">
        <v>5024</v>
      </c>
      <c r="J1253" s="662" t="s">
        <v>5025</v>
      </c>
      <c r="K1253" s="662" t="s">
        <v>5026</v>
      </c>
      <c r="L1253" s="663">
        <v>643.69000000000005</v>
      </c>
      <c r="M1253" s="663">
        <v>643.69000000000005</v>
      </c>
      <c r="N1253" s="662">
        <v>1</v>
      </c>
      <c r="O1253" s="745">
        <v>0.5</v>
      </c>
      <c r="P1253" s="663">
        <v>643.69000000000005</v>
      </c>
      <c r="Q1253" s="678">
        <v>1</v>
      </c>
      <c r="R1253" s="662">
        <v>1</v>
      </c>
      <c r="S1253" s="678">
        <v>1</v>
      </c>
      <c r="T1253" s="745">
        <v>0.5</v>
      </c>
      <c r="U1253" s="701">
        <v>1</v>
      </c>
    </row>
    <row r="1254" spans="1:21" ht="14.4" customHeight="1" x14ac:dyDescent="0.3">
      <c r="A1254" s="661">
        <v>4</v>
      </c>
      <c r="B1254" s="662" t="s">
        <v>3182</v>
      </c>
      <c r="C1254" s="662" t="s">
        <v>3518</v>
      </c>
      <c r="D1254" s="743" t="s">
        <v>5665</v>
      </c>
      <c r="E1254" s="744" t="s">
        <v>3549</v>
      </c>
      <c r="F1254" s="662" t="s">
        <v>3512</v>
      </c>
      <c r="G1254" s="662" t="s">
        <v>5023</v>
      </c>
      <c r="H1254" s="662" t="s">
        <v>1373</v>
      </c>
      <c r="I1254" s="662" t="s">
        <v>5024</v>
      </c>
      <c r="J1254" s="662" t="s">
        <v>5025</v>
      </c>
      <c r="K1254" s="662" t="s">
        <v>5026</v>
      </c>
      <c r="L1254" s="663">
        <v>603.73</v>
      </c>
      <c r="M1254" s="663">
        <v>603.73</v>
      </c>
      <c r="N1254" s="662">
        <v>1</v>
      </c>
      <c r="O1254" s="745">
        <v>0.5</v>
      </c>
      <c r="P1254" s="663">
        <v>603.73</v>
      </c>
      <c r="Q1254" s="678">
        <v>1</v>
      </c>
      <c r="R1254" s="662">
        <v>1</v>
      </c>
      <c r="S1254" s="678">
        <v>1</v>
      </c>
      <c r="T1254" s="745">
        <v>0.5</v>
      </c>
      <c r="U1254" s="701">
        <v>1</v>
      </c>
    </row>
    <row r="1255" spans="1:21" ht="14.4" customHeight="1" x14ac:dyDescent="0.3">
      <c r="A1255" s="661">
        <v>4</v>
      </c>
      <c r="B1255" s="662" t="s">
        <v>3182</v>
      </c>
      <c r="C1255" s="662" t="s">
        <v>3518</v>
      </c>
      <c r="D1255" s="743" t="s">
        <v>5665</v>
      </c>
      <c r="E1255" s="744" t="s">
        <v>3549</v>
      </c>
      <c r="F1255" s="662" t="s">
        <v>3512</v>
      </c>
      <c r="G1255" s="662" t="s">
        <v>3849</v>
      </c>
      <c r="H1255" s="662" t="s">
        <v>1373</v>
      </c>
      <c r="I1255" s="662" t="s">
        <v>3853</v>
      </c>
      <c r="J1255" s="662" t="s">
        <v>3854</v>
      </c>
      <c r="K1255" s="662" t="s">
        <v>3855</v>
      </c>
      <c r="L1255" s="663">
        <v>119.7</v>
      </c>
      <c r="M1255" s="663">
        <v>119.7</v>
      </c>
      <c r="N1255" s="662">
        <v>1</v>
      </c>
      <c r="O1255" s="745">
        <v>1</v>
      </c>
      <c r="P1255" s="663">
        <v>119.7</v>
      </c>
      <c r="Q1255" s="678">
        <v>1</v>
      </c>
      <c r="R1255" s="662">
        <v>1</v>
      </c>
      <c r="S1255" s="678">
        <v>1</v>
      </c>
      <c r="T1255" s="745">
        <v>1</v>
      </c>
      <c r="U1255" s="701">
        <v>1</v>
      </c>
    </row>
    <row r="1256" spans="1:21" ht="14.4" customHeight="1" x14ac:dyDescent="0.3">
      <c r="A1256" s="661">
        <v>4</v>
      </c>
      <c r="B1256" s="662" t="s">
        <v>3182</v>
      </c>
      <c r="C1256" s="662" t="s">
        <v>3518</v>
      </c>
      <c r="D1256" s="743" t="s">
        <v>5665</v>
      </c>
      <c r="E1256" s="744" t="s">
        <v>3549</v>
      </c>
      <c r="F1256" s="662" t="s">
        <v>3512</v>
      </c>
      <c r="G1256" s="662" t="s">
        <v>3813</v>
      </c>
      <c r="H1256" s="662" t="s">
        <v>597</v>
      </c>
      <c r="I1256" s="662" t="s">
        <v>2446</v>
      </c>
      <c r="J1256" s="662" t="s">
        <v>2447</v>
      </c>
      <c r="K1256" s="662" t="s">
        <v>3439</v>
      </c>
      <c r="L1256" s="663">
        <v>170.52</v>
      </c>
      <c r="M1256" s="663">
        <v>1023.1200000000001</v>
      </c>
      <c r="N1256" s="662">
        <v>6</v>
      </c>
      <c r="O1256" s="745">
        <v>4</v>
      </c>
      <c r="P1256" s="663">
        <v>682.08</v>
      </c>
      <c r="Q1256" s="678">
        <v>0.66666666666666663</v>
      </c>
      <c r="R1256" s="662">
        <v>4</v>
      </c>
      <c r="S1256" s="678">
        <v>0.66666666666666663</v>
      </c>
      <c r="T1256" s="745">
        <v>3</v>
      </c>
      <c r="U1256" s="701">
        <v>0.75</v>
      </c>
    </row>
    <row r="1257" spans="1:21" ht="14.4" customHeight="1" x14ac:dyDescent="0.3">
      <c r="A1257" s="661">
        <v>4</v>
      </c>
      <c r="B1257" s="662" t="s">
        <v>3182</v>
      </c>
      <c r="C1257" s="662" t="s">
        <v>3518</v>
      </c>
      <c r="D1257" s="743" t="s">
        <v>5665</v>
      </c>
      <c r="E1257" s="744" t="s">
        <v>3549</v>
      </c>
      <c r="F1257" s="662" t="s">
        <v>3512</v>
      </c>
      <c r="G1257" s="662" t="s">
        <v>3813</v>
      </c>
      <c r="H1257" s="662" t="s">
        <v>597</v>
      </c>
      <c r="I1257" s="662" t="s">
        <v>5027</v>
      </c>
      <c r="J1257" s="662" t="s">
        <v>2447</v>
      </c>
      <c r="K1257" s="662" t="s">
        <v>3439</v>
      </c>
      <c r="L1257" s="663">
        <v>0</v>
      </c>
      <c r="M1257" s="663">
        <v>0</v>
      </c>
      <c r="N1257" s="662">
        <v>1</v>
      </c>
      <c r="O1257" s="745">
        <v>0.5</v>
      </c>
      <c r="P1257" s="663">
        <v>0</v>
      </c>
      <c r="Q1257" s="678"/>
      <c r="R1257" s="662">
        <v>1</v>
      </c>
      <c r="S1257" s="678">
        <v>1</v>
      </c>
      <c r="T1257" s="745">
        <v>0.5</v>
      </c>
      <c r="U1257" s="701">
        <v>1</v>
      </c>
    </row>
    <row r="1258" spans="1:21" ht="14.4" customHeight="1" x14ac:dyDescent="0.3">
      <c r="A1258" s="661">
        <v>4</v>
      </c>
      <c r="B1258" s="662" t="s">
        <v>3182</v>
      </c>
      <c r="C1258" s="662" t="s">
        <v>3518</v>
      </c>
      <c r="D1258" s="743" t="s">
        <v>5665</v>
      </c>
      <c r="E1258" s="744" t="s">
        <v>3549</v>
      </c>
      <c r="F1258" s="662" t="s">
        <v>3512</v>
      </c>
      <c r="G1258" s="662" t="s">
        <v>3610</v>
      </c>
      <c r="H1258" s="662" t="s">
        <v>597</v>
      </c>
      <c r="I1258" s="662" t="s">
        <v>2450</v>
      </c>
      <c r="J1258" s="662" t="s">
        <v>2451</v>
      </c>
      <c r="K1258" s="662" t="s">
        <v>3439</v>
      </c>
      <c r="L1258" s="663">
        <v>78.33</v>
      </c>
      <c r="M1258" s="663">
        <v>156.66</v>
      </c>
      <c r="N1258" s="662">
        <v>2</v>
      </c>
      <c r="O1258" s="745">
        <v>1</v>
      </c>
      <c r="P1258" s="663"/>
      <c r="Q1258" s="678">
        <v>0</v>
      </c>
      <c r="R1258" s="662"/>
      <c r="S1258" s="678">
        <v>0</v>
      </c>
      <c r="T1258" s="745"/>
      <c r="U1258" s="701">
        <v>0</v>
      </c>
    </row>
    <row r="1259" spans="1:21" ht="14.4" customHeight="1" x14ac:dyDescent="0.3">
      <c r="A1259" s="661">
        <v>4</v>
      </c>
      <c r="B1259" s="662" t="s">
        <v>3182</v>
      </c>
      <c r="C1259" s="662" t="s">
        <v>3518</v>
      </c>
      <c r="D1259" s="743" t="s">
        <v>5665</v>
      </c>
      <c r="E1259" s="744" t="s">
        <v>3549</v>
      </c>
      <c r="F1259" s="662" t="s">
        <v>3512</v>
      </c>
      <c r="G1259" s="662" t="s">
        <v>3902</v>
      </c>
      <c r="H1259" s="662" t="s">
        <v>597</v>
      </c>
      <c r="I1259" s="662" t="s">
        <v>3903</v>
      </c>
      <c r="J1259" s="662" t="s">
        <v>768</v>
      </c>
      <c r="K1259" s="662" t="s">
        <v>2072</v>
      </c>
      <c r="L1259" s="663">
        <v>0</v>
      </c>
      <c r="M1259" s="663">
        <v>0</v>
      </c>
      <c r="N1259" s="662">
        <v>1</v>
      </c>
      <c r="O1259" s="745">
        <v>1</v>
      </c>
      <c r="P1259" s="663"/>
      <c r="Q1259" s="678"/>
      <c r="R1259" s="662"/>
      <c r="S1259" s="678">
        <v>0</v>
      </c>
      <c r="T1259" s="745"/>
      <c r="U1259" s="701">
        <v>0</v>
      </c>
    </row>
    <row r="1260" spans="1:21" ht="14.4" customHeight="1" x14ac:dyDescent="0.3">
      <c r="A1260" s="661">
        <v>4</v>
      </c>
      <c r="B1260" s="662" t="s">
        <v>3182</v>
      </c>
      <c r="C1260" s="662" t="s">
        <v>3518</v>
      </c>
      <c r="D1260" s="743" t="s">
        <v>5665</v>
      </c>
      <c r="E1260" s="744" t="s">
        <v>3549</v>
      </c>
      <c r="F1260" s="662" t="s">
        <v>3512</v>
      </c>
      <c r="G1260" s="662" t="s">
        <v>5028</v>
      </c>
      <c r="H1260" s="662" t="s">
        <v>597</v>
      </c>
      <c r="I1260" s="662" t="s">
        <v>5029</v>
      </c>
      <c r="J1260" s="662" t="s">
        <v>5030</v>
      </c>
      <c r="K1260" s="662" t="s">
        <v>5031</v>
      </c>
      <c r="L1260" s="663">
        <v>0</v>
      </c>
      <c r="M1260" s="663">
        <v>0</v>
      </c>
      <c r="N1260" s="662">
        <v>1</v>
      </c>
      <c r="O1260" s="745">
        <v>1</v>
      </c>
      <c r="P1260" s="663">
        <v>0</v>
      </c>
      <c r="Q1260" s="678"/>
      <c r="R1260" s="662">
        <v>1</v>
      </c>
      <c r="S1260" s="678">
        <v>1</v>
      </c>
      <c r="T1260" s="745">
        <v>1</v>
      </c>
      <c r="U1260" s="701">
        <v>1</v>
      </c>
    </row>
    <row r="1261" spans="1:21" ht="14.4" customHeight="1" x14ac:dyDescent="0.3">
      <c r="A1261" s="661">
        <v>4</v>
      </c>
      <c r="B1261" s="662" t="s">
        <v>3182</v>
      </c>
      <c r="C1261" s="662" t="s">
        <v>3518</v>
      </c>
      <c r="D1261" s="743" t="s">
        <v>5665</v>
      </c>
      <c r="E1261" s="744" t="s">
        <v>3549</v>
      </c>
      <c r="F1261" s="662" t="s">
        <v>3512</v>
      </c>
      <c r="G1261" s="662" t="s">
        <v>3719</v>
      </c>
      <c r="H1261" s="662" t="s">
        <v>597</v>
      </c>
      <c r="I1261" s="662" t="s">
        <v>752</v>
      </c>
      <c r="J1261" s="662" t="s">
        <v>753</v>
      </c>
      <c r="K1261" s="662" t="s">
        <v>3302</v>
      </c>
      <c r="L1261" s="663">
        <v>110.28</v>
      </c>
      <c r="M1261" s="663">
        <v>330.84000000000003</v>
      </c>
      <c r="N1261" s="662">
        <v>3</v>
      </c>
      <c r="O1261" s="745">
        <v>0.5</v>
      </c>
      <c r="P1261" s="663"/>
      <c r="Q1261" s="678">
        <v>0</v>
      </c>
      <c r="R1261" s="662"/>
      <c r="S1261" s="678">
        <v>0</v>
      </c>
      <c r="T1261" s="745"/>
      <c r="U1261" s="701">
        <v>0</v>
      </c>
    </row>
    <row r="1262" spans="1:21" ht="14.4" customHeight="1" x14ac:dyDescent="0.3">
      <c r="A1262" s="661">
        <v>4</v>
      </c>
      <c r="B1262" s="662" t="s">
        <v>3182</v>
      </c>
      <c r="C1262" s="662" t="s">
        <v>3518</v>
      </c>
      <c r="D1262" s="743" t="s">
        <v>5665</v>
      </c>
      <c r="E1262" s="744" t="s">
        <v>3549</v>
      </c>
      <c r="F1262" s="662" t="s">
        <v>3512</v>
      </c>
      <c r="G1262" s="662" t="s">
        <v>5032</v>
      </c>
      <c r="H1262" s="662" t="s">
        <v>597</v>
      </c>
      <c r="I1262" s="662" t="s">
        <v>5033</v>
      </c>
      <c r="J1262" s="662" t="s">
        <v>5034</v>
      </c>
      <c r="K1262" s="662" t="s">
        <v>5035</v>
      </c>
      <c r="L1262" s="663">
        <v>37.68</v>
      </c>
      <c r="M1262" s="663">
        <v>37.68</v>
      </c>
      <c r="N1262" s="662">
        <v>1</v>
      </c>
      <c r="O1262" s="745">
        <v>1</v>
      </c>
      <c r="P1262" s="663">
        <v>37.68</v>
      </c>
      <c r="Q1262" s="678">
        <v>1</v>
      </c>
      <c r="R1262" s="662">
        <v>1</v>
      </c>
      <c r="S1262" s="678">
        <v>1</v>
      </c>
      <c r="T1262" s="745">
        <v>1</v>
      </c>
      <c r="U1262" s="701">
        <v>1</v>
      </c>
    </row>
    <row r="1263" spans="1:21" ht="14.4" customHeight="1" x14ac:dyDescent="0.3">
      <c r="A1263" s="661">
        <v>4</v>
      </c>
      <c r="B1263" s="662" t="s">
        <v>3182</v>
      </c>
      <c r="C1263" s="662" t="s">
        <v>3518</v>
      </c>
      <c r="D1263" s="743" t="s">
        <v>5665</v>
      </c>
      <c r="E1263" s="744" t="s">
        <v>3549</v>
      </c>
      <c r="F1263" s="662" t="s">
        <v>3512</v>
      </c>
      <c r="G1263" s="662" t="s">
        <v>5036</v>
      </c>
      <c r="H1263" s="662" t="s">
        <v>597</v>
      </c>
      <c r="I1263" s="662" t="s">
        <v>2002</v>
      </c>
      <c r="J1263" s="662" t="s">
        <v>5037</v>
      </c>
      <c r="K1263" s="662" t="s">
        <v>2701</v>
      </c>
      <c r="L1263" s="663">
        <v>45.86</v>
      </c>
      <c r="M1263" s="663">
        <v>458.59999999999997</v>
      </c>
      <c r="N1263" s="662">
        <v>10</v>
      </c>
      <c r="O1263" s="745">
        <v>2.5</v>
      </c>
      <c r="P1263" s="663">
        <v>183.44</v>
      </c>
      <c r="Q1263" s="678">
        <v>0.4</v>
      </c>
      <c r="R1263" s="662">
        <v>4</v>
      </c>
      <c r="S1263" s="678">
        <v>0.4</v>
      </c>
      <c r="T1263" s="745">
        <v>1.5</v>
      </c>
      <c r="U1263" s="701">
        <v>0.6</v>
      </c>
    </row>
    <row r="1264" spans="1:21" ht="14.4" customHeight="1" x14ac:dyDescent="0.3">
      <c r="A1264" s="661">
        <v>4</v>
      </c>
      <c r="B1264" s="662" t="s">
        <v>3182</v>
      </c>
      <c r="C1264" s="662" t="s">
        <v>3518</v>
      </c>
      <c r="D1264" s="743" t="s">
        <v>5665</v>
      </c>
      <c r="E1264" s="744" t="s">
        <v>3549</v>
      </c>
      <c r="F1264" s="662" t="s">
        <v>3512</v>
      </c>
      <c r="G1264" s="662" t="s">
        <v>4594</v>
      </c>
      <c r="H1264" s="662" t="s">
        <v>597</v>
      </c>
      <c r="I1264" s="662" t="s">
        <v>2432</v>
      </c>
      <c r="J1264" s="662" t="s">
        <v>2433</v>
      </c>
      <c r="K1264" s="662" t="s">
        <v>4595</v>
      </c>
      <c r="L1264" s="663">
        <v>48.09</v>
      </c>
      <c r="M1264" s="663">
        <v>96.18</v>
      </c>
      <c r="N1264" s="662">
        <v>2</v>
      </c>
      <c r="O1264" s="745">
        <v>1</v>
      </c>
      <c r="P1264" s="663"/>
      <c r="Q1264" s="678">
        <v>0</v>
      </c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4</v>
      </c>
      <c r="B1265" s="662" t="s">
        <v>3182</v>
      </c>
      <c r="C1265" s="662" t="s">
        <v>3518</v>
      </c>
      <c r="D1265" s="743" t="s">
        <v>5665</v>
      </c>
      <c r="E1265" s="744" t="s">
        <v>3549</v>
      </c>
      <c r="F1265" s="662" t="s">
        <v>3512</v>
      </c>
      <c r="G1265" s="662" t="s">
        <v>3805</v>
      </c>
      <c r="H1265" s="662" t="s">
        <v>597</v>
      </c>
      <c r="I1265" s="662" t="s">
        <v>4937</v>
      </c>
      <c r="J1265" s="662" t="s">
        <v>4875</v>
      </c>
      <c r="K1265" s="662" t="s">
        <v>4938</v>
      </c>
      <c r="L1265" s="663">
        <v>167.58</v>
      </c>
      <c r="M1265" s="663">
        <v>167.58</v>
      </c>
      <c r="N1265" s="662">
        <v>1</v>
      </c>
      <c r="O1265" s="745">
        <v>1</v>
      </c>
      <c r="P1265" s="663"/>
      <c r="Q1265" s="678">
        <v>0</v>
      </c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4</v>
      </c>
      <c r="B1266" s="662" t="s">
        <v>3182</v>
      </c>
      <c r="C1266" s="662" t="s">
        <v>3518</v>
      </c>
      <c r="D1266" s="743" t="s">
        <v>5665</v>
      </c>
      <c r="E1266" s="744" t="s">
        <v>3549</v>
      </c>
      <c r="F1266" s="662" t="s">
        <v>3512</v>
      </c>
      <c r="G1266" s="662" t="s">
        <v>3805</v>
      </c>
      <c r="H1266" s="662" t="s">
        <v>597</v>
      </c>
      <c r="I1266" s="662" t="s">
        <v>3806</v>
      </c>
      <c r="J1266" s="662" t="s">
        <v>1613</v>
      </c>
      <c r="K1266" s="662" t="s">
        <v>3807</v>
      </c>
      <c r="L1266" s="663">
        <v>0</v>
      </c>
      <c r="M1266" s="663">
        <v>0</v>
      </c>
      <c r="N1266" s="662">
        <v>1</v>
      </c>
      <c r="O1266" s="745">
        <v>1</v>
      </c>
      <c r="P1266" s="663">
        <v>0</v>
      </c>
      <c r="Q1266" s="678"/>
      <c r="R1266" s="662">
        <v>1</v>
      </c>
      <c r="S1266" s="678">
        <v>1</v>
      </c>
      <c r="T1266" s="745">
        <v>1</v>
      </c>
      <c r="U1266" s="701">
        <v>1</v>
      </c>
    </row>
    <row r="1267" spans="1:21" ht="14.4" customHeight="1" x14ac:dyDescent="0.3">
      <c r="A1267" s="661">
        <v>4</v>
      </c>
      <c r="B1267" s="662" t="s">
        <v>3182</v>
      </c>
      <c r="C1267" s="662" t="s">
        <v>3518</v>
      </c>
      <c r="D1267" s="743" t="s">
        <v>5665</v>
      </c>
      <c r="E1267" s="744" t="s">
        <v>3549</v>
      </c>
      <c r="F1267" s="662" t="s">
        <v>3512</v>
      </c>
      <c r="G1267" s="662" t="s">
        <v>3905</v>
      </c>
      <c r="H1267" s="662" t="s">
        <v>597</v>
      </c>
      <c r="I1267" s="662" t="s">
        <v>4997</v>
      </c>
      <c r="J1267" s="662" t="s">
        <v>1617</v>
      </c>
      <c r="K1267" s="662" t="s">
        <v>1618</v>
      </c>
      <c r="L1267" s="663">
        <v>147.31</v>
      </c>
      <c r="M1267" s="663">
        <v>441.93</v>
      </c>
      <c r="N1267" s="662">
        <v>3</v>
      </c>
      <c r="O1267" s="745">
        <v>1</v>
      </c>
      <c r="P1267" s="663">
        <v>441.93</v>
      </c>
      <c r="Q1267" s="678">
        <v>1</v>
      </c>
      <c r="R1267" s="662">
        <v>3</v>
      </c>
      <c r="S1267" s="678">
        <v>1</v>
      </c>
      <c r="T1267" s="745">
        <v>1</v>
      </c>
      <c r="U1267" s="701">
        <v>1</v>
      </c>
    </row>
    <row r="1268" spans="1:21" ht="14.4" customHeight="1" x14ac:dyDescent="0.3">
      <c r="A1268" s="661">
        <v>4</v>
      </c>
      <c r="B1268" s="662" t="s">
        <v>3182</v>
      </c>
      <c r="C1268" s="662" t="s">
        <v>3518</v>
      </c>
      <c r="D1268" s="743" t="s">
        <v>5665</v>
      </c>
      <c r="E1268" s="744" t="s">
        <v>3549</v>
      </c>
      <c r="F1268" s="662" t="s">
        <v>3512</v>
      </c>
      <c r="G1268" s="662" t="s">
        <v>4998</v>
      </c>
      <c r="H1268" s="662" t="s">
        <v>597</v>
      </c>
      <c r="I1268" s="662" t="s">
        <v>5038</v>
      </c>
      <c r="J1268" s="662" t="s">
        <v>5039</v>
      </c>
      <c r="K1268" s="662" t="s">
        <v>5040</v>
      </c>
      <c r="L1268" s="663">
        <v>100.11</v>
      </c>
      <c r="M1268" s="663">
        <v>600.66</v>
      </c>
      <c r="N1268" s="662">
        <v>6</v>
      </c>
      <c r="O1268" s="745">
        <v>1</v>
      </c>
      <c r="P1268" s="663">
        <v>600.66</v>
      </c>
      <c r="Q1268" s="678">
        <v>1</v>
      </c>
      <c r="R1268" s="662">
        <v>6</v>
      </c>
      <c r="S1268" s="678">
        <v>1</v>
      </c>
      <c r="T1268" s="745">
        <v>1</v>
      </c>
      <c r="U1268" s="701">
        <v>1</v>
      </c>
    </row>
    <row r="1269" spans="1:21" ht="14.4" customHeight="1" x14ac:dyDescent="0.3">
      <c r="A1269" s="661">
        <v>4</v>
      </c>
      <c r="B1269" s="662" t="s">
        <v>3182</v>
      </c>
      <c r="C1269" s="662" t="s">
        <v>3518</v>
      </c>
      <c r="D1269" s="743" t="s">
        <v>5665</v>
      </c>
      <c r="E1269" s="744" t="s">
        <v>3549</v>
      </c>
      <c r="F1269" s="662" t="s">
        <v>3512</v>
      </c>
      <c r="G1269" s="662" t="s">
        <v>3733</v>
      </c>
      <c r="H1269" s="662" t="s">
        <v>597</v>
      </c>
      <c r="I1269" s="662" t="s">
        <v>5041</v>
      </c>
      <c r="J1269" s="662" t="s">
        <v>3909</v>
      </c>
      <c r="K1269" s="662" t="s">
        <v>3910</v>
      </c>
      <c r="L1269" s="663">
        <v>0</v>
      </c>
      <c r="M1269" s="663">
        <v>0</v>
      </c>
      <c r="N1269" s="662">
        <v>2</v>
      </c>
      <c r="O1269" s="745">
        <v>0.5</v>
      </c>
      <c r="P1269" s="663">
        <v>0</v>
      </c>
      <c r="Q1269" s="678"/>
      <c r="R1269" s="662">
        <v>2</v>
      </c>
      <c r="S1269" s="678">
        <v>1</v>
      </c>
      <c r="T1269" s="745">
        <v>0.5</v>
      </c>
      <c r="U1269" s="701">
        <v>1</v>
      </c>
    </row>
    <row r="1270" spans="1:21" ht="14.4" customHeight="1" x14ac:dyDescent="0.3">
      <c r="A1270" s="661">
        <v>4</v>
      </c>
      <c r="B1270" s="662" t="s">
        <v>3182</v>
      </c>
      <c r="C1270" s="662" t="s">
        <v>3518</v>
      </c>
      <c r="D1270" s="743" t="s">
        <v>5665</v>
      </c>
      <c r="E1270" s="744" t="s">
        <v>3549</v>
      </c>
      <c r="F1270" s="662" t="s">
        <v>3512</v>
      </c>
      <c r="G1270" s="662" t="s">
        <v>4877</v>
      </c>
      <c r="H1270" s="662" t="s">
        <v>597</v>
      </c>
      <c r="I1270" s="662" t="s">
        <v>2835</v>
      </c>
      <c r="J1270" s="662" t="s">
        <v>2836</v>
      </c>
      <c r="K1270" s="662" t="s">
        <v>2837</v>
      </c>
      <c r="L1270" s="663">
        <v>88.87</v>
      </c>
      <c r="M1270" s="663">
        <v>177.74</v>
      </c>
      <c r="N1270" s="662">
        <v>2</v>
      </c>
      <c r="O1270" s="745">
        <v>1</v>
      </c>
      <c r="P1270" s="663">
        <v>177.74</v>
      </c>
      <c r="Q1270" s="678">
        <v>1</v>
      </c>
      <c r="R1270" s="662">
        <v>2</v>
      </c>
      <c r="S1270" s="678">
        <v>1</v>
      </c>
      <c r="T1270" s="745">
        <v>1</v>
      </c>
      <c r="U1270" s="701">
        <v>1</v>
      </c>
    </row>
    <row r="1271" spans="1:21" ht="14.4" customHeight="1" x14ac:dyDescent="0.3">
      <c r="A1271" s="661">
        <v>4</v>
      </c>
      <c r="B1271" s="662" t="s">
        <v>3182</v>
      </c>
      <c r="C1271" s="662" t="s">
        <v>3518</v>
      </c>
      <c r="D1271" s="743" t="s">
        <v>5665</v>
      </c>
      <c r="E1271" s="744" t="s">
        <v>3549</v>
      </c>
      <c r="F1271" s="662" t="s">
        <v>3512</v>
      </c>
      <c r="G1271" s="662" t="s">
        <v>3611</v>
      </c>
      <c r="H1271" s="662" t="s">
        <v>597</v>
      </c>
      <c r="I1271" s="662" t="s">
        <v>748</v>
      </c>
      <c r="J1271" s="662" t="s">
        <v>749</v>
      </c>
      <c r="K1271" s="662" t="s">
        <v>3612</v>
      </c>
      <c r="L1271" s="663">
        <v>733.55</v>
      </c>
      <c r="M1271" s="663">
        <v>2934.2</v>
      </c>
      <c r="N1271" s="662">
        <v>4</v>
      </c>
      <c r="O1271" s="745">
        <v>2</v>
      </c>
      <c r="P1271" s="663">
        <v>2934.2</v>
      </c>
      <c r="Q1271" s="678">
        <v>1</v>
      </c>
      <c r="R1271" s="662">
        <v>4</v>
      </c>
      <c r="S1271" s="678">
        <v>1</v>
      </c>
      <c r="T1271" s="745">
        <v>2</v>
      </c>
      <c r="U1271" s="701">
        <v>1</v>
      </c>
    </row>
    <row r="1272" spans="1:21" ht="14.4" customHeight="1" x14ac:dyDescent="0.3">
      <c r="A1272" s="661">
        <v>4</v>
      </c>
      <c r="B1272" s="662" t="s">
        <v>3182</v>
      </c>
      <c r="C1272" s="662" t="s">
        <v>3518</v>
      </c>
      <c r="D1272" s="743" t="s">
        <v>5665</v>
      </c>
      <c r="E1272" s="744" t="s">
        <v>3549</v>
      </c>
      <c r="F1272" s="662" t="s">
        <v>3512</v>
      </c>
      <c r="G1272" s="662" t="s">
        <v>4520</v>
      </c>
      <c r="H1272" s="662" t="s">
        <v>1373</v>
      </c>
      <c r="I1272" s="662" t="s">
        <v>1472</v>
      </c>
      <c r="J1272" s="662" t="s">
        <v>1473</v>
      </c>
      <c r="K1272" s="662" t="s">
        <v>1027</v>
      </c>
      <c r="L1272" s="663">
        <v>113.66</v>
      </c>
      <c r="M1272" s="663">
        <v>113.66</v>
      </c>
      <c r="N1272" s="662">
        <v>1</v>
      </c>
      <c r="O1272" s="745">
        <v>1</v>
      </c>
      <c r="P1272" s="663">
        <v>113.66</v>
      </c>
      <c r="Q1272" s="678">
        <v>1</v>
      </c>
      <c r="R1272" s="662">
        <v>1</v>
      </c>
      <c r="S1272" s="678">
        <v>1</v>
      </c>
      <c r="T1272" s="745">
        <v>1</v>
      </c>
      <c r="U1272" s="701">
        <v>1</v>
      </c>
    </row>
    <row r="1273" spans="1:21" ht="14.4" customHeight="1" x14ac:dyDescent="0.3">
      <c r="A1273" s="661">
        <v>4</v>
      </c>
      <c r="B1273" s="662" t="s">
        <v>3182</v>
      </c>
      <c r="C1273" s="662" t="s">
        <v>3518</v>
      </c>
      <c r="D1273" s="743" t="s">
        <v>5665</v>
      </c>
      <c r="E1273" s="744" t="s">
        <v>3549</v>
      </c>
      <c r="F1273" s="662" t="s">
        <v>3512</v>
      </c>
      <c r="G1273" s="662" t="s">
        <v>3700</v>
      </c>
      <c r="H1273" s="662" t="s">
        <v>597</v>
      </c>
      <c r="I1273" s="662" t="s">
        <v>825</v>
      </c>
      <c r="J1273" s="662" t="s">
        <v>826</v>
      </c>
      <c r="K1273" s="662" t="s">
        <v>3701</v>
      </c>
      <c r="L1273" s="663">
        <v>232.37</v>
      </c>
      <c r="M1273" s="663">
        <v>2556.0699999999997</v>
      </c>
      <c r="N1273" s="662">
        <v>11</v>
      </c>
      <c r="O1273" s="745">
        <v>11</v>
      </c>
      <c r="P1273" s="663">
        <v>1161.8499999999999</v>
      </c>
      <c r="Q1273" s="678">
        <v>0.45454545454545459</v>
      </c>
      <c r="R1273" s="662">
        <v>5</v>
      </c>
      <c r="S1273" s="678">
        <v>0.45454545454545453</v>
      </c>
      <c r="T1273" s="745">
        <v>5</v>
      </c>
      <c r="U1273" s="701">
        <v>0.45454545454545453</v>
      </c>
    </row>
    <row r="1274" spans="1:21" ht="14.4" customHeight="1" x14ac:dyDescent="0.3">
      <c r="A1274" s="661">
        <v>4</v>
      </c>
      <c r="B1274" s="662" t="s">
        <v>3182</v>
      </c>
      <c r="C1274" s="662" t="s">
        <v>3518</v>
      </c>
      <c r="D1274" s="743" t="s">
        <v>5665</v>
      </c>
      <c r="E1274" s="744" t="s">
        <v>3549</v>
      </c>
      <c r="F1274" s="662" t="s">
        <v>3512</v>
      </c>
      <c r="G1274" s="662" t="s">
        <v>3700</v>
      </c>
      <c r="H1274" s="662" t="s">
        <v>597</v>
      </c>
      <c r="I1274" s="662" t="s">
        <v>825</v>
      </c>
      <c r="J1274" s="662" t="s">
        <v>826</v>
      </c>
      <c r="K1274" s="662" t="s">
        <v>3701</v>
      </c>
      <c r="L1274" s="663">
        <v>256.67</v>
      </c>
      <c r="M1274" s="663">
        <v>513.34</v>
      </c>
      <c r="N1274" s="662">
        <v>2</v>
      </c>
      <c r="O1274" s="745">
        <v>2</v>
      </c>
      <c r="P1274" s="663">
        <v>256.67</v>
      </c>
      <c r="Q1274" s="678">
        <v>0.5</v>
      </c>
      <c r="R1274" s="662">
        <v>1</v>
      </c>
      <c r="S1274" s="678">
        <v>0.5</v>
      </c>
      <c r="T1274" s="745">
        <v>1</v>
      </c>
      <c r="U1274" s="701">
        <v>0.5</v>
      </c>
    </row>
    <row r="1275" spans="1:21" ht="14.4" customHeight="1" x14ac:dyDescent="0.3">
      <c r="A1275" s="661">
        <v>4</v>
      </c>
      <c r="B1275" s="662" t="s">
        <v>3182</v>
      </c>
      <c r="C1275" s="662" t="s">
        <v>3518</v>
      </c>
      <c r="D1275" s="743" t="s">
        <v>5665</v>
      </c>
      <c r="E1275" s="744" t="s">
        <v>3549</v>
      </c>
      <c r="F1275" s="662" t="s">
        <v>3512</v>
      </c>
      <c r="G1275" s="662" t="s">
        <v>5042</v>
      </c>
      <c r="H1275" s="662" t="s">
        <v>597</v>
      </c>
      <c r="I1275" s="662" t="s">
        <v>5043</v>
      </c>
      <c r="J1275" s="662" t="s">
        <v>5044</v>
      </c>
      <c r="K1275" s="662" t="s">
        <v>5045</v>
      </c>
      <c r="L1275" s="663">
        <v>141.62</v>
      </c>
      <c r="M1275" s="663">
        <v>708.1</v>
      </c>
      <c r="N1275" s="662">
        <v>5</v>
      </c>
      <c r="O1275" s="745">
        <v>3</v>
      </c>
      <c r="P1275" s="663">
        <v>708.1</v>
      </c>
      <c r="Q1275" s="678">
        <v>1</v>
      </c>
      <c r="R1275" s="662">
        <v>5</v>
      </c>
      <c r="S1275" s="678">
        <v>1</v>
      </c>
      <c r="T1275" s="745">
        <v>3</v>
      </c>
      <c r="U1275" s="701">
        <v>1</v>
      </c>
    </row>
    <row r="1276" spans="1:21" ht="14.4" customHeight="1" x14ac:dyDescent="0.3">
      <c r="A1276" s="661">
        <v>4</v>
      </c>
      <c r="B1276" s="662" t="s">
        <v>3182</v>
      </c>
      <c r="C1276" s="662" t="s">
        <v>3518</v>
      </c>
      <c r="D1276" s="743" t="s">
        <v>5665</v>
      </c>
      <c r="E1276" s="744" t="s">
        <v>3549</v>
      </c>
      <c r="F1276" s="662" t="s">
        <v>3512</v>
      </c>
      <c r="G1276" s="662" t="s">
        <v>5042</v>
      </c>
      <c r="H1276" s="662" t="s">
        <v>597</v>
      </c>
      <c r="I1276" s="662" t="s">
        <v>5046</v>
      </c>
      <c r="J1276" s="662" t="s">
        <v>5044</v>
      </c>
      <c r="K1276" s="662" t="s">
        <v>5047</v>
      </c>
      <c r="L1276" s="663">
        <v>70.8</v>
      </c>
      <c r="M1276" s="663">
        <v>212.39999999999998</v>
      </c>
      <c r="N1276" s="662">
        <v>3</v>
      </c>
      <c r="O1276" s="745">
        <v>1</v>
      </c>
      <c r="P1276" s="663">
        <v>212.39999999999998</v>
      </c>
      <c r="Q1276" s="678">
        <v>1</v>
      </c>
      <c r="R1276" s="662">
        <v>3</v>
      </c>
      <c r="S1276" s="678">
        <v>1</v>
      </c>
      <c r="T1276" s="745">
        <v>1</v>
      </c>
      <c r="U1276" s="701">
        <v>1</v>
      </c>
    </row>
    <row r="1277" spans="1:21" ht="14.4" customHeight="1" x14ac:dyDescent="0.3">
      <c r="A1277" s="661">
        <v>4</v>
      </c>
      <c r="B1277" s="662" t="s">
        <v>3182</v>
      </c>
      <c r="C1277" s="662" t="s">
        <v>3518</v>
      </c>
      <c r="D1277" s="743" t="s">
        <v>5665</v>
      </c>
      <c r="E1277" s="744" t="s">
        <v>3549</v>
      </c>
      <c r="F1277" s="662" t="s">
        <v>3512</v>
      </c>
      <c r="G1277" s="662" t="s">
        <v>3746</v>
      </c>
      <c r="H1277" s="662" t="s">
        <v>597</v>
      </c>
      <c r="I1277" s="662" t="s">
        <v>5048</v>
      </c>
      <c r="J1277" s="662" t="s">
        <v>5049</v>
      </c>
      <c r="K1277" s="662" t="s">
        <v>3446</v>
      </c>
      <c r="L1277" s="663">
        <v>35.11</v>
      </c>
      <c r="M1277" s="663">
        <v>351.1</v>
      </c>
      <c r="N1277" s="662">
        <v>10</v>
      </c>
      <c r="O1277" s="745">
        <v>2.5</v>
      </c>
      <c r="P1277" s="663">
        <v>210.66</v>
      </c>
      <c r="Q1277" s="678">
        <v>0.6</v>
      </c>
      <c r="R1277" s="662">
        <v>6</v>
      </c>
      <c r="S1277" s="678">
        <v>0.6</v>
      </c>
      <c r="T1277" s="745">
        <v>1.5</v>
      </c>
      <c r="U1277" s="701">
        <v>0.6</v>
      </c>
    </row>
    <row r="1278" spans="1:21" ht="14.4" customHeight="1" x14ac:dyDescent="0.3">
      <c r="A1278" s="661">
        <v>4</v>
      </c>
      <c r="B1278" s="662" t="s">
        <v>3182</v>
      </c>
      <c r="C1278" s="662" t="s">
        <v>3518</v>
      </c>
      <c r="D1278" s="743" t="s">
        <v>5665</v>
      </c>
      <c r="E1278" s="744" t="s">
        <v>3549</v>
      </c>
      <c r="F1278" s="662" t="s">
        <v>3512</v>
      </c>
      <c r="G1278" s="662" t="s">
        <v>3748</v>
      </c>
      <c r="H1278" s="662" t="s">
        <v>597</v>
      </c>
      <c r="I1278" s="662" t="s">
        <v>2440</v>
      </c>
      <c r="J1278" s="662" t="s">
        <v>2441</v>
      </c>
      <c r="K1278" s="662" t="s">
        <v>3749</v>
      </c>
      <c r="L1278" s="663">
        <v>30.17</v>
      </c>
      <c r="M1278" s="663">
        <v>30.17</v>
      </c>
      <c r="N1278" s="662">
        <v>1</v>
      </c>
      <c r="O1278" s="745">
        <v>0.5</v>
      </c>
      <c r="P1278" s="663"/>
      <c r="Q1278" s="678">
        <v>0</v>
      </c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4</v>
      </c>
      <c r="B1279" s="662" t="s">
        <v>3182</v>
      </c>
      <c r="C1279" s="662" t="s">
        <v>3518</v>
      </c>
      <c r="D1279" s="743" t="s">
        <v>5665</v>
      </c>
      <c r="E1279" s="744" t="s">
        <v>3549</v>
      </c>
      <c r="F1279" s="662" t="s">
        <v>3512</v>
      </c>
      <c r="G1279" s="662" t="s">
        <v>5050</v>
      </c>
      <c r="H1279" s="662" t="s">
        <v>597</v>
      </c>
      <c r="I1279" s="662" t="s">
        <v>5051</v>
      </c>
      <c r="J1279" s="662" t="s">
        <v>1695</v>
      </c>
      <c r="K1279" s="662" t="s">
        <v>3710</v>
      </c>
      <c r="L1279" s="663">
        <v>0</v>
      </c>
      <c r="M1279" s="663">
        <v>0</v>
      </c>
      <c r="N1279" s="662">
        <v>3</v>
      </c>
      <c r="O1279" s="745">
        <v>2</v>
      </c>
      <c r="P1279" s="663">
        <v>0</v>
      </c>
      <c r="Q1279" s="678"/>
      <c r="R1279" s="662">
        <v>3</v>
      </c>
      <c r="S1279" s="678">
        <v>1</v>
      </c>
      <c r="T1279" s="745">
        <v>2</v>
      </c>
      <c r="U1279" s="701">
        <v>1</v>
      </c>
    </row>
    <row r="1280" spans="1:21" ht="14.4" customHeight="1" x14ac:dyDescent="0.3">
      <c r="A1280" s="661">
        <v>4</v>
      </c>
      <c r="B1280" s="662" t="s">
        <v>3182</v>
      </c>
      <c r="C1280" s="662" t="s">
        <v>3518</v>
      </c>
      <c r="D1280" s="743" t="s">
        <v>5665</v>
      </c>
      <c r="E1280" s="744" t="s">
        <v>3549</v>
      </c>
      <c r="F1280" s="662" t="s">
        <v>3512</v>
      </c>
      <c r="G1280" s="662" t="s">
        <v>3615</v>
      </c>
      <c r="H1280" s="662" t="s">
        <v>597</v>
      </c>
      <c r="I1280" s="662" t="s">
        <v>3643</v>
      </c>
      <c r="J1280" s="662" t="s">
        <v>2258</v>
      </c>
      <c r="K1280" s="662" t="s">
        <v>3644</v>
      </c>
      <c r="L1280" s="663">
        <v>0</v>
      </c>
      <c r="M1280" s="663">
        <v>0</v>
      </c>
      <c r="N1280" s="662">
        <v>1</v>
      </c>
      <c r="O1280" s="745">
        <v>1</v>
      </c>
      <c r="P1280" s="663">
        <v>0</v>
      </c>
      <c r="Q1280" s="678"/>
      <c r="R1280" s="662">
        <v>1</v>
      </c>
      <c r="S1280" s="678">
        <v>1</v>
      </c>
      <c r="T1280" s="745">
        <v>1</v>
      </c>
      <c r="U1280" s="701">
        <v>1</v>
      </c>
    </row>
    <row r="1281" spans="1:21" ht="14.4" customHeight="1" x14ac:dyDescent="0.3">
      <c r="A1281" s="661">
        <v>4</v>
      </c>
      <c r="B1281" s="662" t="s">
        <v>3182</v>
      </c>
      <c r="C1281" s="662" t="s">
        <v>3518</v>
      </c>
      <c r="D1281" s="743" t="s">
        <v>5665</v>
      </c>
      <c r="E1281" s="744" t="s">
        <v>3549</v>
      </c>
      <c r="F1281" s="662" t="s">
        <v>3512</v>
      </c>
      <c r="G1281" s="662" t="s">
        <v>3615</v>
      </c>
      <c r="H1281" s="662" t="s">
        <v>597</v>
      </c>
      <c r="I1281" s="662" t="s">
        <v>2257</v>
      </c>
      <c r="J1281" s="662" t="s">
        <v>2258</v>
      </c>
      <c r="K1281" s="662" t="s">
        <v>2259</v>
      </c>
      <c r="L1281" s="663">
        <v>374.79</v>
      </c>
      <c r="M1281" s="663">
        <v>2248.7400000000002</v>
      </c>
      <c r="N1281" s="662">
        <v>6</v>
      </c>
      <c r="O1281" s="745">
        <v>1</v>
      </c>
      <c r="P1281" s="663">
        <v>2248.7400000000002</v>
      </c>
      <c r="Q1281" s="678">
        <v>1</v>
      </c>
      <c r="R1281" s="662">
        <v>6</v>
      </c>
      <c r="S1281" s="678">
        <v>1</v>
      </c>
      <c r="T1281" s="745">
        <v>1</v>
      </c>
      <c r="U1281" s="701">
        <v>1</v>
      </c>
    </row>
    <row r="1282" spans="1:21" ht="14.4" customHeight="1" x14ac:dyDescent="0.3">
      <c r="A1282" s="661">
        <v>4</v>
      </c>
      <c r="B1282" s="662" t="s">
        <v>3182</v>
      </c>
      <c r="C1282" s="662" t="s">
        <v>3518</v>
      </c>
      <c r="D1282" s="743" t="s">
        <v>5665</v>
      </c>
      <c r="E1282" s="744" t="s">
        <v>3549</v>
      </c>
      <c r="F1282" s="662" t="s">
        <v>3512</v>
      </c>
      <c r="G1282" s="662" t="s">
        <v>3615</v>
      </c>
      <c r="H1282" s="662" t="s">
        <v>597</v>
      </c>
      <c r="I1282" s="662" t="s">
        <v>4031</v>
      </c>
      <c r="J1282" s="662" t="s">
        <v>2258</v>
      </c>
      <c r="K1282" s="662" t="s">
        <v>3644</v>
      </c>
      <c r="L1282" s="663">
        <v>0</v>
      </c>
      <c r="M1282" s="663">
        <v>0</v>
      </c>
      <c r="N1282" s="662">
        <v>1</v>
      </c>
      <c r="O1282" s="745">
        <v>0.5</v>
      </c>
      <c r="P1282" s="663">
        <v>0</v>
      </c>
      <c r="Q1282" s="678"/>
      <c r="R1282" s="662">
        <v>1</v>
      </c>
      <c r="S1282" s="678">
        <v>1</v>
      </c>
      <c r="T1282" s="745">
        <v>0.5</v>
      </c>
      <c r="U1282" s="701">
        <v>1</v>
      </c>
    </row>
    <row r="1283" spans="1:21" ht="14.4" customHeight="1" x14ac:dyDescent="0.3">
      <c r="A1283" s="661">
        <v>4</v>
      </c>
      <c r="B1283" s="662" t="s">
        <v>3182</v>
      </c>
      <c r="C1283" s="662" t="s">
        <v>3518</v>
      </c>
      <c r="D1283" s="743" t="s">
        <v>5665</v>
      </c>
      <c r="E1283" s="744" t="s">
        <v>3549</v>
      </c>
      <c r="F1283" s="662" t="s">
        <v>3512</v>
      </c>
      <c r="G1283" s="662" t="s">
        <v>4615</v>
      </c>
      <c r="H1283" s="662" t="s">
        <v>597</v>
      </c>
      <c r="I1283" s="662" t="s">
        <v>2453</v>
      </c>
      <c r="J1283" s="662" t="s">
        <v>2454</v>
      </c>
      <c r="K1283" s="662" t="s">
        <v>2455</v>
      </c>
      <c r="L1283" s="663">
        <v>115.13</v>
      </c>
      <c r="M1283" s="663">
        <v>115.13</v>
      </c>
      <c r="N1283" s="662">
        <v>1</v>
      </c>
      <c r="O1283" s="745">
        <v>1</v>
      </c>
      <c r="P1283" s="663">
        <v>115.13</v>
      </c>
      <c r="Q1283" s="678">
        <v>1</v>
      </c>
      <c r="R1283" s="662">
        <v>1</v>
      </c>
      <c r="S1283" s="678">
        <v>1</v>
      </c>
      <c r="T1283" s="745">
        <v>1</v>
      </c>
      <c r="U1283" s="701">
        <v>1</v>
      </c>
    </row>
    <row r="1284" spans="1:21" ht="14.4" customHeight="1" x14ac:dyDescent="0.3">
      <c r="A1284" s="661">
        <v>4</v>
      </c>
      <c r="B1284" s="662" t="s">
        <v>3182</v>
      </c>
      <c r="C1284" s="662" t="s">
        <v>3518</v>
      </c>
      <c r="D1284" s="743" t="s">
        <v>5665</v>
      </c>
      <c r="E1284" s="744" t="s">
        <v>3549</v>
      </c>
      <c r="F1284" s="662" t="s">
        <v>3512</v>
      </c>
      <c r="G1284" s="662" t="s">
        <v>3877</v>
      </c>
      <c r="H1284" s="662" t="s">
        <v>1373</v>
      </c>
      <c r="I1284" s="662" t="s">
        <v>2750</v>
      </c>
      <c r="J1284" s="662" t="s">
        <v>2205</v>
      </c>
      <c r="K1284" s="662" t="s">
        <v>3474</v>
      </c>
      <c r="L1284" s="663">
        <v>18.260000000000002</v>
      </c>
      <c r="M1284" s="663">
        <v>36.520000000000003</v>
      </c>
      <c r="N1284" s="662">
        <v>2</v>
      </c>
      <c r="O1284" s="745">
        <v>1</v>
      </c>
      <c r="P1284" s="663">
        <v>36.520000000000003</v>
      </c>
      <c r="Q1284" s="678">
        <v>1</v>
      </c>
      <c r="R1284" s="662">
        <v>2</v>
      </c>
      <c r="S1284" s="678">
        <v>1</v>
      </c>
      <c r="T1284" s="745">
        <v>1</v>
      </c>
      <c r="U1284" s="701">
        <v>1</v>
      </c>
    </row>
    <row r="1285" spans="1:21" ht="14.4" customHeight="1" x14ac:dyDescent="0.3">
      <c r="A1285" s="661">
        <v>4</v>
      </c>
      <c r="B1285" s="662" t="s">
        <v>3182</v>
      </c>
      <c r="C1285" s="662" t="s">
        <v>3518</v>
      </c>
      <c r="D1285" s="743" t="s">
        <v>5665</v>
      </c>
      <c r="E1285" s="744" t="s">
        <v>3549</v>
      </c>
      <c r="F1285" s="662" t="s">
        <v>3512</v>
      </c>
      <c r="G1285" s="662" t="s">
        <v>3877</v>
      </c>
      <c r="H1285" s="662" t="s">
        <v>597</v>
      </c>
      <c r="I1285" s="662" t="s">
        <v>2204</v>
      </c>
      <c r="J1285" s="662" t="s">
        <v>2205</v>
      </c>
      <c r="K1285" s="662" t="s">
        <v>4618</v>
      </c>
      <c r="L1285" s="663">
        <v>48.42</v>
      </c>
      <c r="M1285" s="663">
        <v>96.84</v>
      </c>
      <c r="N1285" s="662">
        <v>2</v>
      </c>
      <c r="O1285" s="745">
        <v>1</v>
      </c>
      <c r="P1285" s="663"/>
      <c r="Q1285" s="678">
        <v>0</v>
      </c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4</v>
      </c>
      <c r="B1286" s="662" t="s">
        <v>3182</v>
      </c>
      <c r="C1286" s="662" t="s">
        <v>3518</v>
      </c>
      <c r="D1286" s="743" t="s">
        <v>5665</v>
      </c>
      <c r="E1286" s="744" t="s">
        <v>3549</v>
      </c>
      <c r="F1286" s="662" t="s">
        <v>3512</v>
      </c>
      <c r="G1286" s="662" t="s">
        <v>3877</v>
      </c>
      <c r="H1286" s="662" t="s">
        <v>597</v>
      </c>
      <c r="I1286" s="662" t="s">
        <v>4903</v>
      </c>
      <c r="J1286" s="662" t="s">
        <v>2205</v>
      </c>
      <c r="K1286" s="662" t="s">
        <v>4904</v>
      </c>
      <c r="L1286" s="663">
        <v>24.22</v>
      </c>
      <c r="M1286" s="663">
        <v>96.88</v>
      </c>
      <c r="N1286" s="662">
        <v>4</v>
      </c>
      <c r="O1286" s="745">
        <v>2</v>
      </c>
      <c r="P1286" s="663">
        <v>48.44</v>
      </c>
      <c r="Q1286" s="678">
        <v>0.5</v>
      </c>
      <c r="R1286" s="662">
        <v>2</v>
      </c>
      <c r="S1286" s="678">
        <v>0.5</v>
      </c>
      <c r="T1286" s="745">
        <v>1</v>
      </c>
      <c r="U1286" s="701">
        <v>0.5</v>
      </c>
    </row>
    <row r="1287" spans="1:21" ht="14.4" customHeight="1" x14ac:dyDescent="0.3">
      <c r="A1287" s="661">
        <v>4</v>
      </c>
      <c r="B1287" s="662" t="s">
        <v>3182</v>
      </c>
      <c r="C1287" s="662" t="s">
        <v>3518</v>
      </c>
      <c r="D1287" s="743" t="s">
        <v>5665</v>
      </c>
      <c r="E1287" s="744" t="s">
        <v>3549</v>
      </c>
      <c r="F1287" s="662" t="s">
        <v>3512</v>
      </c>
      <c r="G1287" s="662" t="s">
        <v>3589</v>
      </c>
      <c r="H1287" s="662" t="s">
        <v>597</v>
      </c>
      <c r="I1287" s="662" t="s">
        <v>3639</v>
      </c>
      <c r="J1287" s="662" t="s">
        <v>3591</v>
      </c>
      <c r="K1287" s="662" t="s">
        <v>1845</v>
      </c>
      <c r="L1287" s="663">
        <v>301.2</v>
      </c>
      <c r="M1287" s="663">
        <v>602.4</v>
      </c>
      <c r="N1287" s="662">
        <v>2</v>
      </c>
      <c r="O1287" s="745">
        <v>2</v>
      </c>
      <c r="P1287" s="663">
        <v>301.2</v>
      </c>
      <c r="Q1287" s="678">
        <v>0.5</v>
      </c>
      <c r="R1287" s="662">
        <v>1</v>
      </c>
      <c r="S1287" s="678">
        <v>0.5</v>
      </c>
      <c r="T1287" s="745">
        <v>1</v>
      </c>
      <c r="U1287" s="701">
        <v>0.5</v>
      </c>
    </row>
    <row r="1288" spans="1:21" ht="14.4" customHeight="1" x14ac:dyDescent="0.3">
      <c r="A1288" s="661">
        <v>4</v>
      </c>
      <c r="B1288" s="662" t="s">
        <v>3182</v>
      </c>
      <c r="C1288" s="662" t="s">
        <v>3518</v>
      </c>
      <c r="D1288" s="743" t="s">
        <v>5665</v>
      </c>
      <c r="E1288" s="744" t="s">
        <v>3549</v>
      </c>
      <c r="F1288" s="662" t="s">
        <v>3512</v>
      </c>
      <c r="G1288" s="662" t="s">
        <v>3589</v>
      </c>
      <c r="H1288" s="662" t="s">
        <v>597</v>
      </c>
      <c r="I1288" s="662" t="s">
        <v>5052</v>
      </c>
      <c r="J1288" s="662" t="s">
        <v>5053</v>
      </c>
      <c r="K1288" s="662" t="s">
        <v>5054</v>
      </c>
      <c r="L1288" s="663">
        <v>0</v>
      </c>
      <c r="M1288" s="663">
        <v>0</v>
      </c>
      <c r="N1288" s="662">
        <v>1</v>
      </c>
      <c r="O1288" s="745">
        <v>1</v>
      </c>
      <c r="P1288" s="663"/>
      <c r="Q1288" s="678"/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4</v>
      </c>
      <c r="B1289" s="662" t="s">
        <v>3182</v>
      </c>
      <c r="C1289" s="662" t="s">
        <v>3518</v>
      </c>
      <c r="D1289" s="743" t="s">
        <v>5665</v>
      </c>
      <c r="E1289" s="744" t="s">
        <v>3549</v>
      </c>
      <c r="F1289" s="662" t="s">
        <v>3512</v>
      </c>
      <c r="G1289" s="662" t="s">
        <v>3589</v>
      </c>
      <c r="H1289" s="662" t="s">
        <v>597</v>
      </c>
      <c r="I1289" s="662" t="s">
        <v>1840</v>
      </c>
      <c r="J1289" s="662" t="s">
        <v>1841</v>
      </c>
      <c r="K1289" s="662" t="s">
        <v>1842</v>
      </c>
      <c r="L1289" s="663">
        <v>93.71</v>
      </c>
      <c r="M1289" s="663">
        <v>93.71</v>
      </c>
      <c r="N1289" s="662">
        <v>1</v>
      </c>
      <c r="O1289" s="745">
        <v>1</v>
      </c>
      <c r="P1289" s="663"/>
      <c r="Q1289" s="678">
        <v>0</v>
      </c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4</v>
      </c>
      <c r="B1290" s="662" t="s">
        <v>3182</v>
      </c>
      <c r="C1290" s="662" t="s">
        <v>3518</v>
      </c>
      <c r="D1290" s="743" t="s">
        <v>5665</v>
      </c>
      <c r="E1290" s="744" t="s">
        <v>3549</v>
      </c>
      <c r="F1290" s="662" t="s">
        <v>3512</v>
      </c>
      <c r="G1290" s="662" t="s">
        <v>3589</v>
      </c>
      <c r="H1290" s="662" t="s">
        <v>597</v>
      </c>
      <c r="I1290" s="662" t="s">
        <v>1844</v>
      </c>
      <c r="J1290" s="662" t="s">
        <v>1841</v>
      </c>
      <c r="K1290" s="662" t="s">
        <v>1845</v>
      </c>
      <c r="L1290" s="663">
        <v>301.2</v>
      </c>
      <c r="M1290" s="663">
        <v>301.2</v>
      </c>
      <c r="N1290" s="662">
        <v>1</v>
      </c>
      <c r="O1290" s="745">
        <v>0.5</v>
      </c>
      <c r="P1290" s="663">
        <v>301.2</v>
      </c>
      <c r="Q1290" s="678">
        <v>1</v>
      </c>
      <c r="R1290" s="662">
        <v>1</v>
      </c>
      <c r="S1290" s="678">
        <v>1</v>
      </c>
      <c r="T1290" s="745">
        <v>0.5</v>
      </c>
      <c r="U1290" s="701">
        <v>1</v>
      </c>
    </row>
    <row r="1291" spans="1:21" ht="14.4" customHeight="1" x14ac:dyDescent="0.3">
      <c r="A1291" s="661">
        <v>4</v>
      </c>
      <c r="B1291" s="662" t="s">
        <v>3182</v>
      </c>
      <c r="C1291" s="662" t="s">
        <v>3518</v>
      </c>
      <c r="D1291" s="743" t="s">
        <v>5665</v>
      </c>
      <c r="E1291" s="744" t="s">
        <v>3549</v>
      </c>
      <c r="F1291" s="662" t="s">
        <v>3512</v>
      </c>
      <c r="G1291" s="662" t="s">
        <v>3708</v>
      </c>
      <c r="H1291" s="662" t="s">
        <v>597</v>
      </c>
      <c r="I1291" s="662" t="s">
        <v>2461</v>
      </c>
      <c r="J1291" s="662" t="s">
        <v>3709</v>
      </c>
      <c r="K1291" s="662" t="s">
        <v>3710</v>
      </c>
      <c r="L1291" s="663">
        <v>78.33</v>
      </c>
      <c r="M1291" s="663">
        <v>78.33</v>
      </c>
      <c r="N1291" s="662">
        <v>1</v>
      </c>
      <c r="O1291" s="745">
        <v>1</v>
      </c>
      <c r="P1291" s="663"/>
      <c r="Q1291" s="678">
        <v>0</v>
      </c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4</v>
      </c>
      <c r="B1292" s="662" t="s">
        <v>3182</v>
      </c>
      <c r="C1292" s="662" t="s">
        <v>3518</v>
      </c>
      <c r="D1292" s="743" t="s">
        <v>5665</v>
      </c>
      <c r="E1292" s="744" t="s">
        <v>3549</v>
      </c>
      <c r="F1292" s="662" t="s">
        <v>3512</v>
      </c>
      <c r="G1292" s="662" t="s">
        <v>3995</v>
      </c>
      <c r="H1292" s="662" t="s">
        <v>597</v>
      </c>
      <c r="I1292" s="662" t="s">
        <v>2713</v>
      </c>
      <c r="J1292" s="662" t="s">
        <v>2714</v>
      </c>
      <c r="K1292" s="662" t="s">
        <v>2715</v>
      </c>
      <c r="L1292" s="663">
        <v>215.12</v>
      </c>
      <c r="M1292" s="663">
        <v>430.24</v>
      </c>
      <c r="N1292" s="662">
        <v>2</v>
      </c>
      <c r="O1292" s="745">
        <v>1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4</v>
      </c>
      <c r="B1293" s="662" t="s">
        <v>3182</v>
      </c>
      <c r="C1293" s="662" t="s">
        <v>3518</v>
      </c>
      <c r="D1293" s="743" t="s">
        <v>5665</v>
      </c>
      <c r="E1293" s="744" t="s">
        <v>3549</v>
      </c>
      <c r="F1293" s="662" t="s">
        <v>3512</v>
      </c>
      <c r="G1293" s="662" t="s">
        <v>3592</v>
      </c>
      <c r="H1293" s="662" t="s">
        <v>597</v>
      </c>
      <c r="I1293" s="662" t="s">
        <v>4558</v>
      </c>
      <c r="J1293" s="662" t="s">
        <v>1330</v>
      </c>
      <c r="K1293" s="662" t="s">
        <v>4559</v>
      </c>
      <c r="L1293" s="663">
        <v>54.23</v>
      </c>
      <c r="M1293" s="663">
        <v>379.60999999999996</v>
      </c>
      <c r="N1293" s="662">
        <v>7</v>
      </c>
      <c r="O1293" s="745">
        <v>7</v>
      </c>
      <c r="P1293" s="663">
        <v>271.14999999999998</v>
      </c>
      <c r="Q1293" s="678">
        <v>0.7142857142857143</v>
      </c>
      <c r="R1293" s="662">
        <v>5</v>
      </c>
      <c r="S1293" s="678">
        <v>0.7142857142857143</v>
      </c>
      <c r="T1293" s="745">
        <v>5</v>
      </c>
      <c r="U1293" s="701">
        <v>0.7142857142857143</v>
      </c>
    </row>
    <row r="1294" spans="1:21" ht="14.4" customHeight="1" x14ac:dyDescent="0.3">
      <c r="A1294" s="661">
        <v>4</v>
      </c>
      <c r="B1294" s="662" t="s">
        <v>3182</v>
      </c>
      <c r="C1294" s="662" t="s">
        <v>3518</v>
      </c>
      <c r="D1294" s="743" t="s">
        <v>5665</v>
      </c>
      <c r="E1294" s="744" t="s">
        <v>3549</v>
      </c>
      <c r="F1294" s="662" t="s">
        <v>3512</v>
      </c>
      <c r="G1294" s="662" t="s">
        <v>3592</v>
      </c>
      <c r="H1294" s="662" t="s">
        <v>597</v>
      </c>
      <c r="I1294" s="662" t="s">
        <v>3925</v>
      </c>
      <c r="J1294" s="662" t="s">
        <v>3926</v>
      </c>
      <c r="K1294" s="662" t="s">
        <v>3927</v>
      </c>
      <c r="L1294" s="663">
        <v>43.37</v>
      </c>
      <c r="M1294" s="663">
        <v>43.37</v>
      </c>
      <c r="N1294" s="662">
        <v>1</v>
      </c>
      <c r="O1294" s="745">
        <v>1</v>
      </c>
      <c r="P1294" s="663">
        <v>43.37</v>
      </c>
      <c r="Q1294" s="678">
        <v>1</v>
      </c>
      <c r="R1294" s="662">
        <v>1</v>
      </c>
      <c r="S1294" s="678">
        <v>1</v>
      </c>
      <c r="T1294" s="745">
        <v>1</v>
      </c>
      <c r="U1294" s="701">
        <v>1</v>
      </c>
    </row>
    <row r="1295" spans="1:21" ht="14.4" customHeight="1" x14ac:dyDescent="0.3">
      <c r="A1295" s="661">
        <v>4</v>
      </c>
      <c r="B1295" s="662" t="s">
        <v>3182</v>
      </c>
      <c r="C1295" s="662" t="s">
        <v>3518</v>
      </c>
      <c r="D1295" s="743" t="s">
        <v>5665</v>
      </c>
      <c r="E1295" s="744" t="s">
        <v>3549</v>
      </c>
      <c r="F1295" s="662" t="s">
        <v>3512</v>
      </c>
      <c r="G1295" s="662" t="s">
        <v>5055</v>
      </c>
      <c r="H1295" s="662" t="s">
        <v>597</v>
      </c>
      <c r="I1295" s="662" t="s">
        <v>5056</v>
      </c>
      <c r="J1295" s="662" t="s">
        <v>5057</v>
      </c>
      <c r="K1295" s="662" t="s">
        <v>3933</v>
      </c>
      <c r="L1295" s="663">
        <v>70.08</v>
      </c>
      <c r="M1295" s="663">
        <v>70.08</v>
      </c>
      <c r="N1295" s="662">
        <v>1</v>
      </c>
      <c r="O1295" s="745">
        <v>1</v>
      </c>
      <c r="P1295" s="663">
        <v>70.08</v>
      </c>
      <c r="Q1295" s="678">
        <v>1</v>
      </c>
      <c r="R1295" s="662">
        <v>1</v>
      </c>
      <c r="S1295" s="678">
        <v>1</v>
      </c>
      <c r="T1295" s="745">
        <v>1</v>
      </c>
      <c r="U1295" s="701">
        <v>1</v>
      </c>
    </row>
    <row r="1296" spans="1:21" ht="14.4" customHeight="1" x14ac:dyDescent="0.3">
      <c r="A1296" s="661">
        <v>4</v>
      </c>
      <c r="B1296" s="662" t="s">
        <v>3182</v>
      </c>
      <c r="C1296" s="662" t="s">
        <v>3518</v>
      </c>
      <c r="D1296" s="743" t="s">
        <v>5665</v>
      </c>
      <c r="E1296" s="744" t="s">
        <v>3549</v>
      </c>
      <c r="F1296" s="662" t="s">
        <v>3512</v>
      </c>
      <c r="G1296" s="662" t="s">
        <v>5058</v>
      </c>
      <c r="H1296" s="662" t="s">
        <v>597</v>
      </c>
      <c r="I1296" s="662" t="s">
        <v>5059</v>
      </c>
      <c r="J1296" s="662" t="s">
        <v>5060</v>
      </c>
      <c r="K1296" s="662" t="s">
        <v>5061</v>
      </c>
      <c r="L1296" s="663">
        <v>0</v>
      </c>
      <c r="M1296" s="663">
        <v>0</v>
      </c>
      <c r="N1296" s="662">
        <v>1</v>
      </c>
      <c r="O1296" s="745">
        <v>0.5</v>
      </c>
      <c r="P1296" s="663">
        <v>0</v>
      </c>
      <c r="Q1296" s="678"/>
      <c r="R1296" s="662">
        <v>1</v>
      </c>
      <c r="S1296" s="678">
        <v>1</v>
      </c>
      <c r="T1296" s="745">
        <v>0.5</v>
      </c>
      <c r="U1296" s="701">
        <v>1</v>
      </c>
    </row>
    <row r="1297" spans="1:21" ht="14.4" customHeight="1" x14ac:dyDescent="0.3">
      <c r="A1297" s="661">
        <v>4</v>
      </c>
      <c r="B1297" s="662" t="s">
        <v>3182</v>
      </c>
      <c r="C1297" s="662" t="s">
        <v>3518</v>
      </c>
      <c r="D1297" s="743" t="s">
        <v>5665</v>
      </c>
      <c r="E1297" s="744" t="s">
        <v>3549</v>
      </c>
      <c r="F1297" s="662" t="s">
        <v>3512</v>
      </c>
      <c r="G1297" s="662" t="s">
        <v>3660</v>
      </c>
      <c r="H1297" s="662" t="s">
        <v>597</v>
      </c>
      <c r="I1297" s="662" t="s">
        <v>1620</v>
      </c>
      <c r="J1297" s="662" t="s">
        <v>1621</v>
      </c>
      <c r="K1297" s="662" t="s">
        <v>3661</v>
      </c>
      <c r="L1297" s="663">
        <v>194.49</v>
      </c>
      <c r="M1297" s="663">
        <v>388.98</v>
      </c>
      <c r="N1297" s="662">
        <v>2</v>
      </c>
      <c r="O1297" s="745">
        <v>0.5</v>
      </c>
      <c r="P1297" s="663">
        <v>388.98</v>
      </c>
      <c r="Q1297" s="678">
        <v>1</v>
      </c>
      <c r="R1297" s="662">
        <v>2</v>
      </c>
      <c r="S1297" s="678">
        <v>1</v>
      </c>
      <c r="T1297" s="745">
        <v>0.5</v>
      </c>
      <c r="U1297" s="701">
        <v>1</v>
      </c>
    </row>
    <row r="1298" spans="1:21" ht="14.4" customHeight="1" x14ac:dyDescent="0.3">
      <c r="A1298" s="661">
        <v>4</v>
      </c>
      <c r="B1298" s="662" t="s">
        <v>3182</v>
      </c>
      <c r="C1298" s="662" t="s">
        <v>3518</v>
      </c>
      <c r="D1298" s="743" t="s">
        <v>5665</v>
      </c>
      <c r="E1298" s="744" t="s">
        <v>3549</v>
      </c>
      <c r="F1298" s="662" t="s">
        <v>3512</v>
      </c>
      <c r="G1298" s="662" t="s">
        <v>3641</v>
      </c>
      <c r="H1298" s="662" t="s">
        <v>597</v>
      </c>
      <c r="I1298" s="662" t="s">
        <v>2170</v>
      </c>
      <c r="J1298" s="662" t="s">
        <v>2171</v>
      </c>
      <c r="K1298" s="662" t="s">
        <v>3642</v>
      </c>
      <c r="L1298" s="663">
        <v>0</v>
      </c>
      <c r="M1298" s="663">
        <v>0</v>
      </c>
      <c r="N1298" s="662">
        <v>1</v>
      </c>
      <c r="O1298" s="745">
        <v>1</v>
      </c>
      <c r="P1298" s="663">
        <v>0</v>
      </c>
      <c r="Q1298" s="678"/>
      <c r="R1298" s="662">
        <v>1</v>
      </c>
      <c r="S1298" s="678">
        <v>1</v>
      </c>
      <c r="T1298" s="745">
        <v>1</v>
      </c>
      <c r="U1298" s="701">
        <v>1</v>
      </c>
    </row>
    <row r="1299" spans="1:21" ht="14.4" customHeight="1" x14ac:dyDescent="0.3">
      <c r="A1299" s="661">
        <v>4</v>
      </c>
      <c r="B1299" s="662" t="s">
        <v>3182</v>
      </c>
      <c r="C1299" s="662" t="s">
        <v>3518</v>
      </c>
      <c r="D1299" s="743" t="s">
        <v>5665</v>
      </c>
      <c r="E1299" s="744" t="s">
        <v>3549</v>
      </c>
      <c r="F1299" s="662" t="s">
        <v>3512</v>
      </c>
      <c r="G1299" s="662" t="s">
        <v>4046</v>
      </c>
      <c r="H1299" s="662" t="s">
        <v>1373</v>
      </c>
      <c r="I1299" s="662" t="s">
        <v>4047</v>
      </c>
      <c r="J1299" s="662" t="s">
        <v>4048</v>
      </c>
      <c r="K1299" s="662" t="s">
        <v>4049</v>
      </c>
      <c r="L1299" s="663">
        <v>90.68</v>
      </c>
      <c r="M1299" s="663">
        <v>90.68</v>
      </c>
      <c r="N1299" s="662">
        <v>1</v>
      </c>
      <c r="O1299" s="745">
        <v>0.5</v>
      </c>
      <c r="P1299" s="663">
        <v>90.68</v>
      </c>
      <c r="Q1299" s="678">
        <v>1</v>
      </c>
      <c r="R1299" s="662">
        <v>1</v>
      </c>
      <c r="S1299" s="678">
        <v>1</v>
      </c>
      <c r="T1299" s="745">
        <v>0.5</v>
      </c>
      <c r="U1299" s="701">
        <v>1</v>
      </c>
    </row>
    <row r="1300" spans="1:21" ht="14.4" customHeight="1" x14ac:dyDescent="0.3">
      <c r="A1300" s="661">
        <v>4</v>
      </c>
      <c r="B1300" s="662" t="s">
        <v>3182</v>
      </c>
      <c r="C1300" s="662" t="s">
        <v>3518</v>
      </c>
      <c r="D1300" s="743" t="s">
        <v>5665</v>
      </c>
      <c r="E1300" s="744" t="s">
        <v>3549</v>
      </c>
      <c r="F1300" s="662" t="s">
        <v>3512</v>
      </c>
      <c r="G1300" s="662" t="s">
        <v>3928</v>
      </c>
      <c r="H1300" s="662" t="s">
        <v>597</v>
      </c>
      <c r="I1300" s="662" t="s">
        <v>3929</v>
      </c>
      <c r="J1300" s="662" t="s">
        <v>1158</v>
      </c>
      <c r="K1300" s="662" t="s">
        <v>3930</v>
      </c>
      <c r="L1300" s="663">
        <v>121.96</v>
      </c>
      <c r="M1300" s="663">
        <v>243.92</v>
      </c>
      <c r="N1300" s="662">
        <v>2</v>
      </c>
      <c r="O1300" s="745">
        <v>2</v>
      </c>
      <c r="P1300" s="663">
        <v>121.96</v>
      </c>
      <c r="Q1300" s="678">
        <v>0.5</v>
      </c>
      <c r="R1300" s="662">
        <v>1</v>
      </c>
      <c r="S1300" s="678">
        <v>0.5</v>
      </c>
      <c r="T1300" s="745">
        <v>1</v>
      </c>
      <c r="U1300" s="701">
        <v>0.5</v>
      </c>
    </row>
    <row r="1301" spans="1:21" ht="14.4" customHeight="1" x14ac:dyDescent="0.3">
      <c r="A1301" s="661">
        <v>4</v>
      </c>
      <c r="B1301" s="662" t="s">
        <v>3182</v>
      </c>
      <c r="C1301" s="662" t="s">
        <v>3518</v>
      </c>
      <c r="D1301" s="743" t="s">
        <v>5665</v>
      </c>
      <c r="E1301" s="744" t="s">
        <v>3549</v>
      </c>
      <c r="F1301" s="662" t="s">
        <v>3512</v>
      </c>
      <c r="G1301" s="662" t="s">
        <v>3928</v>
      </c>
      <c r="H1301" s="662" t="s">
        <v>597</v>
      </c>
      <c r="I1301" s="662" t="s">
        <v>3929</v>
      </c>
      <c r="J1301" s="662" t="s">
        <v>1158</v>
      </c>
      <c r="K1301" s="662" t="s">
        <v>3930</v>
      </c>
      <c r="L1301" s="663">
        <v>139.63999999999999</v>
      </c>
      <c r="M1301" s="663">
        <v>279.27999999999997</v>
      </c>
      <c r="N1301" s="662">
        <v>2</v>
      </c>
      <c r="O1301" s="745">
        <v>2</v>
      </c>
      <c r="P1301" s="663">
        <v>139.63999999999999</v>
      </c>
      <c r="Q1301" s="678">
        <v>0.5</v>
      </c>
      <c r="R1301" s="662">
        <v>1</v>
      </c>
      <c r="S1301" s="678">
        <v>0.5</v>
      </c>
      <c r="T1301" s="745">
        <v>1</v>
      </c>
      <c r="U1301" s="701">
        <v>0.5</v>
      </c>
    </row>
    <row r="1302" spans="1:21" ht="14.4" customHeight="1" x14ac:dyDescent="0.3">
      <c r="A1302" s="661">
        <v>4</v>
      </c>
      <c r="B1302" s="662" t="s">
        <v>3182</v>
      </c>
      <c r="C1302" s="662" t="s">
        <v>3518</v>
      </c>
      <c r="D1302" s="743" t="s">
        <v>5665</v>
      </c>
      <c r="E1302" s="744" t="s">
        <v>3549</v>
      </c>
      <c r="F1302" s="662" t="s">
        <v>3512</v>
      </c>
      <c r="G1302" s="662" t="s">
        <v>3593</v>
      </c>
      <c r="H1302" s="662" t="s">
        <v>597</v>
      </c>
      <c r="I1302" s="662" t="s">
        <v>806</v>
      </c>
      <c r="J1302" s="662" t="s">
        <v>3594</v>
      </c>
      <c r="K1302" s="662" t="s">
        <v>3595</v>
      </c>
      <c r="L1302" s="663">
        <v>0</v>
      </c>
      <c r="M1302" s="663">
        <v>0</v>
      </c>
      <c r="N1302" s="662">
        <v>2</v>
      </c>
      <c r="O1302" s="745">
        <v>2</v>
      </c>
      <c r="P1302" s="663">
        <v>0</v>
      </c>
      <c r="Q1302" s="678"/>
      <c r="R1302" s="662">
        <v>1</v>
      </c>
      <c r="S1302" s="678">
        <v>0.5</v>
      </c>
      <c r="T1302" s="745">
        <v>1</v>
      </c>
      <c r="U1302" s="701">
        <v>0.5</v>
      </c>
    </row>
    <row r="1303" spans="1:21" ht="14.4" customHeight="1" x14ac:dyDescent="0.3">
      <c r="A1303" s="661">
        <v>4</v>
      </c>
      <c r="B1303" s="662" t="s">
        <v>3182</v>
      </c>
      <c r="C1303" s="662" t="s">
        <v>3518</v>
      </c>
      <c r="D1303" s="743" t="s">
        <v>5665</v>
      </c>
      <c r="E1303" s="744" t="s">
        <v>3549</v>
      </c>
      <c r="F1303" s="662" t="s">
        <v>3512</v>
      </c>
      <c r="G1303" s="662" t="s">
        <v>3647</v>
      </c>
      <c r="H1303" s="662" t="s">
        <v>597</v>
      </c>
      <c r="I1303" s="662" t="s">
        <v>1605</v>
      </c>
      <c r="J1303" s="662" t="s">
        <v>1606</v>
      </c>
      <c r="K1303" s="662" t="s">
        <v>3648</v>
      </c>
      <c r="L1303" s="663">
        <v>22.44</v>
      </c>
      <c r="M1303" s="663">
        <v>112.2</v>
      </c>
      <c r="N1303" s="662">
        <v>5</v>
      </c>
      <c r="O1303" s="745">
        <v>3</v>
      </c>
      <c r="P1303" s="663">
        <v>89.76</v>
      </c>
      <c r="Q1303" s="678">
        <v>0.8</v>
      </c>
      <c r="R1303" s="662">
        <v>4</v>
      </c>
      <c r="S1303" s="678">
        <v>0.8</v>
      </c>
      <c r="T1303" s="745">
        <v>2</v>
      </c>
      <c r="U1303" s="701">
        <v>0.66666666666666663</v>
      </c>
    </row>
    <row r="1304" spans="1:21" ht="14.4" customHeight="1" x14ac:dyDescent="0.3">
      <c r="A1304" s="661">
        <v>4</v>
      </c>
      <c r="B1304" s="662" t="s">
        <v>3182</v>
      </c>
      <c r="C1304" s="662" t="s">
        <v>3518</v>
      </c>
      <c r="D1304" s="743" t="s">
        <v>5665</v>
      </c>
      <c r="E1304" s="744" t="s">
        <v>3549</v>
      </c>
      <c r="F1304" s="662" t="s">
        <v>3512</v>
      </c>
      <c r="G1304" s="662" t="s">
        <v>5062</v>
      </c>
      <c r="H1304" s="662" t="s">
        <v>597</v>
      </c>
      <c r="I1304" s="662" t="s">
        <v>5063</v>
      </c>
      <c r="J1304" s="662" t="s">
        <v>5064</v>
      </c>
      <c r="K1304" s="662" t="s">
        <v>5065</v>
      </c>
      <c r="L1304" s="663">
        <v>0</v>
      </c>
      <c r="M1304" s="663">
        <v>0</v>
      </c>
      <c r="N1304" s="662">
        <v>3</v>
      </c>
      <c r="O1304" s="745">
        <v>0.5</v>
      </c>
      <c r="P1304" s="663"/>
      <c r="Q1304" s="678"/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4</v>
      </c>
      <c r="B1305" s="662" t="s">
        <v>3182</v>
      </c>
      <c r="C1305" s="662" t="s">
        <v>3518</v>
      </c>
      <c r="D1305" s="743" t="s">
        <v>5665</v>
      </c>
      <c r="E1305" s="744" t="s">
        <v>3549</v>
      </c>
      <c r="F1305" s="662" t="s">
        <v>3512</v>
      </c>
      <c r="G1305" s="662" t="s">
        <v>3666</v>
      </c>
      <c r="H1305" s="662" t="s">
        <v>1373</v>
      </c>
      <c r="I1305" s="662" t="s">
        <v>2309</v>
      </c>
      <c r="J1305" s="662" t="s">
        <v>2310</v>
      </c>
      <c r="K1305" s="662" t="s">
        <v>3446</v>
      </c>
      <c r="L1305" s="663">
        <v>93.96</v>
      </c>
      <c r="M1305" s="663">
        <v>93.96</v>
      </c>
      <c r="N1305" s="662">
        <v>1</v>
      </c>
      <c r="O1305" s="745">
        <v>1</v>
      </c>
      <c r="P1305" s="663">
        <v>93.96</v>
      </c>
      <c r="Q1305" s="678">
        <v>1</v>
      </c>
      <c r="R1305" s="662">
        <v>1</v>
      </c>
      <c r="S1305" s="678">
        <v>1</v>
      </c>
      <c r="T1305" s="745">
        <v>1</v>
      </c>
      <c r="U1305" s="701">
        <v>1</v>
      </c>
    </row>
    <row r="1306" spans="1:21" ht="14.4" customHeight="1" x14ac:dyDescent="0.3">
      <c r="A1306" s="661">
        <v>4</v>
      </c>
      <c r="B1306" s="662" t="s">
        <v>3182</v>
      </c>
      <c r="C1306" s="662" t="s">
        <v>3518</v>
      </c>
      <c r="D1306" s="743" t="s">
        <v>5665</v>
      </c>
      <c r="E1306" s="744" t="s">
        <v>3549</v>
      </c>
      <c r="F1306" s="662" t="s">
        <v>3512</v>
      </c>
      <c r="G1306" s="662" t="s">
        <v>4069</v>
      </c>
      <c r="H1306" s="662" t="s">
        <v>597</v>
      </c>
      <c r="I1306" s="662" t="s">
        <v>4070</v>
      </c>
      <c r="J1306" s="662" t="s">
        <v>4071</v>
      </c>
      <c r="K1306" s="662" t="s">
        <v>2215</v>
      </c>
      <c r="L1306" s="663">
        <v>25.12</v>
      </c>
      <c r="M1306" s="663">
        <v>25.12</v>
      </c>
      <c r="N1306" s="662">
        <v>1</v>
      </c>
      <c r="O1306" s="745">
        <v>1</v>
      </c>
      <c r="P1306" s="663">
        <v>25.12</v>
      </c>
      <c r="Q1306" s="678">
        <v>1</v>
      </c>
      <c r="R1306" s="662">
        <v>1</v>
      </c>
      <c r="S1306" s="678">
        <v>1</v>
      </c>
      <c r="T1306" s="745">
        <v>1</v>
      </c>
      <c r="U1306" s="701">
        <v>1</v>
      </c>
    </row>
    <row r="1307" spans="1:21" ht="14.4" customHeight="1" x14ac:dyDescent="0.3">
      <c r="A1307" s="661">
        <v>4</v>
      </c>
      <c r="B1307" s="662" t="s">
        <v>3182</v>
      </c>
      <c r="C1307" s="662" t="s">
        <v>3518</v>
      </c>
      <c r="D1307" s="743" t="s">
        <v>5665</v>
      </c>
      <c r="E1307" s="744" t="s">
        <v>3549</v>
      </c>
      <c r="F1307" s="662" t="s">
        <v>3512</v>
      </c>
      <c r="G1307" s="662" t="s">
        <v>3599</v>
      </c>
      <c r="H1307" s="662" t="s">
        <v>597</v>
      </c>
      <c r="I1307" s="662" t="s">
        <v>4988</v>
      </c>
      <c r="J1307" s="662" t="s">
        <v>3601</v>
      </c>
      <c r="K1307" s="662" t="s">
        <v>2249</v>
      </c>
      <c r="L1307" s="663">
        <v>0</v>
      </c>
      <c r="M1307" s="663">
        <v>0</v>
      </c>
      <c r="N1307" s="662">
        <v>1</v>
      </c>
      <c r="O1307" s="745">
        <v>1</v>
      </c>
      <c r="P1307" s="663"/>
      <c r="Q1307" s="678"/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4</v>
      </c>
      <c r="B1308" s="662" t="s">
        <v>3182</v>
      </c>
      <c r="C1308" s="662" t="s">
        <v>3518</v>
      </c>
      <c r="D1308" s="743" t="s">
        <v>5665</v>
      </c>
      <c r="E1308" s="744" t="s">
        <v>3549</v>
      </c>
      <c r="F1308" s="662" t="s">
        <v>3513</v>
      </c>
      <c r="G1308" s="662" t="s">
        <v>3603</v>
      </c>
      <c r="H1308" s="662" t="s">
        <v>597</v>
      </c>
      <c r="I1308" s="662" t="s">
        <v>4072</v>
      </c>
      <c r="J1308" s="662" t="s">
        <v>3605</v>
      </c>
      <c r="K1308" s="662"/>
      <c r="L1308" s="663">
        <v>0</v>
      </c>
      <c r="M1308" s="663">
        <v>0</v>
      </c>
      <c r="N1308" s="662">
        <v>1</v>
      </c>
      <c r="O1308" s="745">
        <v>1</v>
      </c>
      <c r="P1308" s="663"/>
      <c r="Q1308" s="678"/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4</v>
      </c>
      <c r="B1309" s="662" t="s">
        <v>3182</v>
      </c>
      <c r="C1309" s="662" t="s">
        <v>3518</v>
      </c>
      <c r="D1309" s="743" t="s">
        <v>5665</v>
      </c>
      <c r="E1309" s="744" t="s">
        <v>3549</v>
      </c>
      <c r="F1309" s="662" t="s">
        <v>3513</v>
      </c>
      <c r="G1309" s="662" t="s">
        <v>3603</v>
      </c>
      <c r="H1309" s="662" t="s">
        <v>597</v>
      </c>
      <c r="I1309" s="662" t="s">
        <v>3604</v>
      </c>
      <c r="J1309" s="662" t="s">
        <v>3605</v>
      </c>
      <c r="K1309" s="662"/>
      <c r="L1309" s="663">
        <v>0</v>
      </c>
      <c r="M1309" s="663">
        <v>0</v>
      </c>
      <c r="N1309" s="662">
        <v>4</v>
      </c>
      <c r="O1309" s="745">
        <v>4</v>
      </c>
      <c r="P1309" s="663">
        <v>0</v>
      </c>
      <c r="Q1309" s="678"/>
      <c r="R1309" s="662">
        <v>4</v>
      </c>
      <c r="S1309" s="678">
        <v>1</v>
      </c>
      <c r="T1309" s="745">
        <v>4</v>
      </c>
      <c r="U1309" s="701">
        <v>1</v>
      </c>
    </row>
    <row r="1310" spans="1:21" ht="14.4" customHeight="1" x14ac:dyDescent="0.3">
      <c r="A1310" s="661">
        <v>4</v>
      </c>
      <c r="B1310" s="662" t="s">
        <v>3182</v>
      </c>
      <c r="C1310" s="662" t="s">
        <v>3518</v>
      </c>
      <c r="D1310" s="743" t="s">
        <v>5665</v>
      </c>
      <c r="E1310" s="744" t="s">
        <v>3549</v>
      </c>
      <c r="F1310" s="662" t="s">
        <v>3513</v>
      </c>
      <c r="G1310" s="662" t="s">
        <v>3603</v>
      </c>
      <c r="H1310" s="662" t="s">
        <v>597</v>
      </c>
      <c r="I1310" s="662" t="s">
        <v>5066</v>
      </c>
      <c r="J1310" s="662" t="s">
        <v>3605</v>
      </c>
      <c r="K1310" s="662"/>
      <c r="L1310" s="663">
        <v>0</v>
      </c>
      <c r="M1310" s="663">
        <v>0</v>
      </c>
      <c r="N1310" s="662">
        <v>2</v>
      </c>
      <c r="O1310" s="745">
        <v>2</v>
      </c>
      <c r="P1310" s="663"/>
      <c r="Q1310" s="678"/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4</v>
      </c>
      <c r="B1311" s="662" t="s">
        <v>3182</v>
      </c>
      <c r="C1311" s="662" t="s">
        <v>3518</v>
      </c>
      <c r="D1311" s="743" t="s">
        <v>5665</v>
      </c>
      <c r="E1311" s="744" t="s">
        <v>3549</v>
      </c>
      <c r="F1311" s="662" t="s">
        <v>3514</v>
      </c>
      <c r="G1311" s="662" t="s">
        <v>4073</v>
      </c>
      <c r="H1311" s="662" t="s">
        <v>597</v>
      </c>
      <c r="I1311" s="662" t="s">
        <v>4074</v>
      </c>
      <c r="J1311" s="662" t="s">
        <v>4075</v>
      </c>
      <c r="K1311" s="662" t="s">
        <v>4076</v>
      </c>
      <c r="L1311" s="663">
        <v>500</v>
      </c>
      <c r="M1311" s="663">
        <v>1500</v>
      </c>
      <c r="N1311" s="662">
        <v>3</v>
      </c>
      <c r="O1311" s="745">
        <v>3</v>
      </c>
      <c r="P1311" s="663">
        <v>1500</v>
      </c>
      <c r="Q1311" s="678">
        <v>1</v>
      </c>
      <c r="R1311" s="662">
        <v>3</v>
      </c>
      <c r="S1311" s="678">
        <v>1</v>
      </c>
      <c r="T1311" s="745">
        <v>3</v>
      </c>
      <c r="U1311" s="701">
        <v>1</v>
      </c>
    </row>
    <row r="1312" spans="1:21" ht="14.4" customHeight="1" x14ac:dyDescent="0.3">
      <c r="A1312" s="661">
        <v>4</v>
      </c>
      <c r="B1312" s="662" t="s">
        <v>3182</v>
      </c>
      <c r="C1312" s="662" t="s">
        <v>3518</v>
      </c>
      <c r="D1312" s="743" t="s">
        <v>5665</v>
      </c>
      <c r="E1312" s="744" t="s">
        <v>3549</v>
      </c>
      <c r="F1312" s="662" t="s">
        <v>3514</v>
      </c>
      <c r="G1312" s="662" t="s">
        <v>4073</v>
      </c>
      <c r="H1312" s="662" t="s">
        <v>597</v>
      </c>
      <c r="I1312" s="662" t="s">
        <v>4083</v>
      </c>
      <c r="J1312" s="662" t="s">
        <v>4084</v>
      </c>
      <c r="K1312" s="662" t="s">
        <v>4085</v>
      </c>
      <c r="L1312" s="663">
        <v>253</v>
      </c>
      <c r="M1312" s="663">
        <v>759</v>
      </c>
      <c r="N1312" s="662">
        <v>3</v>
      </c>
      <c r="O1312" s="745">
        <v>3</v>
      </c>
      <c r="P1312" s="663">
        <v>506</v>
      </c>
      <c r="Q1312" s="678">
        <v>0.66666666666666663</v>
      </c>
      <c r="R1312" s="662">
        <v>2</v>
      </c>
      <c r="S1312" s="678">
        <v>0.66666666666666663</v>
      </c>
      <c r="T1312" s="745">
        <v>2</v>
      </c>
      <c r="U1312" s="701">
        <v>0.66666666666666663</v>
      </c>
    </row>
    <row r="1313" spans="1:21" ht="14.4" customHeight="1" x14ac:dyDescent="0.3">
      <c r="A1313" s="661">
        <v>4</v>
      </c>
      <c r="B1313" s="662" t="s">
        <v>3182</v>
      </c>
      <c r="C1313" s="662" t="s">
        <v>3518</v>
      </c>
      <c r="D1313" s="743" t="s">
        <v>5665</v>
      </c>
      <c r="E1313" s="744" t="s">
        <v>3549</v>
      </c>
      <c r="F1313" s="662" t="s">
        <v>3514</v>
      </c>
      <c r="G1313" s="662" t="s">
        <v>4073</v>
      </c>
      <c r="H1313" s="662" t="s">
        <v>597</v>
      </c>
      <c r="I1313" s="662" t="s">
        <v>4086</v>
      </c>
      <c r="J1313" s="662" t="s">
        <v>4087</v>
      </c>
      <c r="K1313" s="662" t="s">
        <v>4088</v>
      </c>
      <c r="L1313" s="663">
        <v>124</v>
      </c>
      <c r="M1313" s="663">
        <v>248</v>
      </c>
      <c r="N1313" s="662">
        <v>2</v>
      </c>
      <c r="O1313" s="745">
        <v>2</v>
      </c>
      <c r="P1313" s="663">
        <v>248</v>
      </c>
      <c r="Q1313" s="678">
        <v>1</v>
      </c>
      <c r="R1313" s="662">
        <v>2</v>
      </c>
      <c r="S1313" s="678">
        <v>1</v>
      </c>
      <c r="T1313" s="745">
        <v>2</v>
      </c>
      <c r="U1313" s="701">
        <v>1</v>
      </c>
    </row>
    <row r="1314" spans="1:21" ht="14.4" customHeight="1" x14ac:dyDescent="0.3">
      <c r="A1314" s="661">
        <v>4</v>
      </c>
      <c r="B1314" s="662" t="s">
        <v>3182</v>
      </c>
      <c r="C1314" s="662" t="s">
        <v>3518</v>
      </c>
      <c r="D1314" s="743" t="s">
        <v>5665</v>
      </c>
      <c r="E1314" s="744" t="s">
        <v>3549</v>
      </c>
      <c r="F1314" s="662" t="s">
        <v>3514</v>
      </c>
      <c r="G1314" s="662" t="s">
        <v>4073</v>
      </c>
      <c r="H1314" s="662" t="s">
        <v>597</v>
      </c>
      <c r="I1314" s="662" t="s">
        <v>4095</v>
      </c>
      <c r="J1314" s="662" t="s">
        <v>4096</v>
      </c>
      <c r="K1314" s="662" t="s">
        <v>4097</v>
      </c>
      <c r="L1314" s="663">
        <v>315.5</v>
      </c>
      <c r="M1314" s="663">
        <v>631</v>
      </c>
      <c r="N1314" s="662">
        <v>2</v>
      </c>
      <c r="O1314" s="745">
        <v>2</v>
      </c>
      <c r="P1314" s="663">
        <v>631</v>
      </c>
      <c r="Q1314" s="678">
        <v>1</v>
      </c>
      <c r="R1314" s="662">
        <v>2</v>
      </c>
      <c r="S1314" s="678">
        <v>1</v>
      </c>
      <c r="T1314" s="745">
        <v>2</v>
      </c>
      <c r="U1314" s="701">
        <v>1</v>
      </c>
    </row>
    <row r="1315" spans="1:21" ht="14.4" customHeight="1" x14ac:dyDescent="0.3">
      <c r="A1315" s="661">
        <v>4</v>
      </c>
      <c r="B1315" s="662" t="s">
        <v>3182</v>
      </c>
      <c r="C1315" s="662" t="s">
        <v>3518</v>
      </c>
      <c r="D1315" s="743" t="s">
        <v>5665</v>
      </c>
      <c r="E1315" s="744" t="s">
        <v>3549</v>
      </c>
      <c r="F1315" s="662" t="s">
        <v>3514</v>
      </c>
      <c r="G1315" s="662" t="s">
        <v>4073</v>
      </c>
      <c r="H1315" s="662" t="s">
        <v>597</v>
      </c>
      <c r="I1315" s="662" t="s">
        <v>4120</v>
      </c>
      <c r="J1315" s="662" t="s">
        <v>4121</v>
      </c>
      <c r="K1315" s="662" t="s">
        <v>4123</v>
      </c>
      <c r="L1315" s="663">
        <v>5343.9</v>
      </c>
      <c r="M1315" s="663">
        <v>21375.599999999999</v>
      </c>
      <c r="N1315" s="662">
        <v>4</v>
      </c>
      <c r="O1315" s="745">
        <v>2</v>
      </c>
      <c r="P1315" s="663">
        <v>21375.599999999999</v>
      </c>
      <c r="Q1315" s="678">
        <v>1</v>
      </c>
      <c r="R1315" s="662">
        <v>4</v>
      </c>
      <c r="S1315" s="678">
        <v>1</v>
      </c>
      <c r="T1315" s="745">
        <v>2</v>
      </c>
      <c r="U1315" s="701">
        <v>1</v>
      </c>
    </row>
    <row r="1316" spans="1:21" ht="14.4" customHeight="1" x14ac:dyDescent="0.3">
      <c r="A1316" s="661">
        <v>4</v>
      </c>
      <c r="B1316" s="662" t="s">
        <v>3182</v>
      </c>
      <c r="C1316" s="662" t="s">
        <v>3518</v>
      </c>
      <c r="D1316" s="743" t="s">
        <v>5665</v>
      </c>
      <c r="E1316" s="744" t="s">
        <v>3549</v>
      </c>
      <c r="F1316" s="662" t="s">
        <v>3514</v>
      </c>
      <c r="G1316" s="662" t="s">
        <v>4073</v>
      </c>
      <c r="H1316" s="662" t="s">
        <v>597</v>
      </c>
      <c r="I1316" s="662" t="s">
        <v>4129</v>
      </c>
      <c r="J1316" s="662" t="s">
        <v>4130</v>
      </c>
      <c r="K1316" s="662" t="s">
        <v>2668</v>
      </c>
      <c r="L1316" s="663">
        <v>1832.09</v>
      </c>
      <c r="M1316" s="663">
        <v>3664.18</v>
      </c>
      <c r="N1316" s="662">
        <v>2</v>
      </c>
      <c r="O1316" s="745">
        <v>1</v>
      </c>
      <c r="P1316" s="663">
        <v>3664.18</v>
      </c>
      <c r="Q1316" s="678">
        <v>1</v>
      </c>
      <c r="R1316" s="662">
        <v>2</v>
      </c>
      <c r="S1316" s="678">
        <v>1</v>
      </c>
      <c r="T1316" s="745">
        <v>1</v>
      </c>
      <c r="U1316" s="701">
        <v>1</v>
      </c>
    </row>
    <row r="1317" spans="1:21" ht="14.4" customHeight="1" x14ac:dyDescent="0.3">
      <c r="A1317" s="661">
        <v>4</v>
      </c>
      <c r="B1317" s="662" t="s">
        <v>3182</v>
      </c>
      <c r="C1317" s="662" t="s">
        <v>3518</v>
      </c>
      <c r="D1317" s="743" t="s">
        <v>5665</v>
      </c>
      <c r="E1317" s="744" t="s">
        <v>3549</v>
      </c>
      <c r="F1317" s="662" t="s">
        <v>3514</v>
      </c>
      <c r="G1317" s="662" t="s">
        <v>4073</v>
      </c>
      <c r="H1317" s="662" t="s">
        <v>597</v>
      </c>
      <c r="I1317" s="662" t="s">
        <v>4136</v>
      </c>
      <c r="J1317" s="662" t="s">
        <v>4137</v>
      </c>
      <c r="K1317" s="662" t="s">
        <v>2668</v>
      </c>
      <c r="L1317" s="663">
        <v>485.63</v>
      </c>
      <c r="M1317" s="663">
        <v>485.63</v>
      </c>
      <c r="N1317" s="662">
        <v>1</v>
      </c>
      <c r="O1317" s="745">
        <v>1</v>
      </c>
      <c r="P1317" s="663">
        <v>485.63</v>
      </c>
      <c r="Q1317" s="678">
        <v>1</v>
      </c>
      <c r="R1317" s="662">
        <v>1</v>
      </c>
      <c r="S1317" s="678">
        <v>1</v>
      </c>
      <c r="T1317" s="745">
        <v>1</v>
      </c>
      <c r="U1317" s="701">
        <v>1</v>
      </c>
    </row>
    <row r="1318" spans="1:21" ht="14.4" customHeight="1" x14ac:dyDescent="0.3">
      <c r="A1318" s="661">
        <v>4</v>
      </c>
      <c r="B1318" s="662" t="s">
        <v>3182</v>
      </c>
      <c r="C1318" s="662" t="s">
        <v>3518</v>
      </c>
      <c r="D1318" s="743" t="s">
        <v>5665</v>
      </c>
      <c r="E1318" s="744" t="s">
        <v>3549</v>
      </c>
      <c r="F1318" s="662" t="s">
        <v>3514</v>
      </c>
      <c r="G1318" s="662" t="s">
        <v>4073</v>
      </c>
      <c r="H1318" s="662" t="s">
        <v>597</v>
      </c>
      <c r="I1318" s="662" t="s">
        <v>4138</v>
      </c>
      <c r="J1318" s="662" t="s">
        <v>4139</v>
      </c>
      <c r="K1318" s="662" t="s">
        <v>2668</v>
      </c>
      <c r="L1318" s="663">
        <v>300</v>
      </c>
      <c r="M1318" s="663">
        <v>300</v>
      </c>
      <c r="N1318" s="662">
        <v>1</v>
      </c>
      <c r="O1318" s="745">
        <v>1</v>
      </c>
      <c r="P1318" s="663">
        <v>300</v>
      </c>
      <c r="Q1318" s="678">
        <v>1</v>
      </c>
      <c r="R1318" s="662">
        <v>1</v>
      </c>
      <c r="S1318" s="678">
        <v>1</v>
      </c>
      <c r="T1318" s="745">
        <v>1</v>
      </c>
      <c r="U1318" s="701">
        <v>1</v>
      </c>
    </row>
    <row r="1319" spans="1:21" ht="14.4" customHeight="1" x14ac:dyDescent="0.3">
      <c r="A1319" s="661">
        <v>4</v>
      </c>
      <c r="B1319" s="662" t="s">
        <v>3182</v>
      </c>
      <c r="C1319" s="662" t="s">
        <v>3518</v>
      </c>
      <c r="D1319" s="743" t="s">
        <v>5665</v>
      </c>
      <c r="E1319" s="744" t="s">
        <v>3549</v>
      </c>
      <c r="F1319" s="662" t="s">
        <v>3514</v>
      </c>
      <c r="G1319" s="662" t="s">
        <v>4073</v>
      </c>
      <c r="H1319" s="662" t="s">
        <v>597</v>
      </c>
      <c r="I1319" s="662" t="s">
        <v>4140</v>
      </c>
      <c r="J1319" s="662" t="s">
        <v>4141</v>
      </c>
      <c r="K1319" s="662" t="s">
        <v>4142</v>
      </c>
      <c r="L1319" s="663">
        <v>196.43</v>
      </c>
      <c r="M1319" s="663">
        <v>196.43</v>
      </c>
      <c r="N1319" s="662">
        <v>1</v>
      </c>
      <c r="O1319" s="745">
        <v>1</v>
      </c>
      <c r="P1319" s="663">
        <v>196.43</v>
      </c>
      <c r="Q1319" s="678">
        <v>1</v>
      </c>
      <c r="R1319" s="662">
        <v>1</v>
      </c>
      <c r="S1319" s="678">
        <v>1</v>
      </c>
      <c r="T1319" s="745">
        <v>1</v>
      </c>
      <c r="U1319" s="701">
        <v>1</v>
      </c>
    </row>
    <row r="1320" spans="1:21" ht="14.4" customHeight="1" x14ac:dyDescent="0.3">
      <c r="A1320" s="661">
        <v>4</v>
      </c>
      <c r="B1320" s="662" t="s">
        <v>3182</v>
      </c>
      <c r="C1320" s="662" t="s">
        <v>3518</v>
      </c>
      <c r="D1320" s="743" t="s">
        <v>5665</v>
      </c>
      <c r="E1320" s="744" t="s">
        <v>3549</v>
      </c>
      <c r="F1320" s="662" t="s">
        <v>3514</v>
      </c>
      <c r="G1320" s="662" t="s">
        <v>4073</v>
      </c>
      <c r="H1320" s="662" t="s">
        <v>597</v>
      </c>
      <c r="I1320" s="662" t="s">
        <v>4143</v>
      </c>
      <c r="J1320" s="662" t="s">
        <v>4144</v>
      </c>
      <c r="K1320" s="662" t="s">
        <v>4145</v>
      </c>
      <c r="L1320" s="663">
        <v>210.33</v>
      </c>
      <c r="M1320" s="663">
        <v>210.33</v>
      </c>
      <c r="N1320" s="662">
        <v>1</v>
      </c>
      <c r="O1320" s="745">
        <v>1</v>
      </c>
      <c r="P1320" s="663">
        <v>210.33</v>
      </c>
      <c r="Q1320" s="678">
        <v>1</v>
      </c>
      <c r="R1320" s="662">
        <v>1</v>
      </c>
      <c r="S1320" s="678">
        <v>1</v>
      </c>
      <c r="T1320" s="745">
        <v>1</v>
      </c>
      <c r="U1320" s="701">
        <v>1</v>
      </c>
    </row>
    <row r="1321" spans="1:21" ht="14.4" customHeight="1" x14ac:dyDescent="0.3">
      <c r="A1321" s="661">
        <v>4</v>
      </c>
      <c r="B1321" s="662" t="s">
        <v>3182</v>
      </c>
      <c r="C1321" s="662" t="s">
        <v>3518</v>
      </c>
      <c r="D1321" s="743" t="s">
        <v>5665</v>
      </c>
      <c r="E1321" s="744" t="s">
        <v>3549</v>
      </c>
      <c r="F1321" s="662" t="s">
        <v>3514</v>
      </c>
      <c r="G1321" s="662" t="s">
        <v>4073</v>
      </c>
      <c r="H1321" s="662" t="s">
        <v>597</v>
      </c>
      <c r="I1321" s="662" t="s">
        <v>4149</v>
      </c>
      <c r="J1321" s="662" t="s">
        <v>4150</v>
      </c>
      <c r="K1321" s="662" t="s">
        <v>4151</v>
      </c>
      <c r="L1321" s="663">
        <v>299</v>
      </c>
      <c r="M1321" s="663">
        <v>299</v>
      </c>
      <c r="N1321" s="662">
        <v>1</v>
      </c>
      <c r="O1321" s="745">
        <v>1</v>
      </c>
      <c r="P1321" s="663">
        <v>299</v>
      </c>
      <c r="Q1321" s="678">
        <v>1</v>
      </c>
      <c r="R1321" s="662">
        <v>1</v>
      </c>
      <c r="S1321" s="678">
        <v>1</v>
      </c>
      <c r="T1321" s="745">
        <v>1</v>
      </c>
      <c r="U1321" s="701">
        <v>1</v>
      </c>
    </row>
    <row r="1322" spans="1:21" ht="14.4" customHeight="1" x14ac:dyDescent="0.3">
      <c r="A1322" s="661">
        <v>4</v>
      </c>
      <c r="B1322" s="662" t="s">
        <v>3182</v>
      </c>
      <c r="C1322" s="662" t="s">
        <v>3518</v>
      </c>
      <c r="D1322" s="743" t="s">
        <v>5665</v>
      </c>
      <c r="E1322" s="744" t="s">
        <v>3549</v>
      </c>
      <c r="F1322" s="662" t="s">
        <v>3514</v>
      </c>
      <c r="G1322" s="662" t="s">
        <v>4073</v>
      </c>
      <c r="H1322" s="662" t="s">
        <v>597</v>
      </c>
      <c r="I1322" s="662" t="s">
        <v>4167</v>
      </c>
      <c r="J1322" s="662" t="s">
        <v>4165</v>
      </c>
      <c r="K1322" s="662" t="s">
        <v>4168</v>
      </c>
      <c r="L1322" s="663">
        <v>1500.3</v>
      </c>
      <c r="M1322" s="663">
        <v>3000.6</v>
      </c>
      <c r="N1322" s="662">
        <v>2</v>
      </c>
      <c r="O1322" s="745">
        <v>1</v>
      </c>
      <c r="P1322" s="663">
        <v>3000.6</v>
      </c>
      <c r="Q1322" s="678">
        <v>1</v>
      </c>
      <c r="R1322" s="662">
        <v>2</v>
      </c>
      <c r="S1322" s="678">
        <v>1</v>
      </c>
      <c r="T1322" s="745">
        <v>1</v>
      </c>
      <c r="U1322" s="701">
        <v>1</v>
      </c>
    </row>
    <row r="1323" spans="1:21" ht="14.4" customHeight="1" x14ac:dyDescent="0.3">
      <c r="A1323" s="661">
        <v>4</v>
      </c>
      <c r="B1323" s="662" t="s">
        <v>3182</v>
      </c>
      <c r="C1323" s="662" t="s">
        <v>3518</v>
      </c>
      <c r="D1323" s="743" t="s">
        <v>5665</v>
      </c>
      <c r="E1323" s="744" t="s">
        <v>3549</v>
      </c>
      <c r="F1323" s="662" t="s">
        <v>3514</v>
      </c>
      <c r="G1323" s="662" t="s">
        <v>4073</v>
      </c>
      <c r="H1323" s="662" t="s">
        <v>597</v>
      </c>
      <c r="I1323" s="662" t="s">
        <v>4172</v>
      </c>
      <c r="J1323" s="662" t="s">
        <v>4170</v>
      </c>
      <c r="K1323" s="662" t="s">
        <v>4173</v>
      </c>
      <c r="L1323" s="663">
        <v>761.3</v>
      </c>
      <c r="M1323" s="663">
        <v>2283.8999999999996</v>
      </c>
      <c r="N1323" s="662">
        <v>3</v>
      </c>
      <c r="O1323" s="745">
        <v>1</v>
      </c>
      <c r="P1323" s="663">
        <v>2283.8999999999996</v>
      </c>
      <c r="Q1323" s="678">
        <v>1</v>
      </c>
      <c r="R1323" s="662">
        <v>3</v>
      </c>
      <c r="S1323" s="678">
        <v>1</v>
      </c>
      <c r="T1323" s="745">
        <v>1</v>
      </c>
      <c r="U1323" s="701">
        <v>1</v>
      </c>
    </row>
    <row r="1324" spans="1:21" ht="14.4" customHeight="1" x14ac:dyDescent="0.3">
      <c r="A1324" s="661">
        <v>4</v>
      </c>
      <c r="B1324" s="662" t="s">
        <v>3182</v>
      </c>
      <c r="C1324" s="662" t="s">
        <v>3518</v>
      </c>
      <c r="D1324" s="743" t="s">
        <v>5665</v>
      </c>
      <c r="E1324" s="744" t="s">
        <v>3549</v>
      </c>
      <c r="F1324" s="662" t="s">
        <v>3514</v>
      </c>
      <c r="G1324" s="662" t="s">
        <v>4073</v>
      </c>
      <c r="H1324" s="662" t="s">
        <v>597</v>
      </c>
      <c r="I1324" s="662" t="s">
        <v>4177</v>
      </c>
      <c r="J1324" s="662" t="s">
        <v>4178</v>
      </c>
      <c r="K1324" s="662" t="s">
        <v>4179</v>
      </c>
      <c r="L1324" s="663">
        <v>1500.3</v>
      </c>
      <c r="M1324" s="663">
        <v>3000.6</v>
      </c>
      <c r="N1324" s="662">
        <v>2</v>
      </c>
      <c r="O1324" s="745">
        <v>1</v>
      </c>
      <c r="P1324" s="663">
        <v>3000.6</v>
      </c>
      <c r="Q1324" s="678">
        <v>1</v>
      </c>
      <c r="R1324" s="662">
        <v>2</v>
      </c>
      <c r="S1324" s="678">
        <v>1</v>
      </c>
      <c r="T1324" s="745">
        <v>1</v>
      </c>
      <c r="U1324" s="701">
        <v>1</v>
      </c>
    </row>
    <row r="1325" spans="1:21" ht="14.4" customHeight="1" x14ac:dyDescent="0.3">
      <c r="A1325" s="661">
        <v>4</v>
      </c>
      <c r="B1325" s="662" t="s">
        <v>3182</v>
      </c>
      <c r="C1325" s="662" t="s">
        <v>3518</v>
      </c>
      <c r="D1325" s="743" t="s">
        <v>5665</v>
      </c>
      <c r="E1325" s="744" t="s">
        <v>3549</v>
      </c>
      <c r="F1325" s="662" t="s">
        <v>3514</v>
      </c>
      <c r="G1325" s="662" t="s">
        <v>4073</v>
      </c>
      <c r="H1325" s="662" t="s">
        <v>597</v>
      </c>
      <c r="I1325" s="662" t="s">
        <v>4188</v>
      </c>
      <c r="J1325" s="662" t="s">
        <v>4186</v>
      </c>
      <c r="K1325" s="662" t="s">
        <v>4189</v>
      </c>
      <c r="L1325" s="663">
        <v>711.08</v>
      </c>
      <c r="M1325" s="663">
        <v>2844.32</v>
      </c>
      <c r="N1325" s="662">
        <v>4</v>
      </c>
      <c r="O1325" s="745">
        <v>1</v>
      </c>
      <c r="P1325" s="663">
        <v>2844.32</v>
      </c>
      <c r="Q1325" s="678">
        <v>1</v>
      </c>
      <c r="R1325" s="662">
        <v>4</v>
      </c>
      <c r="S1325" s="678">
        <v>1</v>
      </c>
      <c r="T1325" s="745">
        <v>1</v>
      </c>
      <c r="U1325" s="701">
        <v>1</v>
      </c>
    </row>
    <row r="1326" spans="1:21" ht="14.4" customHeight="1" x14ac:dyDescent="0.3">
      <c r="A1326" s="661">
        <v>4</v>
      </c>
      <c r="B1326" s="662" t="s">
        <v>3182</v>
      </c>
      <c r="C1326" s="662" t="s">
        <v>3518</v>
      </c>
      <c r="D1326" s="743" t="s">
        <v>5665</v>
      </c>
      <c r="E1326" s="744" t="s">
        <v>3549</v>
      </c>
      <c r="F1326" s="662" t="s">
        <v>3514</v>
      </c>
      <c r="G1326" s="662" t="s">
        <v>4073</v>
      </c>
      <c r="H1326" s="662" t="s">
        <v>597</v>
      </c>
      <c r="I1326" s="662" t="s">
        <v>4193</v>
      </c>
      <c r="J1326" s="662" t="s">
        <v>4191</v>
      </c>
      <c r="K1326" s="662" t="s">
        <v>4194</v>
      </c>
      <c r="L1326" s="663">
        <v>1074.31</v>
      </c>
      <c r="M1326" s="663">
        <v>4297.24</v>
      </c>
      <c r="N1326" s="662">
        <v>4</v>
      </c>
      <c r="O1326" s="745">
        <v>1</v>
      </c>
      <c r="P1326" s="663">
        <v>4297.24</v>
      </c>
      <c r="Q1326" s="678">
        <v>1</v>
      </c>
      <c r="R1326" s="662">
        <v>4</v>
      </c>
      <c r="S1326" s="678">
        <v>1</v>
      </c>
      <c r="T1326" s="745">
        <v>1</v>
      </c>
      <c r="U1326" s="701">
        <v>1</v>
      </c>
    </row>
    <row r="1327" spans="1:21" ht="14.4" customHeight="1" x14ac:dyDescent="0.3">
      <c r="A1327" s="661">
        <v>4</v>
      </c>
      <c r="B1327" s="662" t="s">
        <v>3182</v>
      </c>
      <c r="C1327" s="662" t="s">
        <v>3518</v>
      </c>
      <c r="D1327" s="743" t="s">
        <v>5665</v>
      </c>
      <c r="E1327" s="744" t="s">
        <v>3549</v>
      </c>
      <c r="F1327" s="662" t="s">
        <v>3514</v>
      </c>
      <c r="G1327" s="662" t="s">
        <v>4073</v>
      </c>
      <c r="H1327" s="662" t="s">
        <v>597</v>
      </c>
      <c r="I1327" s="662" t="s">
        <v>4210</v>
      </c>
      <c r="J1327" s="662" t="s">
        <v>4211</v>
      </c>
      <c r="K1327" s="662" t="s">
        <v>4212</v>
      </c>
      <c r="L1327" s="663">
        <v>2939</v>
      </c>
      <c r="M1327" s="663">
        <v>2939</v>
      </c>
      <c r="N1327" s="662">
        <v>1</v>
      </c>
      <c r="O1327" s="745">
        <v>1</v>
      </c>
      <c r="P1327" s="663">
        <v>2939</v>
      </c>
      <c r="Q1327" s="678">
        <v>1</v>
      </c>
      <c r="R1327" s="662">
        <v>1</v>
      </c>
      <c r="S1327" s="678">
        <v>1</v>
      </c>
      <c r="T1327" s="745">
        <v>1</v>
      </c>
      <c r="U1327" s="701">
        <v>1</v>
      </c>
    </row>
    <row r="1328" spans="1:21" ht="14.4" customHeight="1" x14ac:dyDescent="0.3">
      <c r="A1328" s="661">
        <v>4</v>
      </c>
      <c r="B1328" s="662" t="s">
        <v>3182</v>
      </c>
      <c r="C1328" s="662" t="s">
        <v>3518</v>
      </c>
      <c r="D1328" s="743" t="s">
        <v>5665</v>
      </c>
      <c r="E1328" s="744" t="s">
        <v>3549</v>
      </c>
      <c r="F1328" s="662" t="s">
        <v>3514</v>
      </c>
      <c r="G1328" s="662" t="s">
        <v>4073</v>
      </c>
      <c r="H1328" s="662" t="s">
        <v>597</v>
      </c>
      <c r="I1328" s="662" t="s">
        <v>4222</v>
      </c>
      <c r="J1328" s="662" t="s">
        <v>4223</v>
      </c>
      <c r="K1328" s="662" t="s">
        <v>4076</v>
      </c>
      <c r="L1328" s="663">
        <v>1080</v>
      </c>
      <c r="M1328" s="663">
        <v>1080</v>
      </c>
      <c r="N1328" s="662">
        <v>1</v>
      </c>
      <c r="O1328" s="745">
        <v>1</v>
      </c>
      <c r="P1328" s="663">
        <v>1080</v>
      </c>
      <c r="Q1328" s="678">
        <v>1</v>
      </c>
      <c r="R1328" s="662">
        <v>1</v>
      </c>
      <c r="S1328" s="678">
        <v>1</v>
      </c>
      <c r="T1328" s="745">
        <v>1</v>
      </c>
      <c r="U1328" s="701">
        <v>1</v>
      </c>
    </row>
    <row r="1329" spans="1:21" ht="14.4" customHeight="1" x14ac:dyDescent="0.3">
      <c r="A1329" s="661">
        <v>4</v>
      </c>
      <c r="B1329" s="662" t="s">
        <v>3182</v>
      </c>
      <c r="C1329" s="662" t="s">
        <v>3518</v>
      </c>
      <c r="D1329" s="743" t="s">
        <v>5665</v>
      </c>
      <c r="E1329" s="744" t="s">
        <v>3549</v>
      </c>
      <c r="F1329" s="662" t="s">
        <v>3514</v>
      </c>
      <c r="G1329" s="662" t="s">
        <v>4073</v>
      </c>
      <c r="H1329" s="662" t="s">
        <v>597</v>
      </c>
      <c r="I1329" s="662" t="s">
        <v>4224</v>
      </c>
      <c r="J1329" s="662" t="s">
        <v>4225</v>
      </c>
      <c r="K1329" s="662" t="s">
        <v>2668</v>
      </c>
      <c r="L1329" s="663">
        <v>600</v>
      </c>
      <c r="M1329" s="663">
        <v>1200</v>
      </c>
      <c r="N1329" s="662">
        <v>2</v>
      </c>
      <c r="O1329" s="745">
        <v>2</v>
      </c>
      <c r="P1329" s="663">
        <v>1200</v>
      </c>
      <c r="Q1329" s="678">
        <v>1</v>
      </c>
      <c r="R1329" s="662">
        <v>2</v>
      </c>
      <c r="S1329" s="678">
        <v>1</v>
      </c>
      <c r="T1329" s="745">
        <v>2</v>
      </c>
      <c r="U1329" s="701">
        <v>1</v>
      </c>
    </row>
    <row r="1330" spans="1:21" ht="14.4" customHeight="1" x14ac:dyDescent="0.3">
      <c r="A1330" s="661">
        <v>4</v>
      </c>
      <c r="B1330" s="662" t="s">
        <v>3182</v>
      </c>
      <c r="C1330" s="662" t="s">
        <v>3518</v>
      </c>
      <c r="D1330" s="743" t="s">
        <v>5665</v>
      </c>
      <c r="E1330" s="744" t="s">
        <v>3549</v>
      </c>
      <c r="F1330" s="662" t="s">
        <v>3514</v>
      </c>
      <c r="G1330" s="662" t="s">
        <v>4073</v>
      </c>
      <c r="H1330" s="662" t="s">
        <v>597</v>
      </c>
      <c r="I1330" s="662" t="s">
        <v>4234</v>
      </c>
      <c r="J1330" s="662" t="s">
        <v>4232</v>
      </c>
      <c r="K1330" s="662" t="s">
        <v>4235</v>
      </c>
      <c r="L1330" s="663">
        <v>3000</v>
      </c>
      <c r="M1330" s="663">
        <v>6000</v>
      </c>
      <c r="N1330" s="662">
        <v>2</v>
      </c>
      <c r="O1330" s="745">
        <v>1</v>
      </c>
      <c r="P1330" s="663">
        <v>6000</v>
      </c>
      <c r="Q1330" s="678">
        <v>1</v>
      </c>
      <c r="R1330" s="662">
        <v>2</v>
      </c>
      <c r="S1330" s="678">
        <v>1</v>
      </c>
      <c r="T1330" s="745">
        <v>1</v>
      </c>
      <c r="U1330" s="701">
        <v>1</v>
      </c>
    </row>
    <row r="1331" spans="1:21" ht="14.4" customHeight="1" x14ac:dyDescent="0.3">
      <c r="A1331" s="661">
        <v>4</v>
      </c>
      <c r="B1331" s="662" t="s">
        <v>3182</v>
      </c>
      <c r="C1331" s="662" t="s">
        <v>3518</v>
      </c>
      <c r="D1331" s="743" t="s">
        <v>5665</v>
      </c>
      <c r="E1331" s="744" t="s">
        <v>3549</v>
      </c>
      <c r="F1331" s="662" t="s">
        <v>3514</v>
      </c>
      <c r="G1331" s="662" t="s">
        <v>4073</v>
      </c>
      <c r="H1331" s="662" t="s">
        <v>597</v>
      </c>
      <c r="I1331" s="662" t="s">
        <v>4236</v>
      </c>
      <c r="J1331" s="662" t="s">
        <v>4237</v>
      </c>
      <c r="K1331" s="662" t="s">
        <v>4228</v>
      </c>
      <c r="L1331" s="663">
        <v>300</v>
      </c>
      <c r="M1331" s="663">
        <v>600</v>
      </c>
      <c r="N1331" s="662">
        <v>2</v>
      </c>
      <c r="O1331" s="745">
        <v>2</v>
      </c>
      <c r="P1331" s="663">
        <v>600</v>
      </c>
      <c r="Q1331" s="678">
        <v>1</v>
      </c>
      <c r="R1331" s="662">
        <v>2</v>
      </c>
      <c r="S1331" s="678">
        <v>1</v>
      </c>
      <c r="T1331" s="745">
        <v>2</v>
      </c>
      <c r="U1331" s="701">
        <v>1</v>
      </c>
    </row>
    <row r="1332" spans="1:21" ht="14.4" customHeight="1" x14ac:dyDescent="0.3">
      <c r="A1332" s="661">
        <v>4</v>
      </c>
      <c r="B1332" s="662" t="s">
        <v>3182</v>
      </c>
      <c r="C1332" s="662" t="s">
        <v>3518</v>
      </c>
      <c r="D1332" s="743" t="s">
        <v>5665</v>
      </c>
      <c r="E1332" s="744" t="s">
        <v>3549</v>
      </c>
      <c r="F1332" s="662" t="s">
        <v>3514</v>
      </c>
      <c r="G1332" s="662" t="s">
        <v>4073</v>
      </c>
      <c r="H1332" s="662" t="s">
        <v>597</v>
      </c>
      <c r="I1332" s="662" t="s">
        <v>4286</v>
      </c>
      <c r="J1332" s="662" t="s">
        <v>4287</v>
      </c>
      <c r="K1332" s="662" t="s">
        <v>4288</v>
      </c>
      <c r="L1332" s="663">
        <v>198.08</v>
      </c>
      <c r="M1332" s="663">
        <v>198.08</v>
      </c>
      <c r="N1332" s="662">
        <v>1</v>
      </c>
      <c r="O1332" s="745">
        <v>1</v>
      </c>
      <c r="P1332" s="663">
        <v>198.08</v>
      </c>
      <c r="Q1332" s="678">
        <v>1</v>
      </c>
      <c r="R1332" s="662">
        <v>1</v>
      </c>
      <c r="S1332" s="678">
        <v>1</v>
      </c>
      <c r="T1332" s="745">
        <v>1</v>
      </c>
      <c r="U1332" s="701">
        <v>1</v>
      </c>
    </row>
    <row r="1333" spans="1:21" ht="14.4" customHeight="1" x14ac:dyDescent="0.3">
      <c r="A1333" s="661">
        <v>4</v>
      </c>
      <c r="B1333" s="662" t="s">
        <v>3182</v>
      </c>
      <c r="C1333" s="662" t="s">
        <v>3518</v>
      </c>
      <c r="D1333" s="743" t="s">
        <v>5665</v>
      </c>
      <c r="E1333" s="744" t="s">
        <v>3549</v>
      </c>
      <c r="F1333" s="662" t="s">
        <v>3514</v>
      </c>
      <c r="G1333" s="662" t="s">
        <v>4073</v>
      </c>
      <c r="H1333" s="662" t="s">
        <v>597</v>
      </c>
      <c r="I1333" s="662" t="s">
        <v>4297</v>
      </c>
      <c r="J1333" s="662" t="s">
        <v>4298</v>
      </c>
      <c r="K1333" s="662" t="s">
        <v>4299</v>
      </c>
      <c r="L1333" s="663">
        <v>159.5</v>
      </c>
      <c r="M1333" s="663">
        <v>638</v>
      </c>
      <c r="N1333" s="662">
        <v>4</v>
      </c>
      <c r="O1333" s="745">
        <v>2</v>
      </c>
      <c r="P1333" s="663">
        <v>638</v>
      </c>
      <c r="Q1333" s="678">
        <v>1</v>
      </c>
      <c r="R1333" s="662">
        <v>4</v>
      </c>
      <c r="S1333" s="678">
        <v>1</v>
      </c>
      <c r="T1333" s="745">
        <v>2</v>
      </c>
      <c r="U1333" s="701">
        <v>1</v>
      </c>
    </row>
    <row r="1334" spans="1:21" ht="14.4" customHeight="1" x14ac:dyDescent="0.3">
      <c r="A1334" s="661">
        <v>4</v>
      </c>
      <c r="B1334" s="662" t="s">
        <v>3182</v>
      </c>
      <c r="C1334" s="662" t="s">
        <v>3518</v>
      </c>
      <c r="D1334" s="743" t="s">
        <v>5665</v>
      </c>
      <c r="E1334" s="744" t="s">
        <v>3549</v>
      </c>
      <c r="F1334" s="662" t="s">
        <v>3514</v>
      </c>
      <c r="G1334" s="662" t="s">
        <v>4073</v>
      </c>
      <c r="H1334" s="662" t="s">
        <v>597</v>
      </c>
      <c r="I1334" s="662" t="s">
        <v>4303</v>
      </c>
      <c r="J1334" s="662" t="s">
        <v>4304</v>
      </c>
      <c r="K1334" s="662" t="s">
        <v>4305</v>
      </c>
      <c r="L1334" s="663">
        <v>498.24</v>
      </c>
      <c r="M1334" s="663">
        <v>498.24</v>
      </c>
      <c r="N1334" s="662">
        <v>1</v>
      </c>
      <c r="O1334" s="745">
        <v>1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4</v>
      </c>
      <c r="B1335" s="662" t="s">
        <v>3182</v>
      </c>
      <c r="C1335" s="662" t="s">
        <v>3518</v>
      </c>
      <c r="D1335" s="743" t="s">
        <v>5665</v>
      </c>
      <c r="E1335" s="744" t="s">
        <v>3549</v>
      </c>
      <c r="F1335" s="662" t="s">
        <v>3514</v>
      </c>
      <c r="G1335" s="662" t="s">
        <v>4073</v>
      </c>
      <c r="H1335" s="662" t="s">
        <v>597</v>
      </c>
      <c r="I1335" s="662" t="s">
        <v>4320</v>
      </c>
      <c r="J1335" s="662" t="s">
        <v>4307</v>
      </c>
      <c r="K1335" s="662" t="s">
        <v>4321</v>
      </c>
      <c r="L1335" s="663">
        <v>1781.3</v>
      </c>
      <c r="M1335" s="663">
        <v>16031.699999999999</v>
      </c>
      <c r="N1335" s="662">
        <v>9</v>
      </c>
      <c r="O1335" s="745">
        <v>2</v>
      </c>
      <c r="P1335" s="663">
        <v>16031.699999999999</v>
      </c>
      <c r="Q1335" s="678">
        <v>1</v>
      </c>
      <c r="R1335" s="662">
        <v>9</v>
      </c>
      <c r="S1335" s="678">
        <v>1</v>
      </c>
      <c r="T1335" s="745">
        <v>2</v>
      </c>
      <c r="U1335" s="701">
        <v>1</v>
      </c>
    </row>
    <row r="1336" spans="1:21" ht="14.4" customHeight="1" x14ac:dyDescent="0.3">
      <c r="A1336" s="661">
        <v>4</v>
      </c>
      <c r="B1336" s="662" t="s">
        <v>3182</v>
      </c>
      <c r="C1336" s="662" t="s">
        <v>3518</v>
      </c>
      <c r="D1336" s="743" t="s">
        <v>5665</v>
      </c>
      <c r="E1336" s="744" t="s">
        <v>3549</v>
      </c>
      <c r="F1336" s="662" t="s">
        <v>3514</v>
      </c>
      <c r="G1336" s="662" t="s">
        <v>4073</v>
      </c>
      <c r="H1336" s="662" t="s">
        <v>597</v>
      </c>
      <c r="I1336" s="662" t="s">
        <v>4322</v>
      </c>
      <c r="J1336" s="662" t="s">
        <v>4181</v>
      </c>
      <c r="K1336" s="662" t="s">
        <v>4323</v>
      </c>
      <c r="L1336" s="663">
        <v>1987.45</v>
      </c>
      <c r="M1336" s="663">
        <v>3974.9</v>
      </c>
      <c r="N1336" s="662">
        <v>2</v>
      </c>
      <c r="O1336" s="745">
        <v>2</v>
      </c>
      <c r="P1336" s="663">
        <v>3974.9</v>
      </c>
      <c r="Q1336" s="678">
        <v>1</v>
      </c>
      <c r="R1336" s="662">
        <v>2</v>
      </c>
      <c r="S1336" s="678">
        <v>1</v>
      </c>
      <c r="T1336" s="745">
        <v>2</v>
      </c>
      <c r="U1336" s="701">
        <v>1</v>
      </c>
    </row>
    <row r="1337" spans="1:21" ht="14.4" customHeight="1" x14ac:dyDescent="0.3">
      <c r="A1337" s="661">
        <v>4</v>
      </c>
      <c r="B1337" s="662" t="s">
        <v>3182</v>
      </c>
      <c r="C1337" s="662" t="s">
        <v>3518</v>
      </c>
      <c r="D1337" s="743" t="s">
        <v>5665</v>
      </c>
      <c r="E1337" s="744" t="s">
        <v>3549</v>
      </c>
      <c r="F1337" s="662" t="s">
        <v>3514</v>
      </c>
      <c r="G1337" s="662" t="s">
        <v>4073</v>
      </c>
      <c r="H1337" s="662" t="s">
        <v>597</v>
      </c>
      <c r="I1337" s="662" t="s">
        <v>4324</v>
      </c>
      <c r="J1337" s="662" t="s">
        <v>4325</v>
      </c>
      <c r="K1337" s="662" t="s">
        <v>4326</v>
      </c>
      <c r="L1337" s="663">
        <v>720</v>
      </c>
      <c r="M1337" s="663">
        <v>720</v>
      </c>
      <c r="N1337" s="662">
        <v>1</v>
      </c>
      <c r="O1337" s="745">
        <v>1</v>
      </c>
      <c r="P1337" s="663">
        <v>720</v>
      </c>
      <c r="Q1337" s="678">
        <v>1</v>
      </c>
      <c r="R1337" s="662">
        <v>1</v>
      </c>
      <c r="S1337" s="678">
        <v>1</v>
      </c>
      <c r="T1337" s="745">
        <v>1</v>
      </c>
      <c r="U1337" s="701">
        <v>1</v>
      </c>
    </row>
    <row r="1338" spans="1:21" ht="14.4" customHeight="1" x14ac:dyDescent="0.3">
      <c r="A1338" s="661">
        <v>4</v>
      </c>
      <c r="B1338" s="662" t="s">
        <v>3182</v>
      </c>
      <c r="C1338" s="662" t="s">
        <v>3518</v>
      </c>
      <c r="D1338" s="743" t="s">
        <v>5665</v>
      </c>
      <c r="E1338" s="744" t="s">
        <v>3549</v>
      </c>
      <c r="F1338" s="662" t="s">
        <v>3514</v>
      </c>
      <c r="G1338" s="662" t="s">
        <v>4073</v>
      </c>
      <c r="H1338" s="662" t="s">
        <v>597</v>
      </c>
      <c r="I1338" s="662" t="s">
        <v>4363</v>
      </c>
      <c r="J1338" s="662" t="s">
        <v>4364</v>
      </c>
      <c r="K1338" s="662" t="s">
        <v>2092</v>
      </c>
      <c r="L1338" s="663">
        <v>1124.9000000000001</v>
      </c>
      <c r="M1338" s="663">
        <v>4499.6000000000004</v>
      </c>
      <c r="N1338" s="662">
        <v>4</v>
      </c>
      <c r="O1338" s="745">
        <v>2</v>
      </c>
      <c r="P1338" s="663">
        <v>4499.6000000000004</v>
      </c>
      <c r="Q1338" s="678">
        <v>1</v>
      </c>
      <c r="R1338" s="662">
        <v>4</v>
      </c>
      <c r="S1338" s="678">
        <v>1</v>
      </c>
      <c r="T1338" s="745">
        <v>2</v>
      </c>
      <c r="U1338" s="701">
        <v>1</v>
      </c>
    </row>
    <row r="1339" spans="1:21" ht="14.4" customHeight="1" x14ac:dyDescent="0.3">
      <c r="A1339" s="661">
        <v>4</v>
      </c>
      <c r="B1339" s="662" t="s">
        <v>3182</v>
      </c>
      <c r="C1339" s="662" t="s">
        <v>3518</v>
      </c>
      <c r="D1339" s="743" t="s">
        <v>5665</v>
      </c>
      <c r="E1339" s="744" t="s">
        <v>3549</v>
      </c>
      <c r="F1339" s="662" t="s">
        <v>3514</v>
      </c>
      <c r="G1339" s="662" t="s">
        <v>4073</v>
      </c>
      <c r="H1339" s="662" t="s">
        <v>597</v>
      </c>
      <c r="I1339" s="662" t="s">
        <v>4365</v>
      </c>
      <c r="J1339" s="662" t="s">
        <v>4366</v>
      </c>
      <c r="K1339" s="662" t="s">
        <v>2668</v>
      </c>
      <c r="L1339" s="663">
        <v>590.5</v>
      </c>
      <c r="M1339" s="663">
        <v>1181</v>
      </c>
      <c r="N1339" s="662">
        <v>2</v>
      </c>
      <c r="O1339" s="745">
        <v>2</v>
      </c>
      <c r="P1339" s="663">
        <v>1181</v>
      </c>
      <c r="Q1339" s="678">
        <v>1</v>
      </c>
      <c r="R1339" s="662">
        <v>2</v>
      </c>
      <c r="S1339" s="678">
        <v>1</v>
      </c>
      <c r="T1339" s="745">
        <v>2</v>
      </c>
      <c r="U1339" s="701">
        <v>1</v>
      </c>
    </row>
    <row r="1340" spans="1:21" ht="14.4" customHeight="1" x14ac:dyDescent="0.3">
      <c r="A1340" s="661">
        <v>4</v>
      </c>
      <c r="B1340" s="662" t="s">
        <v>3182</v>
      </c>
      <c r="C1340" s="662" t="s">
        <v>3518</v>
      </c>
      <c r="D1340" s="743" t="s">
        <v>5665</v>
      </c>
      <c r="E1340" s="744" t="s">
        <v>3549</v>
      </c>
      <c r="F1340" s="662" t="s">
        <v>3514</v>
      </c>
      <c r="G1340" s="662" t="s">
        <v>4073</v>
      </c>
      <c r="H1340" s="662" t="s">
        <v>597</v>
      </c>
      <c r="I1340" s="662" t="s">
        <v>4367</v>
      </c>
      <c r="J1340" s="662" t="s">
        <v>4368</v>
      </c>
      <c r="K1340" s="662" t="s">
        <v>2668</v>
      </c>
      <c r="L1340" s="663">
        <v>981</v>
      </c>
      <c r="M1340" s="663">
        <v>1962</v>
      </c>
      <c r="N1340" s="662">
        <v>2</v>
      </c>
      <c r="O1340" s="745">
        <v>2</v>
      </c>
      <c r="P1340" s="663">
        <v>1962</v>
      </c>
      <c r="Q1340" s="678">
        <v>1</v>
      </c>
      <c r="R1340" s="662">
        <v>2</v>
      </c>
      <c r="S1340" s="678">
        <v>1</v>
      </c>
      <c r="T1340" s="745">
        <v>2</v>
      </c>
      <c r="U1340" s="701">
        <v>1</v>
      </c>
    </row>
    <row r="1341" spans="1:21" ht="14.4" customHeight="1" x14ac:dyDescent="0.3">
      <c r="A1341" s="661">
        <v>4</v>
      </c>
      <c r="B1341" s="662" t="s">
        <v>3182</v>
      </c>
      <c r="C1341" s="662" t="s">
        <v>3518</v>
      </c>
      <c r="D1341" s="743" t="s">
        <v>5665</v>
      </c>
      <c r="E1341" s="744" t="s">
        <v>3549</v>
      </c>
      <c r="F1341" s="662" t="s">
        <v>3514</v>
      </c>
      <c r="G1341" s="662" t="s">
        <v>4073</v>
      </c>
      <c r="H1341" s="662" t="s">
        <v>597</v>
      </c>
      <c r="I1341" s="662" t="s">
        <v>4415</v>
      </c>
      <c r="J1341" s="662" t="s">
        <v>4416</v>
      </c>
      <c r="K1341" s="662" t="s">
        <v>4417</v>
      </c>
      <c r="L1341" s="663">
        <v>1435.97</v>
      </c>
      <c r="M1341" s="663">
        <v>4307.91</v>
      </c>
      <c r="N1341" s="662">
        <v>3</v>
      </c>
      <c r="O1341" s="745">
        <v>1</v>
      </c>
      <c r="P1341" s="663">
        <v>4307.91</v>
      </c>
      <c r="Q1341" s="678">
        <v>1</v>
      </c>
      <c r="R1341" s="662">
        <v>3</v>
      </c>
      <c r="S1341" s="678">
        <v>1</v>
      </c>
      <c r="T1341" s="745">
        <v>1</v>
      </c>
      <c r="U1341" s="701">
        <v>1</v>
      </c>
    </row>
    <row r="1342" spans="1:21" ht="14.4" customHeight="1" x14ac:dyDescent="0.3">
      <c r="A1342" s="661">
        <v>4</v>
      </c>
      <c r="B1342" s="662" t="s">
        <v>3182</v>
      </c>
      <c r="C1342" s="662" t="s">
        <v>3518</v>
      </c>
      <c r="D1342" s="743" t="s">
        <v>5665</v>
      </c>
      <c r="E1342" s="744" t="s">
        <v>3549</v>
      </c>
      <c r="F1342" s="662" t="s">
        <v>3514</v>
      </c>
      <c r="G1342" s="662" t="s">
        <v>4073</v>
      </c>
      <c r="H1342" s="662" t="s">
        <v>597</v>
      </c>
      <c r="I1342" s="662" t="s">
        <v>4797</v>
      </c>
      <c r="J1342" s="662" t="s">
        <v>4798</v>
      </c>
      <c r="K1342" s="662" t="s">
        <v>4076</v>
      </c>
      <c r="L1342" s="663">
        <v>600</v>
      </c>
      <c r="M1342" s="663">
        <v>600</v>
      </c>
      <c r="N1342" s="662">
        <v>1</v>
      </c>
      <c r="O1342" s="745">
        <v>1</v>
      </c>
      <c r="P1342" s="663">
        <v>600</v>
      </c>
      <c r="Q1342" s="678">
        <v>1</v>
      </c>
      <c r="R1342" s="662">
        <v>1</v>
      </c>
      <c r="S1342" s="678">
        <v>1</v>
      </c>
      <c r="T1342" s="745">
        <v>1</v>
      </c>
      <c r="U1342" s="701">
        <v>1</v>
      </c>
    </row>
    <row r="1343" spans="1:21" ht="14.4" customHeight="1" x14ac:dyDescent="0.3">
      <c r="A1343" s="661">
        <v>4</v>
      </c>
      <c r="B1343" s="662" t="s">
        <v>3182</v>
      </c>
      <c r="C1343" s="662" t="s">
        <v>3518</v>
      </c>
      <c r="D1343" s="743" t="s">
        <v>5665</v>
      </c>
      <c r="E1343" s="744" t="s">
        <v>3549</v>
      </c>
      <c r="F1343" s="662" t="s">
        <v>3514</v>
      </c>
      <c r="G1343" s="662" t="s">
        <v>4073</v>
      </c>
      <c r="H1343" s="662" t="s">
        <v>597</v>
      </c>
      <c r="I1343" s="662" t="s">
        <v>5067</v>
      </c>
      <c r="J1343" s="662" t="s">
        <v>4178</v>
      </c>
      <c r="K1343" s="662" t="s">
        <v>5068</v>
      </c>
      <c r="L1343" s="663">
        <v>1500.3</v>
      </c>
      <c r="M1343" s="663">
        <v>3000.6</v>
      </c>
      <c r="N1343" s="662">
        <v>2</v>
      </c>
      <c r="O1343" s="745">
        <v>1</v>
      </c>
      <c r="P1343" s="663">
        <v>3000.6</v>
      </c>
      <c r="Q1343" s="678">
        <v>1</v>
      </c>
      <c r="R1343" s="662">
        <v>2</v>
      </c>
      <c r="S1343" s="678">
        <v>1</v>
      </c>
      <c r="T1343" s="745">
        <v>1</v>
      </c>
      <c r="U1343" s="701">
        <v>1</v>
      </c>
    </row>
    <row r="1344" spans="1:21" ht="14.4" customHeight="1" x14ac:dyDescent="0.3">
      <c r="A1344" s="661">
        <v>4</v>
      </c>
      <c r="B1344" s="662" t="s">
        <v>3182</v>
      </c>
      <c r="C1344" s="662" t="s">
        <v>3518</v>
      </c>
      <c r="D1344" s="743" t="s">
        <v>5665</v>
      </c>
      <c r="E1344" s="744" t="s">
        <v>3549</v>
      </c>
      <c r="F1344" s="662" t="s">
        <v>3514</v>
      </c>
      <c r="G1344" s="662" t="s">
        <v>3820</v>
      </c>
      <c r="H1344" s="662" t="s">
        <v>597</v>
      </c>
      <c r="I1344" s="662" t="s">
        <v>3952</v>
      </c>
      <c r="J1344" s="662" t="s">
        <v>3953</v>
      </c>
      <c r="K1344" s="662" t="s">
        <v>3954</v>
      </c>
      <c r="L1344" s="663">
        <v>100</v>
      </c>
      <c r="M1344" s="663">
        <v>1000</v>
      </c>
      <c r="N1344" s="662">
        <v>10</v>
      </c>
      <c r="O1344" s="745">
        <v>5</v>
      </c>
      <c r="P1344" s="663">
        <v>600</v>
      </c>
      <c r="Q1344" s="678">
        <v>0.6</v>
      </c>
      <c r="R1344" s="662">
        <v>6</v>
      </c>
      <c r="S1344" s="678">
        <v>0.6</v>
      </c>
      <c r="T1344" s="745">
        <v>3</v>
      </c>
      <c r="U1344" s="701">
        <v>0.6</v>
      </c>
    </row>
    <row r="1345" spans="1:21" ht="14.4" customHeight="1" x14ac:dyDescent="0.3">
      <c r="A1345" s="661">
        <v>4</v>
      </c>
      <c r="B1345" s="662" t="s">
        <v>3182</v>
      </c>
      <c r="C1345" s="662" t="s">
        <v>3518</v>
      </c>
      <c r="D1345" s="743" t="s">
        <v>5665</v>
      </c>
      <c r="E1345" s="744" t="s">
        <v>3549</v>
      </c>
      <c r="F1345" s="662" t="s">
        <v>3514</v>
      </c>
      <c r="G1345" s="662" t="s">
        <v>3820</v>
      </c>
      <c r="H1345" s="662" t="s">
        <v>597</v>
      </c>
      <c r="I1345" s="662" t="s">
        <v>3952</v>
      </c>
      <c r="J1345" s="662" t="s">
        <v>3953</v>
      </c>
      <c r="K1345" s="662" t="s">
        <v>3954</v>
      </c>
      <c r="L1345" s="663">
        <v>200</v>
      </c>
      <c r="M1345" s="663">
        <v>3800</v>
      </c>
      <c r="N1345" s="662">
        <v>19</v>
      </c>
      <c r="O1345" s="745">
        <v>10</v>
      </c>
      <c r="P1345" s="663">
        <v>3400</v>
      </c>
      <c r="Q1345" s="678">
        <v>0.89473684210526316</v>
      </c>
      <c r="R1345" s="662">
        <v>17</v>
      </c>
      <c r="S1345" s="678">
        <v>0.89473684210526316</v>
      </c>
      <c r="T1345" s="745">
        <v>9</v>
      </c>
      <c r="U1345" s="701">
        <v>0.9</v>
      </c>
    </row>
    <row r="1346" spans="1:21" ht="14.4" customHeight="1" x14ac:dyDescent="0.3">
      <c r="A1346" s="661">
        <v>4</v>
      </c>
      <c r="B1346" s="662" t="s">
        <v>3182</v>
      </c>
      <c r="C1346" s="662" t="s">
        <v>3518</v>
      </c>
      <c r="D1346" s="743" t="s">
        <v>5665</v>
      </c>
      <c r="E1346" s="744" t="s">
        <v>3549</v>
      </c>
      <c r="F1346" s="662" t="s">
        <v>3514</v>
      </c>
      <c r="G1346" s="662" t="s">
        <v>3820</v>
      </c>
      <c r="H1346" s="662" t="s">
        <v>597</v>
      </c>
      <c r="I1346" s="662" t="s">
        <v>4471</v>
      </c>
      <c r="J1346" s="662" t="s">
        <v>4472</v>
      </c>
      <c r="K1346" s="662" t="s">
        <v>4473</v>
      </c>
      <c r="L1346" s="663">
        <v>99</v>
      </c>
      <c r="M1346" s="663">
        <v>99</v>
      </c>
      <c r="N1346" s="662">
        <v>1</v>
      </c>
      <c r="O1346" s="745">
        <v>1</v>
      </c>
      <c r="P1346" s="663">
        <v>99</v>
      </c>
      <c r="Q1346" s="678">
        <v>1</v>
      </c>
      <c r="R1346" s="662">
        <v>1</v>
      </c>
      <c r="S1346" s="678">
        <v>1</v>
      </c>
      <c r="T1346" s="745">
        <v>1</v>
      </c>
      <c r="U1346" s="701">
        <v>1</v>
      </c>
    </row>
    <row r="1347" spans="1:21" ht="14.4" customHeight="1" x14ac:dyDescent="0.3">
      <c r="A1347" s="661">
        <v>4</v>
      </c>
      <c r="B1347" s="662" t="s">
        <v>3182</v>
      </c>
      <c r="C1347" s="662" t="s">
        <v>3518</v>
      </c>
      <c r="D1347" s="743" t="s">
        <v>5665</v>
      </c>
      <c r="E1347" s="744" t="s">
        <v>3549</v>
      </c>
      <c r="F1347" s="662" t="s">
        <v>3514</v>
      </c>
      <c r="G1347" s="662" t="s">
        <v>3820</v>
      </c>
      <c r="H1347" s="662" t="s">
        <v>597</v>
      </c>
      <c r="I1347" s="662" t="s">
        <v>3955</v>
      </c>
      <c r="J1347" s="662" t="s">
        <v>3956</v>
      </c>
      <c r="K1347" s="662" t="s">
        <v>3957</v>
      </c>
      <c r="L1347" s="663">
        <v>120</v>
      </c>
      <c r="M1347" s="663">
        <v>240</v>
      </c>
      <c r="N1347" s="662">
        <v>2</v>
      </c>
      <c r="O1347" s="745">
        <v>2</v>
      </c>
      <c r="P1347" s="663">
        <v>240</v>
      </c>
      <c r="Q1347" s="678">
        <v>1</v>
      </c>
      <c r="R1347" s="662">
        <v>2</v>
      </c>
      <c r="S1347" s="678">
        <v>1</v>
      </c>
      <c r="T1347" s="745">
        <v>2</v>
      </c>
      <c r="U1347" s="701">
        <v>1</v>
      </c>
    </row>
    <row r="1348" spans="1:21" ht="14.4" customHeight="1" x14ac:dyDescent="0.3">
      <c r="A1348" s="661">
        <v>4</v>
      </c>
      <c r="B1348" s="662" t="s">
        <v>3182</v>
      </c>
      <c r="C1348" s="662" t="s">
        <v>3518</v>
      </c>
      <c r="D1348" s="743" t="s">
        <v>5665</v>
      </c>
      <c r="E1348" s="744" t="s">
        <v>3549</v>
      </c>
      <c r="F1348" s="662" t="s">
        <v>3514</v>
      </c>
      <c r="G1348" s="662" t="s">
        <v>3820</v>
      </c>
      <c r="H1348" s="662" t="s">
        <v>597</v>
      </c>
      <c r="I1348" s="662" t="s">
        <v>4843</v>
      </c>
      <c r="J1348" s="662" t="s">
        <v>4844</v>
      </c>
      <c r="K1348" s="662" t="s">
        <v>5069</v>
      </c>
      <c r="L1348" s="663">
        <v>774.12</v>
      </c>
      <c r="M1348" s="663">
        <v>2322.36</v>
      </c>
      <c r="N1348" s="662">
        <v>3</v>
      </c>
      <c r="O1348" s="745">
        <v>1</v>
      </c>
      <c r="P1348" s="663"/>
      <c r="Q1348" s="678">
        <v>0</v>
      </c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4</v>
      </c>
      <c r="B1349" s="662" t="s">
        <v>3182</v>
      </c>
      <c r="C1349" s="662" t="s">
        <v>3518</v>
      </c>
      <c r="D1349" s="743" t="s">
        <v>5665</v>
      </c>
      <c r="E1349" s="744" t="s">
        <v>3549</v>
      </c>
      <c r="F1349" s="662" t="s">
        <v>3514</v>
      </c>
      <c r="G1349" s="662" t="s">
        <v>3820</v>
      </c>
      <c r="H1349" s="662" t="s">
        <v>597</v>
      </c>
      <c r="I1349" s="662" t="s">
        <v>3958</v>
      </c>
      <c r="J1349" s="662" t="s">
        <v>3959</v>
      </c>
      <c r="K1349" s="662" t="s">
        <v>3960</v>
      </c>
      <c r="L1349" s="663">
        <v>1512.58</v>
      </c>
      <c r="M1349" s="663">
        <v>1512.58</v>
      </c>
      <c r="N1349" s="662">
        <v>1</v>
      </c>
      <c r="O1349" s="745">
        <v>1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4</v>
      </c>
      <c r="B1350" s="662" t="s">
        <v>3182</v>
      </c>
      <c r="C1350" s="662" t="s">
        <v>3518</v>
      </c>
      <c r="D1350" s="743" t="s">
        <v>5665</v>
      </c>
      <c r="E1350" s="744" t="s">
        <v>3549</v>
      </c>
      <c r="F1350" s="662" t="s">
        <v>3514</v>
      </c>
      <c r="G1350" s="662" t="s">
        <v>3820</v>
      </c>
      <c r="H1350" s="662" t="s">
        <v>597</v>
      </c>
      <c r="I1350" s="662" t="s">
        <v>5070</v>
      </c>
      <c r="J1350" s="662" t="s">
        <v>5071</v>
      </c>
      <c r="K1350" s="662" t="s">
        <v>5072</v>
      </c>
      <c r="L1350" s="663">
        <v>438.75</v>
      </c>
      <c r="M1350" s="663">
        <v>1316.25</v>
      </c>
      <c r="N1350" s="662">
        <v>3</v>
      </c>
      <c r="O1350" s="745">
        <v>3</v>
      </c>
      <c r="P1350" s="663">
        <v>438.75</v>
      </c>
      <c r="Q1350" s="678">
        <v>0.33333333333333331</v>
      </c>
      <c r="R1350" s="662">
        <v>1</v>
      </c>
      <c r="S1350" s="678">
        <v>0.33333333333333331</v>
      </c>
      <c r="T1350" s="745">
        <v>1</v>
      </c>
      <c r="U1350" s="701">
        <v>0.33333333333333331</v>
      </c>
    </row>
    <row r="1351" spans="1:21" ht="14.4" customHeight="1" x14ac:dyDescent="0.3">
      <c r="A1351" s="661">
        <v>4</v>
      </c>
      <c r="B1351" s="662" t="s">
        <v>3182</v>
      </c>
      <c r="C1351" s="662" t="s">
        <v>3518</v>
      </c>
      <c r="D1351" s="743" t="s">
        <v>5665</v>
      </c>
      <c r="E1351" s="744" t="s">
        <v>3549</v>
      </c>
      <c r="F1351" s="662" t="s">
        <v>3514</v>
      </c>
      <c r="G1351" s="662" t="s">
        <v>3820</v>
      </c>
      <c r="H1351" s="662" t="s">
        <v>597</v>
      </c>
      <c r="I1351" s="662" t="s">
        <v>5073</v>
      </c>
      <c r="J1351" s="662" t="s">
        <v>5074</v>
      </c>
      <c r="K1351" s="662" t="s">
        <v>5075</v>
      </c>
      <c r="L1351" s="663">
        <v>1078.5</v>
      </c>
      <c r="M1351" s="663">
        <v>2157</v>
      </c>
      <c r="N1351" s="662">
        <v>2</v>
      </c>
      <c r="O1351" s="745">
        <v>2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4</v>
      </c>
      <c r="B1352" s="662" t="s">
        <v>3182</v>
      </c>
      <c r="C1352" s="662" t="s">
        <v>3518</v>
      </c>
      <c r="D1352" s="743" t="s">
        <v>5665</v>
      </c>
      <c r="E1352" s="744" t="s">
        <v>3549</v>
      </c>
      <c r="F1352" s="662" t="s">
        <v>3514</v>
      </c>
      <c r="G1352" s="662" t="s">
        <v>3976</v>
      </c>
      <c r="H1352" s="662" t="s">
        <v>597</v>
      </c>
      <c r="I1352" s="662" t="s">
        <v>3977</v>
      </c>
      <c r="J1352" s="662" t="s">
        <v>3978</v>
      </c>
      <c r="K1352" s="662" t="s">
        <v>3979</v>
      </c>
      <c r="L1352" s="663">
        <v>410</v>
      </c>
      <c r="M1352" s="663">
        <v>21320</v>
      </c>
      <c r="N1352" s="662">
        <v>52</v>
      </c>
      <c r="O1352" s="745">
        <v>52</v>
      </c>
      <c r="P1352" s="663">
        <v>19680</v>
      </c>
      <c r="Q1352" s="678">
        <v>0.92307692307692313</v>
      </c>
      <c r="R1352" s="662">
        <v>48</v>
      </c>
      <c r="S1352" s="678">
        <v>0.92307692307692313</v>
      </c>
      <c r="T1352" s="745">
        <v>48</v>
      </c>
      <c r="U1352" s="701">
        <v>0.92307692307692313</v>
      </c>
    </row>
    <row r="1353" spans="1:21" ht="14.4" customHeight="1" x14ac:dyDescent="0.3">
      <c r="A1353" s="661">
        <v>4</v>
      </c>
      <c r="B1353" s="662" t="s">
        <v>3182</v>
      </c>
      <c r="C1353" s="662" t="s">
        <v>3518</v>
      </c>
      <c r="D1353" s="743" t="s">
        <v>5665</v>
      </c>
      <c r="E1353" s="744" t="s">
        <v>3549</v>
      </c>
      <c r="F1353" s="662" t="s">
        <v>3514</v>
      </c>
      <c r="G1353" s="662" t="s">
        <v>3976</v>
      </c>
      <c r="H1353" s="662" t="s">
        <v>597</v>
      </c>
      <c r="I1353" s="662" t="s">
        <v>3980</v>
      </c>
      <c r="J1353" s="662" t="s">
        <v>3981</v>
      </c>
      <c r="K1353" s="662" t="s">
        <v>3982</v>
      </c>
      <c r="L1353" s="663">
        <v>566</v>
      </c>
      <c r="M1353" s="663">
        <v>1698</v>
      </c>
      <c r="N1353" s="662">
        <v>3</v>
      </c>
      <c r="O1353" s="745">
        <v>3</v>
      </c>
      <c r="P1353" s="663">
        <v>1132</v>
      </c>
      <c r="Q1353" s="678">
        <v>0.66666666666666663</v>
      </c>
      <c r="R1353" s="662">
        <v>2</v>
      </c>
      <c r="S1353" s="678">
        <v>0.66666666666666663</v>
      </c>
      <c r="T1353" s="745">
        <v>2</v>
      </c>
      <c r="U1353" s="701">
        <v>0.66666666666666663</v>
      </c>
    </row>
    <row r="1354" spans="1:21" ht="14.4" customHeight="1" x14ac:dyDescent="0.3">
      <c r="A1354" s="661">
        <v>4</v>
      </c>
      <c r="B1354" s="662" t="s">
        <v>3182</v>
      </c>
      <c r="C1354" s="662" t="s">
        <v>3518</v>
      </c>
      <c r="D1354" s="743" t="s">
        <v>5665</v>
      </c>
      <c r="E1354" s="744" t="s">
        <v>3549</v>
      </c>
      <c r="F1354" s="662" t="s">
        <v>3514</v>
      </c>
      <c r="G1354" s="662" t="s">
        <v>3768</v>
      </c>
      <c r="H1354" s="662" t="s">
        <v>597</v>
      </c>
      <c r="I1354" s="662" t="s">
        <v>3840</v>
      </c>
      <c r="J1354" s="662" t="s">
        <v>3841</v>
      </c>
      <c r="K1354" s="662" t="s">
        <v>3842</v>
      </c>
      <c r="L1354" s="663">
        <v>900</v>
      </c>
      <c r="M1354" s="663">
        <v>43200</v>
      </c>
      <c r="N1354" s="662">
        <v>48</v>
      </c>
      <c r="O1354" s="745">
        <v>48</v>
      </c>
      <c r="P1354" s="663">
        <v>40500</v>
      </c>
      <c r="Q1354" s="678">
        <v>0.9375</v>
      </c>
      <c r="R1354" s="662">
        <v>45</v>
      </c>
      <c r="S1354" s="678">
        <v>0.9375</v>
      </c>
      <c r="T1354" s="745">
        <v>45</v>
      </c>
      <c r="U1354" s="701">
        <v>0.9375</v>
      </c>
    </row>
    <row r="1355" spans="1:21" ht="14.4" customHeight="1" x14ac:dyDescent="0.3">
      <c r="A1355" s="661">
        <v>4</v>
      </c>
      <c r="B1355" s="662" t="s">
        <v>3182</v>
      </c>
      <c r="C1355" s="662" t="s">
        <v>3518</v>
      </c>
      <c r="D1355" s="743" t="s">
        <v>5665</v>
      </c>
      <c r="E1355" s="744" t="s">
        <v>3549</v>
      </c>
      <c r="F1355" s="662" t="s">
        <v>3514</v>
      </c>
      <c r="G1355" s="662" t="s">
        <v>3768</v>
      </c>
      <c r="H1355" s="662" t="s">
        <v>597</v>
      </c>
      <c r="I1355" s="662" t="s">
        <v>3810</v>
      </c>
      <c r="J1355" s="662" t="s">
        <v>3811</v>
      </c>
      <c r="K1355" s="662" t="s">
        <v>3812</v>
      </c>
      <c r="L1355" s="663">
        <v>378.48</v>
      </c>
      <c r="M1355" s="663">
        <v>3027.84</v>
      </c>
      <c r="N1355" s="662">
        <v>8</v>
      </c>
      <c r="O1355" s="745">
        <v>8</v>
      </c>
      <c r="P1355" s="663">
        <v>2649.36</v>
      </c>
      <c r="Q1355" s="678">
        <v>0.875</v>
      </c>
      <c r="R1355" s="662">
        <v>7</v>
      </c>
      <c r="S1355" s="678">
        <v>0.875</v>
      </c>
      <c r="T1355" s="745">
        <v>7</v>
      </c>
      <c r="U1355" s="701">
        <v>0.875</v>
      </c>
    </row>
    <row r="1356" spans="1:21" ht="14.4" customHeight="1" x14ac:dyDescent="0.3">
      <c r="A1356" s="661">
        <v>4</v>
      </c>
      <c r="B1356" s="662" t="s">
        <v>3182</v>
      </c>
      <c r="C1356" s="662" t="s">
        <v>3518</v>
      </c>
      <c r="D1356" s="743" t="s">
        <v>5665</v>
      </c>
      <c r="E1356" s="744" t="s">
        <v>3549</v>
      </c>
      <c r="F1356" s="662" t="s">
        <v>3514</v>
      </c>
      <c r="G1356" s="662" t="s">
        <v>3768</v>
      </c>
      <c r="H1356" s="662" t="s">
        <v>597</v>
      </c>
      <c r="I1356" s="662" t="s">
        <v>4566</v>
      </c>
      <c r="J1356" s="662" t="s">
        <v>4567</v>
      </c>
      <c r="K1356" s="662" t="s">
        <v>4568</v>
      </c>
      <c r="L1356" s="663">
        <v>906.78</v>
      </c>
      <c r="M1356" s="663">
        <v>4533.8999999999996</v>
      </c>
      <c r="N1356" s="662">
        <v>5</v>
      </c>
      <c r="O1356" s="745">
        <v>5</v>
      </c>
      <c r="P1356" s="663">
        <v>1813.56</v>
      </c>
      <c r="Q1356" s="678">
        <v>0.4</v>
      </c>
      <c r="R1356" s="662">
        <v>2</v>
      </c>
      <c r="S1356" s="678">
        <v>0.4</v>
      </c>
      <c r="T1356" s="745">
        <v>2</v>
      </c>
      <c r="U1356" s="701">
        <v>0.4</v>
      </c>
    </row>
    <row r="1357" spans="1:21" ht="14.4" customHeight="1" x14ac:dyDescent="0.3">
      <c r="A1357" s="661">
        <v>4</v>
      </c>
      <c r="B1357" s="662" t="s">
        <v>3182</v>
      </c>
      <c r="C1357" s="662" t="s">
        <v>3518</v>
      </c>
      <c r="D1357" s="743" t="s">
        <v>5665</v>
      </c>
      <c r="E1357" s="744" t="s">
        <v>3550</v>
      </c>
      <c r="F1357" s="662" t="s">
        <v>3512</v>
      </c>
      <c r="G1357" s="662" t="s">
        <v>3998</v>
      </c>
      <c r="H1357" s="662" t="s">
        <v>597</v>
      </c>
      <c r="I1357" s="662" t="s">
        <v>5076</v>
      </c>
      <c r="J1357" s="662" t="s">
        <v>5077</v>
      </c>
      <c r="K1357" s="662" t="s">
        <v>3407</v>
      </c>
      <c r="L1357" s="663">
        <v>10.26</v>
      </c>
      <c r="M1357" s="663">
        <v>10.26</v>
      </c>
      <c r="N1357" s="662">
        <v>1</v>
      </c>
      <c r="O1357" s="745">
        <v>1</v>
      </c>
      <c r="P1357" s="663"/>
      <c r="Q1357" s="678">
        <v>0</v>
      </c>
      <c r="R1357" s="662"/>
      <c r="S1357" s="678">
        <v>0</v>
      </c>
      <c r="T1357" s="745"/>
      <c r="U1357" s="701">
        <v>0</v>
      </c>
    </row>
    <row r="1358" spans="1:21" ht="14.4" customHeight="1" x14ac:dyDescent="0.3">
      <c r="A1358" s="661">
        <v>4</v>
      </c>
      <c r="B1358" s="662" t="s">
        <v>3182</v>
      </c>
      <c r="C1358" s="662" t="s">
        <v>3518</v>
      </c>
      <c r="D1358" s="743" t="s">
        <v>5665</v>
      </c>
      <c r="E1358" s="744" t="s">
        <v>3550</v>
      </c>
      <c r="F1358" s="662" t="s">
        <v>3512</v>
      </c>
      <c r="G1358" s="662" t="s">
        <v>3573</v>
      </c>
      <c r="H1358" s="662" t="s">
        <v>1373</v>
      </c>
      <c r="I1358" s="662" t="s">
        <v>1641</v>
      </c>
      <c r="J1358" s="662" t="s">
        <v>1557</v>
      </c>
      <c r="K1358" s="662" t="s">
        <v>3351</v>
      </c>
      <c r="L1358" s="663">
        <v>154.36000000000001</v>
      </c>
      <c r="M1358" s="663">
        <v>154.36000000000001</v>
      </c>
      <c r="N1358" s="662">
        <v>1</v>
      </c>
      <c r="O1358" s="745">
        <v>1</v>
      </c>
      <c r="P1358" s="663">
        <v>154.36000000000001</v>
      </c>
      <c r="Q1358" s="678">
        <v>1</v>
      </c>
      <c r="R1358" s="662">
        <v>1</v>
      </c>
      <c r="S1358" s="678">
        <v>1</v>
      </c>
      <c r="T1358" s="745">
        <v>1</v>
      </c>
      <c r="U1358" s="701">
        <v>1</v>
      </c>
    </row>
    <row r="1359" spans="1:21" ht="14.4" customHeight="1" x14ac:dyDescent="0.3">
      <c r="A1359" s="661">
        <v>4</v>
      </c>
      <c r="B1359" s="662" t="s">
        <v>3182</v>
      </c>
      <c r="C1359" s="662" t="s">
        <v>3518</v>
      </c>
      <c r="D1359" s="743" t="s">
        <v>5665</v>
      </c>
      <c r="E1359" s="744" t="s">
        <v>3550</v>
      </c>
      <c r="F1359" s="662" t="s">
        <v>3512</v>
      </c>
      <c r="G1359" s="662" t="s">
        <v>3856</v>
      </c>
      <c r="H1359" s="662" t="s">
        <v>1373</v>
      </c>
      <c r="I1359" s="662" t="s">
        <v>4580</v>
      </c>
      <c r="J1359" s="662" t="s">
        <v>4581</v>
      </c>
      <c r="K1359" s="662" t="s">
        <v>4582</v>
      </c>
      <c r="L1359" s="663">
        <v>0</v>
      </c>
      <c r="M1359" s="663">
        <v>0</v>
      </c>
      <c r="N1359" s="662">
        <v>1</v>
      </c>
      <c r="O1359" s="745">
        <v>1</v>
      </c>
      <c r="P1359" s="663"/>
      <c r="Q1359" s="678"/>
      <c r="R1359" s="662"/>
      <c r="S1359" s="678">
        <v>0</v>
      </c>
      <c r="T1359" s="745"/>
      <c r="U1359" s="701">
        <v>0</v>
      </c>
    </row>
    <row r="1360" spans="1:21" ht="14.4" customHeight="1" x14ac:dyDescent="0.3">
      <c r="A1360" s="661">
        <v>4</v>
      </c>
      <c r="B1360" s="662" t="s">
        <v>3182</v>
      </c>
      <c r="C1360" s="662" t="s">
        <v>3518</v>
      </c>
      <c r="D1360" s="743" t="s">
        <v>5665</v>
      </c>
      <c r="E1360" s="744" t="s">
        <v>3550</v>
      </c>
      <c r="F1360" s="662" t="s">
        <v>3512</v>
      </c>
      <c r="G1360" s="662" t="s">
        <v>3669</v>
      </c>
      <c r="H1360" s="662" t="s">
        <v>1373</v>
      </c>
      <c r="I1360" s="662" t="s">
        <v>1493</v>
      </c>
      <c r="J1360" s="662" t="s">
        <v>1494</v>
      </c>
      <c r="K1360" s="662" t="s">
        <v>1880</v>
      </c>
      <c r="L1360" s="663">
        <v>65.989999999999995</v>
      </c>
      <c r="M1360" s="663">
        <v>65.989999999999995</v>
      </c>
      <c r="N1360" s="662">
        <v>1</v>
      </c>
      <c r="O1360" s="745">
        <v>1</v>
      </c>
      <c r="P1360" s="663"/>
      <c r="Q1360" s="678">
        <v>0</v>
      </c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4</v>
      </c>
      <c r="B1361" s="662" t="s">
        <v>3182</v>
      </c>
      <c r="C1361" s="662" t="s">
        <v>3518</v>
      </c>
      <c r="D1361" s="743" t="s">
        <v>5665</v>
      </c>
      <c r="E1361" s="744" t="s">
        <v>3550</v>
      </c>
      <c r="F1361" s="662" t="s">
        <v>3512</v>
      </c>
      <c r="G1361" s="662" t="s">
        <v>5028</v>
      </c>
      <c r="H1361" s="662" t="s">
        <v>597</v>
      </c>
      <c r="I1361" s="662" t="s">
        <v>5078</v>
      </c>
      <c r="J1361" s="662" t="s">
        <v>1833</v>
      </c>
      <c r="K1361" s="662" t="s">
        <v>4582</v>
      </c>
      <c r="L1361" s="663">
        <v>0</v>
      </c>
      <c r="M1361" s="663">
        <v>0</v>
      </c>
      <c r="N1361" s="662">
        <v>1</v>
      </c>
      <c r="O1361" s="745">
        <v>1</v>
      </c>
      <c r="P1361" s="663"/>
      <c r="Q1361" s="678"/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4</v>
      </c>
      <c r="B1362" s="662" t="s">
        <v>3182</v>
      </c>
      <c r="C1362" s="662" t="s">
        <v>3518</v>
      </c>
      <c r="D1362" s="743" t="s">
        <v>5665</v>
      </c>
      <c r="E1362" s="744" t="s">
        <v>3550</v>
      </c>
      <c r="F1362" s="662" t="s">
        <v>3512</v>
      </c>
      <c r="G1362" s="662" t="s">
        <v>3719</v>
      </c>
      <c r="H1362" s="662" t="s">
        <v>597</v>
      </c>
      <c r="I1362" s="662" t="s">
        <v>752</v>
      </c>
      <c r="J1362" s="662" t="s">
        <v>753</v>
      </c>
      <c r="K1362" s="662" t="s">
        <v>3302</v>
      </c>
      <c r="L1362" s="663">
        <v>110.28</v>
      </c>
      <c r="M1362" s="663">
        <v>220.56</v>
      </c>
      <c r="N1362" s="662">
        <v>2</v>
      </c>
      <c r="O1362" s="745">
        <v>1</v>
      </c>
      <c r="P1362" s="663"/>
      <c r="Q1362" s="678">
        <v>0</v>
      </c>
      <c r="R1362" s="662"/>
      <c r="S1362" s="678">
        <v>0</v>
      </c>
      <c r="T1362" s="745"/>
      <c r="U1362" s="701">
        <v>0</v>
      </c>
    </row>
    <row r="1363" spans="1:21" ht="14.4" customHeight="1" x14ac:dyDescent="0.3">
      <c r="A1363" s="661">
        <v>4</v>
      </c>
      <c r="B1363" s="662" t="s">
        <v>3182</v>
      </c>
      <c r="C1363" s="662" t="s">
        <v>3518</v>
      </c>
      <c r="D1363" s="743" t="s">
        <v>5665</v>
      </c>
      <c r="E1363" s="744" t="s">
        <v>3550</v>
      </c>
      <c r="F1363" s="662" t="s">
        <v>3512</v>
      </c>
      <c r="G1363" s="662" t="s">
        <v>3727</v>
      </c>
      <c r="H1363" s="662" t="s">
        <v>597</v>
      </c>
      <c r="I1363" s="662" t="s">
        <v>669</v>
      </c>
      <c r="J1363" s="662" t="s">
        <v>670</v>
      </c>
      <c r="K1363" s="662" t="s">
        <v>3728</v>
      </c>
      <c r="L1363" s="663">
        <v>98.63</v>
      </c>
      <c r="M1363" s="663">
        <v>98.63</v>
      </c>
      <c r="N1363" s="662">
        <v>1</v>
      </c>
      <c r="O1363" s="745">
        <v>0.5</v>
      </c>
      <c r="P1363" s="663">
        <v>98.63</v>
      </c>
      <c r="Q1363" s="678">
        <v>1</v>
      </c>
      <c r="R1363" s="662">
        <v>1</v>
      </c>
      <c r="S1363" s="678">
        <v>1</v>
      </c>
      <c r="T1363" s="745">
        <v>0.5</v>
      </c>
      <c r="U1363" s="701">
        <v>1</v>
      </c>
    </row>
    <row r="1364" spans="1:21" ht="14.4" customHeight="1" x14ac:dyDescent="0.3">
      <c r="A1364" s="661">
        <v>4</v>
      </c>
      <c r="B1364" s="662" t="s">
        <v>3182</v>
      </c>
      <c r="C1364" s="662" t="s">
        <v>3518</v>
      </c>
      <c r="D1364" s="743" t="s">
        <v>5665</v>
      </c>
      <c r="E1364" s="744" t="s">
        <v>3550</v>
      </c>
      <c r="F1364" s="662" t="s">
        <v>3512</v>
      </c>
      <c r="G1364" s="662" t="s">
        <v>4505</v>
      </c>
      <c r="H1364" s="662" t="s">
        <v>597</v>
      </c>
      <c r="I1364" s="662" t="s">
        <v>4506</v>
      </c>
      <c r="J1364" s="662" t="s">
        <v>4507</v>
      </c>
      <c r="K1364" s="662" t="s">
        <v>1470</v>
      </c>
      <c r="L1364" s="663">
        <v>32.270000000000003</v>
      </c>
      <c r="M1364" s="663">
        <v>96.81</v>
      </c>
      <c r="N1364" s="662">
        <v>3</v>
      </c>
      <c r="O1364" s="745">
        <v>0.5</v>
      </c>
      <c r="P1364" s="663">
        <v>96.81</v>
      </c>
      <c r="Q1364" s="678">
        <v>1</v>
      </c>
      <c r="R1364" s="662">
        <v>3</v>
      </c>
      <c r="S1364" s="678">
        <v>1</v>
      </c>
      <c r="T1364" s="745">
        <v>0.5</v>
      </c>
      <c r="U1364" s="701">
        <v>1</v>
      </c>
    </row>
    <row r="1365" spans="1:21" ht="14.4" customHeight="1" x14ac:dyDescent="0.3">
      <c r="A1365" s="661">
        <v>4</v>
      </c>
      <c r="B1365" s="662" t="s">
        <v>3182</v>
      </c>
      <c r="C1365" s="662" t="s">
        <v>3518</v>
      </c>
      <c r="D1365" s="743" t="s">
        <v>5665</v>
      </c>
      <c r="E1365" s="744" t="s">
        <v>3550</v>
      </c>
      <c r="F1365" s="662" t="s">
        <v>3512</v>
      </c>
      <c r="G1365" s="662" t="s">
        <v>3577</v>
      </c>
      <c r="H1365" s="662" t="s">
        <v>597</v>
      </c>
      <c r="I1365" s="662" t="s">
        <v>1131</v>
      </c>
      <c r="J1365" s="662" t="s">
        <v>3578</v>
      </c>
      <c r="K1365" s="662" t="s">
        <v>3579</v>
      </c>
      <c r="L1365" s="663">
        <v>0</v>
      </c>
      <c r="M1365" s="663">
        <v>0</v>
      </c>
      <c r="N1365" s="662">
        <v>2</v>
      </c>
      <c r="O1365" s="745">
        <v>0.5</v>
      </c>
      <c r="P1365" s="663">
        <v>0</v>
      </c>
      <c r="Q1365" s="678"/>
      <c r="R1365" s="662">
        <v>2</v>
      </c>
      <c r="S1365" s="678">
        <v>1</v>
      </c>
      <c r="T1365" s="745">
        <v>0.5</v>
      </c>
      <c r="U1365" s="701">
        <v>1</v>
      </c>
    </row>
    <row r="1366" spans="1:21" ht="14.4" customHeight="1" x14ac:dyDescent="0.3">
      <c r="A1366" s="661">
        <v>4</v>
      </c>
      <c r="B1366" s="662" t="s">
        <v>3182</v>
      </c>
      <c r="C1366" s="662" t="s">
        <v>3518</v>
      </c>
      <c r="D1366" s="743" t="s">
        <v>5665</v>
      </c>
      <c r="E1366" s="744" t="s">
        <v>3550</v>
      </c>
      <c r="F1366" s="662" t="s">
        <v>3512</v>
      </c>
      <c r="G1366" s="662" t="s">
        <v>3730</v>
      </c>
      <c r="H1366" s="662" t="s">
        <v>597</v>
      </c>
      <c r="I1366" s="662" t="s">
        <v>756</v>
      </c>
      <c r="J1366" s="662" t="s">
        <v>757</v>
      </c>
      <c r="K1366" s="662" t="s">
        <v>3826</v>
      </c>
      <c r="L1366" s="663">
        <v>55.01</v>
      </c>
      <c r="M1366" s="663">
        <v>110.02</v>
      </c>
      <c r="N1366" s="662">
        <v>2</v>
      </c>
      <c r="O1366" s="745">
        <v>0.5</v>
      </c>
      <c r="P1366" s="663"/>
      <c r="Q1366" s="678">
        <v>0</v>
      </c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4</v>
      </c>
      <c r="B1367" s="662" t="s">
        <v>3182</v>
      </c>
      <c r="C1367" s="662" t="s">
        <v>3518</v>
      </c>
      <c r="D1367" s="743" t="s">
        <v>5665</v>
      </c>
      <c r="E1367" s="744" t="s">
        <v>3550</v>
      </c>
      <c r="F1367" s="662" t="s">
        <v>3512</v>
      </c>
      <c r="G1367" s="662" t="s">
        <v>3629</v>
      </c>
      <c r="H1367" s="662" t="s">
        <v>597</v>
      </c>
      <c r="I1367" s="662" t="s">
        <v>1069</v>
      </c>
      <c r="J1367" s="662" t="s">
        <v>1070</v>
      </c>
      <c r="K1367" s="662" t="s">
        <v>4593</v>
      </c>
      <c r="L1367" s="663">
        <v>60.9</v>
      </c>
      <c r="M1367" s="663">
        <v>60.9</v>
      </c>
      <c r="N1367" s="662">
        <v>1</v>
      </c>
      <c r="O1367" s="745">
        <v>1</v>
      </c>
      <c r="P1367" s="663"/>
      <c r="Q1367" s="678">
        <v>0</v>
      </c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4</v>
      </c>
      <c r="B1368" s="662" t="s">
        <v>3182</v>
      </c>
      <c r="C1368" s="662" t="s">
        <v>3518</v>
      </c>
      <c r="D1368" s="743" t="s">
        <v>5665</v>
      </c>
      <c r="E1368" s="744" t="s">
        <v>3550</v>
      </c>
      <c r="F1368" s="662" t="s">
        <v>3512</v>
      </c>
      <c r="G1368" s="662" t="s">
        <v>3653</v>
      </c>
      <c r="H1368" s="662" t="s">
        <v>597</v>
      </c>
      <c r="I1368" s="662" t="s">
        <v>5079</v>
      </c>
      <c r="J1368" s="662" t="s">
        <v>3655</v>
      </c>
      <c r="K1368" s="662" t="s">
        <v>960</v>
      </c>
      <c r="L1368" s="663">
        <v>58.62</v>
      </c>
      <c r="M1368" s="663">
        <v>58.62</v>
      </c>
      <c r="N1368" s="662">
        <v>1</v>
      </c>
      <c r="O1368" s="745">
        <v>1</v>
      </c>
      <c r="P1368" s="663">
        <v>58.62</v>
      </c>
      <c r="Q1368" s="678">
        <v>1</v>
      </c>
      <c r="R1368" s="662">
        <v>1</v>
      </c>
      <c r="S1368" s="678">
        <v>1</v>
      </c>
      <c r="T1368" s="745">
        <v>1</v>
      </c>
      <c r="U1368" s="701">
        <v>1</v>
      </c>
    </row>
    <row r="1369" spans="1:21" ht="14.4" customHeight="1" x14ac:dyDescent="0.3">
      <c r="A1369" s="661">
        <v>4</v>
      </c>
      <c r="B1369" s="662" t="s">
        <v>3182</v>
      </c>
      <c r="C1369" s="662" t="s">
        <v>3518</v>
      </c>
      <c r="D1369" s="743" t="s">
        <v>5665</v>
      </c>
      <c r="E1369" s="744" t="s">
        <v>3550</v>
      </c>
      <c r="F1369" s="662" t="s">
        <v>3512</v>
      </c>
      <c r="G1369" s="662" t="s">
        <v>3611</v>
      </c>
      <c r="H1369" s="662" t="s">
        <v>597</v>
      </c>
      <c r="I1369" s="662" t="s">
        <v>748</v>
      </c>
      <c r="J1369" s="662" t="s">
        <v>749</v>
      </c>
      <c r="K1369" s="662" t="s">
        <v>3612</v>
      </c>
      <c r="L1369" s="663">
        <v>733.55</v>
      </c>
      <c r="M1369" s="663">
        <v>38878.149999999994</v>
      </c>
      <c r="N1369" s="662">
        <v>53</v>
      </c>
      <c r="O1369" s="745">
        <v>17</v>
      </c>
      <c r="P1369" s="663">
        <v>20539.399999999998</v>
      </c>
      <c r="Q1369" s="678">
        <v>0.52830188679245282</v>
      </c>
      <c r="R1369" s="662">
        <v>28</v>
      </c>
      <c r="S1369" s="678">
        <v>0.52830188679245282</v>
      </c>
      <c r="T1369" s="745">
        <v>9</v>
      </c>
      <c r="U1369" s="701">
        <v>0.52941176470588236</v>
      </c>
    </row>
    <row r="1370" spans="1:21" ht="14.4" customHeight="1" x14ac:dyDescent="0.3">
      <c r="A1370" s="661">
        <v>4</v>
      </c>
      <c r="B1370" s="662" t="s">
        <v>3182</v>
      </c>
      <c r="C1370" s="662" t="s">
        <v>3518</v>
      </c>
      <c r="D1370" s="743" t="s">
        <v>5665</v>
      </c>
      <c r="E1370" s="744" t="s">
        <v>3550</v>
      </c>
      <c r="F1370" s="662" t="s">
        <v>3512</v>
      </c>
      <c r="G1370" s="662" t="s">
        <v>3583</v>
      </c>
      <c r="H1370" s="662" t="s">
        <v>1373</v>
      </c>
      <c r="I1370" s="662" t="s">
        <v>1404</v>
      </c>
      <c r="J1370" s="662" t="s">
        <v>1405</v>
      </c>
      <c r="K1370" s="662" t="s">
        <v>1406</v>
      </c>
      <c r="L1370" s="663">
        <v>0</v>
      </c>
      <c r="M1370" s="663">
        <v>0</v>
      </c>
      <c r="N1370" s="662">
        <v>1</v>
      </c>
      <c r="O1370" s="745">
        <v>1</v>
      </c>
      <c r="P1370" s="663">
        <v>0</v>
      </c>
      <c r="Q1370" s="678"/>
      <c r="R1370" s="662">
        <v>1</v>
      </c>
      <c r="S1370" s="678">
        <v>1</v>
      </c>
      <c r="T1370" s="745">
        <v>1</v>
      </c>
      <c r="U1370" s="701">
        <v>1</v>
      </c>
    </row>
    <row r="1371" spans="1:21" ht="14.4" customHeight="1" x14ac:dyDescent="0.3">
      <c r="A1371" s="661">
        <v>4</v>
      </c>
      <c r="B1371" s="662" t="s">
        <v>3182</v>
      </c>
      <c r="C1371" s="662" t="s">
        <v>3518</v>
      </c>
      <c r="D1371" s="743" t="s">
        <v>5665</v>
      </c>
      <c r="E1371" s="744" t="s">
        <v>3550</v>
      </c>
      <c r="F1371" s="662" t="s">
        <v>3512</v>
      </c>
      <c r="G1371" s="662" t="s">
        <v>3613</v>
      </c>
      <c r="H1371" s="662" t="s">
        <v>597</v>
      </c>
      <c r="I1371" s="662" t="s">
        <v>3633</v>
      </c>
      <c r="J1371" s="662" t="s">
        <v>3634</v>
      </c>
      <c r="K1371" s="662" t="s">
        <v>3635</v>
      </c>
      <c r="L1371" s="663">
        <v>0</v>
      </c>
      <c r="M1371" s="663">
        <v>0</v>
      </c>
      <c r="N1371" s="662">
        <v>2</v>
      </c>
      <c r="O1371" s="745">
        <v>0.5</v>
      </c>
      <c r="P1371" s="663">
        <v>0</v>
      </c>
      <c r="Q1371" s="678"/>
      <c r="R1371" s="662">
        <v>2</v>
      </c>
      <c r="S1371" s="678">
        <v>1</v>
      </c>
      <c r="T1371" s="745">
        <v>0.5</v>
      </c>
      <c r="U1371" s="701">
        <v>1</v>
      </c>
    </row>
    <row r="1372" spans="1:21" ht="14.4" customHeight="1" x14ac:dyDescent="0.3">
      <c r="A1372" s="661">
        <v>4</v>
      </c>
      <c r="B1372" s="662" t="s">
        <v>3182</v>
      </c>
      <c r="C1372" s="662" t="s">
        <v>3518</v>
      </c>
      <c r="D1372" s="743" t="s">
        <v>5665</v>
      </c>
      <c r="E1372" s="744" t="s">
        <v>3550</v>
      </c>
      <c r="F1372" s="662" t="s">
        <v>3512</v>
      </c>
      <c r="G1372" s="662" t="s">
        <v>5042</v>
      </c>
      <c r="H1372" s="662" t="s">
        <v>597</v>
      </c>
      <c r="I1372" s="662" t="s">
        <v>5080</v>
      </c>
      <c r="J1372" s="662" t="s">
        <v>5044</v>
      </c>
      <c r="K1372" s="662" t="s">
        <v>5081</v>
      </c>
      <c r="L1372" s="663">
        <v>0</v>
      </c>
      <c r="M1372" s="663">
        <v>0</v>
      </c>
      <c r="N1372" s="662">
        <v>1</v>
      </c>
      <c r="O1372" s="745">
        <v>1</v>
      </c>
      <c r="P1372" s="663"/>
      <c r="Q1372" s="678"/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4</v>
      </c>
      <c r="B1373" s="662" t="s">
        <v>3182</v>
      </c>
      <c r="C1373" s="662" t="s">
        <v>3518</v>
      </c>
      <c r="D1373" s="743" t="s">
        <v>5665</v>
      </c>
      <c r="E1373" s="744" t="s">
        <v>3550</v>
      </c>
      <c r="F1373" s="662" t="s">
        <v>3512</v>
      </c>
      <c r="G1373" s="662" t="s">
        <v>3584</v>
      </c>
      <c r="H1373" s="662" t="s">
        <v>597</v>
      </c>
      <c r="I1373" s="662" t="s">
        <v>896</v>
      </c>
      <c r="J1373" s="662" t="s">
        <v>3585</v>
      </c>
      <c r="K1373" s="662" t="s">
        <v>3586</v>
      </c>
      <c r="L1373" s="663">
        <v>53.57</v>
      </c>
      <c r="M1373" s="663">
        <v>53.57</v>
      </c>
      <c r="N1373" s="662">
        <v>1</v>
      </c>
      <c r="O1373" s="745">
        <v>1</v>
      </c>
      <c r="P1373" s="663"/>
      <c r="Q1373" s="678">
        <v>0</v>
      </c>
      <c r="R1373" s="662"/>
      <c r="S1373" s="678">
        <v>0</v>
      </c>
      <c r="T1373" s="745"/>
      <c r="U1373" s="701">
        <v>0</v>
      </c>
    </row>
    <row r="1374" spans="1:21" ht="14.4" customHeight="1" x14ac:dyDescent="0.3">
      <c r="A1374" s="661">
        <v>4</v>
      </c>
      <c r="B1374" s="662" t="s">
        <v>3182</v>
      </c>
      <c r="C1374" s="662" t="s">
        <v>3518</v>
      </c>
      <c r="D1374" s="743" t="s">
        <v>5665</v>
      </c>
      <c r="E1374" s="744" t="s">
        <v>3550</v>
      </c>
      <c r="F1374" s="662" t="s">
        <v>3512</v>
      </c>
      <c r="G1374" s="662" t="s">
        <v>3746</v>
      </c>
      <c r="H1374" s="662" t="s">
        <v>597</v>
      </c>
      <c r="I1374" s="662" t="s">
        <v>5082</v>
      </c>
      <c r="J1374" s="662" t="s">
        <v>1802</v>
      </c>
      <c r="K1374" s="662" t="s">
        <v>3446</v>
      </c>
      <c r="L1374" s="663">
        <v>35.11</v>
      </c>
      <c r="M1374" s="663">
        <v>35.11</v>
      </c>
      <c r="N1374" s="662">
        <v>1</v>
      </c>
      <c r="O1374" s="745">
        <v>0.5</v>
      </c>
      <c r="P1374" s="663"/>
      <c r="Q1374" s="678">
        <v>0</v>
      </c>
      <c r="R1374" s="662"/>
      <c r="S1374" s="678">
        <v>0</v>
      </c>
      <c r="T1374" s="745"/>
      <c r="U1374" s="701">
        <v>0</v>
      </c>
    </row>
    <row r="1375" spans="1:21" ht="14.4" customHeight="1" x14ac:dyDescent="0.3">
      <c r="A1375" s="661">
        <v>4</v>
      </c>
      <c r="B1375" s="662" t="s">
        <v>3182</v>
      </c>
      <c r="C1375" s="662" t="s">
        <v>3518</v>
      </c>
      <c r="D1375" s="743" t="s">
        <v>5665</v>
      </c>
      <c r="E1375" s="744" t="s">
        <v>3550</v>
      </c>
      <c r="F1375" s="662" t="s">
        <v>3512</v>
      </c>
      <c r="G1375" s="662" t="s">
        <v>3615</v>
      </c>
      <c r="H1375" s="662" t="s">
        <v>597</v>
      </c>
      <c r="I1375" s="662" t="s">
        <v>3616</v>
      </c>
      <c r="J1375" s="662" t="s">
        <v>2258</v>
      </c>
      <c r="K1375" s="662" t="s">
        <v>2259</v>
      </c>
      <c r="L1375" s="663">
        <v>374.79</v>
      </c>
      <c r="M1375" s="663">
        <v>62589.930000000008</v>
      </c>
      <c r="N1375" s="662">
        <v>167</v>
      </c>
      <c r="O1375" s="745">
        <v>23.5</v>
      </c>
      <c r="P1375" s="663">
        <v>35605.05000000001</v>
      </c>
      <c r="Q1375" s="678">
        <v>0.56886227544910184</v>
      </c>
      <c r="R1375" s="662">
        <v>95</v>
      </c>
      <c r="S1375" s="678">
        <v>0.56886227544910184</v>
      </c>
      <c r="T1375" s="745">
        <v>14</v>
      </c>
      <c r="U1375" s="701">
        <v>0.5957446808510638</v>
      </c>
    </row>
    <row r="1376" spans="1:21" ht="14.4" customHeight="1" x14ac:dyDescent="0.3">
      <c r="A1376" s="661">
        <v>4</v>
      </c>
      <c r="B1376" s="662" t="s">
        <v>3182</v>
      </c>
      <c r="C1376" s="662" t="s">
        <v>3518</v>
      </c>
      <c r="D1376" s="743" t="s">
        <v>5665</v>
      </c>
      <c r="E1376" s="744" t="s">
        <v>3550</v>
      </c>
      <c r="F1376" s="662" t="s">
        <v>3512</v>
      </c>
      <c r="G1376" s="662" t="s">
        <v>3615</v>
      </c>
      <c r="H1376" s="662" t="s">
        <v>597</v>
      </c>
      <c r="I1376" s="662" t="s">
        <v>3643</v>
      </c>
      <c r="J1376" s="662" t="s">
        <v>2258</v>
      </c>
      <c r="K1376" s="662" t="s">
        <v>3644</v>
      </c>
      <c r="L1376" s="663">
        <v>0</v>
      </c>
      <c r="M1376" s="663">
        <v>0</v>
      </c>
      <c r="N1376" s="662">
        <v>1</v>
      </c>
      <c r="O1376" s="745">
        <v>1</v>
      </c>
      <c r="P1376" s="663">
        <v>0</v>
      </c>
      <c r="Q1376" s="678"/>
      <c r="R1376" s="662">
        <v>1</v>
      </c>
      <c r="S1376" s="678">
        <v>1</v>
      </c>
      <c r="T1376" s="745">
        <v>1</v>
      </c>
      <c r="U1376" s="701">
        <v>1</v>
      </c>
    </row>
    <row r="1377" spans="1:21" ht="14.4" customHeight="1" x14ac:dyDescent="0.3">
      <c r="A1377" s="661">
        <v>4</v>
      </c>
      <c r="B1377" s="662" t="s">
        <v>3182</v>
      </c>
      <c r="C1377" s="662" t="s">
        <v>3518</v>
      </c>
      <c r="D1377" s="743" t="s">
        <v>5665</v>
      </c>
      <c r="E1377" s="744" t="s">
        <v>3550</v>
      </c>
      <c r="F1377" s="662" t="s">
        <v>3512</v>
      </c>
      <c r="G1377" s="662" t="s">
        <v>3615</v>
      </c>
      <c r="H1377" s="662" t="s">
        <v>597</v>
      </c>
      <c r="I1377" s="662" t="s">
        <v>2537</v>
      </c>
      <c r="J1377" s="662" t="s">
        <v>3703</v>
      </c>
      <c r="K1377" s="662" t="s">
        <v>4691</v>
      </c>
      <c r="L1377" s="663">
        <v>374.79</v>
      </c>
      <c r="M1377" s="663">
        <v>749.58</v>
      </c>
      <c r="N1377" s="662">
        <v>2</v>
      </c>
      <c r="O1377" s="745">
        <v>0.5</v>
      </c>
      <c r="P1377" s="663">
        <v>749.58</v>
      </c>
      <c r="Q1377" s="678">
        <v>1</v>
      </c>
      <c r="R1377" s="662">
        <v>2</v>
      </c>
      <c r="S1377" s="678">
        <v>1</v>
      </c>
      <c r="T1377" s="745">
        <v>0.5</v>
      </c>
      <c r="U1377" s="701">
        <v>1</v>
      </c>
    </row>
    <row r="1378" spans="1:21" ht="14.4" customHeight="1" x14ac:dyDescent="0.3">
      <c r="A1378" s="661">
        <v>4</v>
      </c>
      <c r="B1378" s="662" t="s">
        <v>3182</v>
      </c>
      <c r="C1378" s="662" t="s">
        <v>3518</v>
      </c>
      <c r="D1378" s="743" t="s">
        <v>5665</v>
      </c>
      <c r="E1378" s="744" t="s">
        <v>3550</v>
      </c>
      <c r="F1378" s="662" t="s">
        <v>3512</v>
      </c>
      <c r="G1378" s="662" t="s">
        <v>3615</v>
      </c>
      <c r="H1378" s="662" t="s">
        <v>597</v>
      </c>
      <c r="I1378" s="662" t="s">
        <v>2257</v>
      </c>
      <c r="J1378" s="662" t="s">
        <v>2258</v>
      </c>
      <c r="K1378" s="662" t="s">
        <v>2259</v>
      </c>
      <c r="L1378" s="663">
        <v>374.79</v>
      </c>
      <c r="M1378" s="663">
        <v>14616.810000000001</v>
      </c>
      <c r="N1378" s="662">
        <v>39</v>
      </c>
      <c r="O1378" s="745">
        <v>4.5</v>
      </c>
      <c r="P1378" s="663">
        <v>7870.59</v>
      </c>
      <c r="Q1378" s="678">
        <v>0.53846153846153844</v>
      </c>
      <c r="R1378" s="662">
        <v>21</v>
      </c>
      <c r="S1378" s="678">
        <v>0.53846153846153844</v>
      </c>
      <c r="T1378" s="745">
        <v>2</v>
      </c>
      <c r="U1378" s="701">
        <v>0.44444444444444442</v>
      </c>
    </row>
    <row r="1379" spans="1:21" ht="14.4" customHeight="1" x14ac:dyDescent="0.3">
      <c r="A1379" s="661">
        <v>4</v>
      </c>
      <c r="B1379" s="662" t="s">
        <v>3182</v>
      </c>
      <c r="C1379" s="662" t="s">
        <v>3518</v>
      </c>
      <c r="D1379" s="743" t="s">
        <v>5665</v>
      </c>
      <c r="E1379" s="744" t="s">
        <v>3550</v>
      </c>
      <c r="F1379" s="662" t="s">
        <v>3512</v>
      </c>
      <c r="G1379" s="662" t="s">
        <v>3615</v>
      </c>
      <c r="H1379" s="662" t="s">
        <v>597</v>
      </c>
      <c r="I1379" s="662" t="s">
        <v>4974</v>
      </c>
      <c r="J1379" s="662" t="s">
        <v>4968</v>
      </c>
      <c r="K1379" s="662" t="s">
        <v>2259</v>
      </c>
      <c r="L1379" s="663">
        <v>239.96</v>
      </c>
      <c r="M1379" s="663">
        <v>3839.36</v>
      </c>
      <c r="N1379" s="662">
        <v>16</v>
      </c>
      <c r="O1379" s="745">
        <v>2</v>
      </c>
      <c r="P1379" s="663">
        <v>1919.68</v>
      </c>
      <c r="Q1379" s="678">
        <v>0.5</v>
      </c>
      <c r="R1379" s="662">
        <v>8</v>
      </c>
      <c r="S1379" s="678">
        <v>0.5</v>
      </c>
      <c r="T1379" s="745">
        <v>1</v>
      </c>
      <c r="U1379" s="701">
        <v>0.5</v>
      </c>
    </row>
    <row r="1380" spans="1:21" ht="14.4" customHeight="1" x14ac:dyDescent="0.3">
      <c r="A1380" s="661">
        <v>4</v>
      </c>
      <c r="B1380" s="662" t="s">
        <v>3182</v>
      </c>
      <c r="C1380" s="662" t="s">
        <v>3518</v>
      </c>
      <c r="D1380" s="743" t="s">
        <v>5665</v>
      </c>
      <c r="E1380" s="744" t="s">
        <v>3550</v>
      </c>
      <c r="F1380" s="662" t="s">
        <v>3512</v>
      </c>
      <c r="G1380" s="662" t="s">
        <v>3615</v>
      </c>
      <c r="H1380" s="662" t="s">
        <v>597</v>
      </c>
      <c r="I1380" s="662" t="s">
        <v>2271</v>
      </c>
      <c r="J1380" s="662" t="s">
        <v>2258</v>
      </c>
      <c r="K1380" s="662" t="s">
        <v>2259</v>
      </c>
      <c r="L1380" s="663">
        <v>374.79</v>
      </c>
      <c r="M1380" s="663">
        <v>5247.06</v>
      </c>
      <c r="N1380" s="662">
        <v>14</v>
      </c>
      <c r="O1380" s="745">
        <v>2</v>
      </c>
      <c r="P1380" s="663">
        <v>3747.9</v>
      </c>
      <c r="Q1380" s="678">
        <v>0.7142857142857143</v>
      </c>
      <c r="R1380" s="662">
        <v>10</v>
      </c>
      <c r="S1380" s="678">
        <v>0.7142857142857143</v>
      </c>
      <c r="T1380" s="745">
        <v>1</v>
      </c>
      <c r="U1380" s="701">
        <v>0.5</v>
      </c>
    </row>
    <row r="1381" spans="1:21" ht="14.4" customHeight="1" x14ac:dyDescent="0.3">
      <c r="A1381" s="661">
        <v>4</v>
      </c>
      <c r="B1381" s="662" t="s">
        <v>3182</v>
      </c>
      <c r="C1381" s="662" t="s">
        <v>3518</v>
      </c>
      <c r="D1381" s="743" t="s">
        <v>5665</v>
      </c>
      <c r="E1381" s="744" t="s">
        <v>3550</v>
      </c>
      <c r="F1381" s="662" t="s">
        <v>3512</v>
      </c>
      <c r="G1381" s="662" t="s">
        <v>3877</v>
      </c>
      <c r="H1381" s="662" t="s">
        <v>1373</v>
      </c>
      <c r="I1381" s="662" t="s">
        <v>4616</v>
      </c>
      <c r="J1381" s="662" t="s">
        <v>2205</v>
      </c>
      <c r="K1381" s="662" t="s">
        <v>4617</v>
      </c>
      <c r="L1381" s="663">
        <v>0</v>
      </c>
      <c r="M1381" s="663">
        <v>0</v>
      </c>
      <c r="N1381" s="662">
        <v>1</v>
      </c>
      <c r="O1381" s="745">
        <v>1</v>
      </c>
      <c r="P1381" s="663"/>
      <c r="Q1381" s="678"/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4</v>
      </c>
      <c r="B1382" s="662" t="s">
        <v>3182</v>
      </c>
      <c r="C1382" s="662" t="s">
        <v>3518</v>
      </c>
      <c r="D1382" s="743" t="s">
        <v>5665</v>
      </c>
      <c r="E1382" s="744" t="s">
        <v>3550</v>
      </c>
      <c r="F1382" s="662" t="s">
        <v>3512</v>
      </c>
      <c r="G1382" s="662" t="s">
        <v>3877</v>
      </c>
      <c r="H1382" s="662" t="s">
        <v>597</v>
      </c>
      <c r="I1382" s="662" t="s">
        <v>2204</v>
      </c>
      <c r="J1382" s="662" t="s">
        <v>2205</v>
      </c>
      <c r="K1382" s="662" t="s">
        <v>4618</v>
      </c>
      <c r="L1382" s="663">
        <v>48.42</v>
      </c>
      <c r="M1382" s="663">
        <v>96.84</v>
      </c>
      <c r="N1382" s="662">
        <v>2</v>
      </c>
      <c r="O1382" s="745">
        <v>1</v>
      </c>
      <c r="P1382" s="663">
        <v>96.84</v>
      </c>
      <c r="Q1382" s="678">
        <v>1</v>
      </c>
      <c r="R1382" s="662">
        <v>2</v>
      </c>
      <c r="S1382" s="678">
        <v>1</v>
      </c>
      <c r="T1382" s="745">
        <v>1</v>
      </c>
      <c r="U1382" s="701">
        <v>1</v>
      </c>
    </row>
    <row r="1383" spans="1:21" ht="14.4" customHeight="1" x14ac:dyDescent="0.3">
      <c r="A1383" s="661">
        <v>4</v>
      </c>
      <c r="B1383" s="662" t="s">
        <v>3182</v>
      </c>
      <c r="C1383" s="662" t="s">
        <v>3518</v>
      </c>
      <c r="D1383" s="743" t="s">
        <v>5665</v>
      </c>
      <c r="E1383" s="744" t="s">
        <v>3550</v>
      </c>
      <c r="F1383" s="662" t="s">
        <v>3512</v>
      </c>
      <c r="G1383" s="662" t="s">
        <v>3589</v>
      </c>
      <c r="H1383" s="662" t="s">
        <v>597</v>
      </c>
      <c r="I1383" s="662" t="s">
        <v>3590</v>
      </c>
      <c r="J1383" s="662" t="s">
        <v>3591</v>
      </c>
      <c r="K1383" s="662" t="s">
        <v>1842</v>
      </c>
      <c r="L1383" s="663">
        <v>93.71</v>
      </c>
      <c r="M1383" s="663">
        <v>187.42</v>
      </c>
      <c r="N1383" s="662">
        <v>2</v>
      </c>
      <c r="O1383" s="745">
        <v>2</v>
      </c>
      <c r="P1383" s="663">
        <v>187.42</v>
      </c>
      <c r="Q1383" s="678">
        <v>1</v>
      </c>
      <c r="R1383" s="662">
        <v>2</v>
      </c>
      <c r="S1383" s="678">
        <v>1</v>
      </c>
      <c r="T1383" s="745">
        <v>2</v>
      </c>
      <c r="U1383" s="701">
        <v>1</v>
      </c>
    </row>
    <row r="1384" spans="1:21" ht="14.4" customHeight="1" x14ac:dyDescent="0.3">
      <c r="A1384" s="661">
        <v>4</v>
      </c>
      <c r="B1384" s="662" t="s">
        <v>3182</v>
      </c>
      <c r="C1384" s="662" t="s">
        <v>3518</v>
      </c>
      <c r="D1384" s="743" t="s">
        <v>5665</v>
      </c>
      <c r="E1384" s="744" t="s">
        <v>3550</v>
      </c>
      <c r="F1384" s="662" t="s">
        <v>3512</v>
      </c>
      <c r="G1384" s="662" t="s">
        <v>3589</v>
      </c>
      <c r="H1384" s="662" t="s">
        <v>597</v>
      </c>
      <c r="I1384" s="662" t="s">
        <v>3590</v>
      </c>
      <c r="J1384" s="662" t="s">
        <v>3591</v>
      </c>
      <c r="K1384" s="662" t="s">
        <v>1842</v>
      </c>
      <c r="L1384" s="663">
        <v>57.64</v>
      </c>
      <c r="M1384" s="663">
        <v>115.28</v>
      </c>
      <c r="N1384" s="662">
        <v>2</v>
      </c>
      <c r="O1384" s="745">
        <v>2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4</v>
      </c>
      <c r="B1385" s="662" t="s">
        <v>3182</v>
      </c>
      <c r="C1385" s="662" t="s">
        <v>3518</v>
      </c>
      <c r="D1385" s="743" t="s">
        <v>5665</v>
      </c>
      <c r="E1385" s="744" t="s">
        <v>3550</v>
      </c>
      <c r="F1385" s="662" t="s">
        <v>3512</v>
      </c>
      <c r="G1385" s="662" t="s">
        <v>3589</v>
      </c>
      <c r="H1385" s="662" t="s">
        <v>597</v>
      </c>
      <c r="I1385" s="662" t="s">
        <v>3639</v>
      </c>
      <c r="J1385" s="662" t="s">
        <v>3591</v>
      </c>
      <c r="K1385" s="662" t="s">
        <v>1845</v>
      </c>
      <c r="L1385" s="663">
        <v>301.2</v>
      </c>
      <c r="M1385" s="663">
        <v>2710.7999999999997</v>
      </c>
      <c r="N1385" s="662">
        <v>9</v>
      </c>
      <c r="O1385" s="745">
        <v>3</v>
      </c>
      <c r="P1385" s="663">
        <v>903.59999999999991</v>
      </c>
      <c r="Q1385" s="678">
        <v>0.33333333333333331</v>
      </c>
      <c r="R1385" s="662">
        <v>3</v>
      </c>
      <c r="S1385" s="678">
        <v>0.33333333333333331</v>
      </c>
      <c r="T1385" s="745">
        <v>1</v>
      </c>
      <c r="U1385" s="701">
        <v>0.33333333333333331</v>
      </c>
    </row>
    <row r="1386" spans="1:21" ht="14.4" customHeight="1" x14ac:dyDescent="0.3">
      <c r="A1386" s="661">
        <v>4</v>
      </c>
      <c r="B1386" s="662" t="s">
        <v>3182</v>
      </c>
      <c r="C1386" s="662" t="s">
        <v>3518</v>
      </c>
      <c r="D1386" s="743" t="s">
        <v>5665</v>
      </c>
      <c r="E1386" s="744" t="s">
        <v>3550</v>
      </c>
      <c r="F1386" s="662" t="s">
        <v>3512</v>
      </c>
      <c r="G1386" s="662" t="s">
        <v>3589</v>
      </c>
      <c r="H1386" s="662" t="s">
        <v>597</v>
      </c>
      <c r="I1386" s="662" t="s">
        <v>3639</v>
      </c>
      <c r="J1386" s="662" t="s">
        <v>3591</v>
      </c>
      <c r="K1386" s="662" t="s">
        <v>1845</v>
      </c>
      <c r="L1386" s="663">
        <v>185.26</v>
      </c>
      <c r="M1386" s="663">
        <v>2408.38</v>
      </c>
      <c r="N1386" s="662">
        <v>13</v>
      </c>
      <c r="O1386" s="745">
        <v>5</v>
      </c>
      <c r="P1386" s="663">
        <v>1296.82</v>
      </c>
      <c r="Q1386" s="678">
        <v>0.53846153846153844</v>
      </c>
      <c r="R1386" s="662">
        <v>7</v>
      </c>
      <c r="S1386" s="678">
        <v>0.53846153846153844</v>
      </c>
      <c r="T1386" s="745">
        <v>3.5</v>
      </c>
      <c r="U1386" s="701">
        <v>0.7</v>
      </c>
    </row>
    <row r="1387" spans="1:21" ht="14.4" customHeight="1" x14ac:dyDescent="0.3">
      <c r="A1387" s="661">
        <v>4</v>
      </c>
      <c r="B1387" s="662" t="s">
        <v>3182</v>
      </c>
      <c r="C1387" s="662" t="s">
        <v>3518</v>
      </c>
      <c r="D1387" s="743" t="s">
        <v>5665</v>
      </c>
      <c r="E1387" s="744" t="s">
        <v>3550</v>
      </c>
      <c r="F1387" s="662" t="s">
        <v>3512</v>
      </c>
      <c r="G1387" s="662" t="s">
        <v>3684</v>
      </c>
      <c r="H1387" s="662" t="s">
        <v>1373</v>
      </c>
      <c r="I1387" s="662" t="s">
        <v>1374</v>
      </c>
      <c r="J1387" s="662" t="s">
        <v>1375</v>
      </c>
      <c r="K1387" s="662" t="s">
        <v>1376</v>
      </c>
      <c r="L1387" s="663">
        <v>102.93</v>
      </c>
      <c r="M1387" s="663">
        <v>102.93</v>
      </c>
      <c r="N1387" s="662">
        <v>1</v>
      </c>
      <c r="O1387" s="745">
        <v>0.5</v>
      </c>
      <c r="P1387" s="663">
        <v>102.93</v>
      </c>
      <c r="Q1387" s="678">
        <v>1</v>
      </c>
      <c r="R1387" s="662">
        <v>1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4</v>
      </c>
      <c r="B1388" s="662" t="s">
        <v>3182</v>
      </c>
      <c r="C1388" s="662" t="s">
        <v>3518</v>
      </c>
      <c r="D1388" s="743" t="s">
        <v>5665</v>
      </c>
      <c r="E1388" s="744" t="s">
        <v>3550</v>
      </c>
      <c r="F1388" s="662" t="s">
        <v>3512</v>
      </c>
      <c r="G1388" s="662" t="s">
        <v>3995</v>
      </c>
      <c r="H1388" s="662" t="s">
        <v>597</v>
      </c>
      <c r="I1388" s="662" t="s">
        <v>2713</v>
      </c>
      <c r="J1388" s="662" t="s">
        <v>2714</v>
      </c>
      <c r="K1388" s="662" t="s">
        <v>2715</v>
      </c>
      <c r="L1388" s="663">
        <v>215.12</v>
      </c>
      <c r="M1388" s="663">
        <v>215.12</v>
      </c>
      <c r="N1388" s="662">
        <v>1</v>
      </c>
      <c r="O1388" s="745">
        <v>1</v>
      </c>
      <c r="P1388" s="663"/>
      <c r="Q1388" s="678">
        <v>0</v>
      </c>
      <c r="R1388" s="662"/>
      <c r="S1388" s="678">
        <v>0</v>
      </c>
      <c r="T1388" s="745"/>
      <c r="U1388" s="701">
        <v>0</v>
      </c>
    </row>
    <row r="1389" spans="1:21" ht="14.4" customHeight="1" x14ac:dyDescent="0.3">
      <c r="A1389" s="661">
        <v>4</v>
      </c>
      <c r="B1389" s="662" t="s">
        <v>3182</v>
      </c>
      <c r="C1389" s="662" t="s">
        <v>3518</v>
      </c>
      <c r="D1389" s="743" t="s">
        <v>5665</v>
      </c>
      <c r="E1389" s="744" t="s">
        <v>3550</v>
      </c>
      <c r="F1389" s="662" t="s">
        <v>3512</v>
      </c>
      <c r="G1389" s="662" t="s">
        <v>3592</v>
      </c>
      <c r="H1389" s="662" t="s">
        <v>597</v>
      </c>
      <c r="I1389" s="662" t="s">
        <v>4558</v>
      </c>
      <c r="J1389" s="662" t="s">
        <v>1330</v>
      </c>
      <c r="K1389" s="662" t="s">
        <v>4559</v>
      </c>
      <c r="L1389" s="663">
        <v>54.23</v>
      </c>
      <c r="M1389" s="663">
        <v>1030.3699999999999</v>
      </c>
      <c r="N1389" s="662">
        <v>19</v>
      </c>
      <c r="O1389" s="745">
        <v>8.5</v>
      </c>
      <c r="P1389" s="663">
        <v>379.60999999999996</v>
      </c>
      <c r="Q1389" s="678">
        <v>0.36842105263157893</v>
      </c>
      <c r="R1389" s="662">
        <v>7</v>
      </c>
      <c r="S1389" s="678">
        <v>0.36842105263157893</v>
      </c>
      <c r="T1389" s="745">
        <v>3</v>
      </c>
      <c r="U1389" s="701">
        <v>0.35294117647058826</v>
      </c>
    </row>
    <row r="1390" spans="1:21" ht="14.4" customHeight="1" x14ac:dyDescent="0.3">
      <c r="A1390" s="661">
        <v>4</v>
      </c>
      <c r="B1390" s="662" t="s">
        <v>3182</v>
      </c>
      <c r="C1390" s="662" t="s">
        <v>3518</v>
      </c>
      <c r="D1390" s="743" t="s">
        <v>5665</v>
      </c>
      <c r="E1390" s="744" t="s">
        <v>3550</v>
      </c>
      <c r="F1390" s="662" t="s">
        <v>3512</v>
      </c>
      <c r="G1390" s="662" t="s">
        <v>3687</v>
      </c>
      <c r="H1390" s="662" t="s">
        <v>597</v>
      </c>
      <c r="I1390" s="662" t="s">
        <v>4977</v>
      </c>
      <c r="J1390" s="662" t="s">
        <v>2663</v>
      </c>
      <c r="K1390" s="662" t="s">
        <v>4978</v>
      </c>
      <c r="L1390" s="663">
        <v>0</v>
      </c>
      <c r="M1390" s="663">
        <v>0</v>
      </c>
      <c r="N1390" s="662">
        <v>6</v>
      </c>
      <c r="O1390" s="745">
        <v>1</v>
      </c>
      <c r="P1390" s="663">
        <v>0</v>
      </c>
      <c r="Q1390" s="678"/>
      <c r="R1390" s="662">
        <v>3</v>
      </c>
      <c r="S1390" s="678">
        <v>0.5</v>
      </c>
      <c r="T1390" s="745">
        <v>0.5</v>
      </c>
      <c r="U1390" s="701">
        <v>0.5</v>
      </c>
    </row>
    <row r="1391" spans="1:21" ht="14.4" customHeight="1" x14ac:dyDescent="0.3">
      <c r="A1391" s="661">
        <v>4</v>
      </c>
      <c r="B1391" s="662" t="s">
        <v>3182</v>
      </c>
      <c r="C1391" s="662" t="s">
        <v>3518</v>
      </c>
      <c r="D1391" s="743" t="s">
        <v>5665</v>
      </c>
      <c r="E1391" s="744" t="s">
        <v>3550</v>
      </c>
      <c r="F1391" s="662" t="s">
        <v>3512</v>
      </c>
      <c r="G1391" s="662" t="s">
        <v>3687</v>
      </c>
      <c r="H1391" s="662" t="s">
        <v>597</v>
      </c>
      <c r="I1391" s="662" t="s">
        <v>4977</v>
      </c>
      <c r="J1391" s="662" t="s">
        <v>2663</v>
      </c>
      <c r="K1391" s="662" t="s">
        <v>4978</v>
      </c>
      <c r="L1391" s="663">
        <v>111.45</v>
      </c>
      <c r="M1391" s="663">
        <v>334.35</v>
      </c>
      <c r="N1391" s="662">
        <v>3</v>
      </c>
      <c r="O1391" s="745">
        <v>0.5</v>
      </c>
      <c r="P1391" s="663">
        <v>334.35</v>
      </c>
      <c r="Q1391" s="678">
        <v>1</v>
      </c>
      <c r="R1391" s="662">
        <v>3</v>
      </c>
      <c r="S1391" s="678">
        <v>1</v>
      </c>
      <c r="T1391" s="745">
        <v>0.5</v>
      </c>
      <c r="U1391" s="701">
        <v>1</v>
      </c>
    </row>
    <row r="1392" spans="1:21" ht="14.4" customHeight="1" x14ac:dyDescent="0.3">
      <c r="A1392" s="661">
        <v>4</v>
      </c>
      <c r="B1392" s="662" t="s">
        <v>3182</v>
      </c>
      <c r="C1392" s="662" t="s">
        <v>3518</v>
      </c>
      <c r="D1392" s="743" t="s">
        <v>5665</v>
      </c>
      <c r="E1392" s="744" t="s">
        <v>3550</v>
      </c>
      <c r="F1392" s="662" t="s">
        <v>3512</v>
      </c>
      <c r="G1392" s="662" t="s">
        <v>3593</v>
      </c>
      <c r="H1392" s="662" t="s">
        <v>597</v>
      </c>
      <c r="I1392" s="662" t="s">
        <v>806</v>
      </c>
      <c r="J1392" s="662" t="s">
        <v>3594</v>
      </c>
      <c r="K1392" s="662" t="s">
        <v>3595</v>
      </c>
      <c r="L1392" s="663">
        <v>0</v>
      </c>
      <c r="M1392" s="663">
        <v>0</v>
      </c>
      <c r="N1392" s="662">
        <v>2</v>
      </c>
      <c r="O1392" s="745">
        <v>1.5</v>
      </c>
      <c r="P1392" s="663">
        <v>0</v>
      </c>
      <c r="Q1392" s="678"/>
      <c r="R1392" s="662">
        <v>2</v>
      </c>
      <c r="S1392" s="678">
        <v>1</v>
      </c>
      <c r="T1392" s="745">
        <v>1.5</v>
      </c>
      <c r="U1392" s="701">
        <v>1</v>
      </c>
    </row>
    <row r="1393" spans="1:21" ht="14.4" customHeight="1" x14ac:dyDescent="0.3">
      <c r="A1393" s="661">
        <v>4</v>
      </c>
      <c r="B1393" s="662" t="s">
        <v>3182</v>
      </c>
      <c r="C1393" s="662" t="s">
        <v>3518</v>
      </c>
      <c r="D1393" s="743" t="s">
        <v>5665</v>
      </c>
      <c r="E1393" s="744" t="s">
        <v>3550</v>
      </c>
      <c r="F1393" s="662" t="s">
        <v>3512</v>
      </c>
      <c r="G1393" s="662" t="s">
        <v>4060</v>
      </c>
      <c r="H1393" s="662" t="s">
        <v>597</v>
      </c>
      <c r="I1393" s="662" t="s">
        <v>4548</v>
      </c>
      <c r="J1393" s="662" t="s">
        <v>719</v>
      </c>
      <c r="K1393" s="662" t="s">
        <v>4549</v>
      </c>
      <c r="L1393" s="663">
        <v>152.33000000000001</v>
      </c>
      <c r="M1393" s="663">
        <v>456.99</v>
      </c>
      <c r="N1393" s="662">
        <v>3</v>
      </c>
      <c r="O1393" s="745">
        <v>1</v>
      </c>
      <c r="P1393" s="663"/>
      <c r="Q1393" s="678">
        <v>0</v>
      </c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4</v>
      </c>
      <c r="B1394" s="662" t="s">
        <v>3182</v>
      </c>
      <c r="C1394" s="662" t="s">
        <v>3518</v>
      </c>
      <c r="D1394" s="743" t="s">
        <v>5665</v>
      </c>
      <c r="E1394" s="744" t="s">
        <v>3550</v>
      </c>
      <c r="F1394" s="662" t="s">
        <v>3512</v>
      </c>
      <c r="G1394" s="662" t="s">
        <v>4981</v>
      </c>
      <c r="H1394" s="662" t="s">
        <v>597</v>
      </c>
      <c r="I1394" s="662" t="s">
        <v>5083</v>
      </c>
      <c r="J1394" s="662" t="s">
        <v>5084</v>
      </c>
      <c r="K1394" s="662" t="s">
        <v>5085</v>
      </c>
      <c r="L1394" s="663">
        <v>90.6</v>
      </c>
      <c r="M1394" s="663">
        <v>271.79999999999995</v>
      </c>
      <c r="N1394" s="662">
        <v>3</v>
      </c>
      <c r="O1394" s="745">
        <v>1</v>
      </c>
      <c r="P1394" s="663"/>
      <c r="Q1394" s="678">
        <v>0</v>
      </c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4</v>
      </c>
      <c r="B1395" s="662" t="s">
        <v>3182</v>
      </c>
      <c r="C1395" s="662" t="s">
        <v>3518</v>
      </c>
      <c r="D1395" s="743" t="s">
        <v>5665</v>
      </c>
      <c r="E1395" s="744" t="s">
        <v>3550</v>
      </c>
      <c r="F1395" s="662" t="s">
        <v>3512</v>
      </c>
      <c r="G1395" s="662" t="s">
        <v>4981</v>
      </c>
      <c r="H1395" s="662" t="s">
        <v>597</v>
      </c>
      <c r="I1395" s="662" t="s">
        <v>5086</v>
      </c>
      <c r="J1395" s="662" t="s">
        <v>5087</v>
      </c>
      <c r="K1395" s="662" t="s">
        <v>5088</v>
      </c>
      <c r="L1395" s="663">
        <v>90.6</v>
      </c>
      <c r="M1395" s="663">
        <v>271.79999999999995</v>
      </c>
      <c r="N1395" s="662">
        <v>3</v>
      </c>
      <c r="O1395" s="745">
        <v>1</v>
      </c>
      <c r="P1395" s="663"/>
      <c r="Q1395" s="678">
        <v>0</v>
      </c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4</v>
      </c>
      <c r="B1396" s="662" t="s">
        <v>3182</v>
      </c>
      <c r="C1396" s="662" t="s">
        <v>3518</v>
      </c>
      <c r="D1396" s="743" t="s">
        <v>5665</v>
      </c>
      <c r="E1396" s="744" t="s">
        <v>3550</v>
      </c>
      <c r="F1396" s="662" t="s">
        <v>3512</v>
      </c>
      <c r="G1396" s="662" t="s">
        <v>4981</v>
      </c>
      <c r="H1396" s="662" t="s">
        <v>597</v>
      </c>
      <c r="I1396" s="662" t="s">
        <v>5089</v>
      </c>
      <c r="J1396" s="662" t="s">
        <v>5090</v>
      </c>
      <c r="K1396" s="662" t="s">
        <v>5091</v>
      </c>
      <c r="L1396" s="663">
        <v>90.6</v>
      </c>
      <c r="M1396" s="663">
        <v>3624</v>
      </c>
      <c r="N1396" s="662">
        <v>40</v>
      </c>
      <c r="O1396" s="745">
        <v>14</v>
      </c>
      <c r="P1396" s="663">
        <v>906</v>
      </c>
      <c r="Q1396" s="678">
        <v>0.25</v>
      </c>
      <c r="R1396" s="662">
        <v>10</v>
      </c>
      <c r="S1396" s="678">
        <v>0.25</v>
      </c>
      <c r="T1396" s="745">
        <v>4</v>
      </c>
      <c r="U1396" s="701">
        <v>0.2857142857142857</v>
      </c>
    </row>
    <row r="1397" spans="1:21" ht="14.4" customHeight="1" x14ac:dyDescent="0.3">
      <c r="A1397" s="661">
        <v>4</v>
      </c>
      <c r="B1397" s="662" t="s">
        <v>3182</v>
      </c>
      <c r="C1397" s="662" t="s">
        <v>3518</v>
      </c>
      <c r="D1397" s="743" t="s">
        <v>5665</v>
      </c>
      <c r="E1397" s="744" t="s">
        <v>3550</v>
      </c>
      <c r="F1397" s="662" t="s">
        <v>3512</v>
      </c>
      <c r="G1397" s="662" t="s">
        <v>4981</v>
      </c>
      <c r="H1397" s="662" t="s">
        <v>597</v>
      </c>
      <c r="I1397" s="662" t="s">
        <v>5092</v>
      </c>
      <c r="J1397" s="662" t="s">
        <v>5084</v>
      </c>
      <c r="K1397" s="662" t="s">
        <v>5093</v>
      </c>
      <c r="L1397" s="663">
        <v>0</v>
      </c>
      <c r="M1397" s="663">
        <v>0</v>
      </c>
      <c r="N1397" s="662">
        <v>3</v>
      </c>
      <c r="O1397" s="745">
        <v>1</v>
      </c>
      <c r="P1397" s="663"/>
      <c r="Q1397" s="678"/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4</v>
      </c>
      <c r="B1398" s="662" t="s">
        <v>3182</v>
      </c>
      <c r="C1398" s="662" t="s">
        <v>3518</v>
      </c>
      <c r="D1398" s="743" t="s">
        <v>5665</v>
      </c>
      <c r="E1398" s="744" t="s">
        <v>3550</v>
      </c>
      <c r="F1398" s="662" t="s">
        <v>3512</v>
      </c>
      <c r="G1398" s="662" t="s">
        <v>3666</v>
      </c>
      <c r="H1398" s="662" t="s">
        <v>1373</v>
      </c>
      <c r="I1398" s="662" t="s">
        <v>2290</v>
      </c>
      <c r="J1398" s="662" t="s">
        <v>2291</v>
      </c>
      <c r="K1398" s="662" t="s">
        <v>2292</v>
      </c>
      <c r="L1398" s="663">
        <v>31.32</v>
      </c>
      <c r="M1398" s="663">
        <v>156.60000000000002</v>
      </c>
      <c r="N1398" s="662">
        <v>5</v>
      </c>
      <c r="O1398" s="745">
        <v>2</v>
      </c>
      <c r="P1398" s="663">
        <v>93.960000000000008</v>
      </c>
      <c r="Q1398" s="678">
        <v>0.6</v>
      </c>
      <c r="R1398" s="662">
        <v>3</v>
      </c>
      <c r="S1398" s="678">
        <v>0.6</v>
      </c>
      <c r="T1398" s="745">
        <v>1</v>
      </c>
      <c r="U1398" s="701">
        <v>0.5</v>
      </c>
    </row>
    <row r="1399" spans="1:21" ht="14.4" customHeight="1" x14ac:dyDescent="0.3">
      <c r="A1399" s="661">
        <v>4</v>
      </c>
      <c r="B1399" s="662" t="s">
        <v>3182</v>
      </c>
      <c r="C1399" s="662" t="s">
        <v>3518</v>
      </c>
      <c r="D1399" s="743" t="s">
        <v>5665</v>
      </c>
      <c r="E1399" s="744" t="s">
        <v>3550</v>
      </c>
      <c r="F1399" s="662" t="s">
        <v>3512</v>
      </c>
      <c r="G1399" s="662" t="s">
        <v>3599</v>
      </c>
      <c r="H1399" s="662" t="s">
        <v>597</v>
      </c>
      <c r="I1399" s="662" t="s">
        <v>3600</v>
      </c>
      <c r="J1399" s="662" t="s">
        <v>3601</v>
      </c>
      <c r="K1399" s="662" t="s">
        <v>2249</v>
      </c>
      <c r="L1399" s="663">
        <v>0</v>
      </c>
      <c r="M1399" s="663">
        <v>0</v>
      </c>
      <c r="N1399" s="662">
        <v>4</v>
      </c>
      <c r="O1399" s="745">
        <v>1.5</v>
      </c>
      <c r="P1399" s="663">
        <v>0</v>
      </c>
      <c r="Q1399" s="678"/>
      <c r="R1399" s="662">
        <v>1</v>
      </c>
      <c r="S1399" s="678">
        <v>0.25</v>
      </c>
      <c r="T1399" s="745">
        <v>0.5</v>
      </c>
      <c r="U1399" s="701">
        <v>0.33333333333333331</v>
      </c>
    </row>
    <row r="1400" spans="1:21" ht="14.4" customHeight="1" x14ac:dyDescent="0.3">
      <c r="A1400" s="661">
        <v>4</v>
      </c>
      <c r="B1400" s="662" t="s">
        <v>3182</v>
      </c>
      <c r="C1400" s="662" t="s">
        <v>3518</v>
      </c>
      <c r="D1400" s="743" t="s">
        <v>5665</v>
      </c>
      <c r="E1400" s="744" t="s">
        <v>3550</v>
      </c>
      <c r="F1400" s="662" t="s">
        <v>3512</v>
      </c>
      <c r="G1400" s="662" t="s">
        <v>3599</v>
      </c>
      <c r="H1400" s="662" t="s">
        <v>597</v>
      </c>
      <c r="I1400" s="662" t="s">
        <v>4988</v>
      </c>
      <c r="J1400" s="662" t="s">
        <v>3601</v>
      </c>
      <c r="K1400" s="662" t="s">
        <v>2249</v>
      </c>
      <c r="L1400" s="663">
        <v>0</v>
      </c>
      <c r="M1400" s="663">
        <v>0</v>
      </c>
      <c r="N1400" s="662">
        <v>2</v>
      </c>
      <c r="O1400" s="745">
        <v>1</v>
      </c>
      <c r="P1400" s="663"/>
      <c r="Q1400" s="678"/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4</v>
      </c>
      <c r="B1401" s="662" t="s">
        <v>3182</v>
      </c>
      <c r="C1401" s="662" t="s">
        <v>3518</v>
      </c>
      <c r="D1401" s="743" t="s">
        <v>5665</v>
      </c>
      <c r="E1401" s="744" t="s">
        <v>3550</v>
      </c>
      <c r="F1401" s="662" t="s">
        <v>3512</v>
      </c>
      <c r="G1401" s="662" t="s">
        <v>3602</v>
      </c>
      <c r="H1401" s="662" t="s">
        <v>1373</v>
      </c>
      <c r="I1401" s="662" t="s">
        <v>2312</v>
      </c>
      <c r="J1401" s="662" t="s">
        <v>1539</v>
      </c>
      <c r="K1401" s="662" t="s">
        <v>2313</v>
      </c>
      <c r="L1401" s="663">
        <v>53.57</v>
      </c>
      <c r="M1401" s="663">
        <v>53.57</v>
      </c>
      <c r="N1401" s="662">
        <v>1</v>
      </c>
      <c r="O1401" s="745">
        <v>0.5</v>
      </c>
      <c r="P1401" s="663"/>
      <c r="Q1401" s="678">
        <v>0</v>
      </c>
      <c r="R1401" s="662"/>
      <c r="S1401" s="678">
        <v>0</v>
      </c>
      <c r="T1401" s="745"/>
      <c r="U1401" s="701">
        <v>0</v>
      </c>
    </row>
    <row r="1402" spans="1:21" ht="14.4" customHeight="1" x14ac:dyDescent="0.3">
      <c r="A1402" s="661">
        <v>4</v>
      </c>
      <c r="B1402" s="662" t="s">
        <v>3182</v>
      </c>
      <c r="C1402" s="662" t="s">
        <v>3518</v>
      </c>
      <c r="D1402" s="743" t="s">
        <v>5665</v>
      </c>
      <c r="E1402" s="744" t="s">
        <v>3550</v>
      </c>
      <c r="F1402" s="662" t="s">
        <v>3513</v>
      </c>
      <c r="G1402" s="662" t="s">
        <v>3603</v>
      </c>
      <c r="H1402" s="662" t="s">
        <v>597</v>
      </c>
      <c r="I1402" s="662" t="s">
        <v>4072</v>
      </c>
      <c r="J1402" s="662" t="s">
        <v>3605</v>
      </c>
      <c r="K1402" s="662"/>
      <c r="L1402" s="663">
        <v>0</v>
      </c>
      <c r="M1402" s="663">
        <v>0</v>
      </c>
      <c r="N1402" s="662">
        <v>5</v>
      </c>
      <c r="O1402" s="745">
        <v>4</v>
      </c>
      <c r="P1402" s="663">
        <v>0</v>
      </c>
      <c r="Q1402" s="678"/>
      <c r="R1402" s="662">
        <v>5</v>
      </c>
      <c r="S1402" s="678">
        <v>1</v>
      </c>
      <c r="T1402" s="745">
        <v>4</v>
      </c>
      <c r="U1402" s="701">
        <v>1</v>
      </c>
    </row>
    <row r="1403" spans="1:21" ht="14.4" customHeight="1" x14ac:dyDescent="0.3">
      <c r="A1403" s="661">
        <v>4</v>
      </c>
      <c r="B1403" s="662" t="s">
        <v>3182</v>
      </c>
      <c r="C1403" s="662" t="s">
        <v>3518</v>
      </c>
      <c r="D1403" s="743" t="s">
        <v>5665</v>
      </c>
      <c r="E1403" s="744" t="s">
        <v>3550</v>
      </c>
      <c r="F1403" s="662" t="s">
        <v>3513</v>
      </c>
      <c r="G1403" s="662" t="s">
        <v>3603</v>
      </c>
      <c r="H1403" s="662" t="s">
        <v>597</v>
      </c>
      <c r="I1403" s="662" t="s">
        <v>3604</v>
      </c>
      <c r="J1403" s="662" t="s">
        <v>3605</v>
      </c>
      <c r="K1403" s="662"/>
      <c r="L1403" s="663">
        <v>0</v>
      </c>
      <c r="M1403" s="663">
        <v>0</v>
      </c>
      <c r="N1403" s="662">
        <v>1</v>
      </c>
      <c r="O1403" s="745">
        <v>0.5</v>
      </c>
      <c r="P1403" s="663">
        <v>0</v>
      </c>
      <c r="Q1403" s="678"/>
      <c r="R1403" s="662">
        <v>1</v>
      </c>
      <c r="S1403" s="678">
        <v>1</v>
      </c>
      <c r="T1403" s="745">
        <v>0.5</v>
      </c>
      <c r="U1403" s="701">
        <v>1</v>
      </c>
    </row>
    <row r="1404" spans="1:21" ht="14.4" customHeight="1" x14ac:dyDescent="0.3">
      <c r="A1404" s="661">
        <v>4</v>
      </c>
      <c r="B1404" s="662" t="s">
        <v>3182</v>
      </c>
      <c r="C1404" s="662" t="s">
        <v>3518</v>
      </c>
      <c r="D1404" s="743" t="s">
        <v>5665</v>
      </c>
      <c r="E1404" s="744" t="s">
        <v>3550</v>
      </c>
      <c r="F1404" s="662" t="s">
        <v>3514</v>
      </c>
      <c r="G1404" s="662" t="s">
        <v>3820</v>
      </c>
      <c r="H1404" s="662" t="s">
        <v>597</v>
      </c>
      <c r="I1404" s="662" t="s">
        <v>3952</v>
      </c>
      <c r="J1404" s="662" t="s">
        <v>3953</v>
      </c>
      <c r="K1404" s="662" t="s">
        <v>3954</v>
      </c>
      <c r="L1404" s="663">
        <v>200</v>
      </c>
      <c r="M1404" s="663">
        <v>1200</v>
      </c>
      <c r="N1404" s="662">
        <v>6</v>
      </c>
      <c r="O1404" s="745">
        <v>3</v>
      </c>
      <c r="P1404" s="663">
        <v>1200</v>
      </c>
      <c r="Q1404" s="678">
        <v>1</v>
      </c>
      <c r="R1404" s="662">
        <v>6</v>
      </c>
      <c r="S1404" s="678">
        <v>1</v>
      </c>
      <c r="T1404" s="745">
        <v>3</v>
      </c>
      <c r="U1404" s="701">
        <v>1</v>
      </c>
    </row>
    <row r="1405" spans="1:21" ht="14.4" customHeight="1" x14ac:dyDescent="0.3">
      <c r="A1405" s="661">
        <v>4</v>
      </c>
      <c r="B1405" s="662" t="s">
        <v>3182</v>
      </c>
      <c r="C1405" s="662" t="s">
        <v>3518</v>
      </c>
      <c r="D1405" s="743" t="s">
        <v>5665</v>
      </c>
      <c r="E1405" s="744" t="s">
        <v>3550</v>
      </c>
      <c r="F1405" s="662" t="s">
        <v>3514</v>
      </c>
      <c r="G1405" s="662" t="s">
        <v>3820</v>
      </c>
      <c r="H1405" s="662" t="s">
        <v>597</v>
      </c>
      <c r="I1405" s="662" t="s">
        <v>3955</v>
      </c>
      <c r="J1405" s="662" t="s">
        <v>3956</v>
      </c>
      <c r="K1405" s="662" t="s">
        <v>3957</v>
      </c>
      <c r="L1405" s="663">
        <v>120</v>
      </c>
      <c r="M1405" s="663">
        <v>240</v>
      </c>
      <c r="N1405" s="662">
        <v>2</v>
      </c>
      <c r="O1405" s="745">
        <v>1</v>
      </c>
      <c r="P1405" s="663">
        <v>240</v>
      </c>
      <c r="Q1405" s="678">
        <v>1</v>
      </c>
      <c r="R1405" s="662">
        <v>2</v>
      </c>
      <c r="S1405" s="678">
        <v>1</v>
      </c>
      <c r="T1405" s="745">
        <v>1</v>
      </c>
      <c r="U1405" s="701">
        <v>1</v>
      </c>
    </row>
    <row r="1406" spans="1:21" ht="14.4" customHeight="1" x14ac:dyDescent="0.3">
      <c r="A1406" s="661">
        <v>4</v>
      </c>
      <c r="B1406" s="662" t="s">
        <v>3182</v>
      </c>
      <c r="C1406" s="662" t="s">
        <v>3518</v>
      </c>
      <c r="D1406" s="743" t="s">
        <v>5665</v>
      </c>
      <c r="E1406" s="744" t="s">
        <v>3550</v>
      </c>
      <c r="F1406" s="662" t="s">
        <v>3514</v>
      </c>
      <c r="G1406" s="662" t="s">
        <v>3820</v>
      </c>
      <c r="H1406" s="662" t="s">
        <v>597</v>
      </c>
      <c r="I1406" s="662" t="s">
        <v>5094</v>
      </c>
      <c r="J1406" s="662" t="s">
        <v>5095</v>
      </c>
      <c r="K1406" s="662" t="s">
        <v>5096</v>
      </c>
      <c r="L1406" s="663">
        <v>207.12</v>
      </c>
      <c r="M1406" s="663">
        <v>1035.5999999999999</v>
      </c>
      <c r="N1406" s="662">
        <v>5</v>
      </c>
      <c r="O1406" s="745">
        <v>1</v>
      </c>
      <c r="P1406" s="663"/>
      <c r="Q1406" s="678">
        <v>0</v>
      </c>
      <c r="R1406" s="662"/>
      <c r="S1406" s="678">
        <v>0</v>
      </c>
      <c r="T1406" s="745"/>
      <c r="U1406" s="701">
        <v>0</v>
      </c>
    </row>
    <row r="1407" spans="1:21" ht="14.4" customHeight="1" x14ac:dyDescent="0.3">
      <c r="A1407" s="661">
        <v>4</v>
      </c>
      <c r="B1407" s="662" t="s">
        <v>3182</v>
      </c>
      <c r="C1407" s="662" t="s">
        <v>3518</v>
      </c>
      <c r="D1407" s="743" t="s">
        <v>5665</v>
      </c>
      <c r="E1407" s="744" t="s">
        <v>3550</v>
      </c>
      <c r="F1407" s="662" t="s">
        <v>3514</v>
      </c>
      <c r="G1407" s="662" t="s">
        <v>3976</v>
      </c>
      <c r="H1407" s="662" t="s">
        <v>597</v>
      </c>
      <c r="I1407" s="662" t="s">
        <v>3977</v>
      </c>
      <c r="J1407" s="662" t="s">
        <v>3978</v>
      </c>
      <c r="K1407" s="662" t="s">
        <v>3979</v>
      </c>
      <c r="L1407" s="663">
        <v>410</v>
      </c>
      <c r="M1407" s="663">
        <v>19680</v>
      </c>
      <c r="N1407" s="662">
        <v>48</v>
      </c>
      <c r="O1407" s="745">
        <v>48</v>
      </c>
      <c r="P1407" s="663">
        <v>18450</v>
      </c>
      <c r="Q1407" s="678">
        <v>0.9375</v>
      </c>
      <c r="R1407" s="662">
        <v>45</v>
      </c>
      <c r="S1407" s="678">
        <v>0.9375</v>
      </c>
      <c r="T1407" s="745">
        <v>45</v>
      </c>
      <c r="U1407" s="701">
        <v>0.9375</v>
      </c>
    </row>
    <row r="1408" spans="1:21" ht="14.4" customHeight="1" x14ac:dyDescent="0.3">
      <c r="A1408" s="661">
        <v>4</v>
      </c>
      <c r="B1408" s="662" t="s">
        <v>3182</v>
      </c>
      <c r="C1408" s="662" t="s">
        <v>3518</v>
      </c>
      <c r="D1408" s="743" t="s">
        <v>5665</v>
      </c>
      <c r="E1408" s="744" t="s">
        <v>3550</v>
      </c>
      <c r="F1408" s="662" t="s">
        <v>3514</v>
      </c>
      <c r="G1408" s="662" t="s">
        <v>3976</v>
      </c>
      <c r="H1408" s="662" t="s">
        <v>597</v>
      </c>
      <c r="I1408" s="662" t="s">
        <v>3980</v>
      </c>
      <c r="J1408" s="662" t="s">
        <v>3981</v>
      </c>
      <c r="K1408" s="662" t="s">
        <v>3982</v>
      </c>
      <c r="L1408" s="663">
        <v>566</v>
      </c>
      <c r="M1408" s="663">
        <v>2830</v>
      </c>
      <c r="N1408" s="662">
        <v>5</v>
      </c>
      <c r="O1408" s="745">
        <v>5</v>
      </c>
      <c r="P1408" s="663"/>
      <c r="Q1408" s="678">
        <v>0</v>
      </c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4</v>
      </c>
      <c r="B1409" s="662" t="s">
        <v>3182</v>
      </c>
      <c r="C1409" s="662" t="s">
        <v>3518</v>
      </c>
      <c r="D1409" s="743" t="s">
        <v>5665</v>
      </c>
      <c r="E1409" s="744" t="s">
        <v>3550</v>
      </c>
      <c r="F1409" s="662" t="s">
        <v>3514</v>
      </c>
      <c r="G1409" s="662" t="s">
        <v>3768</v>
      </c>
      <c r="H1409" s="662" t="s">
        <v>597</v>
      </c>
      <c r="I1409" s="662" t="s">
        <v>3840</v>
      </c>
      <c r="J1409" s="662" t="s">
        <v>3841</v>
      </c>
      <c r="K1409" s="662" t="s">
        <v>3842</v>
      </c>
      <c r="L1409" s="663">
        <v>900</v>
      </c>
      <c r="M1409" s="663">
        <v>8100</v>
      </c>
      <c r="N1409" s="662">
        <v>9</v>
      </c>
      <c r="O1409" s="745">
        <v>9</v>
      </c>
      <c r="P1409" s="663">
        <v>8100</v>
      </c>
      <c r="Q1409" s="678">
        <v>1</v>
      </c>
      <c r="R1409" s="662">
        <v>9</v>
      </c>
      <c r="S1409" s="678">
        <v>1</v>
      </c>
      <c r="T1409" s="745">
        <v>9</v>
      </c>
      <c r="U1409" s="701">
        <v>1</v>
      </c>
    </row>
    <row r="1410" spans="1:21" ht="14.4" customHeight="1" x14ac:dyDescent="0.3">
      <c r="A1410" s="661">
        <v>4</v>
      </c>
      <c r="B1410" s="662" t="s">
        <v>3182</v>
      </c>
      <c r="C1410" s="662" t="s">
        <v>3518</v>
      </c>
      <c r="D1410" s="743" t="s">
        <v>5665</v>
      </c>
      <c r="E1410" s="744" t="s">
        <v>3550</v>
      </c>
      <c r="F1410" s="662" t="s">
        <v>3514</v>
      </c>
      <c r="G1410" s="662" t="s">
        <v>3768</v>
      </c>
      <c r="H1410" s="662" t="s">
        <v>597</v>
      </c>
      <c r="I1410" s="662" t="s">
        <v>3810</v>
      </c>
      <c r="J1410" s="662" t="s">
        <v>3811</v>
      </c>
      <c r="K1410" s="662" t="s">
        <v>3812</v>
      </c>
      <c r="L1410" s="663">
        <v>378.48</v>
      </c>
      <c r="M1410" s="663">
        <v>756.96</v>
      </c>
      <c r="N1410" s="662">
        <v>2</v>
      </c>
      <c r="O1410" s="745">
        <v>2</v>
      </c>
      <c r="P1410" s="663">
        <v>756.96</v>
      </c>
      <c r="Q1410" s="678">
        <v>1</v>
      </c>
      <c r="R1410" s="662">
        <v>2</v>
      </c>
      <c r="S1410" s="678">
        <v>1</v>
      </c>
      <c r="T1410" s="745">
        <v>2</v>
      </c>
      <c r="U1410" s="701">
        <v>1</v>
      </c>
    </row>
    <row r="1411" spans="1:21" ht="14.4" customHeight="1" x14ac:dyDescent="0.3">
      <c r="A1411" s="661">
        <v>4</v>
      </c>
      <c r="B1411" s="662" t="s">
        <v>3182</v>
      </c>
      <c r="C1411" s="662" t="s">
        <v>3518</v>
      </c>
      <c r="D1411" s="743" t="s">
        <v>5665</v>
      </c>
      <c r="E1411" s="744" t="s">
        <v>3550</v>
      </c>
      <c r="F1411" s="662" t="s">
        <v>3514</v>
      </c>
      <c r="G1411" s="662" t="s">
        <v>3768</v>
      </c>
      <c r="H1411" s="662" t="s">
        <v>597</v>
      </c>
      <c r="I1411" s="662" t="s">
        <v>4566</v>
      </c>
      <c r="J1411" s="662" t="s">
        <v>4567</v>
      </c>
      <c r="K1411" s="662" t="s">
        <v>4568</v>
      </c>
      <c r="L1411" s="663">
        <v>906.78</v>
      </c>
      <c r="M1411" s="663">
        <v>906.78</v>
      </c>
      <c r="N1411" s="662">
        <v>1</v>
      </c>
      <c r="O1411" s="745">
        <v>1</v>
      </c>
      <c r="P1411" s="663">
        <v>906.78</v>
      </c>
      <c r="Q1411" s="678">
        <v>1</v>
      </c>
      <c r="R1411" s="662">
        <v>1</v>
      </c>
      <c r="S1411" s="678">
        <v>1</v>
      </c>
      <c r="T1411" s="745">
        <v>1</v>
      </c>
      <c r="U1411" s="701">
        <v>1</v>
      </c>
    </row>
    <row r="1412" spans="1:21" ht="14.4" customHeight="1" x14ac:dyDescent="0.3">
      <c r="A1412" s="661">
        <v>4</v>
      </c>
      <c r="B1412" s="662" t="s">
        <v>3182</v>
      </c>
      <c r="C1412" s="662" t="s">
        <v>3518</v>
      </c>
      <c r="D1412" s="743" t="s">
        <v>5665</v>
      </c>
      <c r="E1412" s="744" t="s">
        <v>3551</v>
      </c>
      <c r="F1412" s="662" t="s">
        <v>3512</v>
      </c>
      <c r="G1412" s="662" t="s">
        <v>4003</v>
      </c>
      <c r="H1412" s="662" t="s">
        <v>1373</v>
      </c>
      <c r="I1412" s="662" t="s">
        <v>4004</v>
      </c>
      <c r="J1412" s="662" t="s">
        <v>2726</v>
      </c>
      <c r="K1412" s="662" t="s">
        <v>4005</v>
      </c>
      <c r="L1412" s="663">
        <v>144.01</v>
      </c>
      <c r="M1412" s="663">
        <v>144.01</v>
      </c>
      <c r="N1412" s="662">
        <v>1</v>
      </c>
      <c r="O1412" s="745">
        <v>0.5</v>
      </c>
      <c r="P1412" s="663">
        <v>144.01</v>
      </c>
      <c r="Q1412" s="678">
        <v>1</v>
      </c>
      <c r="R1412" s="662">
        <v>1</v>
      </c>
      <c r="S1412" s="678">
        <v>1</v>
      </c>
      <c r="T1412" s="745">
        <v>0.5</v>
      </c>
      <c r="U1412" s="701">
        <v>1</v>
      </c>
    </row>
    <row r="1413" spans="1:21" ht="14.4" customHeight="1" x14ac:dyDescent="0.3">
      <c r="A1413" s="661">
        <v>4</v>
      </c>
      <c r="B1413" s="662" t="s">
        <v>3182</v>
      </c>
      <c r="C1413" s="662" t="s">
        <v>3518</v>
      </c>
      <c r="D1413" s="743" t="s">
        <v>5665</v>
      </c>
      <c r="E1413" s="744" t="s">
        <v>3551</v>
      </c>
      <c r="F1413" s="662" t="s">
        <v>3512</v>
      </c>
      <c r="G1413" s="662" t="s">
        <v>4003</v>
      </c>
      <c r="H1413" s="662" t="s">
        <v>1373</v>
      </c>
      <c r="I1413" s="662" t="s">
        <v>5097</v>
      </c>
      <c r="J1413" s="662" t="s">
        <v>2726</v>
      </c>
      <c r="K1413" s="662" t="s">
        <v>4005</v>
      </c>
      <c r="L1413" s="663">
        <v>0</v>
      </c>
      <c r="M1413" s="663">
        <v>0</v>
      </c>
      <c r="N1413" s="662">
        <v>2</v>
      </c>
      <c r="O1413" s="745">
        <v>0.5</v>
      </c>
      <c r="P1413" s="663">
        <v>0</v>
      </c>
      <c r="Q1413" s="678"/>
      <c r="R1413" s="662">
        <v>2</v>
      </c>
      <c r="S1413" s="678">
        <v>1</v>
      </c>
      <c r="T1413" s="745">
        <v>0.5</v>
      </c>
      <c r="U1413" s="701">
        <v>1</v>
      </c>
    </row>
    <row r="1414" spans="1:21" ht="14.4" customHeight="1" x14ac:dyDescent="0.3">
      <c r="A1414" s="661">
        <v>4</v>
      </c>
      <c r="B1414" s="662" t="s">
        <v>3182</v>
      </c>
      <c r="C1414" s="662" t="s">
        <v>3518</v>
      </c>
      <c r="D1414" s="743" t="s">
        <v>5665</v>
      </c>
      <c r="E1414" s="744" t="s">
        <v>3551</v>
      </c>
      <c r="F1414" s="662" t="s">
        <v>3512</v>
      </c>
      <c r="G1414" s="662" t="s">
        <v>3573</v>
      </c>
      <c r="H1414" s="662" t="s">
        <v>597</v>
      </c>
      <c r="I1414" s="662" t="s">
        <v>5098</v>
      </c>
      <c r="J1414" s="662" t="s">
        <v>2273</v>
      </c>
      <c r="K1414" s="662" t="s">
        <v>5099</v>
      </c>
      <c r="L1414" s="663">
        <v>0</v>
      </c>
      <c r="M1414" s="663">
        <v>0</v>
      </c>
      <c r="N1414" s="662">
        <v>1</v>
      </c>
      <c r="O1414" s="745">
        <v>0.5</v>
      </c>
      <c r="P1414" s="663">
        <v>0</v>
      </c>
      <c r="Q1414" s="678"/>
      <c r="R1414" s="662">
        <v>1</v>
      </c>
      <c r="S1414" s="678">
        <v>1</v>
      </c>
      <c r="T1414" s="745">
        <v>0.5</v>
      </c>
      <c r="U1414" s="701">
        <v>1</v>
      </c>
    </row>
    <row r="1415" spans="1:21" ht="14.4" customHeight="1" x14ac:dyDescent="0.3">
      <c r="A1415" s="661">
        <v>4</v>
      </c>
      <c r="B1415" s="662" t="s">
        <v>3182</v>
      </c>
      <c r="C1415" s="662" t="s">
        <v>3518</v>
      </c>
      <c r="D1415" s="743" t="s">
        <v>5665</v>
      </c>
      <c r="E1415" s="744" t="s">
        <v>3551</v>
      </c>
      <c r="F1415" s="662" t="s">
        <v>3512</v>
      </c>
      <c r="G1415" s="662" t="s">
        <v>4659</v>
      </c>
      <c r="H1415" s="662" t="s">
        <v>597</v>
      </c>
      <c r="I1415" s="662" t="s">
        <v>4660</v>
      </c>
      <c r="J1415" s="662" t="s">
        <v>4661</v>
      </c>
      <c r="K1415" s="662" t="s">
        <v>986</v>
      </c>
      <c r="L1415" s="663">
        <v>118.03</v>
      </c>
      <c r="M1415" s="663">
        <v>590.15000000000009</v>
      </c>
      <c r="N1415" s="662">
        <v>5</v>
      </c>
      <c r="O1415" s="745">
        <v>1</v>
      </c>
      <c r="P1415" s="663">
        <v>590.15000000000009</v>
      </c>
      <c r="Q1415" s="678">
        <v>1</v>
      </c>
      <c r="R1415" s="662">
        <v>5</v>
      </c>
      <c r="S1415" s="678">
        <v>1</v>
      </c>
      <c r="T1415" s="745">
        <v>1</v>
      </c>
      <c r="U1415" s="701">
        <v>1</v>
      </c>
    </row>
    <row r="1416" spans="1:21" ht="14.4" customHeight="1" x14ac:dyDescent="0.3">
      <c r="A1416" s="661">
        <v>4</v>
      </c>
      <c r="B1416" s="662" t="s">
        <v>3182</v>
      </c>
      <c r="C1416" s="662" t="s">
        <v>3518</v>
      </c>
      <c r="D1416" s="743" t="s">
        <v>5665</v>
      </c>
      <c r="E1416" s="744" t="s">
        <v>3551</v>
      </c>
      <c r="F1416" s="662" t="s">
        <v>3512</v>
      </c>
      <c r="G1416" s="662" t="s">
        <v>4659</v>
      </c>
      <c r="H1416" s="662" t="s">
        <v>597</v>
      </c>
      <c r="I1416" s="662" t="s">
        <v>4660</v>
      </c>
      <c r="J1416" s="662" t="s">
        <v>4661</v>
      </c>
      <c r="K1416" s="662" t="s">
        <v>986</v>
      </c>
      <c r="L1416" s="663">
        <v>150.1</v>
      </c>
      <c r="M1416" s="663">
        <v>900.59999999999991</v>
      </c>
      <c r="N1416" s="662">
        <v>6</v>
      </c>
      <c r="O1416" s="745">
        <v>1</v>
      </c>
      <c r="P1416" s="663">
        <v>900.59999999999991</v>
      </c>
      <c r="Q1416" s="678">
        <v>1</v>
      </c>
      <c r="R1416" s="662">
        <v>6</v>
      </c>
      <c r="S1416" s="678">
        <v>1</v>
      </c>
      <c r="T1416" s="745">
        <v>1</v>
      </c>
      <c r="U1416" s="701">
        <v>1</v>
      </c>
    </row>
    <row r="1417" spans="1:21" ht="14.4" customHeight="1" x14ac:dyDescent="0.3">
      <c r="A1417" s="661">
        <v>4</v>
      </c>
      <c r="B1417" s="662" t="s">
        <v>3182</v>
      </c>
      <c r="C1417" s="662" t="s">
        <v>3518</v>
      </c>
      <c r="D1417" s="743" t="s">
        <v>5665</v>
      </c>
      <c r="E1417" s="744" t="s">
        <v>3551</v>
      </c>
      <c r="F1417" s="662" t="s">
        <v>3512</v>
      </c>
      <c r="G1417" s="662" t="s">
        <v>3849</v>
      </c>
      <c r="H1417" s="662" t="s">
        <v>1373</v>
      </c>
      <c r="I1417" s="662" t="s">
        <v>3853</v>
      </c>
      <c r="J1417" s="662" t="s">
        <v>3854</v>
      </c>
      <c r="K1417" s="662" t="s">
        <v>3855</v>
      </c>
      <c r="L1417" s="663">
        <v>119.7</v>
      </c>
      <c r="M1417" s="663">
        <v>239.4</v>
      </c>
      <c r="N1417" s="662">
        <v>2</v>
      </c>
      <c r="O1417" s="745">
        <v>0.5</v>
      </c>
      <c r="P1417" s="663">
        <v>239.4</v>
      </c>
      <c r="Q1417" s="678">
        <v>1</v>
      </c>
      <c r="R1417" s="662">
        <v>2</v>
      </c>
      <c r="S1417" s="678">
        <v>1</v>
      </c>
      <c r="T1417" s="745">
        <v>0.5</v>
      </c>
      <c r="U1417" s="701">
        <v>1</v>
      </c>
    </row>
    <row r="1418" spans="1:21" ht="14.4" customHeight="1" x14ac:dyDescent="0.3">
      <c r="A1418" s="661">
        <v>4</v>
      </c>
      <c r="B1418" s="662" t="s">
        <v>3182</v>
      </c>
      <c r="C1418" s="662" t="s">
        <v>3518</v>
      </c>
      <c r="D1418" s="743" t="s">
        <v>5665</v>
      </c>
      <c r="E1418" s="744" t="s">
        <v>3551</v>
      </c>
      <c r="F1418" s="662" t="s">
        <v>3512</v>
      </c>
      <c r="G1418" s="662" t="s">
        <v>5100</v>
      </c>
      <c r="H1418" s="662" t="s">
        <v>597</v>
      </c>
      <c r="I1418" s="662" t="s">
        <v>5101</v>
      </c>
      <c r="J1418" s="662" t="s">
        <v>5102</v>
      </c>
      <c r="K1418" s="662" t="s">
        <v>5103</v>
      </c>
      <c r="L1418" s="663">
        <v>43.76</v>
      </c>
      <c r="M1418" s="663">
        <v>87.52</v>
      </c>
      <c r="N1418" s="662">
        <v>2</v>
      </c>
      <c r="O1418" s="745">
        <v>1.5</v>
      </c>
      <c r="P1418" s="663">
        <v>87.52</v>
      </c>
      <c r="Q1418" s="678">
        <v>1</v>
      </c>
      <c r="R1418" s="662">
        <v>2</v>
      </c>
      <c r="S1418" s="678">
        <v>1</v>
      </c>
      <c r="T1418" s="745">
        <v>1.5</v>
      </c>
      <c r="U1418" s="701">
        <v>1</v>
      </c>
    </row>
    <row r="1419" spans="1:21" ht="14.4" customHeight="1" x14ac:dyDescent="0.3">
      <c r="A1419" s="661">
        <v>4</v>
      </c>
      <c r="B1419" s="662" t="s">
        <v>3182</v>
      </c>
      <c r="C1419" s="662" t="s">
        <v>3518</v>
      </c>
      <c r="D1419" s="743" t="s">
        <v>5665</v>
      </c>
      <c r="E1419" s="744" t="s">
        <v>3551</v>
      </c>
      <c r="F1419" s="662" t="s">
        <v>3512</v>
      </c>
      <c r="G1419" s="662" t="s">
        <v>4856</v>
      </c>
      <c r="H1419" s="662" t="s">
        <v>1373</v>
      </c>
      <c r="I1419" s="662" t="s">
        <v>5104</v>
      </c>
      <c r="J1419" s="662" t="s">
        <v>2295</v>
      </c>
      <c r="K1419" s="662" t="s">
        <v>5012</v>
      </c>
      <c r="L1419" s="663">
        <v>210.66</v>
      </c>
      <c r="M1419" s="663">
        <v>210.66</v>
      </c>
      <c r="N1419" s="662">
        <v>1</v>
      </c>
      <c r="O1419" s="745">
        <v>0.5</v>
      </c>
      <c r="P1419" s="663">
        <v>210.66</v>
      </c>
      <c r="Q1419" s="678">
        <v>1</v>
      </c>
      <c r="R1419" s="662">
        <v>1</v>
      </c>
      <c r="S1419" s="678">
        <v>1</v>
      </c>
      <c r="T1419" s="745">
        <v>0.5</v>
      </c>
      <c r="U1419" s="701">
        <v>1</v>
      </c>
    </row>
    <row r="1420" spans="1:21" ht="14.4" customHeight="1" x14ac:dyDescent="0.3">
      <c r="A1420" s="661">
        <v>4</v>
      </c>
      <c r="B1420" s="662" t="s">
        <v>3182</v>
      </c>
      <c r="C1420" s="662" t="s">
        <v>3518</v>
      </c>
      <c r="D1420" s="743" t="s">
        <v>5665</v>
      </c>
      <c r="E1420" s="744" t="s">
        <v>3551</v>
      </c>
      <c r="F1420" s="662" t="s">
        <v>3512</v>
      </c>
      <c r="G1420" s="662" t="s">
        <v>3574</v>
      </c>
      <c r="H1420" s="662" t="s">
        <v>597</v>
      </c>
      <c r="I1420" s="662" t="s">
        <v>869</v>
      </c>
      <c r="J1420" s="662" t="s">
        <v>3575</v>
      </c>
      <c r="K1420" s="662" t="s">
        <v>3576</v>
      </c>
      <c r="L1420" s="663">
        <v>0</v>
      </c>
      <c r="M1420" s="663">
        <v>0</v>
      </c>
      <c r="N1420" s="662">
        <v>3</v>
      </c>
      <c r="O1420" s="745">
        <v>2</v>
      </c>
      <c r="P1420" s="663">
        <v>0</v>
      </c>
      <c r="Q1420" s="678"/>
      <c r="R1420" s="662">
        <v>2</v>
      </c>
      <c r="S1420" s="678">
        <v>0.66666666666666663</v>
      </c>
      <c r="T1420" s="745">
        <v>1.5</v>
      </c>
      <c r="U1420" s="701">
        <v>0.75</v>
      </c>
    </row>
    <row r="1421" spans="1:21" ht="14.4" customHeight="1" x14ac:dyDescent="0.3">
      <c r="A1421" s="661">
        <v>4</v>
      </c>
      <c r="B1421" s="662" t="s">
        <v>3182</v>
      </c>
      <c r="C1421" s="662" t="s">
        <v>3518</v>
      </c>
      <c r="D1421" s="743" t="s">
        <v>5665</v>
      </c>
      <c r="E1421" s="744" t="s">
        <v>3551</v>
      </c>
      <c r="F1421" s="662" t="s">
        <v>3512</v>
      </c>
      <c r="G1421" s="662" t="s">
        <v>5105</v>
      </c>
      <c r="H1421" s="662" t="s">
        <v>597</v>
      </c>
      <c r="I1421" s="662" t="s">
        <v>5106</v>
      </c>
      <c r="J1421" s="662" t="s">
        <v>5107</v>
      </c>
      <c r="K1421" s="662" t="s">
        <v>5108</v>
      </c>
      <c r="L1421" s="663">
        <v>0</v>
      </c>
      <c r="M1421" s="663">
        <v>0</v>
      </c>
      <c r="N1421" s="662">
        <v>1</v>
      </c>
      <c r="O1421" s="745">
        <v>1</v>
      </c>
      <c r="P1421" s="663"/>
      <c r="Q1421" s="678"/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4</v>
      </c>
      <c r="B1422" s="662" t="s">
        <v>3182</v>
      </c>
      <c r="C1422" s="662" t="s">
        <v>3518</v>
      </c>
      <c r="D1422" s="743" t="s">
        <v>5665</v>
      </c>
      <c r="E1422" s="744" t="s">
        <v>3551</v>
      </c>
      <c r="F1422" s="662" t="s">
        <v>3512</v>
      </c>
      <c r="G1422" s="662" t="s">
        <v>3902</v>
      </c>
      <c r="H1422" s="662" t="s">
        <v>597</v>
      </c>
      <c r="I1422" s="662" t="s">
        <v>5109</v>
      </c>
      <c r="J1422" s="662" t="s">
        <v>5110</v>
      </c>
      <c r="K1422" s="662" t="s">
        <v>1027</v>
      </c>
      <c r="L1422" s="663">
        <v>113.66</v>
      </c>
      <c r="M1422" s="663">
        <v>227.32</v>
      </c>
      <c r="N1422" s="662">
        <v>2</v>
      </c>
      <c r="O1422" s="745">
        <v>0.5</v>
      </c>
      <c r="P1422" s="663"/>
      <c r="Q1422" s="678">
        <v>0</v>
      </c>
      <c r="R1422" s="662"/>
      <c r="S1422" s="678">
        <v>0</v>
      </c>
      <c r="T1422" s="745"/>
      <c r="U1422" s="701">
        <v>0</v>
      </c>
    </row>
    <row r="1423" spans="1:21" ht="14.4" customHeight="1" x14ac:dyDescent="0.3">
      <c r="A1423" s="661">
        <v>4</v>
      </c>
      <c r="B1423" s="662" t="s">
        <v>3182</v>
      </c>
      <c r="C1423" s="662" t="s">
        <v>3518</v>
      </c>
      <c r="D1423" s="743" t="s">
        <v>5665</v>
      </c>
      <c r="E1423" s="744" t="s">
        <v>3551</v>
      </c>
      <c r="F1423" s="662" t="s">
        <v>3512</v>
      </c>
      <c r="G1423" s="662" t="s">
        <v>5111</v>
      </c>
      <c r="H1423" s="662" t="s">
        <v>597</v>
      </c>
      <c r="I1423" s="662" t="s">
        <v>1888</v>
      </c>
      <c r="J1423" s="662" t="s">
        <v>5112</v>
      </c>
      <c r="K1423" s="662" t="s">
        <v>5113</v>
      </c>
      <c r="L1423" s="663">
        <v>23.72</v>
      </c>
      <c r="M1423" s="663">
        <v>142.32</v>
      </c>
      <c r="N1423" s="662">
        <v>6</v>
      </c>
      <c r="O1423" s="745">
        <v>1</v>
      </c>
      <c r="P1423" s="663">
        <v>71.16</v>
      </c>
      <c r="Q1423" s="678">
        <v>0.5</v>
      </c>
      <c r="R1423" s="662">
        <v>3</v>
      </c>
      <c r="S1423" s="678">
        <v>0.5</v>
      </c>
      <c r="T1423" s="745">
        <v>0.5</v>
      </c>
      <c r="U1423" s="701">
        <v>0.5</v>
      </c>
    </row>
    <row r="1424" spans="1:21" ht="14.4" customHeight="1" x14ac:dyDescent="0.3">
      <c r="A1424" s="661">
        <v>4</v>
      </c>
      <c r="B1424" s="662" t="s">
        <v>3182</v>
      </c>
      <c r="C1424" s="662" t="s">
        <v>3518</v>
      </c>
      <c r="D1424" s="743" t="s">
        <v>5665</v>
      </c>
      <c r="E1424" s="744" t="s">
        <v>3551</v>
      </c>
      <c r="F1424" s="662" t="s">
        <v>3512</v>
      </c>
      <c r="G1424" s="662" t="s">
        <v>5111</v>
      </c>
      <c r="H1424" s="662" t="s">
        <v>597</v>
      </c>
      <c r="I1424" s="662" t="s">
        <v>1888</v>
      </c>
      <c r="J1424" s="662" t="s">
        <v>5112</v>
      </c>
      <c r="K1424" s="662" t="s">
        <v>5113</v>
      </c>
      <c r="L1424" s="663">
        <v>35.29</v>
      </c>
      <c r="M1424" s="663">
        <v>105.87</v>
      </c>
      <c r="N1424" s="662">
        <v>3</v>
      </c>
      <c r="O1424" s="745">
        <v>0.5</v>
      </c>
      <c r="P1424" s="663">
        <v>105.87</v>
      </c>
      <c r="Q1424" s="678">
        <v>1</v>
      </c>
      <c r="R1424" s="662">
        <v>3</v>
      </c>
      <c r="S1424" s="678">
        <v>1</v>
      </c>
      <c r="T1424" s="745">
        <v>0.5</v>
      </c>
      <c r="U1424" s="701">
        <v>1</v>
      </c>
    </row>
    <row r="1425" spans="1:21" ht="14.4" customHeight="1" x14ac:dyDescent="0.3">
      <c r="A1425" s="661">
        <v>4</v>
      </c>
      <c r="B1425" s="662" t="s">
        <v>3182</v>
      </c>
      <c r="C1425" s="662" t="s">
        <v>3518</v>
      </c>
      <c r="D1425" s="743" t="s">
        <v>5665</v>
      </c>
      <c r="E1425" s="744" t="s">
        <v>3551</v>
      </c>
      <c r="F1425" s="662" t="s">
        <v>3512</v>
      </c>
      <c r="G1425" s="662" t="s">
        <v>5114</v>
      </c>
      <c r="H1425" s="662" t="s">
        <v>597</v>
      </c>
      <c r="I1425" s="662" t="s">
        <v>5115</v>
      </c>
      <c r="J1425" s="662" t="s">
        <v>5116</v>
      </c>
      <c r="K1425" s="662" t="s">
        <v>5117</v>
      </c>
      <c r="L1425" s="663">
        <v>140.94999999999999</v>
      </c>
      <c r="M1425" s="663">
        <v>422.84999999999997</v>
      </c>
      <c r="N1425" s="662">
        <v>3</v>
      </c>
      <c r="O1425" s="745">
        <v>1.5</v>
      </c>
      <c r="P1425" s="663">
        <v>281.89999999999998</v>
      </c>
      <c r="Q1425" s="678">
        <v>0.66666666666666663</v>
      </c>
      <c r="R1425" s="662">
        <v>2</v>
      </c>
      <c r="S1425" s="678">
        <v>0.66666666666666663</v>
      </c>
      <c r="T1425" s="745">
        <v>1</v>
      </c>
      <c r="U1425" s="701">
        <v>0.66666666666666663</v>
      </c>
    </row>
    <row r="1426" spans="1:21" ht="14.4" customHeight="1" x14ac:dyDescent="0.3">
      <c r="A1426" s="661">
        <v>4</v>
      </c>
      <c r="B1426" s="662" t="s">
        <v>3182</v>
      </c>
      <c r="C1426" s="662" t="s">
        <v>3518</v>
      </c>
      <c r="D1426" s="743" t="s">
        <v>5665</v>
      </c>
      <c r="E1426" s="744" t="s">
        <v>3551</v>
      </c>
      <c r="F1426" s="662" t="s">
        <v>3512</v>
      </c>
      <c r="G1426" s="662" t="s">
        <v>3624</v>
      </c>
      <c r="H1426" s="662" t="s">
        <v>597</v>
      </c>
      <c r="I1426" s="662" t="s">
        <v>5118</v>
      </c>
      <c r="J1426" s="662" t="s">
        <v>5119</v>
      </c>
      <c r="K1426" s="662" t="s">
        <v>5120</v>
      </c>
      <c r="L1426" s="663">
        <v>39.020000000000003</v>
      </c>
      <c r="M1426" s="663">
        <v>78.040000000000006</v>
      </c>
      <c r="N1426" s="662">
        <v>2</v>
      </c>
      <c r="O1426" s="745">
        <v>1.5</v>
      </c>
      <c r="P1426" s="663">
        <v>39.020000000000003</v>
      </c>
      <c r="Q1426" s="678">
        <v>0.5</v>
      </c>
      <c r="R1426" s="662">
        <v>1</v>
      </c>
      <c r="S1426" s="678">
        <v>0.5</v>
      </c>
      <c r="T1426" s="745">
        <v>1</v>
      </c>
      <c r="U1426" s="701">
        <v>0.66666666666666663</v>
      </c>
    </row>
    <row r="1427" spans="1:21" ht="14.4" customHeight="1" x14ac:dyDescent="0.3">
      <c r="A1427" s="661">
        <v>4</v>
      </c>
      <c r="B1427" s="662" t="s">
        <v>3182</v>
      </c>
      <c r="C1427" s="662" t="s">
        <v>3518</v>
      </c>
      <c r="D1427" s="743" t="s">
        <v>5665</v>
      </c>
      <c r="E1427" s="744" t="s">
        <v>3551</v>
      </c>
      <c r="F1427" s="662" t="s">
        <v>3512</v>
      </c>
      <c r="G1427" s="662" t="s">
        <v>3719</v>
      </c>
      <c r="H1427" s="662" t="s">
        <v>597</v>
      </c>
      <c r="I1427" s="662" t="s">
        <v>752</v>
      </c>
      <c r="J1427" s="662" t="s">
        <v>753</v>
      </c>
      <c r="K1427" s="662" t="s">
        <v>3302</v>
      </c>
      <c r="L1427" s="663">
        <v>110.28</v>
      </c>
      <c r="M1427" s="663">
        <v>441.12</v>
      </c>
      <c r="N1427" s="662">
        <v>4</v>
      </c>
      <c r="O1427" s="745">
        <v>3</v>
      </c>
      <c r="P1427" s="663"/>
      <c r="Q1427" s="678">
        <v>0</v>
      </c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4</v>
      </c>
      <c r="B1428" s="662" t="s">
        <v>3182</v>
      </c>
      <c r="C1428" s="662" t="s">
        <v>3518</v>
      </c>
      <c r="D1428" s="743" t="s">
        <v>5665</v>
      </c>
      <c r="E1428" s="744" t="s">
        <v>3551</v>
      </c>
      <c r="F1428" s="662" t="s">
        <v>3512</v>
      </c>
      <c r="G1428" s="662" t="s">
        <v>5121</v>
      </c>
      <c r="H1428" s="662" t="s">
        <v>597</v>
      </c>
      <c r="I1428" s="662" t="s">
        <v>2570</v>
      </c>
      <c r="J1428" s="662" t="s">
        <v>2571</v>
      </c>
      <c r="K1428" s="662" t="s">
        <v>5122</v>
      </c>
      <c r="L1428" s="663">
        <v>0</v>
      </c>
      <c r="M1428" s="663">
        <v>0</v>
      </c>
      <c r="N1428" s="662">
        <v>10</v>
      </c>
      <c r="O1428" s="745">
        <v>3</v>
      </c>
      <c r="P1428" s="663">
        <v>0</v>
      </c>
      <c r="Q1428" s="678"/>
      <c r="R1428" s="662">
        <v>8</v>
      </c>
      <c r="S1428" s="678">
        <v>0.8</v>
      </c>
      <c r="T1428" s="745">
        <v>2.5</v>
      </c>
      <c r="U1428" s="701">
        <v>0.83333333333333337</v>
      </c>
    </row>
    <row r="1429" spans="1:21" ht="14.4" customHeight="1" x14ac:dyDescent="0.3">
      <c r="A1429" s="661">
        <v>4</v>
      </c>
      <c r="B1429" s="662" t="s">
        <v>3182</v>
      </c>
      <c r="C1429" s="662" t="s">
        <v>3518</v>
      </c>
      <c r="D1429" s="743" t="s">
        <v>5665</v>
      </c>
      <c r="E1429" s="744" t="s">
        <v>3551</v>
      </c>
      <c r="F1429" s="662" t="s">
        <v>3512</v>
      </c>
      <c r="G1429" s="662" t="s">
        <v>4951</v>
      </c>
      <c r="H1429" s="662" t="s">
        <v>597</v>
      </c>
      <c r="I1429" s="662" t="s">
        <v>5123</v>
      </c>
      <c r="J1429" s="662" t="s">
        <v>5124</v>
      </c>
      <c r="K1429" s="662" t="s">
        <v>5125</v>
      </c>
      <c r="L1429" s="663">
        <v>67.23</v>
      </c>
      <c r="M1429" s="663">
        <v>134.46</v>
      </c>
      <c r="N1429" s="662">
        <v>2</v>
      </c>
      <c r="O1429" s="745">
        <v>0.5</v>
      </c>
      <c r="P1429" s="663"/>
      <c r="Q1429" s="678">
        <v>0</v>
      </c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4</v>
      </c>
      <c r="B1430" s="662" t="s">
        <v>3182</v>
      </c>
      <c r="C1430" s="662" t="s">
        <v>3518</v>
      </c>
      <c r="D1430" s="743" t="s">
        <v>5665</v>
      </c>
      <c r="E1430" s="744" t="s">
        <v>3551</v>
      </c>
      <c r="F1430" s="662" t="s">
        <v>3512</v>
      </c>
      <c r="G1430" s="662" t="s">
        <v>5126</v>
      </c>
      <c r="H1430" s="662" t="s">
        <v>1373</v>
      </c>
      <c r="I1430" s="662" t="s">
        <v>5127</v>
      </c>
      <c r="J1430" s="662" t="s">
        <v>5128</v>
      </c>
      <c r="K1430" s="662" t="s">
        <v>4663</v>
      </c>
      <c r="L1430" s="663">
        <v>46.25</v>
      </c>
      <c r="M1430" s="663">
        <v>138.75</v>
      </c>
      <c r="N1430" s="662">
        <v>3</v>
      </c>
      <c r="O1430" s="745">
        <v>0.5</v>
      </c>
      <c r="P1430" s="663"/>
      <c r="Q1430" s="678">
        <v>0</v>
      </c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4</v>
      </c>
      <c r="B1431" s="662" t="s">
        <v>3182</v>
      </c>
      <c r="C1431" s="662" t="s">
        <v>3518</v>
      </c>
      <c r="D1431" s="743" t="s">
        <v>5665</v>
      </c>
      <c r="E1431" s="744" t="s">
        <v>3551</v>
      </c>
      <c r="F1431" s="662" t="s">
        <v>3512</v>
      </c>
      <c r="G1431" s="662" t="s">
        <v>5126</v>
      </c>
      <c r="H1431" s="662" t="s">
        <v>597</v>
      </c>
      <c r="I1431" s="662" t="s">
        <v>5129</v>
      </c>
      <c r="J1431" s="662" t="s">
        <v>5128</v>
      </c>
      <c r="K1431" s="662" t="s">
        <v>5130</v>
      </c>
      <c r="L1431" s="663">
        <v>0</v>
      </c>
      <c r="M1431" s="663">
        <v>0</v>
      </c>
      <c r="N1431" s="662">
        <v>2</v>
      </c>
      <c r="O1431" s="745">
        <v>1.5</v>
      </c>
      <c r="P1431" s="663">
        <v>0</v>
      </c>
      <c r="Q1431" s="678"/>
      <c r="R1431" s="662">
        <v>1</v>
      </c>
      <c r="S1431" s="678">
        <v>0.5</v>
      </c>
      <c r="T1431" s="745">
        <v>1</v>
      </c>
      <c r="U1431" s="701">
        <v>0.66666666666666663</v>
      </c>
    </row>
    <row r="1432" spans="1:21" ht="14.4" customHeight="1" x14ac:dyDescent="0.3">
      <c r="A1432" s="661">
        <v>4</v>
      </c>
      <c r="B1432" s="662" t="s">
        <v>3182</v>
      </c>
      <c r="C1432" s="662" t="s">
        <v>3518</v>
      </c>
      <c r="D1432" s="743" t="s">
        <v>5665</v>
      </c>
      <c r="E1432" s="744" t="s">
        <v>3551</v>
      </c>
      <c r="F1432" s="662" t="s">
        <v>3512</v>
      </c>
      <c r="G1432" s="662" t="s">
        <v>3864</v>
      </c>
      <c r="H1432" s="662" t="s">
        <v>597</v>
      </c>
      <c r="I1432" s="662" t="s">
        <v>1875</v>
      </c>
      <c r="J1432" s="662" t="s">
        <v>1876</v>
      </c>
      <c r="K1432" s="662" t="s">
        <v>3865</v>
      </c>
      <c r="L1432" s="663">
        <v>156.77000000000001</v>
      </c>
      <c r="M1432" s="663">
        <v>313.54000000000002</v>
      </c>
      <c r="N1432" s="662">
        <v>2</v>
      </c>
      <c r="O1432" s="745">
        <v>0.5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4</v>
      </c>
      <c r="B1433" s="662" t="s">
        <v>3182</v>
      </c>
      <c r="C1433" s="662" t="s">
        <v>3518</v>
      </c>
      <c r="D1433" s="743" t="s">
        <v>5665</v>
      </c>
      <c r="E1433" s="744" t="s">
        <v>3551</v>
      </c>
      <c r="F1433" s="662" t="s">
        <v>3512</v>
      </c>
      <c r="G1433" s="662" t="s">
        <v>3603</v>
      </c>
      <c r="H1433" s="662" t="s">
        <v>597</v>
      </c>
      <c r="I1433" s="662" t="s">
        <v>5131</v>
      </c>
      <c r="J1433" s="662" t="s">
        <v>3605</v>
      </c>
      <c r="K1433" s="662"/>
      <c r="L1433" s="663">
        <v>0</v>
      </c>
      <c r="M1433" s="663">
        <v>0</v>
      </c>
      <c r="N1433" s="662">
        <v>1</v>
      </c>
      <c r="O1433" s="745">
        <v>0.5</v>
      </c>
      <c r="P1433" s="663">
        <v>0</v>
      </c>
      <c r="Q1433" s="678"/>
      <c r="R1433" s="662">
        <v>1</v>
      </c>
      <c r="S1433" s="678">
        <v>1</v>
      </c>
      <c r="T1433" s="745">
        <v>0.5</v>
      </c>
      <c r="U1433" s="701">
        <v>1</v>
      </c>
    </row>
    <row r="1434" spans="1:21" ht="14.4" customHeight="1" x14ac:dyDescent="0.3">
      <c r="A1434" s="661">
        <v>4</v>
      </c>
      <c r="B1434" s="662" t="s">
        <v>3182</v>
      </c>
      <c r="C1434" s="662" t="s">
        <v>3518</v>
      </c>
      <c r="D1434" s="743" t="s">
        <v>5665</v>
      </c>
      <c r="E1434" s="744" t="s">
        <v>3551</v>
      </c>
      <c r="F1434" s="662" t="s">
        <v>3512</v>
      </c>
      <c r="G1434" s="662" t="s">
        <v>4594</v>
      </c>
      <c r="H1434" s="662" t="s">
        <v>597</v>
      </c>
      <c r="I1434" s="662" t="s">
        <v>2432</v>
      </c>
      <c r="J1434" s="662" t="s">
        <v>2433</v>
      </c>
      <c r="K1434" s="662" t="s">
        <v>4595</v>
      </c>
      <c r="L1434" s="663">
        <v>48.09</v>
      </c>
      <c r="M1434" s="663">
        <v>192.36</v>
      </c>
      <c r="N1434" s="662">
        <v>4</v>
      </c>
      <c r="O1434" s="745">
        <v>1</v>
      </c>
      <c r="P1434" s="663">
        <v>96.18</v>
      </c>
      <c r="Q1434" s="678">
        <v>0.5</v>
      </c>
      <c r="R1434" s="662">
        <v>2</v>
      </c>
      <c r="S1434" s="678">
        <v>0.5</v>
      </c>
      <c r="T1434" s="745">
        <v>0.5</v>
      </c>
      <c r="U1434" s="701">
        <v>0.5</v>
      </c>
    </row>
    <row r="1435" spans="1:21" ht="14.4" customHeight="1" x14ac:dyDescent="0.3">
      <c r="A1435" s="661">
        <v>4</v>
      </c>
      <c r="B1435" s="662" t="s">
        <v>3182</v>
      </c>
      <c r="C1435" s="662" t="s">
        <v>3518</v>
      </c>
      <c r="D1435" s="743" t="s">
        <v>5665</v>
      </c>
      <c r="E1435" s="744" t="s">
        <v>3551</v>
      </c>
      <c r="F1435" s="662" t="s">
        <v>3512</v>
      </c>
      <c r="G1435" s="662" t="s">
        <v>4594</v>
      </c>
      <c r="H1435" s="662" t="s">
        <v>597</v>
      </c>
      <c r="I1435" s="662" t="s">
        <v>4596</v>
      </c>
      <c r="J1435" s="662" t="s">
        <v>2433</v>
      </c>
      <c r="K1435" s="662" t="s">
        <v>4597</v>
      </c>
      <c r="L1435" s="663">
        <v>55.58</v>
      </c>
      <c r="M1435" s="663">
        <v>277.89999999999998</v>
      </c>
      <c r="N1435" s="662">
        <v>5</v>
      </c>
      <c r="O1435" s="745">
        <v>1.5</v>
      </c>
      <c r="P1435" s="663">
        <v>166.74</v>
      </c>
      <c r="Q1435" s="678">
        <v>0.60000000000000009</v>
      </c>
      <c r="R1435" s="662">
        <v>3</v>
      </c>
      <c r="S1435" s="678">
        <v>0.6</v>
      </c>
      <c r="T1435" s="745">
        <v>1</v>
      </c>
      <c r="U1435" s="701">
        <v>0.66666666666666663</v>
      </c>
    </row>
    <row r="1436" spans="1:21" ht="14.4" customHeight="1" x14ac:dyDescent="0.3">
      <c r="A1436" s="661">
        <v>4</v>
      </c>
      <c r="B1436" s="662" t="s">
        <v>3182</v>
      </c>
      <c r="C1436" s="662" t="s">
        <v>3518</v>
      </c>
      <c r="D1436" s="743" t="s">
        <v>5665</v>
      </c>
      <c r="E1436" s="744" t="s">
        <v>3551</v>
      </c>
      <c r="F1436" s="662" t="s">
        <v>3512</v>
      </c>
      <c r="G1436" s="662" t="s">
        <v>3905</v>
      </c>
      <c r="H1436" s="662" t="s">
        <v>597</v>
      </c>
      <c r="I1436" s="662" t="s">
        <v>1616</v>
      </c>
      <c r="J1436" s="662" t="s">
        <v>1617</v>
      </c>
      <c r="K1436" s="662" t="s">
        <v>1618</v>
      </c>
      <c r="L1436" s="663">
        <v>147.31</v>
      </c>
      <c r="M1436" s="663">
        <v>294.62</v>
      </c>
      <c r="N1436" s="662">
        <v>2</v>
      </c>
      <c r="O1436" s="745">
        <v>0.5</v>
      </c>
      <c r="P1436" s="663">
        <v>294.62</v>
      </c>
      <c r="Q1436" s="678">
        <v>1</v>
      </c>
      <c r="R1436" s="662">
        <v>2</v>
      </c>
      <c r="S1436" s="678">
        <v>1</v>
      </c>
      <c r="T1436" s="745">
        <v>0.5</v>
      </c>
      <c r="U1436" s="701">
        <v>1</v>
      </c>
    </row>
    <row r="1437" spans="1:21" ht="14.4" customHeight="1" x14ac:dyDescent="0.3">
      <c r="A1437" s="661">
        <v>4</v>
      </c>
      <c r="B1437" s="662" t="s">
        <v>3182</v>
      </c>
      <c r="C1437" s="662" t="s">
        <v>3518</v>
      </c>
      <c r="D1437" s="743" t="s">
        <v>5665</v>
      </c>
      <c r="E1437" s="744" t="s">
        <v>3551</v>
      </c>
      <c r="F1437" s="662" t="s">
        <v>3512</v>
      </c>
      <c r="G1437" s="662" t="s">
        <v>3653</v>
      </c>
      <c r="H1437" s="662" t="s">
        <v>597</v>
      </c>
      <c r="I1437" s="662" t="s">
        <v>4959</v>
      </c>
      <c r="J1437" s="662" t="s">
        <v>4960</v>
      </c>
      <c r="K1437" s="662" t="s">
        <v>4961</v>
      </c>
      <c r="L1437" s="663">
        <v>52.75</v>
      </c>
      <c r="M1437" s="663">
        <v>158.25</v>
      </c>
      <c r="N1437" s="662">
        <v>3</v>
      </c>
      <c r="O1437" s="745">
        <v>1.5</v>
      </c>
      <c r="P1437" s="663">
        <v>52.75</v>
      </c>
      <c r="Q1437" s="678">
        <v>0.33333333333333331</v>
      </c>
      <c r="R1437" s="662">
        <v>1</v>
      </c>
      <c r="S1437" s="678">
        <v>0.33333333333333331</v>
      </c>
      <c r="T1437" s="745">
        <v>0.5</v>
      </c>
      <c r="U1437" s="701">
        <v>0.33333333333333331</v>
      </c>
    </row>
    <row r="1438" spans="1:21" ht="14.4" customHeight="1" x14ac:dyDescent="0.3">
      <c r="A1438" s="661">
        <v>4</v>
      </c>
      <c r="B1438" s="662" t="s">
        <v>3182</v>
      </c>
      <c r="C1438" s="662" t="s">
        <v>3518</v>
      </c>
      <c r="D1438" s="743" t="s">
        <v>5665</v>
      </c>
      <c r="E1438" s="744" t="s">
        <v>3551</v>
      </c>
      <c r="F1438" s="662" t="s">
        <v>3512</v>
      </c>
      <c r="G1438" s="662" t="s">
        <v>3653</v>
      </c>
      <c r="H1438" s="662" t="s">
        <v>597</v>
      </c>
      <c r="I1438" s="662" t="s">
        <v>3654</v>
      </c>
      <c r="J1438" s="662" t="s">
        <v>3655</v>
      </c>
      <c r="K1438" s="662" t="s">
        <v>3656</v>
      </c>
      <c r="L1438" s="663">
        <v>0</v>
      </c>
      <c r="M1438" s="663">
        <v>0</v>
      </c>
      <c r="N1438" s="662">
        <v>1</v>
      </c>
      <c r="O1438" s="745">
        <v>0.5</v>
      </c>
      <c r="P1438" s="663"/>
      <c r="Q1438" s="678"/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4</v>
      </c>
      <c r="B1439" s="662" t="s">
        <v>3182</v>
      </c>
      <c r="C1439" s="662" t="s">
        <v>3518</v>
      </c>
      <c r="D1439" s="743" t="s">
        <v>5665</v>
      </c>
      <c r="E1439" s="744" t="s">
        <v>3551</v>
      </c>
      <c r="F1439" s="662" t="s">
        <v>3512</v>
      </c>
      <c r="G1439" s="662" t="s">
        <v>3653</v>
      </c>
      <c r="H1439" s="662" t="s">
        <v>597</v>
      </c>
      <c r="I1439" s="662" t="s">
        <v>3654</v>
      </c>
      <c r="J1439" s="662" t="s">
        <v>3655</v>
      </c>
      <c r="K1439" s="662" t="s">
        <v>3656</v>
      </c>
      <c r="L1439" s="663">
        <v>29.54</v>
      </c>
      <c r="M1439" s="663">
        <v>118.16</v>
      </c>
      <c r="N1439" s="662">
        <v>4</v>
      </c>
      <c r="O1439" s="745">
        <v>2</v>
      </c>
      <c r="P1439" s="663">
        <v>118.16</v>
      </c>
      <c r="Q1439" s="678">
        <v>1</v>
      </c>
      <c r="R1439" s="662">
        <v>4</v>
      </c>
      <c r="S1439" s="678">
        <v>1</v>
      </c>
      <c r="T1439" s="745">
        <v>2</v>
      </c>
      <c r="U1439" s="701">
        <v>1</v>
      </c>
    </row>
    <row r="1440" spans="1:21" ht="14.4" customHeight="1" x14ac:dyDescent="0.3">
      <c r="A1440" s="661">
        <v>4</v>
      </c>
      <c r="B1440" s="662" t="s">
        <v>3182</v>
      </c>
      <c r="C1440" s="662" t="s">
        <v>3518</v>
      </c>
      <c r="D1440" s="743" t="s">
        <v>5665</v>
      </c>
      <c r="E1440" s="744" t="s">
        <v>3551</v>
      </c>
      <c r="F1440" s="662" t="s">
        <v>3512</v>
      </c>
      <c r="G1440" s="662" t="s">
        <v>5132</v>
      </c>
      <c r="H1440" s="662" t="s">
        <v>597</v>
      </c>
      <c r="I1440" s="662" t="s">
        <v>5133</v>
      </c>
      <c r="J1440" s="662" t="s">
        <v>5134</v>
      </c>
      <c r="K1440" s="662" t="s">
        <v>5135</v>
      </c>
      <c r="L1440" s="663">
        <v>32.28</v>
      </c>
      <c r="M1440" s="663">
        <v>64.56</v>
      </c>
      <c r="N1440" s="662">
        <v>2</v>
      </c>
      <c r="O1440" s="745">
        <v>1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4</v>
      </c>
      <c r="B1441" s="662" t="s">
        <v>3182</v>
      </c>
      <c r="C1441" s="662" t="s">
        <v>3518</v>
      </c>
      <c r="D1441" s="743" t="s">
        <v>5665</v>
      </c>
      <c r="E1441" s="744" t="s">
        <v>3551</v>
      </c>
      <c r="F1441" s="662" t="s">
        <v>3512</v>
      </c>
      <c r="G1441" s="662" t="s">
        <v>4520</v>
      </c>
      <c r="H1441" s="662" t="s">
        <v>597</v>
      </c>
      <c r="I1441" s="662" t="s">
        <v>5136</v>
      </c>
      <c r="J1441" s="662" t="s">
        <v>5137</v>
      </c>
      <c r="K1441" s="662" t="s">
        <v>2053</v>
      </c>
      <c r="L1441" s="663">
        <v>106.08</v>
      </c>
      <c r="M1441" s="663">
        <v>106.08</v>
      </c>
      <c r="N1441" s="662">
        <v>1</v>
      </c>
      <c r="O1441" s="745">
        <v>1</v>
      </c>
      <c r="P1441" s="663"/>
      <c r="Q1441" s="678">
        <v>0</v>
      </c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4</v>
      </c>
      <c r="B1442" s="662" t="s">
        <v>3182</v>
      </c>
      <c r="C1442" s="662" t="s">
        <v>3518</v>
      </c>
      <c r="D1442" s="743" t="s">
        <v>5665</v>
      </c>
      <c r="E1442" s="744" t="s">
        <v>3551</v>
      </c>
      <c r="F1442" s="662" t="s">
        <v>3512</v>
      </c>
      <c r="G1442" s="662" t="s">
        <v>4024</v>
      </c>
      <c r="H1442" s="662" t="s">
        <v>597</v>
      </c>
      <c r="I1442" s="662" t="s">
        <v>5138</v>
      </c>
      <c r="J1442" s="662" t="s">
        <v>5139</v>
      </c>
      <c r="K1442" s="662" t="s">
        <v>5140</v>
      </c>
      <c r="L1442" s="663">
        <v>0</v>
      </c>
      <c r="M1442" s="663">
        <v>0</v>
      </c>
      <c r="N1442" s="662">
        <v>1</v>
      </c>
      <c r="O1442" s="745">
        <v>0.5</v>
      </c>
      <c r="P1442" s="663">
        <v>0</v>
      </c>
      <c r="Q1442" s="678"/>
      <c r="R1442" s="662">
        <v>1</v>
      </c>
      <c r="S1442" s="678">
        <v>1</v>
      </c>
      <c r="T1442" s="745">
        <v>0.5</v>
      </c>
      <c r="U1442" s="701">
        <v>1</v>
      </c>
    </row>
    <row r="1443" spans="1:21" ht="14.4" customHeight="1" x14ac:dyDescent="0.3">
      <c r="A1443" s="661">
        <v>4</v>
      </c>
      <c r="B1443" s="662" t="s">
        <v>3182</v>
      </c>
      <c r="C1443" s="662" t="s">
        <v>3518</v>
      </c>
      <c r="D1443" s="743" t="s">
        <v>5665</v>
      </c>
      <c r="E1443" s="744" t="s">
        <v>3551</v>
      </c>
      <c r="F1443" s="662" t="s">
        <v>3512</v>
      </c>
      <c r="G1443" s="662" t="s">
        <v>4025</v>
      </c>
      <c r="H1443" s="662" t="s">
        <v>1373</v>
      </c>
      <c r="I1443" s="662" t="s">
        <v>5141</v>
      </c>
      <c r="J1443" s="662" t="s">
        <v>2361</v>
      </c>
      <c r="K1443" s="662" t="s">
        <v>4027</v>
      </c>
      <c r="L1443" s="663">
        <v>329.88</v>
      </c>
      <c r="M1443" s="663">
        <v>329.88</v>
      </c>
      <c r="N1443" s="662">
        <v>1</v>
      </c>
      <c r="O1443" s="745">
        <v>0.5</v>
      </c>
      <c r="P1443" s="663"/>
      <c r="Q1443" s="678">
        <v>0</v>
      </c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4</v>
      </c>
      <c r="B1444" s="662" t="s">
        <v>3182</v>
      </c>
      <c r="C1444" s="662" t="s">
        <v>3518</v>
      </c>
      <c r="D1444" s="743" t="s">
        <v>5665</v>
      </c>
      <c r="E1444" s="744" t="s">
        <v>3551</v>
      </c>
      <c r="F1444" s="662" t="s">
        <v>3512</v>
      </c>
      <c r="G1444" s="662" t="s">
        <v>4025</v>
      </c>
      <c r="H1444" s="662" t="s">
        <v>1373</v>
      </c>
      <c r="I1444" s="662" t="s">
        <v>4026</v>
      </c>
      <c r="J1444" s="662" t="s">
        <v>2361</v>
      </c>
      <c r="K1444" s="662" t="s">
        <v>4027</v>
      </c>
      <c r="L1444" s="663">
        <v>329.88</v>
      </c>
      <c r="M1444" s="663">
        <v>329.88</v>
      </c>
      <c r="N1444" s="662">
        <v>1</v>
      </c>
      <c r="O1444" s="745">
        <v>0.5</v>
      </c>
      <c r="P1444" s="663"/>
      <c r="Q1444" s="678">
        <v>0</v>
      </c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4</v>
      </c>
      <c r="B1445" s="662" t="s">
        <v>3182</v>
      </c>
      <c r="C1445" s="662" t="s">
        <v>3518</v>
      </c>
      <c r="D1445" s="743" t="s">
        <v>5665</v>
      </c>
      <c r="E1445" s="744" t="s">
        <v>3551</v>
      </c>
      <c r="F1445" s="662" t="s">
        <v>3512</v>
      </c>
      <c r="G1445" s="662" t="s">
        <v>5142</v>
      </c>
      <c r="H1445" s="662" t="s">
        <v>1373</v>
      </c>
      <c r="I1445" s="662" t="s">
        <v>5143</v>
      </c>
      <c r="J1445" s="662" t="s">
        <v>1390</v>
      </c>
      <c r="K1445" s="662" t="s">
        <v>2381</v>
      </c>
      <c r="L1445" s="663">
        <v>145.66999999999999</v>
      </c>
      <c r="M1445" s="663">
        <v>145.66999999999999</v>
      </c>
      <c r="N1445" s="662">
        <v>1</v>
      </c>
      <c r="O1445" s="745">
        <v>0.5</v>
      </c>
      <c r="P1445" s="663">
        <v>145.66999999999999</v>
      </c>
      <c r="Q1445" s="678">
        <v>1</v>
      </c>
      <c r="R1445" s="662">
        <v>1</v>
      </c>
      <c r="S1445" s="678">
        <v>1</v>
      </c>
      <c r="T1445" s="745">
        <v>0.5</v>
      </c>
      <c r="U1445" s="701">
        <v>1</v>
      </c>
    </row>
    <row r="1446" spans="1:21" ht="14.4" customHeight="1" x14ac:dyDescent="0.3">
      <c r="A1446" s="661">
        <v>4</v>
      </c>
      <c r="B1446" s="662" t="s">
        <v>3182</v>
      </c>
      <c r="C1446" s="662" t="s">
        <v>3518</v>
      </c>
      <c r="D1446" s="743" t="s">
        <v>5665</v>
      </c>
      <c r="E1446" s="744" t="s">
        <v>3551</v>
      </c>
      <c r="F1446" s="662" t="s">
        <v>3512</v>
      </c>
      <c r="G1446" s="662" t="s">
        <v>3700</v>
      </c>
      <c r="H1446" s="662" t="s">
        <v>597</v>
      </c>
      <c r="I1446" s="662" t="s">
        <v>825</v>
      </c>
      <c r="J1446" s="662" t="s">
        <v>826</v>
      </c>
      <c r="K1446" s="662" t="s">
        <v>3701</v>
      </c>
      <c r="L1446" s="663">
        <v>232.37</v>
      </c>
      <c r="M1446" s="663">
        <v>232.37</v>
      </c>
      <c r="N1446" s="662">
        <v>1</v>
      </c>
      <c r="O1446" s="745">
        <v>1</v>
      </c>
      <c r="P1446" s="663">
        <v>232.37</v>
      </c>
      <c r="Q1446" s="678">
        <v>1</v>
      </c>
      <c r="R1446" s="662">
        <v>1</v>
      </c>
      <c r="S1446" s="678">
        <v>1</v>
      </c>
      <c r="T1446" s="745">
        <v>1</v>
      </c>
      <c r="U1446" s="701">
        <v>1</v>
      </c>
    </row>
    <row r="1447" spans="1:21" ht="14.4" customHeight="1" x14ac:dyDescent="0.3">
      <c r="A1447" s="661">
        <v>4</v>
      </c>
      <c r="B1447" s="662" t="s">
        <v>3182</v>
      </c>
      <c r="C1447" s="662" t="s">
        <v>3518</v>
      </c>
      <c r="D1447" s="743" t="s">
        <v>5665</v>
      </c>
      <c r="E1447" s="744" t="s">
        <v>3551</v>
      </c>
      <c r="F1447" s="662" t="s">
        <v>3512</v>
      </c>
      <c r="G1447" s="662" t="s">
        <v>3787</v>
      </c>
      <c r="H1447" s="662" t="s">
        <v>597</v>
      </c>
      <c r="I1447" s="662" t="s">
        <v>5144</v>
      </c>
      <c r="J1447" s="662" t="s">
        <v>5145</v>
      </c>
      <c r="K1447" s="662" t="s">
        <v>5146</v>
      </c>
      <c r="L1447" s="663">
        <v>152.52000000000001</v>
      </c>
      <c r="M1447" s="663">
        <v>305.04000000000002</v>
      </c>
      <c r="N1447" s="662">
        <v>2</v>
      </c>
      <c r="O1447" s="745">
        <v>1</v>
      </c>
      <c r="P1447" s="663">
        <v>305.04000000000002</v>
      </c>
      <c r="Q1447" s="678">
        <v>1</v>
      </c>
      <c r="R1447" s="662">
        <v>2</v>
      </c>
      <c r="S1447" s="678">
        <v>1</v>
      </c>
      <c r="T1447" s="745">
        <v>1</v>
      </c>
      <c r="U1447" s="701">
        <v>1</v>
      </c>
    </row>
    <row r="1448" spans="1:21" ht="14.4" customHeight="1" x14ac:dyDescent="0.3">
      <c r="A1448" s="661">
        <v>4</v>
      </c>
      <c r="B1448" s="662" t="s">
        <v>3182</v>
      </c>
      <c r="C1448" s="662" t="s">
        <v>3518</v>
      </c>
      <c r="D1448" s="743" t="s">
        <v>5665</v>
      </c>
      <c r="E1448" s="744" t="s">
        <v>3551</v>
      </c>
      <c r="F1448" s="662" t="s">
        <v>3512</v>
      </c>
      <c r="G1448" s="662" t="s">
        <v>3584</v>
      </c>
      <c r="H1448" s="662" t="s">
        <v>597</v>
      </c>
      <c r="I1448" s="662" t="s">
        <v>4964</v>
      </c>
      <c r="J1448" s="662" t="s">
        <v>4965</v>
      </c>
      <c r="K1448" s="662" t="s">
        <v>4966</v>
      </c>
      <c r="L1448" s="663">
        <v>66.97</v>
      </c>
      <c r="M1448" s="663">
        <v>133.94</v>
      </c>
      <c r="N1448" s="662">
        <v>2</v>
      </c>
      <c r="O1448" s="745">
        <v>0.5</v>
      </c>
      <c r="P1448" s="663"/>
      <c r="Q1448" s="678">
        <v>0</v>
      </c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4</v>
      </c>
      <c r="B1449" s="662" t="s">
        <v>3182</v>
      </c>
      <c r="C1449" s="662" t="s">
        <v>3518</v>
      </c>
      <c r="D1449" s="743" t="s">
        <v>5665</v>
      </c>
      <c r="E1449" s="744" t="s">
        <v>3551</v>
      </c>
      <c r="F1449" s="662" t="s">
        <v>3512</v>
      </c>
      <c r="G1449" s="662" t="s">
        <v>3877</v>
      </c>
      <c r="H1449" s="662" t="s">
        <v>1373</v>
      </c>
      <c r="I1449" s="662" t="s">
        <v>2283</v>
      </c>
      <c r="J1449" s="662" t="s">
        <v>2205</v>
      </c>
      <c r="K1449" s="662" t="s">
        <v>3021</v>
      </c>
      <c r="L1449" s="663">
        <v>48.42</v>
      </c>
      <c r="M1449" s="663">
        <v>96.84</v>
      </c>
      <c r="N1449" s="662">
        <v>2</v>
      </c>
      <c r="O1449" s="745">
        <v>0.5</v>
      </c>
      <c r="P1449" s="663"/>
      <c r="Q1449" s="678">
        <v>0</v>
      </c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4</v>
      </c>
      <c r="B1450" s="662" t="s">
        <v>3182</v>
      </c>
      <c r="C1450" s="662" t="s">
        <v>3518</v>
      </c>
      <c r="D1450" s="743" t="s">
        <v>5665</v>
      </c>
      <c r="E1450" s="744" t="s">
        <v>3551</v>
      </c>
      <c r="F1450" s="662" t="s">
        <v>3512</v>
      </c>
      <c r="G1450" s="662" t="s">
        <v>3877</v>
      </c>
      <c r="H1450" s="662" t="s">
        <v>1373</v>
      </c>
      <c r="I1450" s="662" t="s">
        <v>4616</v>
      </c>
      <c r="J1450" s="662" t="s">
        <v>2205</v>
      </c>
      <c r="K1450" s="662" t="s">
        <v>4617</v>
      </c>
      <c r="L1450" s="663">
        <v>0</v>
      </c>
      <c r="M1450" s="663">
        <v>0</v>
      </c>
      <c r="N1450" s="662">
        <v>3</v>
      </c>
      <c r="O1450" s="745">
        <v>1</v>
      </c>
      <c r="P1450" s="663">
        <v>0</v>
      </c>
      <c r="Q1450" s="678"/>
      <c r="R1450" s="662">
        <v>2</v>
      </c>
      <c r="S1450" s="678">
        <v>0.66666666666666663</v>
      </c>
      <c r="T1450" s="745">
        <v>0.5</v>
      </c>
      <c r="U1450" s="701">
        <v>0.5</v>
      </c>
    </row>
    <row r="1451" spans="1:21" ht="14.4" customHeight="1" x14ac:dyDescent="0.3">
      <c r="A1451" s="661">
        <v>4</v>
      </c>
      <c r="B1451" s="662" t="s">
        <v>3182</v>
      </c>
      <c r="C1451" s="662" t="s">
        <v>3518</v>
      </c>
      <c r="D1451" s="743" t="s">
        <v>5665</v>
      </c>
      <c r="E1451" s="744" t="s">
        <v>3551</v>
      </c>
      <c r="F1451" s="662" t="s">
        <v>3512</v>
      </c>
      <c r="G1451" s="662" t="s">
        <v>3877</v>
      </c>
      <c r="H1451" s="662" t="s">
        <v>597</v>
      </c>
      <c r="I1451" s="662" t="s">
        <v>3878</v>
      </c>
      <c r="J1451" s="662" t="s">
        <v>3879</v>
      </c>
      <c r="K1451" s="662" t="s">
        <v>3880</v>
      </c>
      <c r="L1451" s="663">
        <v>48.42</v>
      </c>
      <c r="M1451" s="663">
        <v>145.26</v>
      </c>
      <c r="N1451" s="662">
        <v>3</v>
      </c>
      <c r="O1451" s="745">
        <v>2</v>
      </c>
      <c r="P1451" s="663">
        <v>96.84</v>
      </c>
      <c r="Q1451" s="678">
        <v>0.66666666666666674</v>
      </c>
      <c r="R1451" s="662">
        <v>2</v>
      </c>
      <c r="S1451" s="678">
        <v>0.66666666666666663</v>
      </c>
      <c r="T1451" s="745">
        <v>1.5</v>
      </c>
      <c r="U1451" s="701">
        <v>0.75</v>
      </c>
    </row>
    <row r="1452" spans="1:21" ht="14.4" customHeight="1" x14ac:dyDescent="0.3">
      <c r="A1452" s="661">
        <v>4</v>
      </c>
      <c r="B1452" s="662" t="s">
        <v>3182</v>
      </c>
      <c r="C1452" s="662" t="s">
        <v>3518</v>
      </c>
      <c r="D1452" s="743" t="s">
        <v>5665</v>
      </c>
      <c r="E1452" s="744" t="s">
        <v>3551</v>
      </c>
      <c r="F1452" s="662" t="s">
        <v>3512</v>
      </c>
      <c r="G1452" s="662" t="s">
        <v>3877</v>
      </c>
      <c r="H1452" s="662" t="s">
        <v>597</v>
      </c>
      <c r="I1452" s="662" t="s">
        <v>3878</v>
      </c>
      <c r="J1452" s="662" t="s">
        <v>3879</v>
      </c>
      <c r="K1452" s="662" t="s">
        <v>3880</v>
      </c>
      <c r="L1452" s="663">
        <v>36.54</v>
      </c>
      <c r="M1452" s="663">
        <v>36.54</v>
      </c>
      <c r="N1452" s="662">
        <v>1</v>
      </c>
      <c r="O1452" s="745">
        <v>1</v>
      </c>
      <c r="P1452" s="663"/>
      <c r="Q1452" s="678">
        <v>0</v>
      </c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4</v>
      </c>
      <c r="B1453" s="662" t="s">
        <v>3182</v>
      </c>
      <c r="C1453" s="662" t="s">
        <v>3518</v>
      </c>
      <c r="D1453" s="743" t="s">
        <v>5665</v>
      </c>
      <c r="E1453" s="744" t="s">
        <v>3551</v>
      </c>
      <c r="F1453" s="662" t="s">
        <v>3512</v>
      </c>
      <c r="G1453" s="662" t="s">
        <v>3589</v>
      </c>
      <c r="H1453" s="662" t="s">
        <v>597</v>
      </c>
      <c r="I1453" s="662" t="s">
        <v>3617</v>
      </c>
      <c r="J1453" s="662" t="s">
        <v>3618</v>
      </c>
      <c r="K1453" s="662" t="s">
        <v>3619</v>
      </c>
      <c r="L1453" s="663">
        <v>334.66</v>
      </c>
      <c r="M1453" s="663">
        <v>669.32</v>
      </c>
      <c r="N1453" s="662">
        <v>2</v>
      </c>
      <c r="O1453" s="745">
        <v>0.5</v>
      </c>
      <c r="P1453" s="663">
        <v>669.32</v>
      </c>
      <c r="Q1453" s="678">
        <v>1</v>
      </c>
      <c r="R1453" s="662">
        <v>2</v>
      </c>
      <c r="S1453" s="678">
        <v>1</v>
      </c>
      <c r="T1453" s="745">
        <v>0.5</v>
      </c>
      <c r="U1453" s="701">
        <v>1</v>
      </c>
    </row>
    <row r="1454" spans="1:21" ht="14.4" customHeight="1" x14ac:dyDescent="0.3">
      <c r="A1454" s="661">
        <v>4</v>
      </c>
      <c r="B1454" s="662" t="s">
        <v>3182</v>
      </c>
      <c r="C1454" s="662" t="s">
        <v>3518</v>
      </c>
      <c r="D1454" s="743" t="s">
        <v>5665</v>
      </c>
      <c r="E1454" s="744" t="s">
        <v>3551</v>
      </c>
      <c r="F1454" s="662" t="s">
        <v>3512</v>
      </c>
      <c r="G1454" s="662" t="s">
        <v>5147</v>
      </c>
      <c r="H1454" s="662" t="s">
        <v>1373</v>
      </c>
      <c r="I1454" s="662" t="s">
        <v>5148</v>
      </c>
      <c r="J1454" s="662" t="s">
        <v>1466</v>
      </c>
      <c r="K1454" s="662" t="s">
        <v>4522</v>
      </c>
      <c r="L1454" s="663">
        <v>144.81</v>
      </c>
      <c r="M1454" s="663">
        <v>289.62</v>
      </c>
      <c r="N1454" s="662">
        <v>2</v>
      </c>
      <c r="O1454" s="745">
        <v>1</v>
      </c>
      <c r="P1454" s="663">
        <v>144.81</v>
      </c>
      <c r="Q1454" s="678">
        <v>0.5</v>
      </c>
      <c r="R1454" s="662">
        <v>1</v>
      </c>
      <c r="S1454" s="678">
        <v>0.5</v>
      </c>
      <c r="T1454" s="745">
        <v>0.5</v>
      </c>
      <c r="U1454" s="701">
        <v>0.5</v>
      </c>
    </row>
    <row r="1455" spans="1:21" ht="14.4" customHeight="1" x14ac:dyDescent="0.3">
      <c r="A1455" s="661">
        <v>4</v>
      </c>
      <c r="B1455" s="662" t="s">
        <v>3182</v>
      </c>
      <c r="C1455" s="662" t="s">
        <v>3518</v>
      </c>
      <c r="D1455" s="743" t="s">
        <v>5665</v>
      </c>
      <c r="E1455" s="744" t="s">
        <v>3551</v>
      </c>
      <c r="F1455" s="662" t="s">
        <v>3512</v>
      </c>
      <c r="G1455" s="662" t="s">
        <v>5147</v>
      </c>
      <c r="H1455" s="662" t="s">
        <v>597</v>
      </c>
      <c r="I1455" s="662" t="s">
        <v>5149</v>
      </c>
      <c r="J1455" s="662" t="s">
        <v>1466</v>
      </c>
      <c r="K1455" s="662" t="s">
        <v>5150</v>
      </c>
      <c r="L1455" s="663">
        <v>0</v>
      </c>
      <c r="M1455" s="663">
        <v>0</v>
      </c>
      <c r="N1455" s="662">
        <v>1</v>
      </c>
      <c r="O1455" s="745">
        <v>0.5</v>
      </c>
      <c r="P1455" s="663">
        <v>0</v>
      </c>
      <c r="Q1455" s="678"/>
      <c r="R1455" s="662">
        <v>1</v>
      </c>
      <c r="S1455" s="678">
        <v>1</v>
      </c>
      <c r="T1455" s="745">
        <v>0.5</v>
      </c>
      <c r="U1455" s="701">
        <v>1</v>
      </c>
    </row>
    <row r="1456" spans="1:21" ht="14.4" customHeight="1" x14ac:dyDescent="0.3">
      <c r="A1456" s="661">
        <v>4</v>
      </c>
      <c r="B1456" s="662" t="s">
        <v>3182</v>
      </c>
      <c r="C1456" s="662" t="s">
        <v>3518</v>
      </c>
      <c r="D1456" s="743" t="s">
        <v>5665</v>
      </c>
      <c r="E1456" s="744" t="s">
        <v>3551</v>
      </c>
      <c r="F1456" s="662" t="s">
        <v>3512</v>
      </c>
      <c r="G1456" s="662" t="s">
        <v>3640</v>
      </c>
      <c r="H1456" s="662" t="s">
        <v>1373</v>
      </c>
      <c r="I1456" s="662" t="s">
        <v>5151</v>
      </c>
      <c r="J1456" s="662" t="s">
        <v>1469</v>
      </c>
      <c r="K1456" s="662" t="s">
        <v>2339</v>
      </c>
      <c r="L1456" s="663">
        <v>291.82</v>
      </c>
      <c r="M1456" s="663">
        <v>291.82</v>
      </c>
      <c r="N1456" s="662">
        <v>1</v>
      </c>
      <c r="O1456" s="745">
        <v>0.5</v>
      </c>
      <c r="P1456" s="663"/>
      <c r="Q1456" s="678">
        <v>0</v>
      </c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4</v>
      </c>
      <c r="B1457" s="662" t="s">
        <v>3182</v>
      </c>
      <c r="C1457" s="662" t="s">
        <v>3518</v>
      </c>
      <c r="D1457" s="743" t="s">
        <v>5665</v>
      </c>
      <c r="E1457" s="744" t="s">
        <v>3551</v>
      </c>
      <c r="F1457" s="662" t="s">
        <v>3512</v>
      </c>
      <c r="G1457" s="662" t="s">
        <v>3640</v>
      </c>
      <c r="H1457" s="662" t="s">
        <v>597</v>
      </c>
      <c r="I1457" s="662" t="s">
        <v>5152</v>
      </c>
      <c r="J1457" s="662" t="s">
        <v>1469</v>
      </c>
      <c r="K1457" s="662" t="s">
        <v>5153</v>
      </c>
      <c r="L1457" s="663">
        <v>0</v>
      </c>
      <c r="M1457" s="663">
        <v>0</v>
      </c>
      <c r="N1457" s="662">
        <v>1</v>
      </c>
      <c r="O1457" s="745">
        <v>0.5</v>
      </c>
      <c r="P1457" s="663">
        <v>0</v>
      </c>
      <c r="Q1457" s="678"/>
      <c r="R1457" s="662">
        <v>1</v>
      </c>
      <c r="S1457" s="678">
        <v>1</v>
      </c>
      <c r="T1457" s="745">
        <v>0.5</v>
      </c>
      <c r="U1457" s="701">
        <v>1</v>
      </c>
    </row>
    <row r="1458" spans="1:21" ht="14.4" customHeight="1" x14ac:dyDescent="0.3">
      <c r="A1458" s="661">
        <v>4</v>
      </c>
      <c r="B1458" s="662" t="s">
        <v>3182</v>
      </c>
      <c r="C1458" s="662" t="s">
        <v>3518</v>
      </c>
      <c r="D1458" s="743" t="s">
        <v>5665</v>
      </c>
      <c r="E1458" s="744" t="s">
        <v>3551</v>
      </c>
      <c r="F1458" s="662" t="s">
        <v>3512</v>
      </c>
      <c r="G1458" s="662" t="s">
        <v>3995</v>
      </c>
      <c r="H1458" s="662" t="s">
        <v>597</v>
      </c>
      <c r="I1458" s="662" t="s">
        <v>5154</v>
      </c>
      <c r="J1458" s="662" t="s">
        <v>2714</v>
      </c>
      <c r="K1458" s="662" t="s">
        <v>5155</v>
      </c>
      <c r="L1458" s="663">
        <v>0</v>
      </c>
      <c r="M1458" s="663">
        <v>0</v>
      </c>
      <c r="N1458" s="662">
        <v>1</v>
      </c>
      <c r="O1458" s="745">
        <v>1</v>
      </c>
      <c r="P1458" s="663"/>
      <c r="Q1458" s="678"/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4</v>
      </c>
      <c r="B1459" s="662" t="s">
        <v>3182</v>
      </c>
      <c r="C1459" s="662" t="s">
        <v>3518</v>
      </c>
      <c r="D1459" s="743" t="s">
        <v>5665</v>
      </c>
      <c r="E1459" s="744" t="s">
        <v>3551</v>
      </c>
      <c r="F1459" s="662" t="s">
        <v>3512</v>
      </c>
      <c r="G1459" s="662" t="s">
        <v>5156</v>
      </c>
      <c r="H1459" s="662" t="s">
        <v>597</v>
      </c>
      <c r="I1459" s="662" t="s">
        <v>5157</v>
      </c>
      <c r="J1459" s="662" t="s">
        <v>5158</v>
      </c>
      <c r="K1459" s="662" t="s">
        <v>5159</v>
      </c>
      <c r="L1459" s="663">
        <v>0</v>
      </c>
      <c r="M1459" s="663">
        <v>0</v>
      </c>
      <c r="N1459" s="662">
        <v>1</v>
      </c>
      <c r="O1459" s="745">
        <v>0.5</v>
      </c>
      <c r="P1459" s="663"/>
      <c r="Q1459" s="678"/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4</v>
      </c>
      <c r="B1460" s="662" t="s">
        <v>3182</v>
      </c>
      <c r="C1460" s="662" t="s">
        <v>3518</v>
      </c>
      <c r="D1460" s="743" t="s">
        <v>5665</v>
      </c>
      <c r="E1460" s="744" t="s">
        <v>3551</v>
      </c>
      <c r="F1460" s="662" t="s">
        <v>3512</v>
      </c>
      <c r="G1460" s="662" t="s">
        <v>3881</v>
      </c>
      <c r="H1460" s="662" t="s">
        <v>597</v>
      </c>
      <c r="I1460" s="662" t="s">
        <v>5160</v>
      </c>
      <c r="J1460" s="662" t="s">
        <v>2367</v>
      </c>
      <c r="K1460" s="662" t="s">
        <v>5161</v>
      </c>
      <c r="L1460" s="663">
        <v>0</v>
      </c>
      <c r="M1460" s="663">
        <v>0</v>
      </c>
      <c r="N1460" s="662">
        <v>2</v>
      </c>
      <c r="O1460" s="745">
        <v>0.5</v>
      </c>
      <c r="P1460" s="663">
        <v>0</v>
      </c>
      <c r="Q1460" s="678"/>
      <c r="R1460" s="662">
        <v>2</v>
      </c>
      <c r="S1460" s="678">
        <v>1</v>
      </c>
      <c r="T1460" s="745">
        <v>0.5</v>
      </c>
      <c r="U1460" s="701">
        <v>1</v>
      </c>
    </row>
    <row r="1461" spans="1:21" ht="14.4" customHeight="1" x14ac:dyDescent="0.3">
      <c r="A1461" s="661">
        <v>4</v>
      </c>
      <c r="B1461" s="662" t="s">
        <v>3182</v>
      </c>
      <c r="C1461" s="662" t="s">
        <v>3518</v>
      </c>
      <c r="D1461" s="743" t="s">
        <v>5665</v>
      </c>
      <c r="E1461" s="744" t="s">
        <v>3551</v>
      </c>
      <c r="F1461" s="662" t="s">
        <v>3512</v>
      </c>
      <c r="G1461" s="662" t="s">
        <v>3881</v>
      </c>
      <c r="H1461" s="662" t="s">
        <v>1373</v>
      </c>
      <c r="I1461" s="662" t="s">
        <v>5011</v>
      </c>
      <c r="J1461" s="662" t="s">
        <v>2367</v>
      </c>
      <c r="K1461" s="662" t="s">
        <v>5012</v>
      </c>
      <c r="L1461" s="663">
        <v>353.18</v>
      </c>
      <c r="M1461" s="663">
        <v>353.18</v>
      </c>
      <c r="N1461" s="662">
        <v>1</v>
      </c>
      <c r="O1461" s="745">
        <v>0.5</v>
      </c>
      <c r="P1461" s="663">
        <v>353.18</v>
      </c>
      <c r="Q1461" s="678">
        <v>1</v>
      </c>
      <c r="R1461" s="662">
        <v>1</v>
      </c>
      <c r="S1461" s="678">
        <v>1</v>
      </c>
      <c r="T1461" s="745">
        <v>0.5</v>
      </c>
      <c r="U1461" s="701">
        <v>1</v>
      </c>
    </row>
    <row r="1462" spans="1:21" ht="14.4" customHeight="1" x14ac:dyDescent="0.3">
      <c r="A1462" s="661">
        <v>4</v>
      </c>
      <c r="B1462" s="662" t="s">
        <v>3182</v>
      </c>
      <c r="C1462" s="662" t="s">
        <v>3518</v>
      </c>
      <c r="D1462" s="743" t="s">
        <v>5665</v>
      </c>
      <c r="E1462" s="744" t="s">
        <v>3551</v>
      </c>
      <c r="F1462" s="662" t="s">
        <v>3512</v>
      </c>
      <c r="G1462" s="662" t="s">
        <v>3593</v>
      </c>
      <c r="H1462" s="662" t="s">
        <v>597</v>
      </c>
      <c r="I1462" s="662" t="s">
        <v>728</v>
      </c>
      <c r="J1462" s="662" t="s">
        <v>5162</v>
      </c>
      <c r="K1462" s="662" t="s">
        <v>5163</v>
      </c>
      <c r="L1462" s="663">
        <v>61.49</v>
      </c>
      <c r="M1462" s="663">
        <v>61.49</v>
      </c>
      <c r="N1462" s="662">
        <v>1</v>
      </c>
      <c r="O1462" s="745">
        <v>0.5</v>
      </c>
      <c r="P1462" s="663"/>
      <c r="Q1462" s="678">
        <v>0</v>
      </c>
      <c r="R1462" s="662"/>
      <c r="S1462" s="678">
        <v>0</v>
      </c>
      <c r="T1462" s="745"/>
      <c r="U1462" s="701">
        <v>0</v>
      </c>
    </row>
    <row r="1463" spans="1:21" ht="14.4" customHeight="1" x14ac:dyDescent="0.3">
      <c r="A1463" s="661">
        <v>4</v>
      </c>
      <c r="B1463" s="662" t="s">
        <v>3182</v>
      </c>
      <c r="C1463" s="662" t="s">
        <v>3518</v>
      </c>
      <c r="D1463" s="743" t="s">
        <v>5665</v>
      </c>
      <c r="E1463" s="744" t="s">
        <v>3551</v>
      </c>
      <c r="F1463" s="662" t="s">
        <v>3512</v>
      </c>
      <c r="G1463" s="662" t="s">
        <v>3647</v>
      </c>
      <c r="H1463" s="662" t="s">
        <v>597</v>
      </c>
      <c r="I1463" s="662" t="s">
        <v>1609</v>
      </c>
      <c r="J1463" s="662" t="s">
        <v>1610</v>
      </c>
      <c r="K1463" s="662" t="s">
        <v>3648</v>
      </c>
      <c r="L1463" s="663">
        <v>22.44</v>
      </c>
      <c r="M1463" s="663">
        <v>44.88</v>
      </c>
      <c r="N1463" s="662">
        <v>2</v>
      </c>
      <c r="O1463" s="745">
        <v>0.5</v>
      </c>
      <c r="P1463" s="663">
        <v>44.88</v>
      </c>
      <c r="Q1463" s="678">
        <v>1</v>
      </c>
      <c r="R1463" s="662">
        <v>2</v>
      </c>
      <c r="S1463" s="678">
        <v>1</v>
      </c>
      <c r="T1463" s="745">
        <v>0.5</v>
      </c>
      <c r="U1463" s="701">
        <v>1</v>
      </c>
    </row>
    <row r="1464" spans="1:21" ht="14.4" customHeight="1" x14ac:dyDescent="0.3">
      <c r="A1464" s="661">
        <v>4</v>
      </c>
      <c r="B1464" s="662" t="s">
        <v>3182</v>
      </c>
      <c r="C1464" s="662" t="s">
        <v>3518</v>
      </c>
      <c r="D1464" s="743" t="s">
        <v>5665</v>
      </c>
      <c r="E1464" s="744" t="s">
        <v>3551</v>
      </c>
      <c r="F1464" s="662" t="s">
        <v>3512</v>
      </c>
      <c r="G1464" s="662" t="s">
        <v>5164</v>
      </c>
      <c r="H1464" s="662" t="s">
        <v>597</v>
      </c>
      <c r="I1464" s="662" t="s">
        <v>2863</v>
      </c>
      <c r="J1464" s="662" t="s">
        <v>2864</v>
      </c>
      <c r="K1464" s="662" t="s">
        <v>2865</v>
      </c>
      <c r="L1464" s="663">
        <v>150.19</v>
      </c>
      <c r="M1464" s="663">
        <v>150.19</v>
      </c>
      <c r="N1464" s="662">
        <v>1</v>
      </c>
      <c r="O1464" s="745">
        <v>0.5</v>
      </c>
      <c r="P1464" s="663">
        <v>150.19</v>
      </c>
      <c r="Q1464" s="678">
        <v>1</v>
      </c>
      <c r="R1464" s="662">
        <v>1</v>
      </c>
      <c r="S1464" s="678">
        <v>1</v>
      </c>
      <c r="T1464" s="745">
        <v>0.5</v>
      </c>
      <c r="U1464" s="701">
        <v>1</v>
      </c>
    </row>
    <row r="1465" spans="1:21" ht="14.4" customHeight="1" x14ac:dyDescent="0.3">
      <c r="A1465" s="661">
        <v>4</v>
      </c>
      <c r="B1465" s="662" t="s">
        <v>3182</v>
      </c>
      <c r="C1465" s="662" t="s">
        <v>3518</v>
      </c>
      <c r="D1465" s="743" t="s">
        <v>5665</v>
      </c>
      <c r="E1465" s="744" t="s">
        <v>3551</v>
      </c>
      <c r="F1465" s="662" t="s">
        <v>3512</v>
      </c>
      <c r="G1465" s="662" t="s">
        <v>3599</v>
      </c>
      <c r="H1465" s="662" t="s">
        <v>597</v>
      </c>
      <c r="I1465" s="662" t="s">
        <v>1336</v>
      </c>
      <c r="J1465" s="662" t="s">
        <v>1337</v>
      </c>
      <c r="K1465" s="662" t="s">
        <v>1338</v>
      </c>
      <c r="L1465" s="663">
        <v>0</v>
      </c>
      <c r="M1465" s="663">
        <v>0</v>
      </c>
      <c r="N1465" s="662">
        <v>1</v>
      </c>
      <c r="O1465" s="745">
        <v>0.5</v>
      </c>
      <c r="P1465" s="663"/>
      <c r="Q1465" s="678"/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4</v>
      </c>
      <c r="B1466" s="662" t="s">
        <v>3182</v>
      </c>
      <c r="C1466" s="662" t="s">
        <v>3518</v>
      </c>
      <c r="D1466" s="743" t="s">
        <v>5665</v>
      </c>
      <c r="E1466" s="744" t="s">
        <v>3551</v>
      </c>
      <c r="F1466" s="662" t="s">
        <v>3513</v>
      </c>
      <c r="G1466" s="662" t="s">
        <v>3603</v>
      </c>
      <c r="H1466" s="662" t="s">
        <v>597</v>
      </c>
      <c r="I1466" s="662" t="s">
        <v>3604</v>
      </c>
      <c r="J1466" s="662" t="s">
        <v>3605</v>
      </c>
      <c r="K1466" s="662"/>
      <c r="L1466" s="663">
        <v>0</v>
      </c>
      <c r="M1466" s="663">
        <v>0</v>
      </c>
      <c r="N1466" s="662">
        <v>1</v>
      </c>
      <c r="O1466" s="745">
        <v>1</v>
      </c>
      <c r="P1466" s="663"/>
      <c r="Q1466" s="678"/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4</v>
      </c>
      <c r="B1467" s="662" t="s">
        <v>3182</v>
      </c>
      <c r="C1467" s="662" t="s">
        <v>3518</v>
      </c>
      <c r="D1467" s="743" t="s">
        <v>5665</v>
      </c>
      <c r="E1467" s="744" t="s">
        <v>3551</v>
      </c>
      <c r="F1467" s="662" t="s">
        <v>3514</v>
      </c>
      <c r="G1467" s="662" t="s">
        <v>3820</v>
      </c>
      <c r="H1467" s="662" t="s">
        <v>597</v>
      </c>
      <c r="I1467" s="662" t="s">
        <v>3952</v>
      </c>
      <c r="J1467" s="662" t="s">
        <v>3953</v>
      </c>
      <c r="K1467" s="662" t="s">
        <v>3954</v>
      </c>
      <c r="L1467" s="663">
        <v>100</v>
      </c>
      <c r="M1467" s="663">
        <v>300</v>
      </c>
      <c r="N1467" s="662">
        <v>3</v>
      </c>
      <c r="O1467" s="745">
        <v>1</v>
      </c>
      <c r="P1467" s="663">
        <v>300</v>
      </c>
      <c r="Q1467" s="678">
        <v>1</v>
      </c>
      <c r="R1467" s="662">
        <v>3</v>
      </c>
      <c r="S1467" s="678">
        <v>1</v>
      </c>
      <c r="T1467" s="745">
        <v>1</v>
      </c>
      <c r="U1467" s="701">
        <v>1</v>
      </c>
    </row>
    <row r="1468" spans="1:21" ht="14.4" customHeight="1" x14ac:dyDescent="0.3">
      <c r="A1468" s="661">
        <v>4</v>
      </c>
      <c r="B1468" s="662" t="s">
        <v>3182</v>
      </c>
      <c r="C1468" s="662" t="s">
        <v>3518</v>
      </c>
      <c r="D1468" s="743" t="s">
        <v>5665</v>
      </c>
      <c r="E1468" s="744" t="s">
        <v>3551</v>
      </c>
      <c r="F1468" s="662" t="s">
        <v>3514</v>
      </c>
      <c r="G1468" s="662" t="s">
        <v>3820</v>
      </c>
      <c r="H1468" s="662" t="s">
        <v>597</v>
      </c>
      <c r="I1468" s="662" t="s">
        <v>3952</v>
      </c>
      <c r="J1468" s="662" t="s">
        <v>3953</v>
      </c>
      <c r="K1468" s="662" t="s">
        <v>3954</v>
      </c>
      <c r="L1468" s="663">
        <v>200</v>
      </c>
      <c r="M1468" s="663">
        <v>1200</v>
      </c>
      <c r="N1468" s="662">
        <v>6</v>
      </c>
      <c r="O1468" s="745">
        <v>2</v>
      </c>
      <c r="P1468" s="663">
        <v>1200</v>
      </c>
      <c r="Q1468" s="678">
        <v>1</v>
      </c>
      <c r="R1468" s="662">
        <v>6</v>
      </c>
      <c r="S1468" s="678">
        <v>1</v>
      </c>
      <c r="T1468" s="745">
        <v>2</v>
      </c>
      <c r="U1468" s="701">
        <v>1</v>
      </c>
    </row>
    <row r="1469" spans="1:21" ht="14.4" customHeight="1" x14ac:dyDescent="0.3">
      <c r="A1469" s="661">
        <v>4</v>
      </c>
      <c r="B1469" s="662" t="s">
        <v>3182</v>
      </c>
      <c r="C1469" s="662" t="s">
        <v>3518</v>
      </c>
      <c r="D1469" s="743" t="s">
        <v>5665</v>
      </c>
      <c r="E1469" s="744" t="s">
        <v>3551</v>
      </c>
      <c r="F1469" s="662" t="s">
        <v>3514</v>
      </c>
      <c r="G1469" s="662" t="s">
        <v>3820</v>
      </c>
      <c r="H1469" s="662" t="s">
        <v>597</v>
      </c>
      <c r="I1469" s="662" t="s">
        <v>4843</v>
      </c>
      <c r="J1469" s="662" t="s">
        <v>4844</v>
      </c>
      <c r="K1469" s="662" t="s">
        <v>3973</v>
      </c>
      <c r="L1469" s="663">
        <v>774.12</v>
      </c>
      <c r="M1469" s="663">
        <v>2322.36</v>
      </c>
      <c r="N1469" s="662">
        <v>3</v>
      </c>
      <c r="O1469" s="745">
        <v>1</v>
      </c>
      <c r="P1469" s="663"/>
      <c r="Q1469" s="678">
        <v>0</v>
      </c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4</v>
      </c>
      <c r="B1470" s="662" t="s">
        <v>3182</v>
      </c>
      <c r="C1470" s="662" t="s">
        <v>3518</v>
      </c>
      <c r="D1470" s="743" t="s">
        <v>5665</v>
      </c>
      <c r="E1470" s="744" t="s">
        <v>3551</v>
      </c>
      <c r="F1470" s="662" t="s">
        <v>3514</v>
      </c>
      <c r="G1470" s="662" t="s">
        <v>3976</v>
      </c>
      <c r="H1470" s="662" t="s">
        <v>597</v>
      </c>
      <c r="I1470" s="662" t="s">
        <v>3977</v>
      </c>
      <c r="J1470" s="662" t="s">
        <v>3978</v>
      </c>
      <c r="K1470" s="662" t="s">
        <v>3979</v>
      </c>
      <c r="L1470" s="663">
        <v>410</v>
      </c>
      <c r="M1470" s="663">
        <v>820</v>
      </c>
      <c r="N1470" s="662">
        <v>2</v>
      </c>
      <c r="O1470" s="745">
        <v>2</v>
      </c>
      <c r="P1470" s="663">
        <v>820</v>
      </c>
      <c r="Q1470" s="678">
        <v>1</v>
      </c>
      <c r="R1470" s="662">
        <v>2</v>
      </c>
      <c r="S1470" s="678">
        <v>1</v>
      </c>
      <c r="T1470" s="745">
        <v>2</v>
      </c>
      <c r="U1470" s="701">
        <v>1</v>
      </c>
    </row>
    <row r="1471" spans="1:21" ht="14.4" customHeight="1" x14ac:dyDescent="0.3">
      <c r="A1471" s="661">
        <v>4</v>
      </c>
      <c r="B1471" s="662" t="s">
        <v>3182</v>
      </c>
      <c r="C1471" s="662" t="s">
        <v>3518</v>
      </c>
      <c r="D1471" s="743" t="s">
        <v>5665</v>
      </c>
      <c r="E1471" s="744" t="s">
        <v>3551</v>
      </c>
      <c r="F1471" s="662" t="s">
        <v>3514</v>
      </c>
      <c r="G1471" s="662" t="s">
        <v>3976</v>
      </c>
      <c r="H1471" s="662" t="s">
        <v>597</v>
      </c>
      <c r="I1471" s="662" t="s">
        <v>3980</v>
      </c>
      <c r="J1471" s="662" t="s">
        <v>3981</v>
      </c>
      <c r="K1471" s="662" t="s">
        <v>3982</v>
      </c>
      <c r="L1471" s="663">
        <v>566</v>
      </c>
      <c r="M1471" s="663">
        <v>566</v>
      </c>
      <c r="N1471" s="662">
        <v>1</v>
      </c>
      <c r="O1471" s="745">
        <v>1</v>
      </c>
      <c r="P1471" s="663"/>
      <c r="Q1471" s="678">
        <v>0</v>
      </c>
      <c r="R1471" s="662"/>
      <c r="S1471" s="678">
        <v>0</v>
      </c>
      <c r="T1471" s="745"/>
      <c r="U1471" s="701">
        <v>0</v>
      </c>
    </row>
    <row r="1472" spans="1:21" ht="14.4" customHeight="1" x14ac:dyDescent="0.3">
      <c r="A1472" s="661">
        <v>4</v>
      </c>
      <c r="B1472" s="662" t="s">
        <v>3182</v>
      </c>
      <c r="C1472" s="662" t="s">
        <v>3518</v>
      </c>
      <c r="D1472" s="743" t="s">
        <v>5665</v>
      </c>
      <c r="E1472" s="744" t="s">
        <v>3551</v>
      </c>
      <c r="F1472" s="662" t="s">
        <v>3514</v>
      </c>
      <c r="G1472" s="662" t="s">
        <v>3768</v>
      </c>
      <c r="H1472" s="662" t="s">
        <v>597</v>
      </c>
      <c r="I1472" s="662" t="s">
        <v>3840</v>
      </c>
      <c r="J1472" s="662" t="s">
        <v>3841</v>
      </c>
      <c r="K1472" s="662" t="s">
        <v>3842</v>
      </c>
      <c r="L1472" s="663">
        <v>900</v>
      </c>
      <c r="M1472" s="663">
        <v>900</v>
      </c>
      <c r="N1472" s="662">
        <v>1</v>
      </c>
      <c r="O1472" s="745">
        <v>1</v>
      </c>
      <c r="P1472" s="663">
        <v>900</v>
      </c>
      <c r="Q1472" s="678">
        <v>1</v>
      </c>
      <c r="R1472" s="662">
        <v>1</v>
      </c>
      <c r="S1472" s="678">
        <v>1</v>
      </c>
      <c r="T1472" s="745">
        <v>1</v>
      </c>
      <c r="U1472" s="701">
        <v>1</v>
      </c>
    </row>
    <row r="1473" spans="1:21" ht="14.4" customHeight="1" x14ac:dyDescent="0.3">
      <c r="A1473" s="661">
        <v>4</v>
      </c>
      <c r="B1473" s="662" t="s">
        <v>3182</v>
      </c>
      <c r="C1473" s="662" t="s">
        <v>3518</v>
      </c>
      <c r="D1473" s="743" t="s">
        <v>5665</v>
      </c>
      <c r="E1473" s="744" t="s">
        <v>3551</v>
      </c>
      <c r="F1473" s="662" t="s">
        <v>3514</v>
      </c>
      <c r="G1473" s="662" t="s">
        <v>3768</v>
      </c>
      <c r="H1473" s="662" t="s">
        <v>597</v>
      </c>
      <c r="I1473" s="662" t="s">
        <v>5165</v>
      </c>
      <c r="J1473" s="662" t="s">
        <v>5166</v>
      </c>
      <c r="K1473" s="662" t="s">
        <v>5167</v>
      </c>
      <c r="L1473" s="663">
        <v>543.55999999999995</v>
      </c>
      <c r="M1473" s="663">
        <v>543.55999999999995</v>
      </c>
      <c r="N1473" s="662">
        <v>1</v>
      </c>
      <c r="O1473" s="745">
        <v>1</v>
      </c>
      <c r="P1473" s="663"/>
      <c r="Q1473" s="678">
        <v>0</v>
      </c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4</v>
      </c>
      <c r="B1474" s="662" t="s">
        <v>3182</v>
      </c>
      <c r="C1474" s="662" t="s">
        <v>3518</v>
      </c>
      <c r="D1474" s="743" t="s">
        <v>5665</v>
      </c>
      <c r="E1474" s="744" t="s">
        <v>3552</v>
      </c>
      <c r="F1474" s="662" t="s">
        <v>3512</v>
      </c>
      <c r="G1474" s="662" t="s">
        <v>3573</v>
      </c>
      <c r="H1474" s="662" t="s">
        <v>1373</v>
      </c>
      <c r="I1474" s="662" t="s">
        <v>1641</v>
      </c>
      <c r="J1474" s="662" t="s">
        <v>1557</v>
      </c>
      <c r="K1474" s="662" t="s">
        <v>3351</v>
      </c>
      <c r="L1474" s="663">
        <v>150.04</v>
      </c>
      <c r="M1474" s="663">
        <v>300.08</v>
      </c>
      <c r="N1474" s="662">
        <v>2</v>
      </c>
      <c r="O1474" s="745">
        <v>1</v>
      </c>
      <c r="P1474" s="663">
        <v>300.08</v>
      </c>
      <c r="Q1474" s="678">
        <v>1</v>
      </c>
      <c r="R1474" s="662">
        <v>2</v>
      </c>
      <c r="S1474" s="678">
        <v>1</v>
      </c>
      <c r="T1474" s="745">
        <v>1</v>
      </c>
      <c r="U1474" s="701">
        <v>1</v>
      </c>
    </row>
    <row r="1475" spans="1:21" ht="14.4" customHeight="1" x14ac:dyDescent="0.3">
      <c r="A1475" s="661">
        <v>4</v>
      </c>
      <c r="B1475" s="662" t="s">
        <v>3182</v>
      </c>
      <c r="C1475" s="662" t="s">
        <v>3518</v>
      </c>
      <c r="D1475" s="743" t="s">
        <v>5665</v>
      </c>
      <c r="E1475" s="744" t="s">
        <v>3552</v>
      </c>
      <c r="F1475" s="662" t="s">
        <v>3512</v>
      </c>
      <c r="G1475" s="662" t="s">
        <v>3573</v>
      </c>
      <c r="H1475" s="662" t="s">
        <v>1373</v>
      </c>
      <c r="I1475" s="662" t="s">
        <v>1641</v>
      </c>
      <c r="J1475" s="662" t="s">
        <v>1557</v>
      </c>
      <c r="K1475" s="662" t="s">
        <v>3351</v>
      </c>
      <c r="L1475" s="663">
        <v>154.36000000000001</v>
      </c>
      <c r="M1475" s="663">
        <v>463.08000000000004</v>
      </c>
      <c r="N1475" s="662">
        <v>3</v>
      </c>
      <c r="O1475" s="745">
        <v>2</v>
      </c>
      <c r="P1475" s="663">
        <v>463.08000000000004</v>
      </c>
      <c r="Q1475" s="678">
        <v>1</v>
      </c>
      <c r="R1475" s="662">
        <v>3</v>
      </c>
      <c r="S1475" s="678">
        <v>1</v>
      </c>
      <c r="T1475" s="745">
        <v>2</v>
      </c>
      <c r="U1475" s="701">
        <v>1</v>
      </c>
    </row>
    <row r="1476" spans="1:21" ht="14.4" customHeight="1" x14ac:dyDescent="0.3">
      <c r="A1476" s="661">
        <v>4</v>
      </c>
      <c r="B1476" s="662" t="s">
        <v>3182</v>
      </c>
      <c r="C1476" s="662" t="s">
        <v>3518</v>
      </c>
      <c r="D1476" s="743" t="s">
        <v>5665</v>
      </c>
      <c r="E1476" s="744" t="s">
        <v>3552</v>
      </c>
      <c r="F1476" s="662" t="s">
        <v>3512</v>
      </c>
      <c r="G1476" s="662" t="s">
        <v>3813</v>
      </c>
      <c r="H1476" s="662" t="s">
        <v>597</v>
      </c>
      <c r="I1476" s="662" t="s">
        <v>4996</v>
      </c>
      <c r="J1476" s="662" t="s">
        <v>2447</v>
      </c>
      <c r="K1476" s="662" t="s">
        <v>3096</v>
      </c>
      <c r="L1476" s="663">
        <v>0</v>
      </c>
      <c r="M1476" s="663">
        <v>0</v>
      </c>
      <c r="N1476" s="662">
        <v>2</v>
      </c>
      <c r="O1476" s="745">
        <v>1</v>
      </c>
      <c r="P1476" s="663">
        <v>0</v>
      </c>
      <c r="Q1476" s="678"/>
      <c r="R1476" s="662">
        <v>2</v>
      </c>
      <c r="S1476" s="678">
        <v>1</v>
      </c>
      <c r="T1476" s="745">
        <v>1</v>
      </c>
      <c r="U1476" s="701">
        <v>1</v>
      </c>
    </row>
    <row r="1477" spans="1:21" ht="14.4" customHeight="1" x14ac:dyDescent="0.3">
      <c r="A1477" s="661">
        <v>4</v>
      </c>
      <c r="B1477" s="662" t="s">
        <v>3182</v>
      </c>
      <c r="C1477" s="662" t="s">
        <v>3518</v>
      </c>
      <c r="D1477" s="743" t="s">
        <v>5665</v>
      </c>
      <c r="E1477" s="744" t="s">
        <v>3552</v>
      </c>
      <c r="F1477" s="662" t="s">
        <v>3512</v>
      </c>
      <c r="G1477" s="662" t="s">
        <v>5168</v>
      </c>
      <c r="H1477" s="662" t="s">
        <v>597</v>
      </c>
      <c r="I1477" s="662" t="s">
        <v>5169</v>
      </c>
      <c r="J1477" s="662" t="s">
        <v>5170</v>
      </c>
      <c r="K1477" s="662" t="s">
        <v>5171</v>
      </c>
      <c r="L1477" s="663">
        <v>72.5</v>
      </c>
      <c r="M1477" s="663">
        <v>72.5</v>
      </c>
      <c r="N1477" s="662">
        <v>1</v>
      </c>
      <c r="O1477" s="745">
        <v>1</v>
      </c>
      <c r="P1477" s="663">
        <v>72.5</v>
      </c>
      <c r="Q1477" s="678">
        <v>1</v>
      </c>
      <c r="R1477" s="662">
        <v>1</v>
      </c>
      <c r="S1477" s="678">
        <v>1</v>
      </c>
      <c r="T1477" s="745">
        <v>1</v>
      </c>
      <c r="U1477" s="701">
        <v>1</v>
      </c>
    </row>
    <row r="1478" spans="1:21" ht="14.4" customHeight="1" x14ac:dyDescent="0.3">
      <c r="A1478" s="661">
        <v>4</v>
      </c>
      <c r="B1478" s="662" t="s">
        <v>3182</v>
      </c>
      <c r="C1478" s="662" t="s">
        <v>3518</v>
      </c>
      <c r="D1478" s="743" t="s">
        <v>5665</v>
      </c>
      <c r="E1478" s="744" t="s">
        <v>3552</v>
      </c>
      <c r="F1478" s="662" t="s">
        <v>3512</v>
      </c>
      <c r="G1478" s="662" t="s">
        <v>4870</v>
      </c>
      <c r="H1478" s="662" t="s">
        <v>597</v>
      </c>
      <c r="I1478" s="662" t="s">
        <v>4871</v>
      </c>
      <c r="J1478" s="662" t="s">
        <v>4872</v>
      </c>
      <c r="K1478" s="662" t="s">
        <v>4873</v>
      </c>
      <c r="L1478" s="663">
        <v>0</v>
      </c>
      <c r="M1478" s="663">
        <v>0</v>
      </c>
      <c r="N1478" s="662">
        <v>5</v>
      </c>
      <c r="O1478" s="745">
        <v>5</v>
      </c>
      <c r="P1478" s="663">
        <v>0</v>
      </c>
      <c r="Q1478" s="678"/>
      <c r="R1478" s="662">
        <v>2</v>
      </c>
      <c r="S1478" s="678">
        <v>0.4</v>
      </c>
      <c r="T1478" s="745">
        <v>2</v>
      </c>
      <c r="U1478" s="701">
        <v>0.4</v>
      </c>
    </row>
    <row r="1479" spans="1:21" ht="14.4" customHeight="1" x14ac:dyDescent="0.3">
      <c r="A1479" s="661">
        <v>4</v>
      </c>
      <c r="B1479" s="662" t="s">
        <v>3182</v>
      </c>
      <c r="C1479" s="662" t="s">
        <v>3518</v>
      </c>
      <c r="D1479" s="743" t="s">
        <v>5665</v>
      </c>
      <c r="E1479" s="744" t="s">
        <v>3552</v>
      </c>
      <c r="F1479" s="662" t="s">
        <v>3512</v>
      </c>
      <c r="G1479" s="662" t="s">
        <v>3700</v>
      </c>
      <c r="H1479" s="662" t="s">
        <v>597</v>
      </c>
      <c r="I1479" s="662" t="s">
        <v>825</v>
      </c>
      <c r="J1479" s="662" t="s">
        <v>826</v>
      </c>
      <c r="K1479" s="662" t="s">
        <v>3701</v>
      </c>
      <c r="L1479" s="663">
        <v>232.37</v>
      </c>
      <c r="M1479" s="663">
        <v>7668.2099999999973</v>
      </c>
      <c r="N1479" s="662">
        <v>33</v>
      </c>
      <c r="O1479" s="745">
        <v>31.5</v>
      </c>
      <c r="P1479" s="663">
        <v>3485.5499999999988</v>
      </c>
      <c r="Q1479" s="678">
        <v>0.45454545454545453</v>
      </c>
      <c r="R1479" s="662">
        <v>15</v>
      </c>
      <c r="S1479" s="678">
        <v>0.45454545454545453</v>
      </c>
      <c r="T1479" s="745">
        <v>13.5</v>
      </c>
      <c r="U1479" s="701">
        <v>0.42857142857142855</v>
      </c>
    </row>
    <row r="1480" spans="1:21" ht="14.4" customHeight="1" x14ac:dyDescent="0.3">
      <c r="A1480" s="661">
        <v>4</v>
      </c>
      <c r="B1480" s="662" t="s">
        <v>3182</v>
      </c>
      <c r="C1480" s="662" t="s">
        <v>3518</v>
      </c>
      <c r="D1480" s="743" t="s">
        <v>5665</v>
      </c>
      <c r="E1480" s="744" t="s">
        <v>3552</v>
      </c>
      <c r="F1480" s="662" t="s">
        <v>3512</v>
      </c>
      <c r="G1480" s="662" t="s">
        <v>3700</v>
      </c>
      <c r="H1480" s="662" t="s">
        <v>597</v>
      </c>
      <c r="I1480" s="662" t="s">
        <v>825</v>
      </c>
      <c r="J1480" s="662" t="s">
        <v>826</v>
      </c>
      <c r="K1480" s="662" t="s">
        <v>3701</v>
      </c>
      <c r="L1480" s="663">
        <v>256.67</v>
      </c>
      <c r="M1480" s="663">
        <v>1283.3500000000001</v>
      </c>
      <c r="N1480" s="662">
        <v>5</v>
      </c>
      <c r="O1480" s="745">
        <v>5</v>
      </c>
      <c r="P1480" s="663">
        <v>256.67</v>
      </c>
      <c r="Q1480" s="678">
        <v>0.19999999999999998</v>
      </c>
      <c r="R1480" s="662">
        <v>1</v>
      </c>
      <c r="S1480" s="678">
        <v>0.2</v>
      </c>
      <c r="T1480" s="745">
        <v>1</v>
      </c>
      <c r="U1480" s="701">
        <v>0.2</v>
      </c>
    </row>
    <row r="1481" spans="1:21" ht="14.4" customHeight="1" x14ac:dyDescent="0.3">
      <c r="A1481" s="661">
        <v>4</v>
      </c>
      <c r="B1481" s="662" t="s">
        <v>3182</v>
      </c>
      <c r="C1481" s="662" t="s">
        <v>3518</v>
      </c>
      <c r="D1481" s="743" t="s">
        <v>5665</v>
      </c>
      <c r="E1481" s="744" t="s">
        <v>3552</v>
      </c>
      <c r="F1481" s="662" t="s">
        <v>3512</v>
      </c>
      <c r="G1481" s="662" t="s">
        <v>3877</v>
      </c>
      <c r="H1481" s="662" t="s">
        <v>597</v>
      </c>
      <c r="I1481" s="662" t="s">
        <v>4903</v>
      </c>
      <c r="J1481" s="662" t="s">
        <v>2205</v>
      </c>
      <c r="K1481" s="662" t="s">
        <v>4904</v>
      </c>
      <c r="L1481" s="663">
        <v>24.22</v>
      </c>
      <c r="M1481" s="663">
        <v>24.22</v>
      </c>
      <c r="N1481" s="662">
        <v>1</v>
      </c>
      <c r="O1481" s="745">
        <v>0.5</v>
      </c>
      <c r="P1481" s="663">
        <v>24.22</v>
      </c>
      <c r="Q1481" s="678">
        <v>1</v>
      </c>
      <c r="R1481" s="662">
        <v>1</v>
      </c>
      <c r="S1481" s="678">
        <v>1</v>
      </c>
      <c r="T1481" s="745">
        <v>0.5</v>
      </c>
      <c r="U1481" s="701">
        <v>1</v>
      </c>
    </row>
    <row r="1482" spans="1:21" ht="14.4" customHeight="1" x14ac:dyDescent="0.3">
      <c r="A1482" s="661">
        <v>4</v>
      </c>
      <c r="B1482" s="662" t="s">
        <v>3182</v>
      </c>
      <c r="C1482" s="662" t="s">
        <v>3518</v>
      </c>
      <c r="D1482" s="743" t="s">
        <v>5665</v>
      </c>
      <c r="E1482" s="744" t="s">
        <v>3552</v>
      </c>
      <c r="F1482" s="662" t="s">
        <v>3512</v>
      </c>
      <c r="G1482" s="662" t="s">
        <v>3589</v>
      </c>
      <c r="H1482" s="662" t="s">
        <v>597</v>
      </c>
      <c r="I1482" s="662" t="s">
        <v>3639</v>
      </c>
      <c r="J1482" s="662" t="s">
        <v>3591</v>
      </c>
      <c r="K1482" s="662" t="s">
        <v>1845</v>
      </c>
      <c r="L1482" s="663">
        <v>301.2</v>
      </c>
      <c r="M1482" s="663">
        <v>1204.8</v>
      </c>
      <c r="N1482" s="662">
        <v>4</v>
      </c>
      <c r="O1482" s="745">
        <v>2</v>
      </c>
      <c r="P1482" s="663">
        <v>1204.8</v>
      </c>
      <c r="Q1482" s="678">
        <v>1</v>
      </c>
      <c r="R1482" s="662">
        <v>4</v>
      </c>
      <c r="S1482" s="678">
        <v>1</v>
      </c>
      <c r="T1482" s="745">
        <v>2</v>
      </c>
      <c r="U1482" s="701">
        <v>1</v>
      </c>
    </row>
    <row r="1483" spans="1:21" ht="14.4" customHeight="1" x14ac:dyDescent="0.3">
      <c r="A1483" s="661">
        <v>4</v>
      </c>
      <c r="B1483" s="662" t="s">
        <v>3182</v>
      </c>
      <c r="C1483" s="662" t="s">
        <v>3518</v>
      </c>
      <c r="D1483" s="743" t="s">
        <v>5665</v>
      </c>
      <c r="E1483" s="744" t="s">
        <v>3552</v>
      </c>
      <c r="F1483" s="662" t="s">
        <v>3512</v>
      </c>
      <c r="G1483" s="662" t="s">
        <v>3589</v>
      </c>
      <c r="H1483" s="662" t="s">
        <v>597</v>
      </c>
      <c r="I1483" s="662" t="s">
        <v>3639</v>
      </c>
      <c r="J1483" s="662" t="s">
        <v>3591</v>
      </c>
      <c r="K1483" s="662" t="s">
        <v>1845</v>
      </c>
      <c r="L1483" s="663">
        <v>185.26</v>
      </c>
      <c r="M1483" s="663">
        <v>741.04</v>
      </c>
      <c r="N1483" s="662">
        <v>4</v>
      </c>
      <c r="O1483" s="745">
        <v>1.5</v>
      </c>
      <c r="P1483" s="663">
        <v>741.04</v>
      </c>
      <c r="Q1483" s="678">
        <v>1</v>
      </c>
      <c r="R1483" s="662">
        <v>4</v>
      </c>
      <c r="S1483" s="678">
        <v>1</v>
      </c>
      <c r="T1483" s="745">
        <v>1.5</v>
      </c>
      <c r="U1483" s="701">
        <v>1</v>
      </c>
    </row>
    <row r="1484" spans="1:21" ht="14.4" customHeight="1" x14ac:dyDescent="0.3">
      <c r="A1484" s="661">
        <v>4</v>
      </c>
      <c r="B1484" s="662" t="s">
        <v>3182</v>
      </c>
      <c r="C1484" s="662" t="s">
        <v>3518</v>
      </c>
      <c r="D1484" s="743" t="s">
        <v>5665</v>
      </c>
      <c r="E1484" s="744" t="s">
        <v>3552</v>
      </c>
      <c r="F1484" s="662" t="s">
        <v>3512</v>
      </c>
      <c r="G1484" s="662" t="s">
        <v>5172</v>
      </c>
      <c r="H1484" s="662" t="s">
        <v>1373</v>
      </c>
      <c r="I1484" s="662" t="s">
        <v>2338</v>
      </c>
      <c r="J1484" s="662" t="s">
        <v>1517</v>
      </c>
      <c r="K1484" s="662" t="s">
        <v>2339</v>
      </c>
      <c r="L1484" s="663">
        <v>460.85</v>
      </c>
      <c r="M1484" s="663">
        <v>921.7</v>
      </c>
      <c r="N1484" s="662">
        <v>2</v>
      </c>
      <c r="O1484" s="745">
        <v>1</v>
      </c>
      <c r="P1484" s="663">
        <v>921.7</v>
      </c>
      <c r="Q1484" s="678">
        <v>1</v>
      </c>
      <c r="R1484" s="662">
        <v>2</v>
      </c>
      <c r="S1484" s="678">
        <v>1</v>
      </c>
      <c r="T1484" s="745">
        <v>1</v>
      </c>
      <c r="U1484" s="701">
        <v>1</v>
      </c>
    </row>
    <row r="1485" spans="1:21" ht="14.4" customHeight="1" x14ac:dyDescent="0.3">
      <c r="A1485" s="661">
        <v>4</v>
      </c>
      <c r="B1485" s="662" t="s">
        <v>3182</v>
      </c>
      <c r="C1485" s="662" t="s">
        <v>3518</v>
      </c>
      <c r="D1485" s="743" t="s">
        <v>5665</v>
      </c>
      <c r="E1485" s="744" t="s">
        <v>3552</v>
      </c>
      <c r="F1485" s="662" t="s">
        <v>3512</v>
      </c>
      <c r="G1485" s="662" t="s">
        <v>5172</v>
      </c>
      <c r="H1485" s="662" t="s">
        <v>1373</v>
      </c>
      <c r="I1485" s="662" t="s">
        <v>2338</v>
      </c>
      <c r="J1485" s="662" t="s">
        <v>1517</v>
      </c>
      <c r="K1485" s="662" t="s">
        <v>2339</v>
      </c>
      <c r="L1485" s="663">
        <v>352.37</v>
      </c>
      <c r="M1485" s="663">
        <v>352.37</v>
      </c>
      <c r="N1485" s="662">
        <v>1</v>
      </c>
      <c r="O1485" s="745">
        <v>0.5</v>
      </c>
      <c r="P1485" s="663">
        <v>352.37</v>
      </c>
      <c r="Q1485" s="678">
        <v>1</v>
      </c>
      <c r="R1485" s="662">
        <v>1</v>
      </c>
      <c r="S1485" s="678">
        <v>1</v>
      </c>
      <c r="T1485" s="745">
        <v>0.5</v>
      </c>
      <c r="U1485" s="701">
        <v>1</v>
      </c>
    </row>
    <row r="1486" spans="1:21" ht="14.4" customHeight="1" x14ac:dyDescent="0.3">
      <c r="A1486" s="661">
        <v>4</v>
      </c>
      <c r="B1486" s="662" t="s">
        <v>3182</v>
      </c>
      <c r="C1486" s="662" t="s">
        <v>3518</v>
      </c>
      <c r="D1486" s="743" t="s">
        <v>5665</v>
      </c>
      <c r="E1486" s="744" t="s">
        <v>3552</v>
      </c>
      <c r="F1486" s="662" t="s">
        <v>3512</v>
      </c>
      <c r="G1486" s="662" t="s">
        <v>3641</v>
      </c>
      <c r="H1486" s="662" t="s">
        <v>597</v>
      </c>
      <c r="I1486" s="662" t="s">
        <v>2170</v>
      </c>
      <c r="J1486" s="662" t="s">
        <v>2171</v>
      </c>
      <c r="K1486" s="662" t="s">
        <v>3642</v>
      </c>
      <c r="L1486" s="663">
        <v>0</v>
      </c>
      <c r="M1486" s="663">
        <v>0</v>
      </c>
      <c r="N1486" s="662">
        <v>2</v>
      </c>
      <c r="O1486" s="745">
        <v>1.5</v>
      </c>
      <c r="P1486" s="663">
        <v>0</v>
      </c>
      <c r="Q1486" s="678"/>
      <c r="R1486" s="662">
        <v>2</v>
      </c>
      <c r="S1486" s="678">
        <v>1</v>
      </c>
      <c r="T1486" s="745">
        <v>1.5</v>
      </c>
      <c r="U1486" s="701">
        <v>1</v>
      </c>
    </row>
    <row r="1487" spans="1:21" ht="14.4" customHeight="1" x14ac:dyDescent="0.3">
      <c r="A1487" s="661">
        <v>4</v>
      </c>
      <c r="B1487" s="662" t="s">
        <v>3182</v>
      </c>
      <c r="C1487" s="662" t="s">
        <v>3518</v>
      </c>
      <c r="D1487" s="743" t="s">
        <v>5665</v>
      </c>
      <c r="E1487" s="744" t="s">
        <v>3552</v>
      </c>
      <c r="F1487" s="662" t="s">
        <v>3512</v>
      </c>
      <c r="G1487" s="662" t="s">
        <v>3928</v>
      </c>
      <c r="H1487" s="662" t="s">
        <v>597</v>
      </c>
      <c r="I1487" s="662" t="s">
        <v>3929</v>
      </c>
      <c r="J1487" s="662" t="s">
        <v>1158</v>
      </c>
      <c r="K1487" s="662" t="s">
        <v>3930</v>
      </c>
      <c r="L1487" s="663">
        <v>121.96</v>
      </c>
      <c r="M1487" s="663">
        <v>3902.7200000000003</v>
      </c>
      <c r="N1487" s="662">
        <v>32</v>
      </c>
      <c r="O1487" s="745">
        <v>29</v>
      </c>
      <c r="P1487" s="663">
        <v>2805.0800000000004</v>
      </c>
      <c r="Q1487" s="678">
        <v>0.71875</v>
      </c>
      <c r="R1487" s="662">
        <v>23</v>
      </c>
      <c r="S1487" s="678">
        <v>0.71875</v>
      </c>
      <c r="T1487" s="745">
        <v>20</v>
      </c>
      <c r="U1487" s="701">
        <v>0.68965517241379315</v>
      </c>
    </row>
    <row r="1488" spans="1:21" ht="14.4" customHeight="1" x14ac:dyDescent="0.3">
      <c r="A1488" s="661">
        <v>4</v>
      </c>
      <c r="B1488" s="662" t="s">
        <v>3182</v>
      </c>
      <c r="C1488" s="662" t="s">
        <v>3518</v>
      </c>
      <c r="D1488" s="743" t="s">
        <v>5665</v>
      </c>
      <c r="E1488" s="744" t="s">
        <v>3552</v>
      </c>
      <c r="F1488" s="662" t="s">
        <v>3512</v>
      </c>
      <c r="G1488" s="662" t="s">
        <v>3928</v>
      </c>
      <c r="H1488" s="662" t="s">
        <v>597</v>
      </c>
      <c r="I1488" s="662" t="s">
        <v>3929</v>
      </c>
      <c r="J1488" s="662" t="s">
        <v>1158</v>
      </c>
      <c r="K1488" s="662" t="s">
        <v>3930</v>
      </c>
      <c r="L1488" s="663">
        <v>139.63999999999999</v>
      </c>
      <c r="M1488" s="663">
        <v>418.91999999999996</v>
      </c>
      <c r="N1488" s="662">
        <v>3</v>
      </c>
      <c r="O1488" s="745">
        <v>3</v>
      </c>
      <c r="P1488" s="663">
        <v>279.27999999999997</v>
      </c>
      <c r="Q1488" s="678">
        <v>0.66666666666666663</v>
      </c>
      <c r="R1488" s="662">
        <v>2</v>
      </c>
      <c r="S1488" s="678">
        <v>0.66666666666666663</v>
      </c>
      <c r="T1488" s="745">
        <v>2</v>
      </c>
      <c r="U1488" s="701">
        <v>0.66666666666666663</v>
      </c>
    </row>
    <row r="1489" spans="1:21" ht="14.4" customHeight="1" x14ac:dyDescent="0.3">
      <c r="A1489" s="661">
        <v>4</v>
      </c>
      <c r="B1489" s="662" t="s">
        <v>3182</v>
      </c>
      <c r="C1489" s="662" t="s">
        <v>3518</v>
      </c>
      <c r="D1489" s="743" t="s">
        <v>5665</v>
      </c>
      <c r="E1489" s="744" t="s">
        <v>3552</v>
      </c>
      <c r="F1489" s="662" t="s">
        <v>3512</v>
      </c>
      <c r="G1489" s="662" t="s">
        <v>3928</v>
      </c>
      <c r="H1489" s="662" t="s">
        <v>597</v>
      </c>
      <c r="I1489" s="662" t="s">
        <v>1157</v>
      </c>
      <c r="J1489" s="662" t="s">
        <v>1158</v>
      </c>
      <c r="K1489" s="662" t="s">
        <v>4059</v>
      </c>
      <c r="L1489" s="663">
        <v>609.78</v>
      </c>
      <c r="M1489" s="663">
        <v>609.78</v>
      </c>
      <c r="N1489" s="662">
        <v>1</v>
      </c>
      <c r="O1489" s="745">
        <v>1</v>
      </c>
      <c r="P1489" s="663">
        <v>609.78</v>
      </c>
      <c r="Q1489" s="678">
        <v>1</v>
      </c>
      <c r="R1489" s="662">
        <v>1</v>
      </c>
      <c r="S1489" s="678">
        <v>1</v>
      </c>
      <c r="T1489" s="745">
        <v>1</v>
      </c>
      <c r="U1489" s="701">
        <v>1</v>
      </c>
    </row>
    <row r="1490" spans="1:21" ht="14.4" customHeight="1" x14ac:dyDescent="0.3">
      <c r="A1490" s="661">
        <v>4</v>
      </c>
      <c r="B1490" s="662" t="s">
        <v>3182</v>
      </c>
      <c r="C1490" s="662" t="s">
        <v>3518</v>
      </c>
      <c r="D1490" s="743" t="s">
        <v>5665</v>
      </c>
      <c r="E1490" s="744" t="s">
        <v>3552</v>
      </c>
      <c r="F1490" s="662" t="s">
        <v>3512</v>
      </c>
      <c r="G1490" s="662" t="s">
        <v>3593</v>
      </c>
      <c r="H1490" s="662" t="s">
        <v>597</v>
      </c>
      <c r="I1490" s="662" t="s">
        <v>806</v>
      </c>
      <c r="J1490" s="662" t="s">
        <v>3594</v>
      </c>
      <c r="K1490" s="662" t="s">
        <v>3595</v>
      </c>
      <c r="L1490" s="663">
        <v>0</v>
      </c>
      <c r="M1490" s="663">
        <v>0</v>
      </c>
      <c r="N1490" s="662">
        <v>3</v>
      </c>
      <c r="O1490" s="745">
        <v>2</v>
      </c>
      <c r="P1490" s="663">
        <v>0</v>
      </c>
      <c r="Q1490" s="678"/>
      <c r="R1490" s="662">
        <v>3</v>
      </c>
      <c r="S1490" s="678">
        <v>1</v>
      </c>
      <c r="T1490" s="745">
        <v>2</v>
      </c>
      <c r="U1490" s="701">
        <v>1</v>
      </c>
    </row>
    <row r="1491" spans="1:21" ht="14.4" customHeight="1" x14ac:dyDescent="0.3">
      <c r="A1491" s="661">
        <v>4</v>
      </c>
      <c r="B1491" s="662" t="s">
        <v>3182</v>
      </c>
      <c r="C1491" s="662" t="s">
        <v>3518</v>
      </c>
      <c r="D1491" s="743" t="s">
        <v>5665</v>
      </c>
      <c r="E1491" s="744" t="s">
        <v>3552</v>
      </c>
      <c r="F1491" s="662" t="s">
        <v>3512</v>
      </c>
      <c r="G1491" s="662" t="s">
        <v>3666</v>
      </c>
      <c r="H1491" s="662" t="s">
        <v>1373</v>
      </c>
      <c r="I1491" s="662" t="s">
        <v>2309</v>
      </c>
      <c r="J1491" s="662" t="s">
        <v>2310</v>
      </c>
      <c r="K1491" s="662" t="s">
        <v>3446</v>
      </c>
      <c r="L1491" s="663">
        <v>93.96</v>
      </c>
      <c r="M1491" s="663">
        <v>93.96</v>
      </c>
      <c r="N1491" s="662">
        <v>1</v>
      </c>
      <c r="O1491" s="745">
        <v>1</v>
      </c>
      <c r="P1491" s="663">
        <v>93.96</v>
      </c>
      <c r="Q1491" s="678">
        <v>1</v>
      </c>
      <c r="R1491" s="662">
        <v>1</v>
      </c>
      <c r="S1491" s="678">
        <v>1</v>
      </c>
      <c r="T1491" s="745">
        <v>1</v>
      </c>
      <c r="U1491" s="701">
        <v>1</v>
      </c>
    </row>
    <row r="1492" spans="1:21" ht="14.4" customHeight="1" x14ac:dyDescent="0.3">
      <c r="A1492" s="661">
        <v>4</v>
      </c>
      <c r="B1492" s="662" t="s">
        <v>3182</v>
      </c>
      <c r="C1492" s="662" t="s">
        <v>3518</v>
      </c>
      <c r="D1492" s="743" t="s">
        <v>5665</v>
      </c>
      <c r="E1492" s="744" t="s">
        <v>3552</v>
      </c>
      <c r="F1492" s="662" t="s">
        <v>3512</v>
      </c>
      <c r="G1492" s="662" t="s">
        <v>3596</v>
      </c>
      <c r="H1492" s="662" t="s">
        <v>597</v>
      </c>
      <c r="I1492" s="662" t="s">
        <v>3940</v>
      </c>
      <c r="J1492" s="662" t="s">
        <v>3598</v>
      </c>
      <c r="K1492" s="662" t="s">
        <v>1391</v>
      </c>
      <c r="L1492" s="663">
        <v>75.22</v>
      </c>
      <c r="M1492" s="663">
        <v>75.22</v>
      </c>
      <c r="N1492" s="662">
        <v>1</v>
      </c>
      <c r="O1492" s="745">
        <v>1</v>
      </c>
      <c r="P1492" s="663">
        <v>75.22</v>
      </c>
      <c r="Q1492" s="678">
        <v>1</v>
      </c>
      <c r="R1492" s="662">
        <v>1</v>
      </c>
      <c r="S1492" s="678">
        <v>1</v>
      </c>
      <c r="T1492" s="745">
        <v>1</v>
      </c>
      <c r="U1492" s="701">
        <v>1</v>
      </c>
    </row>
    <row r="1493" spans="1:21" ht="14.4" customHeight="1" x14ac:dyDescent="0.3">
      <c r="A1493" s="661">
        <v>4</v>
      </c>
      <c r="B1493" s="662" t="s">
        <v>3182</v>
      </c>
      <c r="C1493" s="662" t="s">
        <v>3518</v>
      </c>
      <c r="D1493" s="743" t="s">
        <v>5665</v>
      </c>
      <c r="E1493" s="744" t="s">
        <v>3552</v>
      </c>
      <c r="F1493" s="662" t="s">
        <v>3512</v>
      </c>
      <c r="G1493" s="662" t="s">
        <v>5173</v>
      </c>
      <c r="H1493" s="662" t="s">
        <v>597</v>
      </c>
      <c r="I1493" s="662" t="s">
        <v>5174</v>
      </c>
      <c r="J1493" s="662" t="s">
        <v>5175</v>
      </c>
      <c r="K1493" s="662" t="s">
        <v>5176</v>
      </c>
      <c r="L1493" s="663">
        <v>0</v>
      </c>
      <c r="M1493" s="663">
        <v>0</v>
      </c>
      <c r="N1493" s="662">
        <v>1</v>
      </c>
      <c r="O1493" s="745">
        <v>0.5</v>
      </c>
      <c r="P1493" s="663">
        <v>0</v>
      </c>
      <c r="Q1493" s="678"/>
      <c r="R1493" s="662">
        <v>1</v>
      </c>
      <c r="S1493" s="678">
        <v>1</v>
      </c>
      <c r="T1493" s="745">
        <v>0.5</v>
      </c>
      <c r="U1493" s="701">
        <v>1</v>
      </c>
    </row>
    <row r="1494" spans="1:21" ht="14.4" customHeight="1" x14ac:dyDescent="0.3">
      <c r="A1494" s="661">
        <v>4</v>
      </c>
      <c r="B1494" s="662" t="s">
        <v>3182</v>
      </c>
      <c r="C1494" s="662" t="s">
        <v>3518</v>
      </c>
      <c r="D1494" s="743" t="s">
        <v>5665</v>
      </c>
      <c r="E1494" s="744" t="s">
        <v>3552</v>
      </c>
      <c r="F1494" s="662" t="s">
        <v>3513</v>
      </c>
      <c r="G1494" s="662" t="s">
        <v>3603</v>
      </c>
      <c r="H1494" s="662" t="s">
        <v>597</v>
      </c>
      <c r="I1494" s="662" t="s">
        <v>3604</v>
      </c>
      <c r="J1494" s="662" t="s">
        <v>3605</v>
      </c>
      <c r="K1494" s="662"/>
      <c r="L1494" s="663">
        <v>0</v>
      </c>
      <c r="M1494" s="663">
        <v>0</v>
      </c>
      <c r="N1494" s="662">
        <v>9</v>
      </c>
      <c r="O1494" s="745">
        <v>9</v>
      </c>
      <c r="P1494" s="663">
        <v>0</v>
      </c>
      <c r="Q1494" s="678"/>
      <c r="R1494" s="662">
        <v>9</v>
      </c>
      <c r="S1494" s="678">
        <v>1</v>
      </c>
      <c r="T1494" s="745">
        <v>9</v>
      </c>
      <c r="U1494" s="701">
        <v>1</v>
      </c>
    </row>
    <row r="1495" spans="1:21" ht="14.4" customHeight="1" x14ac:dyDescent="0.3">
      <c r="A1495" s="661">
        <v>4</v>
      </c>
      <c r="B1495" s="662" t="s">
        <v>3182</v>
      </c>
      <c r="C1495" s="662" t="s">
        <v>3518</v>
      </c>
      <c r="D1495" s="743" t="s">
        <v>5665</v>
      </c>
      <c r="E1495" s="744" t="s">
        <v>3552</v>
      </c>
      <c r="F1495" s="662" t="s">
        <v>3514</v>
      </c>
      <c r="G1495" s="662" t="s">
        <v>4073</v>
      </c>
      <c r="H1495" s="662" t="s">
        <v>597</v>
      </c>
      <c r="I1495" s="662" t="s">
        <v>4074</v>
      </c>
      <c r="J1495" s="662" t="s">
        <v>4075</v>
      </c>
      <c r="K1495" s="662" t="s">
        <v>4076</v>
      </c>
      <c r="L1495" s="663">
        <v>500</v>
      </c>
      <c r="M1495" s="663">
        <v>2000</v>
      </c>
      <c r="N1495" s="662">
        <v>4</v>
      </c>
      <c r="O1495" s="745">
        <v>4</v>
      </c>
      <c r="P1495" s="663">
        <v>2000</v>
      </c>
      <c r="Q1495" s="678">
        <v>1</v>
      </c>
      <c r="R1495" s="662">
        <v>4</v>
      </c>
      <c r="S1495" s="678">
        <v>1</v>
      </c>
      <c r="T1495" s="745">
        <v>4</v>
      </c>
      <c r="U1495" s="701">
        <v>1</v>
      </c>
    </row>
    <row r="1496" spans="1:21" ht="14.4" customHeight="1" x14ac:dyDescent="0.3">
      <c r="A1496" s="661">
        <v>4</v>
      </c>
      <c r="B1496" s="662" t="s">
        <v>3182</v>
      </c>
      <c r="C1496" s="662" t="s">
        <v>3518</v>
      </c>
      <c r="D1496" s="743" t="s">
        <v>5665</v>
      </c>
      <c r="E1496" s="744" t="s">
        <v>3552</v>
      </c>
      <c r="F1496" s="662" t="s">
        <v>3514</v>
      </c>
      <c r="G1496" s="662" t="s">
        <v>4073</v>
      </c>
      <c r="H1496" s="662" t="s">
        <v>597</v>
      </c>
      <c r="I1496" s="662" t="s">
        <v>4080</v>
      </c>
      <c r="J1496" s="662" t="s">
        <v>4081</v>
      </c>
      <c r="K1496" s="662" t="s">
        <v>4082</v>
      </c>
      <c r="L1496" s="663">
        <v>287</v>
      </c>
      <c r="M1496" s="663">
        <v>5740</v>
      </c>
      <c r="N1496" s="662">
        <v>20</v>
      </c>
      <c r="O1496" s="745">
        <v>13</v>
      </c>
      <c r="P1496" s="663">
        <v>5740</v>
      </c>
      <c r="Q1496" s="678">
        <v>1</v>
      </c>
      <c r="R1496" s="662">
        <v>20</v>
      </c>
      <c r="S1496" s="678">
        <v>1</v>
      </c>
      <c r="T1496" s="745">
        <v>13</v>
      </c>
      <c r="U1496" s="701">
        <v>1</v>
      </c>
    </row>
    <row r="1497" spans="1:21" ht="14.4" customHeight="1" x14ac:dyDescent="0.3">
      <c r="A1497" s="661">
        <v>4</v>
      </c>
      <c r="B1497" s="662" t="s">
        <v>3182</v>
      </c>
      <c r="C1497" s="662" t="s">
        <v>3518</v>
      </c>
      <c r="D1497" s="743" t="s">
        <v>5665</v>
      </c>
      <c r="E1497" s="744" t="s">
        <v>3552</v>
      </c>
      <c r="F1497" s="662" t="s">
        <v>3514</v>
      </c>
      <c r="G1497" s="662" t="s">
        <v>4073</v>
      </c>
      <c r="H1497" s="662" t="s">
        <v>597</v>
      </c>
      <c r="I1497" s="662" t="s">
        <v>4083</v>
      </c>
      <c r="J1497" s="662" t="s">
        <v>4084</v>
      </c>
      <c r="K1497" s="662" t="s">
        <v>4085</v>
      </c>
      <c r="L1497" s="663">
        <v>253</v>
      </c>
      <c r="M1497" s="663">
        <v>1771</v>
      </c>
      <c r="N1497" s="662">
        <v>7</v>
      </c>
      <c r="O1497" s="745">
        <v>6</v>
      </c>
      <c r="P1497" s="663">
        <v>1771</v>
      </c>
      <c r="Q1497" s="678">
        <v>1</v>
      </c>
      <c r="R1497" s="662">
        <v>7</v>
      </c>
      <c r="S1497" s="678">
        <v>1</v>
      </c>
      <c r="T1497" s="745">
        <v>6</v>
      </c>
      <c r="U1497" s="701">
        <v>1</v>
      </c>
    </row>
    <row r="1498" spans="1:21" ht="14.4" customHeight="1" x14ac:dyDescent="0.3">
      <c r="A1498" s="661">
        <v>4</v>
      </c>
      <c r="B1498" s="662" t="s">
        <v>3182</v>
      </c>
      <c r="C1498" s="662" t="s">
        <v>3518</v>
      </c>
      <c r="D1498" s="743" t="s">
        <v>5665</v>
      </c>
      <c r="E1498" s="744" t="s">
        <v>3552</v>
      </c>
      <c r="F1498" s="662" t="s">
        <v>3514</v>
      </c>
      <c r="G1498" s="662" t="s">
        <v>4073</v>
      </c>
      <c r="H1498" s="662" t="s">
        <v>597</v>
      </c>
      <c r="I1498" s="662" t="s">
        <v>4086</v>
      </c>
      <c r="J1498" s="662" t="s">
        <v>4087</v>
      </c>
      <c r="K1498" s="662" t="s">
        <v>4088</v>
      </c>
      <c r="L1498" s="663">
        <v>124</v>
      </c>
      <c r="M1498" s="663">
        <v>124</v>
      </c>
      <c r="N1498" s="662">
        <v>1</v>
      </c>
      <c r="O1498" s="745">
        <v>1</v>
      </c>
      <c r="P1498" s="663">
        <v>124</v>
      </c>
      <c r="Q1498" s="678">
        <v>1</v>
      </c>
      <c r="R1498" s="662">
        <v>1</v>
      </c>
      <c r="S1498" s="678">
        <v>1</v>
      </c>
      <c r="T1498" s="745">
        <v>1</v>
      </c>
      <c r="U1498" s="701">
        <v>1</v>
      </c>
    </row>
    <row r="1499" spans="1:21" ht="14.4" customHeight="1" x14ac:dyDescent="0.3">
      <c r="A1499" s="661">
        <v>4</v>
      </c>
      <c r="B1499" s="662" t="s">
        <v>3182</v>
      </c>
      <c r="C1499" s="662" t="s">
        <v>3518</v>
      </c>
      <c r="D1499" s="743" t="s">
        <v>5665</v>
      </c>
      <c r="E1499" s="744" t="s">
        <v>3552</v>
      </c>
      <c r="F1499" s="662" t="s">
        <v>3514</v>
      </c>
      <c r="G1499" s="662" t="s">
        <v>4073</v>
      </c>
      <c r="H1499" s="662" t="s">
        <v>597</v>
      </c>
      <c r="I1499" s="662" t="s">
        <v>4092</v>
      </c>
      <c r="J1499" s="662" t="s">
        <v>4093</v>
      </c>
      <c r="K1499" s="662" t="s">
        <v>4094</v>
      </c>
      <c r="L1499" s="663">
        <v>2094.4899999999998</v>
      </c>
      <c r="M1499" s="663">
        <v>10472.449999999999</v>
      </c>
      <c r="N1499" s="662">
        <v>5</v>
      </c>
      <c r="O1499" s="745">
        <v>2</v>
      </c>
      <c r="P1499" s="663">
        <v>10472.449999999999</v>
      </c>
      <c r="Q1499" s="678">
        <v>1</v>
      </c>
      <c r="R1499" s="662">
        <v>5</v>
      </c>
      <c r="S1499" s="678">
        <v>1</v>
      </c>
      <c r="T1499" s="745">
        <v>2</v>
      </c>
      <c r="U1499" s="701">
        <v>1</v>
      </c>
    </row>
    <row r="1500" spans="1:21" ht="14.4" customHeight="1" x14ac:dyDescent="0.3">
      <c r="A1500" s="661">
        <v>4</v>
      </c>
      <c r="B1500" s="662" t="s">
        <v>3182</v>
      </c>
      <c r="C1500" s="662" t="s">
        <v>3518</v>
      </c>
      <c r="D1500" s="743" t="s">
        <v>5665</v>
      </c>
      <c r="E1500" s="744" t="s">
        <v>3552</v>
      </c>
      <c r="F1500" s="662" t="s">
        <v>3514</v>
      </c>
      <c r="G1500" s="662" t="s">
        <v>4073</v>
      </c>
      <c r="H1500" s="662" t="s">
        <v>597</v>
      </c>
      <c r="I1500" s="662" t="s">
        <v>4095</v>
      </c>
      <c r="J1500" s="662" t="s">
        <v>4096</v>
      </c>
      <c r="K1500" s="662" t="s">
        <v>4097</v>
      </c>
      <c r="L1500" s="663">
        <v>315.5</v>
      </c>
      <c r="M1500" s="663">
        <v>4732.5</v>
      </c>
      <c r="N1500" s="662">
        <v>15</v>
      </c>
      <c r="O1500" s="745">
        <v>12</v>
      </c>
      <c r="P1500" s="663">
        <v>4417</v>
      </c>
      <c r="Q1500" s="678">
        <v>0.93333333333333335</v>
      </c>
      <c r="R1500" s="662">
        <v>14</v>
      </c>
      <c r="S1500" s="678">
        <v>0.93333333333333335</v>
      </c>
      <c r="T1500" s="745">
        <v>11</v>
      </c>
      <c r="U1500" s="701">
        <v>0.91666666666666663</v>
      </c>
    </row>
    <row r="1501" spans="1:21" ht="14.4" customHeight="1" x14ac:dyDescent="0.3">
      <c r="A1501" s="661">
        <v>4</v>
      </c>
      <c r="B1501" s="662" t="s">
        <v>3182</v>
      </c>
      <c r="C1501" s="662" t="s">
        <v>3518</v>
      </c>
      <c r="D1501" s="743" t="s">
        <v>5665</v>
      </c>
      <c r="E1501" s="744" t="s">
        <v>3552</v>
      </c>
      <c r="F1501" s="662" t="s">
        <v>3514</v>
      </c>
      <c r="G1501" s="662" t="s">
        <v>4073</v>
      </c>
      <c r="H1501" s="662" t="s">
        <v>597</v>
      </c>
      <c r="I1501" s="662" t="s">
        <v>4101</v>
      </c>
      <c r="J1501" s="662" t="s">
        <v>4102</v>
      </c>
      <c r="K1501" s="662" t="s">
        <v>4103</v>
      </c>
      <c r="L1501" s="663">
        <v>484.6</v>
      </c>
      <c r="M1501" s="663">
        <v>484.6</v>
      </c>
      <c r="N1501" s="662">
        <v>1</v>
      </c>
      <c r="O1501" s="745">
        <v>1</v>
      </c>
      <c r="P1501" s="663">
        <v>484.6</v>
      </c>
      <c r="Q1501" s="678">
        <v>1</v>
      </c>
      <c r="R1501" s="662">
        <v>1</v>
      </c>
      <c r="S1501" s="678">
        <v>1</v>
      </c>
      <c r="T1501" s="745">
        <v>1</v>
      </c>
      <c r="U1501" s="701">
        <v>1</v>
      </c>
    </row>
    <row r="1502" spans="1:21" ht="14.4" customHeight="1" x14ac:dyDescent="0.3">
      <c r="A1502" s="661">
        <v>4</v>
      </c>
      <c r="B1502" s="662" t="s">
        <v>3182</v>
      </c>
      <c r="C1502" s="662" t="s">
        <v>3518</v>
      </c>
      <c r="D1502" s="743" t="s">
        <v>5665</v>
      </c>
      <c r="E1502" s="744" t="s">
        <v>3552</v>
      </c>
      <c r="F1502" s="662" t="s">
        <v>3514</v>
      </c>
      <c r="G1502" s="662" t="s">
        <v>4073</v>
      </c>
      <c r="H1502" s="662" t="s">
        <v>597</v>
      </c>
      <c r="I1502" s="662" t="s">
        <v>4733</v>
      </c>
      <c r="J1502" s="662" t="s">
        <v>4734</v>
      </c>
      <c r="K1502" s="662" t="s">
        <v>4151</v>
      </c>
      <c r="L1502" s="663">
        <v>291.2</v>
      </c>
      <c r="M1502" s="663">
        <v>1164.8</v>
      </c>
      <c r="N1502" s="662">
        <v>4</v>
      </c>
      <c r="O1502" s="745">
        <v>2</v>
      </c>
      <c r="P1502" s="663">
        <v>291.2</v>
      </c>
      <c r="Q1502" s="678">
        <v>0.25</v>
      </c>
      <c r="R1502" s="662">
        <v>1</v>
      </c>
      <c r="S1502" s="678">
        <v>0.25</v>
      </c>
      <c r="T1502" s="745">
        <v>1</v>
      </c>
      <c r="U1502" s="701">
        <v>0.5</v>
      </c>
    </row>
    <row r="1503" spans="1:21" ht="14.4" customHeight="1" x14ac:dyDescent="0.3">
      <c r="A1503" s="661">
        <v>4</v>
      </c>
      <c r="B1503" s="662" t="s">
        <v>3182</v>
      </c>
      <c r="C1503" s="662" t="s">
        <v>3518</v>
      </c>
      <c r="D1503" s="743" t="s">
        <v>5665</v>
      </c>
      <c r="E1503" s="744" t="s">
        <v>3552</v>
      </c>
      <c r="F1503" s="662" t="s">
        <v>3514</v>
      </c>
      <c r="G1503" s="662" t="s">
        <v>4073</v>
      </c>
      <c r="H1503" s="662" t="s">
        <v>597</v>
      </c>
      <c r="I1503" s="662" t="s">
        <v>4104</v>
      </c>
      <c r="J1503" s="662" t="s">
        <v>4105</v>
      </c>
      <c r="K1503" s="662" t="s">
        <v>4106</v>
      </c>
      <c r="L1503" s="663">
        <v>161</v>
      </c>
      <c r="M1503" s="663">
        <v>161</v>
      </c>
      <c r="N1503" s="662">
        <v>1</v>
      </c>
      <c r="O1503" s="745">
        <v>1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4</v>
      </c>
      <c r="B1504" s="662" t="s">
        <v>3182</v>
      </c>
      <c r="C1504" s="662" t="s">
        <v>3518</v>
      </c>
      <c r="D1504" s="743" t="s">
        <v>5665</v>
      </c>
      <c r="E1504" s="744" t="s">
        <v>3552</v>
      </c>
      <c r="F1504" s="662" t="s">
        <v>3514</v>
      </c>
      <c r="G1504" s="662" t="s">
        <v>4073</v>
      </c>
      <c r="H1504" s="662" t="s">
        <v>597</v>
      </c>
      <c r="I1504" s="662" t="s">
        <v>4107</v>
      </c>
      <c r="J1504" s="662" t="s">
        <v>4108</v>
      </c>
      <c r="K1504" s="662" t="s">
        <v>3951</v>
      </c>
      <c r="L1504" s="663">
        <v>500</v>
      </c>
      <c r="M1504" s="663">
        <v>1000</v>
      </c>
      <c r="N1504" s="662">
        <v>2</v>
      </c>
      <c r="O1504" s="745">
        <v>2</v>
      </c>
      <c r="P1504" s="663">
        <v>500</v>
      </c>
      <c r="Q1504" s="678">
        <v>0.5</v>
      </c>
      <c r="R1504" s="662">
        <v>1</v>
      </c>
      <c r="S1504" s="678">
        <v>0.5</v>
      </c>
      <c r="T1504" s="745">
        <v>1</v>
      </c>
      <c r="U1504" s="701">
        <v>0.5</v>
      </c>
    </row>
    <row r="1505" spans="1:21" ht="14.4" customHeight="1" x14ac:dyDescent="0.3">
      <c r="A1505" s="661">
        <v>4</v>
      </c>
      <c r="B1505" s="662" t="s">
        <v>3182</v>
      </c>
      <c r="C1505" s="662" t="s">
        <v>3518</v>
      </c>
      <c r="D1505" s="743" t="s">
        <v>5665</v>
      </c>
      <c r="E1505" s="744" t="s">
        <v>3552</v>
      </c>
      <c r="F1505" s="662" t="s">
        <v>3514</v>
      </c>
      <c r="G1505" s="662" t="s">
        <v>4073</v>
      </c>
      <c r="H1505" s="662" t="s">
        <v>597</v>
      </c>
      <c r="I1505" s="662" t="s">
        <v>4109</v>
      </c>
      <c r="J1505" s="662" t="s">
        <v>4110</v>
      </c>
      <c r="K1505" s="662" t="s">
        <v>4111</v>
      </c>
      <c r="L1505" s="663">
        <v>579</v>
      </c>
      <c r="M1505" s="663">
        <v>579</v>
      </c>
      <c r="N1505" s="662">
        <v>1</v>
      </c>
      <c r="O1505" s="745">
        <v>1</v>
      </c>
      <c r="P1505" s="663">
        <v>579</v>
      </c>
      <c r="Q1505" s="678">
        <v>1</v>
      </c>
      <c r="R1505" s="662">
        <v>1</v>
      </c>
      <c r="S1505" s="678">
        <v>1</v>
      </c>
      <c r="T1505" s="745">
        <v>1</v>
      </c>
      <c r="U1505" s="701">
        <v>1</v>
      </c>
    </row>
    <row r="1506" spans="1:21" ht="14.4" customHeight="1" x14ac:dyDescent="0.3">
      <c r="A1506" s="661">
        <v>4</v>
      </c>
      <c r="B1506" s="662" t="s">
        <v>3182</v>
      </c>
      <c r="C1506" s="662" t="s">
        <v>3518</v>
      </c>
      <c r="D1506" s="743" t="s">
        <v>5665</v>
      </c>
      <c r="E1506" s="744" t="s">
        <v>3552</v>
      </c>
      <c r="F1506" s="662" t="s">
        <v>3514</v>
      </c>
      <c r="G1506" s="662" t="s">
        <v>4073</v>
      </c>
      <c r="H1506" s="662" t="s">
        <v>597</v>
      </c>
      <c r="I1506" s="662" t="s">
        <v>4114</v>
      </c>
      <c r="J1506" s="662" t="s">
        <v>4115</v>
      </c>
      <c r="K1506" s="662" t="s">
        <v>4116</v>
      </c>
      <c r="L1506" s="663">
        <v>180.25</v>
      </c>
      <c r="M1506" s="663">
        <v>540.75</v>
      </c>
      <c r="N1506" s="662">
        <v>3</v>
      </c>
      <c r="O1506" s="745">
        <v>1</v>
      </c>
      <c r="P1506" s="663">
        <v>540.75</v>
      </c>
      <c r="Q1506" s="678">
        <v>1</v>
      </c>
      <c r="R1506" s="662">
        <v>3</v>
      </c>
      <c r="S1506" s="678">
        <v>1</v>
      </c>
      <c r="T1506" s="745">
        <v>1</v>
      </c>
      <c r="U1506" s="701">
        <v>1</v>
      </c>
    </row>
    <row r="1507" spans="1:21" ht="14.4" customHeight="1" x14ac:dyDescent="0.3">
      <c r="A1507" s="661">
        <v>4</v>
      </c>
      <c r="B1507" s="662" t="s">
        <v>3182</v>
      </c>
      <c r="C1507" s="662" t="s">
        <v>3518</v>
      </c>
      <c r="D1507" s="743" t="s">
        <v>5665</v>
      </c>
      <c r="E1507" s="744" t="s">
        <v>3552</v>
      </c>
      <c r="F1507" s="662" t="s">
        <v>3514</v>
      </c>
      <c r="G1507" s="662" t="s">
        <v>4073</v>
      </c>
      <c r="H1507" s="662" t="s">
        <v>597</v>
      </c>
      <c r="I1507" s="662" t="s">
        <v>4117</v>
      </c>
      <c r="J1507" s="662" t="s">
        <v>4118</v>
      </c>
      <c r="K1507" s="662" t="s">
        <v>4119</v>
      </c>
      <c r="L1507" s="663">
        <v>5343.9</v>
      </c>
      <c r="M1507" s="663">
        <v>154973.09999999998</v>
      </c>
      <c r="N1507" s="662">
        <v>29</v>
      </c>
      <c r="O1507" s="745">
        <v>11</v>
      </c>
      <c r="P1507" s="663">
        <v>122909.69999999998</v>
      </c>
      <c r="Q1507" s="678">
        <v>0.7931034482758621</v>
      </c>
      <c r="R1507" s="662">
        <v>23</v>
      </c>
      <c r="S1507" s="678">
        <v>0.7931034482758621</v>
      </c>
      <c r="T1507" s="745">
        <v>9</v>
      </c>
      <c r="U1507" s="701">
        <v>0.81818181818181823</v>
      </c>
    </row>
    <row r="1508" spans="1:21" ht="14.4" customHeight="1" x14ac:dyDescent="0.3">
      <c r="A1508" s="661">
        <v>4</v>
      </c>
      <c r="B1508" s="662" t="s">
        <v>3182</v>
      </c>
      <c r="C1508" s="662" t="s">
        <v>3518</v>
      </c>
      <c r="D1508" s="743" t="s">
        <v>5665</v>
      </c>
      <c r="E1508" s="744" t="s">
        <v>3552</v>
      </c>
      <c r="F1508" s="662" t="s">
        <v>3514</v>
      </c>
      <c r="G1508" s="662" t="s">
        <v>4073</v>
      </c>
      <c r="H1508" s="662" t="s">
        <v>597</v>
      </c>
      <c r="I1508" s="662" t="s">
        <v>4735</v>
      </c>
      <c r="J1508" s="662" t="s">
        <v>4736</v>
      </c>
      <c r="K1508" s="662" t="s">
        <v>4119</v>
      </c>
      <c r="L1508" s="663">
        <v>2412.9</v>
      </c>
      <c r="M1508" s="663">
        <v>19303.2</v>
      </c>
      <c r="N1508" s="662">
        <v>8</v>
      </c>
      <c r="O1508" s="745">
        <v>2</v>
      </c>
      <c r="P1508" s="663">
        <v>19303.2</v>
      </c>
      <c r="Q1508" s="678">
        <v>1</v>
      </c>
      <c r="R1508" s="662">
        <v>8</v>
      </c>
      <c r="S1508" s="678">
        <v>1</v>
      </c>
      <c r="T1508" s="745">
        <v>2</v>
      </c>
      <c r="U1508" s="701">
        <v>1</v>
      </c>
    </row>
    <row r="1509" spans="1:21" ht="14.4" customHeight="1" x14ac:dyDescent="0.3">
      <c r="A1509" s="661">
        <v>4</v>
      </c>
      <c r="B1509" s="662" t="s">
        <v>3182</v>
      </c>
      <c r="C1509" s="662" t="s">
        <v>3518</v>
      </c>
      <c r="D1509" s="743" t="s">
        <v>5665</v>
      </c>
      <c r="E1509" s="744" t="s">
        <v>3552</v>
      </c>
      <c r="F1509" s="662" t="s">
        <v>3514</v>
      </c>
      <c r="G1509" s="662" t="s">
        <v>4073</v>
      </c>
      <c r="H1509" s="662" t="s">
        <v>597</v>
      </c>
      <c r="I1509" s="662" t="s">
        <v>4120</v>
      </c>
      <c r="J1509" s="662" t="s">
        <v>4121</v>
      </c>
      <c r="K1509" s="662" t="s">
        <v>4122</v>
      </c>
      <c r="L1509" s="663">
        <v>5343.9</v>
      </c>
      <c r="M1509" s="663">
        <v>16031.699999999999</v>
      </c>
      <c r="N1509" s="662">
        <v>3</v>
      </c>
      <c r="O1509" s="745">
        <v>1</v>
      </c>
      <c r="P1509" s="663">
        <v>16031.699999999999</v>
      </c>
      <c r="Q1509" s="678">
        <v>1</v>
      </c>
      <c r="R1509" s="662">
        <v>3</v>
      </c>
      <c r="S1509" s="678">
        <v>1</v>
      </c>
      <c r="T1509" s="745">
        <v>1</v>
      </c>
      <c r="U1509" s="701">
        <v>1</v>
      </c>
    </row>
    <row r="1510" spans="1:21" ht="14.4" customHeight="1" x14ac:dyDescent="0.3">
      <c r="A1510" s="661">
        <v>4</v>
      </c>
      <c r="B1510" s="662" t="s">
        <v>3182</v>
      </c>
      <c r="C1510" s="662" t="s">
        <v>3518</v>
      </c>
      <c r="D1510" s="743" t="s">
        <v>5665</v>
      </c>
      <c r="E1510" s="744" t="s">
        <v>3552</v>
      </c>
      <c r="F1510" s="662" t="s">
        <v>3514</v>
      </c>
      <c r="G1510" s="662" t="s">
        <v>4073</v>
      </c>
      <c r="H1510" s="662" t="s">
        <v>597</v>
      </c>
      <c r="I1510" s="662" t="s">
        <v>4120</v>
      </c>
      <c r="J1510" s="662" t="s">
        <v>4121</v>
      </c>
      <c r="K1510" s="662" t="s">
        <v>4123</v>
      </c>
      <c r="L1510" s="663">
        <v>5343.9</v>
      </c>
      <c r="M1510" s="663">
        <v>80158.5</v>
      </c>
      <c r="N1510" s="662">
        <v>15</v>
      </c>
      <c r="O1510" s="745">
        <v>6</v>
      </c>
      <c r="P1510" s="663">
        <v>80158.5</v>
      </c>
      <c r="Q1510" s="678">
        <v>1</v>
      </c>
      <c r="R1510" s="662">
        <v>15</v>
      </c>
      <c r="S1510" s="678">
        <v>1</v>
      </c>
      <c r="T1510" s="745">
        <v>6</v>
      </c>
      <c r="U1510" s="701">
        <v>1</v>
      </c>
    </row>
    <row r="1511" spans="1:21" ht="14.4" customHeight="1" x14ac:dyDescent="0.3">
      <c r="A1511" s="661">
        <v>4</v>
      </c>
      <c r="B1511" s="662" t="s">
        <v>3182</v>
      </c>
      <c r="C1511" s="662" t="s">
        <v>3518</v>
      </c>
      <c r="D1511" s="743" t="s">
        <v>5665</v>
      </c>
      <c r="E1511" s="744" t="s">
        <v>3552</v>
      </c>
      <c r="F1511" s="662" t="s">
        <v>3514</v>
      </c>
      <c r="G1511" s="662" t="s">
        <v>4073</v>
      </c>
      <c r="H1511" s="662" t="s">
        <v>597</v>
      </c>
      <c r="I1511" s="662" t="s">
        <v>4124</v>
      </c>
      <c r="J1511" s="662" t="s">
        <v>4125</v>
      </c>
      <c r="K1511" s="662" t="s">
        <v>4126</v>
      </c>
      <c r="L1511" s="663">
        <v>2816</v>
      </c>
      <c r="M1511" s="663">
        <v>33792</v>
      </c>
      <c r="N1511" s="662">
        <v>12</v>
      </c>
      <c r="O1511" s="745">
        <v>2</v>
      </c>
      <c r="P1511" s="663">
        <v>25344</v>
      </c>
      <c r="Q1511" s="678">
        <v>0.75</v>
      </c>
      <c r="R1511" s="662">
        <v>9</v>
      </c>
      <c r="S1511" s="678">
        <v>0.75</v>
      </c>
      <c r="T1511" s="745">
        <v>1</v>
      </c>
      <c r="U1511" s="701">
        <v>0.5</v>
      </c>
    </row>
    <row r="1512" spans="1:21" ht="14.4" customHeight="1" x14ac:dyDescent="0.3">
      <c r="A1512" s="661">
        <v>4</v>
      </c>
      <c r="B1512" s="662" t="s">
        <v>3182</v>
      </c>
      <c r="C1512" s="662" t="s">
        <v>3518</v>
      </c>
      <c r="D1512" s="743" t="s">
        <v>5665</v>
      </c>
      <c r="E1512" s="744" t="s">
        <v>3552</v>
      </c>
      <c r="F1512" s="662" t="s">
        <v>3514</v>
      </c>
      <c r="G1512" s="662" t="s">
        <v>4073</v>
      </c>
      <c r="H1512" s="662" t="s">
        <v>597</v>
      </c>
      <c r="I1512" s="662" t="s">
        <v>4127</v>
      </c>
      <c r="J1512" s="662" t="s">
        <v>4128</v>
      </c>
      <c r="K1512" s="662" t="s">
        <v>4131</v>
      </c>
      <c r="L1512" s="663">
        <v>1526.74</v>
      </c>
      <c r="M1512" s="663">
        <v>4580.22</v>
      </c>
      <c r="N1512" s="662">
        <v>3</v>
      </c>
      <c r="O1512" s="745">
        <v>1</v>
      </c>
      <c r="P1512" s="663">
        <v>4580.22</v>
      </c>
      <c r="Q1512" s="678">
        <v>1</v>
      </c>
      <c r="R1512" s="662">
        <v>3</v>
      </c>
      <c r="S1512" s="678">
        <v>1</v>
      </c>
      <c r="T1512" s="745">
        <v>1</v>
      </c>
      <c r="U1512" s="701">
        <v>1</v>
      </c>
    </row>
    <row r="1513" spans="1:21" ht="14.4" customHeight="1" x14ac:dyDescent="0.3">
      <c r="A1513" s="661">
        <v>4</v>
      </c>
      <c r="B1513" s="662" t="s">
        <v>3182</v>
      </c>
      <c r="C1513" s="662" t="s">
        <v>3518</v>
      </c>
      <c r="D1513" s="743" t="s">
        <v>5665</v>
      </c>
      <c r="E1513" s="744" t="s">
        <v>3552</v>
      </c>
      <c r="F1513" s="662" t="s">
        <v>3514</v>
      </c>
      <c r="G1513" s="662" t="s">
        <v>4073</v>
      </c>
      <c r="H1513" s="662" t="s">
        <v>597</v>
      </c>
      <c r="I1513" s="662" t="s">
        <v>4129</v>
      </c>
      <c r="J1513" s="662" t="s">
        <v>4130</v>
      </c>
      <c r="K1513" s="662" t="s">
        <v>4131</v>
      </c>
      <c r="L1513" s="663">
        <v>1832.09</v>
      </c>
      <c r="M1513" s="663">
        <v>3664.18</v>
      </c>
      <c r="N1513" s="662">
        <v>2</v>
      </c>
      <c r="O1513" s="745">
        <v>1</v>
      </c>
      <c r="P1513" s="663">
        <v>3664.18</v>
      </c>
      <c r="Q1513" s="678">
        <v>1</v>
      </c>
      <c r="R1513" s="662">
        <v>2</v>
      </c>
      <c r="S1513" s="678">
        <v>1</v>
      </c>
      <c r="T1513" s="745">
        <v>1</v>
      </c>
      <c r="U1513" s="701">
        <v>1</v>
      </c>
    </row>
    <row r="1514" spans="1:21" ht="14.4" customHeight="1" x14ac:dyDescent="0.3">
      <c r="A1514" s="661">
        <v>4</v>
      </c>
      <c r="B1514" s="662" t="s">
        <v>3182</v>
      </c>
      <c r="C1514" s="662" t="s">
        <v>3518</v>
      </c>
      <c r="D1514" s="743" t="s">
        <v>5665</v>
      </c>
      <c r="E1514" s="744" t="s">
        <v>3552</v>
      </c>
      <c r="F1514" s="662" t="s">
        <v>3514</v>
      </c>
      <c r="G1514" s="662" t="s">
        <v>4073</v>
      </c>
      <c r="H1514" s="662" t="s">
        <v>597</v>
      </c>
      <c r="I1514" s="662" t="s">
        <v>4129</v>
      </c>
      <c r="J1514" s="662" t="s">
        <v>4130</v>
      </c>
      <c r="K1514" s="662" t="s">
        <v>2668</v>
      </c>
      <c r="L1514" s="663">
        <v>1832.09</v>
      </c>
      <c r="M1514" s="663">
        <v>42138.07</v>
      </c>
      <c r="N1514" s="662">
        <v>23</v>
      </c>
      <c r="O1514" s="745">
        <v>8</v>
      </c>
      <c r="P1514" s="663">
        <v>34809.71</v>
      </c>
      <c r="Q1514" s="678">
        <v>0.82608695652173914</v>
      </c>
      <c r="R1514" s="662">
        <v>19</v>
      </c>
      <c r="S1514" s="678">
        <v>0.82608695652173914</v>
      </c>
      <c r="T1514" s="745">
        <v>7</v>
      </c>
      <c r="U1514" s="701">
        <v>0.875</v>
      </c>
    </row>
    <row r="1515" spans="1:21" ht="14.4" customHeight="1" x14ac:dyDescent="0.3">
      <c r="A1515" s="661">
        <v>4</v>
      </c>
      <c r="B1515" s="662" t="s">
        <v>3182</v>
      </c>
      <c r="C1515" s="662" t="s">
        <v>3518</v>
      </c>
      <c r="D1515" s="743" t="s">
        <v>5665</v>
      </c>
      <c r="E1515" s="744" t="s">
        <v>3552</v>
      </c>
      <c r="F1515" s="662" t="s">
        <v>3514</v>
      </c>
      <c r="G1515" s="662" t="s">
        <v>4073</v>
      </c>
      <c r="H1515" s="662" t="s">
        <v>597</v>
      </c>
      <c r="I1515" s="662" t="s">
        <v>4132</v>
      </c>
      <c r="J1515" s="662" t="s">
        <v>4133</v>
      </c>
      <c r="K1515" s="662" t="s">
        <v>4134</v>
      </c>
      <c r="L1515" s="663">
        <v>2473.21</v>
      </c>
      <c r="M1515" s="663">
        <v>2473.21</v>
      </c>
      <c r="N1515" s="662">
        <v>1</v>
      </c>
      <c r="O1515" s="745">
        <v>1</v>
      </c>
      <c r="P1515" s="663">
        <v>2473.21</v>
      </c>
      <c r="Q1515" s="678">
        <v>1</v>
      </c>
      <c r="R1515" s="662">
        <v>1</v>
      </c>
      <c r="S1515" s="678">
        <v>1</v>
      </c>
      <c r="T1515" s="745">
        <v>1</v>
      </c>
      <c r="U1515" s="701">
        <v>1</v>
      </c>
    </row>
    <row r="1516" spans="1:21" ht="14.4" customHeight="1" x14ac:dyDescent="0.3">
      <c r="A1516" s="661">
        <v>4</v>
      </c>
      <c r="B1516" s="662" t="s">
        <v>3182</v>
      </c>
      <c r="C1516" s="662" t="s">
        <v>3518</v>
      </c>
      <c r="D1516" s="743" t="s">
        <v>5665</v>
      </c>
      <c r="E1516" s="744" t="s">
        <v>3552</v>
      </c>
      <c r="F1516" s="662" t="s">
        <v>3514</v>
      </c>
      <c r="G1516" s="662" t="s">
        <v>4073</v>
      </c>
      <c r="H1516" s="662" t="s">
        <v>597</v>
      </c>
      <c r="I1516" s="662" t="s">
        <v>4132</v>
      </c>
      <c r="J1516" s="662" t="s">
        <v>4133</v>
      </c>
      <c r="K1516" s="662" t="s">
        <v>4135</v>
      </c>
      <c r="L1516" s="663">
        <v>2473.21</v>
      </c>
      <c r="M1516" s="663">
        <v>14839.26</v>
      </c>
      <c r="N1516" s="662">
        <v>6</v>
      </c>
      <c r="O1516" s="745">
        <v>2</v>
      </c>
      <c r="P1516" s="663">
        <v>7419.63</v>
      </c>
      <c r="Q1516" s="678">
        <v>0.5</v>
      </c>
      <c r="R1516" s="662">
        <v>3</v>
      </c>
      <c r="S1516" s="678">
        <v>0.5</v>
      </c>
      <c r="T1516" s="745">
        <v>1</v>
      </c>
      <c r="U1516" s="701">
        <v>0.5</v>
      </c>
    </row>
    <row r="1517" spans="1:21" ht="14.4" customHeight="1" x14ac:dyDescent="0.3">
      <c r="A1517" s="661">
        <v>4</v>
      </c>
      <c r="B1517" s="662" t="s">
        <v>3182</v>
      </c>
      <c r="C1517" s="662" t="s">
        <v>3518</v>
      </c>
      <c r="D1517" s="743" t="s">
        <v>5665</v>
      </c>
      <c r="E1517" s="744" t="s">
        <v>3552</v>
      </c>
      <c r="F1517" s="662" t="s">
        <v>3514</v>
      </c>
      <c r="G1517" s="662" t="s">
        <v>4073</v>
      </c>
      <c r="H1517" s="662" t="s">
        <v>597</v>
      </c>
      <c r="I1517" s="662" t="s">
        <v>4136</v>
      </c>
      <c r="J1517" s="662" t="s">
        <v>4137</v>
      </c>
      <c r="K1517" s="662" t="s">
        <v>4131</v>
      </c>
      <c r="L1517" s="663">
        <v>485.63</v>
      </c>
      <c r="M1517" s="663">
        <v>971.26</v>
      </c>
      <c r="N1517" s="662">
        <v>2</v>
      </c>
      <c r="O1517" s="745">
        <v>2</v>
      </c>
      <c r="P1517" s="663">
        <v>971.26</v>
      </c>
      <c r="Q1517" s="678">
        <v>1</v>
      </c>
      <c r="R1517" s="662">
        <v>2</v>
      </c>
      <c r="S1517" s="678">
        <v>1</v>
      </c>
      <c r="T1517" s="745">
        <v>2</v>
      </c>
      <c r="U1517" s="701">
        <v>1</v>
      </c>
    </row>
    <row r="1518" spans="1:21" ht="14.4" customHeight="1" x14ac:dyDescent="0.3">
      <c r="A1518" s="661">
        <v>4</v>
      </c>
      <c r="B1518" s="662" t="s">
        <v>3182</v>
      </c>
      <c r="C1518" s="662" t="s">
        <v>3518</v>
      </c>
      <c r="D1518" s="743" t="s">
        <v>5665</v>
      </c>
      <c r="E1518" s="744" t="s">
        <v>3552</v>
      </c>
      <c r="F1518" s="662" t="s">
        <v>3514</v>
      </c>
      <c r="G1518" s="662" t="s">
        <v>4073</v>
      </c>
      <c r="H1518" s="662" t="s">
        <v>597</v>
      </c>
      <c r="I1518" s="662" t="s">
        <v>4136</v>
      </c>
      <c r="J1518" s="662" t="s">
        <v>4137</v>
      </c>
      <c r="K1518" s="662" t="s">
        <v>2668</v>
      </c>
      <c r="L1518" s="663">
        <v>485.63</v>
      </c>
      <c r="M1518" s="663">
        <v>2428.1499999999996</v>
      </c>
      <c r="N1518" s="662">
        <v>5</v>
      </c>
      <c r="O1518" s="745">
        <v>4</v>
      </c>
      <c r="P1518" s="663">
        <v>2428.1499999999996</v>
      </c>
      <c r="Q1518" s="678">
        <v>1</v>
      </c>
      <c r="R1518" s="662">
        <v>5</v>
      </c>
      <c r="S1518" s="678">
        <v>1</v>
      </c>
      <c r="T1518" s="745">
        <v>4</v>
      </c>
      <c r="U1518" s="701">
        <v>1</v>
      </c>
    </row>
    <row r="1519" spans="1:21" ht="14.4" customHeight="1" x14ac:dyDescent="0.3">
      <c r="A1519" s="661">
        <v>4</v>
      </c>
      <c r="B1519" s="662" t="s">
        <v>3182</v>
      </c>
      <c r="C1519" s="662" t="s">
        <v>3518</v>
      </c>
      <c r="D1519" s="743" t="s">
        <v>5665</v>
      </c>
      <c r="E1519" s="744" t="s">
        <v>3552</v>
      </c>
      <c r="F1519" s="662" t="s">
        <v>3514</v>
      </c>
      <c r="G1519" s="662" t="s">
        <v>4073</v>
      </c>
      <c r="H1519" s="662" t="s">
        <v>597</v>
      </c>
      <c r="I1519" s="662" t="s">
        <v>4138</v>
      </c>
      <c r="J1519" s="662" t="s">
        <v>4139</v>
      </c>
      <c r="K1519" s="662" t="s">
        <v>2668</v>
      </c>
      <c r="L1519" s="663">
        <v>300</v>
      </c>
      <c r="M1519" s="663">
        <v>2700</v>
      </c>
      <c r="N1519" s="662">
        <v>9</v>
      </c>
      <c r="O1519" s="745">
        <v>8</v>
      </c>
      <c r="P1519" s="663">
        <v>2700</v>
      </c>
      <c r="Q1519" s="678">
        <v>1</v>
      </c>
      <c r="R1519" s="662">
        <v>9</v>
      </c>
      <c r="S1519" s="678">
        <v>1</v>
      </c>
      <c r="T1519" s="745">
        <v>8</v>
      </c>
      <c r="U1519" s="701">
        <v>1</v>
      </c>
    </row>
    <row r="1520" spans="1:21" ht="14.4" customHeight="1" x14ac:dyDescent="0.3">
      <c r="A1520" s="661">
        <v>4</v>
      </c>
      <c r="B1520" s="662" t="s">
        <v>3182</v>
      </c>
      <c r="C1520" s="662" t="s">
        <v>3518</v>
      </c>
      <c r="D1520" s="743" t="s">
        <v>5665</v>
      </c>
      <c r="E1520" s="744" t="s">
        <v>3552</v>
      </c>
      <c r="F1520" s="662" t="s">
        <v>3514</v>
      </c>
      <c r="G1520" s="662" t="s">
        <v>4073</v>
      </c>
      <c r="H1520" s="662" t="s">
        <v>597</v>
      </c>
      <c r="I1520" s="662" t="s">
        <v>4140</v>
      </c>
      <c r="J1520" s="662" t="s">
        <v>4141</v>
      </c>
      <c r="K1520" s="662" t="s">
        <v>4142</v>
      </c>
      <c r="L1520" s="663">
        <v>196.43</v>
      </c>
      <c r="M1520" s="663">
        <v>1767.8700000000003</v>
      </c>
      <c r="N1520" s="662">
        <v>9</v>
      </c>
      <c r="O1520" s="745">
        <v>7</v>
      </c>
      <c r="P1520" s="663">
        <v>1767.8700000000003</v>
      </c>
      <c r="Q1520" s="678">
        <v>1</v>
      </c>
      <c r="R1520" s="662">
        <v>9</v>
      </c>
      <c r="S1520" s="678">
        <v>1</v>
      </c>
      <c r="T1520" s="745">
        <v>7</v>
      </c>
      <c r="U1520" s="701">
        <v>1</v>
      </c>
    </row>
    <row r="1521" spans="1:21" ht="14.4" customHeight="1" x14ac:dyDescent="0.3">
      <c r="A1521" s="661">
        <v>4</v>
      </c>
      <c r="B1521" s="662" t="s">
        <v>3182</v>
      </c>
      <c r="C1521" s="662" t="s">
        <v>3518</v>
      </c>
      <c r="D1521" s="743" t="s">
        <v>5665</v>
      </c>
      <c r="E1521" s="744" t="s">
        <v>3552</v>
      </c>
      <c r="F1521" s="662" t="s">
        <v>3514</v>
      </c>
      <c r="G1521" s="662" t="s">
        <v>4073</v>
      </c>
      <c r="H1521" s="662" t="s">
        <v>597</v>
      </c>
      <c r="I1521" s="662" t="s">
        <v>4143</v>
      </c>
      <c r="J1521" s="662" t="s">
        <v>4144</v>
      </c>
      <c r="K1521" s="662" t="s">
        <v>4145</v>
      </c>
      <c r="L1521" s="663">
        <v>210.33</v>
      </c>
      <c r="M1521" s="663">
        <v>1051.6500000000001</v>
      </c>
      <c r="N1521" s="662">
        <v>5</v>
      </c>
      <c r="O1521" s="745">
        <v>5</v>
      </c>
      <c r="P1521" s="663">
        <v>1051.6500000000001</v>
      </c>
      <c r="Q1521" s="678">
        <v>1</v>
      </c>
      <c r="R1521" s="662">
        <v>5</v>
      </c>
      <c r="S1521" s="678">
        <v>1</v>
      </c>
      <c r="T1521" s="745">
        <v>5</v>
      </c>
      <c r="U1521" s="701">
        <v>1</v>
      </c>
    </row>
    <row r="1522" spans="1:21" ht="14.4" customHeight="1" x14ac:dyDescent="0.3">
      <c r="A1522" s="661">
        <v>4</v>
      </c>
      <c r="B1522" s="662" t="s">
        <v>3182</v>
      </c>
      <c r="C1522" s="662" t="s">
        <v>3518</v>
      </c>
      <c r="D1522" s="743" t="s">
        <v>5665</v>
      </c>
      <c r="E1522" s="744" t="s">
        <v>3552</v>
      </c>
      <c r="F1522" s="662" t="s">
        <v>3514</v>
      </c>
      <c r="G1522" s="662" t="s">
        <v>4073</v>
      </c>
      <c r="H1522" s="662" t="s">
        <v>597</v>
      </c>
      <c r="I1522" s="662" t="s">
        <v>4146</v>
      </c>
      <c r="J1522" s="662" t="s">
        <v>4147</v>
      </c>
      <c r="K1522" s="662" t="s">
        <v>4148</v>
      </c>
      <c r="L1522" s="663">
        <v>507.04</v>
      </c>
      <c r="M1522" s="663">
        <v>2028.16</v>
      </c>
      <c r="N1522" s="662">
        <v>4</v>
      </c>
      <c r="O1522" s="745">
        <v>2</v>
      </c>
      <c r="P1522" s="663">
        <v>2028.16</v>
      </c>
      <c r="Q1522" s="678">
        <v>1</v>
      </c>
      <c r="R1522" s="662">
        <v>4</v>
      </c>
      <c r="S1522" s="678">
        <v>1</v>
      </c>
      <c r="T1522" s="745">
        <v>2</v>
      </c>
      <c r="U1522" s="701">
        <v>1</v>
      </c>
    </row>
    <row r="1523" spans="1:21" ht="14.4" customHeight="1" x14ac:dyDescent="0.3">
      <c r="A1523" s="661">
        <v>4</v>
      </c>
      <c r="B1523" s="662" t="s">
        <v>3182</v>
      </c>
      <c r="C1523" s="662" t="s">
        <v>3518</v>
      </c>
      <c r="D1523" s="743" t="s">
        <v>5665</v>
      </c>
      <c r="E1523" s="744" t="s">
        <v>3552</v>
      </c>
      <c r="F1523" s="662" t="s">
        <v>3514</v>
      </c>
      <c r="G1523" s="662" t="s">
        <v>4073</v>
      </c>
      <c r="H1523" s="662" t="s">
        <v>597</v>
      </c>
      <c r="I1523" s="662" t="s">
        <v>4149</v>
      </c>
      <c r="J1523" s="662" t="s">
        <v>4150</v>
      </c>
      <c r="K1523" s="662" t="s">
        <v>4151</v>
      </c>
      <c r="L1523" s="663">
        <v>299</v>
      </c>
      <c r="M1523" s="663">
        <v>1495</v>
      </c>
      <c r="N1523" s="662">
        <v>5</v>
      </c>
      <c r="O1523" s="745">
        <v>5</v>
      </c>
      <c r="P1523" s="663">
        <v>1495</v>
      </c>
      <c r="Q1523" s="678">
        <v>1</v>
      </c>
      <c r="R1523" s="662">
        <v>5</v>
      </c>
      <c r="S1523" s="678">
        <v>1</v>
      </c>
      <c r="T1523" s="745">
        <v>5</v>
      </c>
      <c r="U1523" s="701">
        <v>1</v>
      </c>
    </row>
    <row r="1524" spans="1:21" ht="14.4" customHeight="1" x14ac:dyDescent="0.3">
      <c r="A1524" s="661">
        <v>4</v>
      </c>
      <c r="B1524" s="662" t="s">
        <v>3182</v>
      </c>
      <c r="C1524" s="662" t="s">
        <v>3518</v>
      </c>
      <c r="D1524" s="743" t="s">
        <v>5665</v>
      </c>
      <c r="E1524" s="744" t="s">
        <v>3552</v>
      </c>
      <c r="F1524" s="662" t="s">
        <v>3514</v>
      </c>
      <c r="G1524" s="662" t="s">
        <v>4073</v>
      </c>
      <c r="H1524" s="662" t="s">
        <v>597</v>
      </c>
      <c r="I1524" s="662" t="s">
        <v>4152</v>
      </c>
      <c r="J1524" s="662" t="s">
        <v>4153</v>
      </c>
      <c r="K1524" s="662" t="s">
        <v>4154</v>
      </c>
      <c r="L1524" s="663">
        <v>320</v>
      </c>
      <c r="M1524" s="663">
        <v>960</v>
      </c>
      <c r="N1524" s="662">
        <v>3</v>
      </c>
      <c r="O1524" s="745">
        <v>3</v>
      </c>
      <c r="P1524" s="663">
        <v>640</v>
      </c>
      <c r="Q1524" s="678">
        <v>0.66666666666666663</v>
      </c>
      <c r="R1524" s="662">
        <v>2</v>
      </c>
      <c r="S1524" s="678">
        <v>0.66666666666666663</v>
      </c>
      <c r="T1524" s="745">
        <v>2</v>
      </c>
      <c r="U1524" s="701">
        <v>0.66666666666666663</v>
      </c>
    </row>
    <row r="1525" spans="1:21" ht="14.4" customHeight="1" x14ac:dyDescent="0.3">
      <c r="A1525" s="661">
        <v>4</v>
      </c>
      <c r="B1525" s="662" t="s">
        <v>3182</v>
      </c>
      <c r="C1525" s="662" t="s">
        <v>3518</v>
      </c>
      <c r="D1525" s="743" t="s">
        <v>5665</v>
      </c>
      <c r="E1525" s="744" t="s">
        <v>3552</v>
      </c>
      <c r="F1525" s="662" t="s">
        <v>3514</v>
      </c>
      <c r="G1525" s="662" t="s">
        <v>4073</v>
      </c>
      <c r="H1525" s="662" t="s">
        <v>597</v>
      </c>
      <c r="I1525" s="662" t="s">
        <v>4155</v>
      </c>
      <c r="J1525" s="662" t="s">
        <v>4156</v>
      </c>
      <c r="K1525" s="662" t="s">
        <v>4157</v>
      </c>
      <c r="L1525" s="663">
        <v>498</v>
      </c>
      <c r="M1525" s="663">
        <v>498</v>
      </c>
      <c r="N1525" s="662">
        <v>1</v>
      </c>
      <c r="O1525" s="745">
        <v>1</v>
      </c>
      <c r="P1525" s="663">
        <v>498</v>
      </c>
      <c r="Q1525" s="678">
        <v>1</v>
      </c>
      <c r="R1525" s="662">
        <v>1</v>
      </c>
      <c r="S1525" s="678">
        <v>1</v>
      </c>
      <c r="T1525" s="745">
        <v>1</v>
      </c>
      <c r="U1525" s="701">
        <v>1</v>
      </c>
    </row>
    <row r="1526" spans="1:21" ht="14.4" customHeight="1" x14ac:dyDescent="0.3">
      <c r="A1526" s="661">
        <v>4</v>
      </c>
      <c r="B1526" s="662" t="s">
        <v>3182</v>
      </c>
      <c r="C1526" s="662" t="s">
        <v>3518</v>
      </c>
      <c r="D1526" s="743" t="s">
        <v>5665</v>
      </c>
      <c r="E1526" s="744" t="s">
        <v>3552</v>
      </c>
      <c r="F1526" s="662" t="s">
        <v>3514</v>
      </c>
      <c r="G1526" s="662" t="s">
        <v>4073</v>
      </c>
      <c r="H1526" s="662" t="s">
        <v>597</v>
      </c>
      <c r="I1526" s="662" t="s">
        <v>4158</v>
      </c>
      <c r="J1526" s="662" t="s">
        <v>4159</v>
      </c>
      <c r="K1526" s="662" t="s">
        <v>4160</v>
      </c>
      <c r="L1526" s="663">
        <v>2816</v>
      </c>
      <c r="M1526" s="663">
        <v>25344</v>
      </c>
      <c r="N1526" s="662">
        <v>9</v>
      </c>
      <c r="O1526" s="745">
        <v>1</v>
      </c>
      <c r="P1526" s="663">
        <v>25344</v>
      </c>
      <c r="Q1526" s="678">
        <v>1</v>
      </c>
      <c r="R1526" s="662">
        <v>9</v>
      </c>
      <c r="S1526" s="678">
        <v>1</v>
      </c>
      <c r="T1526" s="745">
        <v>1</v>
      </c>
      <c r="U1526" s="701">
        <v>1</v>
      </c>
    </row>
    <row r="1527" spans="1:21" ht="14.4" customHeight="1" x14ac:dyDescent="0.3">
      <c r="A1527" s="661">
        <v>4</v>
      </c>
      <c r="B1527" s="662" t="s">
        <v>3182</v>
      </c>
      <c r="C1527" s="662" t="s">
        <v>3518</v>
      </c>
      <c r="D1527" s="743" t="s">
        <v>5665</v>
      </c>
      <c r="E1527" s="744" t="s">
        <v>3552</v>
      </c>
      <c r="F1527" s="662" t="s">
        <v>3514</v>
      </c>
      <c r="G1527" s="662" t="s">
        <v>4073</v>
      </c>
      <c r="H1527" s="662" t="s">
        <v>597</v>
      </c>
      <c r="I1527" s="662" t="s">
        <v>4161</v>
      </c>
      <c r="J1527" s="662" t="s">
        <v>4162</v>
      </c>
      <c r="K1527" s="662" t="s">
        <v>4163</v>
      </c>
      <c r="L1527" s="663">
        <v>2412.9</v>
      </c>
      <c r="M1527" s="663">
        <v>7238.7000000000007</v>
      </c>
      <c r="N1527" s="662">
        <v>3</v>
      </c>
      <c r="O1527" s="745">
        <v>1</v>
      </c>
      <c r="P1527" s="663">
        <v>7238.7000000000007</v>
      </c>
      <c r="Q1527" s="678">
        <v>1</v>
      </c>
      <c r="R1527" s="662">
        <v>3</v>
      </c>
      <c r="S1527" s="678">
        <v>1</v>
      </c>
      <c r="T1527" s="745">
        <v>1</v>
      </c>
      <c r="U1527" s="701">
        <v>1</v>
      </c>
    </row>
    <row r="1528" spans="1:21" ht="14.4" customHeight="1" x14ac:dyDescent="0.3">
      <c r="A1528" s="661">
        <v>4</v>
      </c>
      <c r="B1528" s="662" t="s">
        <v>3182</v>
      </c>
      <c r="C1528" s="662" t="s">
        <v>3518</v>
      </c>
      <c r="D1528" s="743" t="s">
        <v>5665</v>
      </c>
      <c r="E1528" s="744" t="s">
        <v>3552</v>
      </c>
      <c r="F1528" s="662" t="s">
        <v>3514</v>
      </c>
      <c r="G1528" s="662" t="s">
        <v>4073</v>
      </c>
      <c r="H1528" s="662" t="s">
        <v>597</v>
      </c>
      <c r="I1528" s="662" t="s">
        <v>4742</v>
      </c>
      <c r="J1528" s="662" t="s">
        <v>4162</v>
      </c>
      <c r="K1528" s="662" t="s">
        <v>4743</v>
      </c>
      <c r="L1528" s="663">
        <v>2412.9</v>
      </c>
      <c r="M1528" s="663">
        <v>7238.7000000000007</v>
      </c>
      <c r="N1528" s="662">
        <v>3</v>
      </c>
      <c r="O1528" s="745">
        <v>1</v>
      </c>
      <c r="P1528" s="663">
        <v>7238.7000000000007</v>
      </c>
      <c r="Q1528" s="678">
        <v>1</v>
      </c>
      <c r="R1528" s="662">
        <v>3</v>
      </c>
      <c r="S1528" s="678">
        <v>1</v>
      </c>
      <c r="T1528" s="745">
        <v>1</v>
      </c>
      <c r="U1528" s="701">
        <v>1</v>
      </c>
    </row>
    <row r="1529" spans="1:21" ht="14.4" customHeight="1" x14ac:dyDescent="0.3">
      <c r="A1529" s="661">
        <v>4</v>
      </c>
      <c r="B1529" s="662" t="s">
        <v>3182</v>
      </c>
      <c r="C1529" s="662" t="s">
        <v>3518</v>
      </c>
      <c r="D1529" s="743" t="s">
        <v>5665</v>
      </c>
      <c r="E1529" s="744" t="s">
        <v>3552</v>
      </c>
      <c r="F1529" s="662" t="s">
        <v>3514</v>
      </c>
      <c r="G1529" s="662" t="s">
        <v>4073</v>
      </c>
      <c r="H1529" s="662" t="s">
        <v>597</v>
      </c>
      <c r="I1529" s="662" t="s">
        <v>4742</v>
      </c>
      <c r="J1529" s="662" t="s">
        <v>4162</v>
      </c>
      <c r="K1529" s="662" t="s">
        <v>4744</v>
      </c>
      <c r="L1529" s="663">
        <v>2412.9</v>
      </c>
      <c r="M1529" s="663">
        <v>7238.7000000000007</v>
      </c>
      <c r="N1529" s="662">
        <v>3</v>
      </c>
      <c r="O1529" s="745">
        <v>1</v>
      </c>
      <c r="P1529" s="663">
        <v>7238.7000000000007</v>
      </c>
      <c r="Q1529" s="678">
        <v>1</v>
      </c>
      <c r="R1529" s="662">
        <v>3</v>
      </c>
      <c r="S1529" s="678">
        <v>1</v>
      </c>
      <c r="T1529" s="745">
        <v>1</v>
      </c>
      <c r="U1529" s="701">
        <v>1</v>
      </c>
    </row>
    <row r="1530" spans="1:21" ht="14.4" customHeight="1" x14ac:dyDescent="0.3">
      <c r="A1530" s="661">
        <v>4</v>
      </c>
      <c r="B1530" s="662" t="s">
        <v>3182</v>
      </c>
      <c r="C1530" s="662" t="s">
        <v>3518</v>
      </c>
      <c r="D1530" s="743" t="s">
        <v>5665</v>
      </c>
      <c r="E1530" s="744" t="s">
        <v>3552</v>
      </c>
      <c r="F1530" s="662" t="s">
        <v>3514</v>
      </c>
      <c r="G1530" s="662" t="s">
        <v>4073</v>
      </c>
      <c r="H1530" s="662" t="s">
        <v>597</v>
      </c>
      <c r="I1530" s="662" t="s">
        <v>4167</v>
      </c>
      <c r="J1530" s="662" t="s">
        <v>4165</v>
      </c>
      <c r="K1530" s="662" t="s">
        <v>4168</v>
      </c>
      <c r="L1530" s="663">
        <v>1500.3</v>
      </c>
      <c r="M1530" s="663">
        <v>9001.7999999999993</v>
      </c>
      <c r="N1530" s="662">
        <v>6</v>
      </c>
      <c r="O1530" s="745">
        <v>2</v>
      </c>
      <c r="P1530" s="663">
        <v>3000.6</v>
      </c>
      <c r="Q1530" s="678">
        <v>0.33333333333333337</v>
      </c>
      <c r="R1530" s="662">
        <v>2</v>
      </c>
      <c r="S1530" s="678">
        <v>0.33333333333333331</v>
      </c>
      <c r="T1530" s="745">
        <v>1</v>
      </c>
      <c r="U1530" s="701">
        <v>0.5</v>
      </c>
    </row>
    <row r="1531" spans="1:21" ht="14.4" customHeight="1" x14ac:dyDescent="0.3">
      <c r="A1531" s="661">
        <v>4</v>
      </c>
      <c r="B1531" s="662" t="s">
        <v>3182</v>
      </c>
      <c r="C1531" s="662" t="s">
        <v>3518</v>
      </c>
      <c r="D1531" s="743" t="s">
        <v>5665</v>
      </c>
      <c r="E1531" s="744" t="s">
        <v>3552</v>
      </c>
      <c r="F1531" s="662" t="s">
        <v>3514</v>
      </c>
      <c r="G1531" s="662" t="s">
        <v>4073</v>
      </c>
      <c r="H1531" s="662" t="s">
        <v>597</v>
      </c>
      <c r="I1531" s="662" t="s">
        <v>4172</v>
      </c>
      <c r="J1531" s="662" t="s">
        <v>4170</v>
      </c>
      <c r="K1531" s="662" t="s">
        <v>4173</v>
      </c>
      <c r="L1531" s="663">
        <v>761.3</v>
      </c>
      <c r="M1531" s="663">
        <v>4567.7999999999993</v>
      </c>
      <c r="N1531" s="662">
        <v>6</v>
      </c>
      <c r="O1531" s="745">
        <v>2</v>
      </c>
      <c r="P1531" s="663">
        <v>2283.8999999999996</v>
      </c>
      <c r="Q1531" s="678">
        <v>0.5</v>
      </c>
      <c r="R1531" s="662">
        <v>3</v>
      </c>
      <c r="S1531" s="678">
        <v>0.5</v>
      </c>
      <c r="T1531" s="745">
        <v>1</v>
      </c>
      <c r="U1531" s="701">
        <v>0.5</v>
      </c>
    </row>
    <row r="1532" spans="1:21" ht="14.4" customHeight="1" x14ac:dyDescent="0.3">
      <c r="A1532" s="661">
        <v>4</v>
      </c>
      <c r="B1532" s="662" t="s">
        <v>3182</v>
      </c>
      <c r="C1532" s="662" t="s">
        <v>3518</v>
      </c>
      <c r="D1532" s="743" t="s">
        <v>5665</v>
      </c>
      <c r="E1532" s="744" t="s">
        <v>3552</v>
      </c>
      <c r="F1532" s="662" t="s">
        <v>3514</v>
      </c>
      <c r="G1532" s="662" t="s">
        <v>4073</v>
      </c>
      <c r="H1532" s="662" t="s">
        <v>597</v>
      </c>
      <c r="I1532" s="662" t="s">
        <v>4177</v>
      </c>
      <c r="J1532" s="662" t="s">
        <v>4178</v>
      </c>
      <c r="K1532" s="662" t="s">
        <v>4179</v>
      </c>
      <c r="L1532" s="663">
        <v>1500.3</v>
      </c>
      <c r="M1532" s="663">
        <v>9001.7999999999993</v>
      </c>
      <c r="N1532" s="662">
        <v>6</v>
      </c>
      <c r="O1532" s="745">
        <v>1</v>
      </c>
      <c r="P1532" s="663">
        <v>9001.7999999999993</v>
      </c>
      <c r="Q1532" s="678">
        <v>1</v>
      </c>
      <c r="R1532" s="662">
        <v>6</v>
      </c>
      <c r="S1532" s="678">
        <v>1</v>
      </c>
      <c r="T1532" s="745">
        <v>1</v>
      </c>
      <c r="U1532" s="701">
        <v>1</v>
      </c>
    </row>
    <row r="1533" spans="1:21" ht="14.4" customHeight="1" x14ac:dyDescent="0.3">
      <c r="A1533" s="661">
        <v>4</v>
      </c>
      <c r="B1533" s="662" t="s">
        <v>3182</v>
      </c>
      <c r="C1533" s="662" t="s">
        <v>3518</v>
      </c>
      <c r="D1533" s="743" t="s">
        <v>5665</v>
      </c>
      <c r="E1533" s="744" t="s">
        <v>3552</v>
      </c>
      <c r="F1533" s="662" t="s">
        <v>3514</v>
      </c>
      <c r="G1533" s="662" t="s">
        <v>4073</v>
      </c>
      <c r="H1533" s="662" t="s">
        <v>597</v>
      </c>
      <c r="I1533" s="662" t="s">
        <v>4180</v>
      </c>
      <c r="J1533" s="662" t="s">
        <v>4181</v>
      </c>
      <c r="K1533" s="662" t="s">
        <v>4182</v>
      </c>
      <c r="L1533" s="663">
        <v>1987.45</v>
      </c>
      <c r="M1533" s="663">
        <v>5962.35</v>
      </c>
      <c r="N1533" s="662">
        <v>3</v>
      </c>
      <c r="O1533" s="745">
        <v>1</v>
      </c>
      <c r="P1533" s="663">
        <v>5962.35</v>
      </c>
      <c r="Q1533" s="678">
        <v>1</v>
      </c>
      <c r="R1533" s="662">
        <v>3</v>
      </c>
      <c r="S1533" s="678">
        <v>1</v>
      </c>
      <c r="T1533" s="745">
        <v>1</v>
      </c>
      <c r="U1533" s="701">
        <v>1</v>
      </c>
    </row>
    <row r="1534" spans="1:21" ht="14.4" customHeight="1" x14ac:dyDescent="0.3">
      <c r="A1534" s="661">
        <v>4</v>
      </c>
      <c r="B1534" s="662" t="s">
        <v>3182</v>
      </c>
      <c r="C1534" s="662" t="s">
        <v>3518</v>
      </c>
      <c r="D1534" s="743" t="s">
        <v>5665</v>
      </c>
      <c r="E1534" s="744" t="s">
        <v>3552</v>
      </c>
      <c r="F1534" s="662" t="s">
        <v>3514</v>
      </c>
      <c r="G1534" s="662" t="s">
        <v>4073</v>
      </c>
      <c r="H1534" s="662" t="s">
        <v>597</v>
      </c>
      <c r="I1534" s="662" t="s">
        <v>4183</v>
      </c>
      <c r="J1534" s="662" t="s">
        <v>4181</v>
      </c>
      <c r="K1534" s="662" t="s">
        <v>4184</v>
      </c>
      <c r="L1534" s="663">
        <v>1987.45</v>
      </c>
      <c r="M1534" s="663">
        <v>5962.35</v>
      </c>
      <c r="N1534" s="662">
        <v>3</v>
      </c>
      <c r="O1534" s="745">
        <v>1</v>
      </c>
      <c r="P1534" s="663">
        <v>5962.35</v>
      </c>
      <c r="Q1534" s="678">
        <v>1</v>
      </c>
      <c r="R1534" s="662">
        <v>3</v>
      </c>
      <c r="S1534" s="678">
        <v>1</v>
      </c>
      <c r="T1534" s="745">
        <v>1</v>
      </c>
      <c r="U1534" s="701">
        <v>1</v>
      </c>
    </row>
    <row r="1535" spans="1:21" ht="14.4" customHeight="1" x14ac:dyDescent="0.3">
      <c r="A1535" s="661">
        <v>4</v>
      </c>
      <c r="B1535" s="662" t="s">
        <v>3182</v>
      </c>
      <c r="C1535" s="662" t="s">
        <v>3518</v>
      </c>
      <c r="D1535" s="743" t="s">
        <v>5665</v>
      </c>
      <c r="E1535" s="744" t="s">
        <v>3552</v>
      </c>
      <c r="F1535" s="662" t="s">
        <v>3514</v>
      </c>
      <c r="G1535" s="662" t="s">
        <v>4073</v>
      </c>
      <c r="H1535" s="662" t="s">
        <v>597</v>
      </c>
      <c r="I1535" s="662" t="s">
        <v>4188</v>
      </c>
      <c r="J1535" s="662" t="s">
        <v>4186</v>
      </c>
      <c r="K1535" s="662" t="s">
        <v>4189</v>
      </c>
      <c r="L1535" s="663">
        <v>711.08</v>
      </c>
      <c r="M1535" s="663">
        <v>4266.4800000000005</v>
      </c>
      <c r="N1535" s="662">
        <v>6</v>
      </c>
      <c r="O1535" s="745">
        <v>1</v>
      </c>
      <c r="P1535" s="663">
        <v>4266.4800000000005</v>
      </c>
      <c r="Q1535" s="678">
        <v>1</v>
      </c>
      <c r="R1535" s="662">
        <v>6</v>
      </c>
      <c r="S1535" s="678">
        <v>1</v>
      </c>
      <c r="T1535" s="745">
        <v>1</v>
      </c>
      <c r="U1535" s="701">
        <v>1</v>
      </c>
    </row>
    <row r="1536" spans="1:21" ht="14.4" customHeight="1" x14ac:dyDescent="0.3">
      <c r="A1536" s="661">
        <v>4</v>
      </c>
      <c r="B1536" s="662" t="s">
        <v>3182</v>
      </c>
      <c r="C1536" s="662" t="s">
        <v>3518</v>
      </c>
      <c r="D1536" s="743" t="s">
        <v>5665</v>
      </c>
      <c r="E1536" s="744" t="s">
        <v>3552</v>
      </c>
      <c r="F1536" s="662" t="s">
        <v>3514</v>
      </c>
      <c r="G1536" s="662" t="s">
        <v>4073</v>
      </c>
      <c r="H1536" s="662" t="s">
        <v>597</v>
      </c>
      <c r="I1536" s="662" t="s">
        <v>4190</v>
      </c>
      <c r="J1536" s="662" t="s">
        <v>4191</v>
      </c>
      <c r="K1536" s="662" t="s">
        <v>4192</v>
      </c>
      <c r="L1536" s="663">
        <v>1074.31</v>
      </c>
      <c r="M1536" s="663">
        <v>9668.7899999999991</v>
      </c>
      <c r="N1536" s="662">
        <v>9</v>
      </c>
      <c r="O1536" s="745">
        <v>1</v>
      </c>
      <c r="P1536" s="663">
        <v>9668.7899999999991</v>
      </c>
      <c r="Q1536" s="678">
        <v>1</v>
      </c>
      <c r="R1536" s="662">
        <v>9</v>
      </c>
      <c r="S1536" s="678">
        <v>1</v>
      </c>
      <c r="T1536" s="745">
        <v>1</v>
      </c>
      <c r="U1536" s="701">
        <v>1</v>
      </c>
    </row>
    <row r="1537" spans="1:21" ht="14.4" customHeight="1" x14ac:dyDescent="0.3">
      <c r="A1537" s="661">
        <v>4</v>
      </c>
      <c r="B1537" s="662" t="s">
        <v>3182</v>
      </c>
      <c r="C1537" s="662" t="s">
        <v>3518</v>
      </c>
      <c r="D1537" s="743" t="s">
        <v>5665</v>
      </c>
      <c r="E1537" s="744" t="s">
        <v>3552</v>
      </c>
      <c r="F1537" s="662" t="s">
        <v>3514</v>
      </c>
      <c r="G1537" s="662" t="s">
        <v>4073</v>
      </c>
      <c r="H1537" s="662" t="s">
        <v>597</v>
      </c>
      <c r="I1537" s="662" t="s">
        <v>4193</v>
      </c>
      <c r="J1537" s="662" t="s">
        <v>4191</v>
      </c>
      <c r="K1537" s="662" t="s">
        <v>4194</v>
      </c>
      <c r="L1537" s="663">
        <v>1074.31</v>
      </c>
      <c r="M1537" s="663">
        <v>2148.62</v>
      </c>
      <c r="N1537" s="662">
        <v>2</v>
      </c>
      <c r="O1537" s="745">
        <v>1</v>
      </c>
      <c r="P1537" s="663">
        <v>2148.62</v>
      </c>
      <c r="Q1537" s="678">
        <v>1</v>
      </c>
      <c r="R1537" s="662">
        <v>2</v>
      </c>
      <c r="S1537" s="678">
        <v>1</v>
      </c>
      <c r="T1537" s="745">
        <v>1</v>
      </c>
      <c r="U1537" s="701">
        <v>1</v>
      </c>
    </row>
    <row r="1538" spans="1:21" ht="14.4" customHeight="1" x14ac:dyDescent="0.3">
      <c r="A1538" s="661">
        <v>4</v>
      </c>
      <c r="B1538" s="662" t="s">
        <v>3182</v>
      </c>
      <c r="C1538" s="662" t="s">
        <v>3518</v>
      </c>
      <c r="D1538" s="743" t="s">
        <v>5665</v>
      </c>
      <c r="E1538" s="744" t="s">
        <v>3552</v>
      </c>
      <c r="F1538" s="662" t="s">
        <v>3514</v>
      </c>
      <c r="G1538" s="662" t="s">
        <v>4073</v>
      </c>
      <c r="H1538" s="662" t="s">
        <v>597</v>
      </c>
      <c r="I1538" s="662" t="s">
        <v>4195</v>
      </c>
      <c r="J1538" s="662" t="s">
        <v>4191</v>
      </c>
      <c r="K1538" s="662" t="s">
        <v>4196</v>
      </c>
      <c r="L1538" s="663">
        <v>1074.31</v>
      </c>
      <c r="M1538" s="663">
        <v>6445.86</v>
      </c>
      <c r="N1538" s="662">
        <v>6</v>
      </c>
      <c r="O1538" s="745">
        <v>1</v>
      </c>
      <c r="P1538" s="663">
        <v>6445.86</v>
      </c>
      <c r="Q1538" s="678">
        <v>1</v>
      </c>
      <c r="R1538" s="662">
        <v>6</v>
      </c>
      <c r="S1538" s="678">
        <v>1</v>
      </c>
      <c r="T1538" s="745">
        <v>1</v>
      </c>
      <c r="U1538" s="701">
        <v>1</v>
      </c>
    </row>
    <row r="1539" spans="1:21" ht="14.4" customHeight="1" x14ac:dyDescent="0.3">
      <c r="A1539" s="661">
        <v>4</v>
      </c>
      <c r="B1539" s="662" t="s">
        <v>3182</v>
      </c>
      <c r="C1539" s="662" t="s">
        <v>3518</v>
      </c>
      <c r="D1539" s="743" t="s">
        <v>5665</v>
      </c>
      <c r="E1539" s="744" t="s">
        <v>3552</v>
      </c>
      <c r="F1539" s="662" t="s">
        <v>3514</v>
      </c>
      <c r="G1539" s="662" t="s">
        <v>4073</v>
      </c>
      <c r="H1539" s="662" t="s">
        <v>597</v>
      </c>
      <c r="I1539" s="662" t="s">
        <v>4197</v>
      </c>
      <c r="J1539" s="662" t="s">
        <v>4198</v>
      </c>
      <c r="K1539" s="662" t="s">
        <v>4199</v>
      </c>
      <c r="L1539" s="663">
        <v>369.69</v>
      </c>
      <c r="M1539" s="663">
        <v>369.69</v>
      </c>
      <c r="N1539" s="662">
        <v>1</v>
      </c>
      <c r="O1539" s="745">
        <v>1</v>
      </c>
      <c r="P1539" s="663">
        <v>369.69</v>
      </c>
      <c r="Q1539" s="678">
        <v>1</v>
      </c>
      <c r="R1539" s="662">
        <v>1</v>
      </c>
      <c r="S1539" s="678">
        <v>1</v>
      </c>
      <c r="T1539" s="745">
        <v>1</v>
      </c>
      <c r="U1539" s="701">
        <v>1</v>
      </c>
    </row>
    <row r="1540" spans="1:21" ht="14.4" customHeight="1" x14ac:dyDescent="0.3">
      <c r="A1540" s="661">
        <v>4</v>
      </c>
      <c r="B1540" s="662" t="s">
        <v>3182</v>
      </c>
      <c r="C1540" s="662" t="s">
        <v>3518</v>
      </c>
      <c r="D1540" s="743" t="s">
        <v>5665</v>
      </c>
      <c r="E1540" s="744" t="s">
        <v>3552</v>
      </c>
      <c r="F1540" s="662" t="s">
        <v>3514</v>
      </c>
      <c r="G1540" s="662" t="s">
        <v>4073</v>
      </c>
      <c r="H1540" s="662" t="s">
        <v>597</v>
      </c>
      <c r="I1540" s="662" t="s">
        <v>2478</v>
      </c>
      <c r="J1540" s="662" t="s">
        <v>4200</v>
      </c>
      <c r="K1540" s="662" t="s">
        <v>4201</v>
      </c>
      <c r="L1540" s="663">
        <v>1430.6</v>
      </c>
      <c r="M1540" s="663">
        <v>21459</v>
      </c>
      <c r="N1540" s="662">
        <v>15</v>
      </c>
      <c r="O1540" s="745">
        <v>5</v>
      </c>
      <c r="P1540" s="663">
        <v>15736.599999999999</v>
      </c>
      <c r="Q1540" s="678">
        <v>0.73333333333333328</v>
      </c>
      <c r="R1540" s="662">
        <v>11</v>
      </c>
      <c r="S1540" s="678">
        <v>0.73333333333333328</v>
      </c>
      <c r="T1540" s="745">
        <v>4</v>
      </c>
      <c r="U1540" s="701">
        <v>0.8</v>
      </c>
    </row>
    <row r="1541" spans="1:21" ht="14.4" customHeight="1" x14ac:dyDescent="0.3">
      <c r="A1541" s="661">
        <v>4</v>
      </c>
      <c r="B1541" s="662" t="s">
        <v>3182</v>
      </c>
      <c r="C1541" s="662" t="s">
        <v>3518</v>
      </c>
      <c r="D1541" s="743" t="s">
        <v>5665</v>
      </c>
      <c r="E1541" s="744" t="s">
        <v>3552</v>
      </c>
      <c r="F1541" s="662" t="s">
        <v>3514</v>
      </c>
      <c r="G1541" s="662" t="s">
        <v>4073</v>
      </c>
      <c r="H1541" s="662" t="s">
        <v>597</v>
      </c>
      <c r="I1541" s="662" t="s">
        <v>4205</v>
      </c>
      <c r="J1541" s="662" t="s">
        <v>4206</v>
      </c>
      <c r="K1541" s="662" t="s">
        <v>4097</v>
      </c>
      <c r="L1541" s="663">
        <v>500</v>
      </c>
      <c r="M1541" s="663">
        <v>6500</v>
      </c>
      <c r="N1541" s="662">
        <v>13</v>
      </c>
      <c r="O1541" s="745">
        <v>6</v>
      </c>
      <c r="P1541" s="663">
        <v>6000</v>
      </c>
      <c r="Q1541" s="678">
        <v>0.92307692307692313</v>
      </c>
      <c r="R1541" s="662">
        <v>12</v>
      </c>
      <c r="S1541" s="678">
        <v>0.92307692307692313</v>
      </c>
      <c r="T1541" s="745">
        <v>5</v>
      </c>
      <c r="U1541" s="701">
        <v>0.83333333333333337</v>
      </c>
    </row>
    <row r="1542" spans="1:21" ht="14.4" customHeight="1" x14ac:dyDescent="0.3">
      <c r="A1542" s="661">
        <v>4</v>
      </c>
      <c r="B1542" s="662" t="s">
        <v>3182</v>
      </c>
      <c r="C1542" s="662" t="s">
        <v>3518</v>
      </c>
      <c r="D1542" s="743" t="s">
        <v>5665</v>
      </c>
      <c r="E1542" s="744" t="s">
        <v>3552</v>
      </c>
      <c r="F1542" s="662" t="s">
        <v>3514</v>
      </c>
      <c r="G1542" s="662" t="s">
        <v>4073</v>
      </c>
      <c r="H1542" s="662" t="s">
        <v>597</v>
      </c>
      <c r="I1542" s="662" t="s">
        <v>4207</v>
      </c>
      <c r="J1542" s="662" t="s">
        <v>4208</v>
      </c>
      <c r="K1542" s="662" t="s">
        <v>4209</v>
      </c>
      <c r="L1542" s="663">
        <v>556</v>
      </c>
      <c r="M1542" s="663">
        <v>6672</v>
      </c>
      <c r="N1542" s="662">
        <v>12</v>
      </c>
      <c r="O1542" s="745">
        <v>5</v>
      </c>
      <c r="P1542" s="663">
        <v>6672</v>
      </c>
      <c r="Q1542" s="678">
        <v>1</v>
      </c>
      <c r="R1542" s="662">
        <v>12</v>
      </c>
      <c r="S1542" s="678">
        <v>1</v>
      </c>
      <c r="T1542" s="745">
        <v>5</v>
      </c>
      <c r="U1542" s="701">
        <v>1</v>
      </c>
    </row>
    <row r="1543" spans="1:21" ht="14.4" customHeight="1" x14ac:dyDescent="0.3">
      <c r="A1543" s="661">
        <v>4</v>
      </c>
      <c r="B1543" s="662" t="s">
        <v>3182</v>
      </c>
      <c r="C1543" s="662" t="s">
        <v>3518</v>
      </c>
      <c r="D1543" s="743" t="s">
        <v>5665</v>
      </c>
      <c r="E1543" s="744" t="s">
        <v>3552</v>
      </c>
      <c r="F1543" s="662" t="s">
        <v>3514</v>
      </c>
      <c r="G1543" s="662" t="s">
        <v>4073</v>
      </c>
      <c r="H1543" s="662" t="s">
        <v>597</v>
      </c>
      <c r="I1543" s="662" t="s">
        <v>4210</v>
      </c>
      <c r="J1543" s="662" t="s">
        <v>4211</v>
      </c>
      <c r="K1543" s="662" t="s">
        <v>4212</v>
      </c>
      <c r="L1543" s="663">
        <v>2939</v>
      </c>
      <c r="M1543" s="663">
        <v>32329</v>
      </c>
      <c r="N1543" s="662">
        <v>11</v>
      </c>
      <c r="O1543" s="745">
        <v>5</v>
      </c>
      <c r="P1543" s="663">
        <v>32329</v>
      </c>
      <c r="Q1543" s="678">
        <v>1</v>
      </c>
      <c r="R1543" s="662">
        <v>11</v>
      </c>
      <c r="S1543" s="678">
        <v>1</v>
      </c>
      <c r="T1543" s="745">
        <v>5</v>
      </c>
      <c r="U1543" s="701">
        <v>1</v>
      </c>
    </row>
    <row r="1544" spans="1:21" ht="14.4" customHeight="1" x14ac:dyDescent="0.3">
      <c r="A1544" s="661">
        <v>4</v>
      </c>
      <c r="B1544" s="662" t="s">
        <v>3182</v>
      </c>
      <c r="C1544" s="662" t="s">
        <v>3518</v>
      </c>
      <c r="D1544" s="743" t="s">
        <v>5665</v>
      </c>
      <c r="E1544" s="744" t="s">
        <v>3552</v>
      </c>
      <c r="F1544" s="662" t="s">
        <v>3514</v>
      </c>
      <c r="G1544" s="662" t="s">
        <v>4073</v>
      </c>
      <c r="H1544" s="662" t="s">
        <v>597</v>
      </c>
      <c r="I1544" s="662" t="s">
        <v>4213</v>
      </c>
      <c r="J1544" s="662" t="s">
        <v>4214</v>
      </c>
      <c r="K1544" s="662" t="s">
        <v>4215</v>
      </c>
      <c r="L1544" s="663">
        <v>5343.9</v>
      </c>
      <c r="M1544" s="663">
        <v>58782.899999999994</v>
      </c>
      <c r="N1544" s="662">
        <v>11</v>
      </c>
      <c r="O1544" s="745">
        <v>5</v>
      </c>
      <c r="P1544" s="663">
        <v>53438.999999999993</v>
      </c>
      <c r="Q1544" s="678">
        <v>0.90909090909090906</v>
      </c>
      <c r="R1544" s="662">
        <v>10</v>
      </c>
      <c r="S1544" s="678">
        <v>0.90909090909090906</v>
      </c>
      <c r="T1544" s="745">
        <v>4</v>
      </c>
      <c r="U1544" s="701">
        <v>0.8</v>
      </c>
    </row>
    <row r="1545" spans="1:21" ht="14.4" customHeight="1" x14ac:dyDescent="0.3">
      <c r="A1545" s="661">
        <v>4</v>
      </c>
      <c r="B1545" s="662" t="s">
        <v>3182</v>
      </c>
      <c r="C1545" s="662" t="s">
        <v>3518</v>
      </c>
      <c r="D1545" s="743" t="s">
        <v>5665</v>
      </c>
      <c r="E1545" s="744" t="s">
        <v>3552</v>
      </c>
      <c r="F1545" s="662" t="s">
        <v>3514</v>
      </c>
      <c r="G1545" s="662" t="s">
        <v>4073</v>
      </c>
      <c r="H1545" s="662" t="s">
        <v>597</v>
      </c>
      <c r="I1545" s="662" t="s">
        <v>4216</v>
      </c>
      <c r="J1545" s="662" t="s">
        <v>4217</v>
      </c>
      <c r="K1545" s="662" t="s">
        <v>4218</v>
      </c>
      <c r="L1545" s="663">
        <v>2816</v>
      </c>
      <c r="M1545" s="663">
        <v>30976</v>
      </c>
      <c r="N1545" s="662">
        <v>11</v>
      </c>
      <c r="O1545" s="745">
        <v>2</v>
      </c>
      <c r="P1545" s="663">
        <v>30976</v>
      </c>
      <c r="Q1545" s="678">
        <v>1</v>
      </c>
      <c r="R1545" s="662">
        <v>11</v>
      </c>
      <c r="S1545" s="678">
        <v>1</v>
      </c>
      <c r="T1545" s="745">
        <v>2</v>
      </c>
      <c r="U1545" s="701">
        <v>1</v>
      </c>
    </row>
    <row r="1546" spans="1:21" ht="14.4" customHeight="1" x14ac:dyDescent="0.3">
      <c r="A1546" s="661">
        <v>4</v>
      </c>
      <c r="B1546" s="662" t="s">
        <v>3182</v>
      </c>
      <c r="C1546" s="662" t="s">
        <v>3518</v>
      </c>
      <c r="D1546" s="743" t="s">
        <v>5665</v>
      </c>
      <c r="E1546" s="744" t="s">
        <v>3552</v>
      </c>
      <c r="F1546" s="662" t="s">
        <v>3514</v>
      </c>
      <c r="G1546" s="662" t="s">
        <v>4073</v>
      </c>
      <c r="H1546" s="662" t="s">
        <v>597</v>
      </c>
      <c r="I1546" s="662" t="s">
        <v>4219</v>
      </c>
      <c r="J1546" s="662" t="s">
        <v>4220</v>
      </c>
      <c r="K1546" s="662" t="s">
        <v>4221</v>
      </c>
      <c r="L1546" s="663">
        <v>1249.73</v>
      </c>
      <c r="M1546" s="663">
        <v>11247.57</v>
      </c>
      <c r="N1546" s="662">
        <v>9</v>
      </c>
      <c r="O1546" s="745">
        <v>1</v>
      </c>
      <c r="P1546" s="663">
        <v>11247.57</v>
      </c>
      <c r="Q1546" s="678">
        <v>1</v>
      </c>
      <c r="R1546" s="662">
        <v>9</v>
      </c>
      <c r="S1546" s="678">
        <v>1</v>
      </c>
      <c r="T1546" s="745">
        <v>1</v>
      </c>
      <c r="U1546" s="701">
        <v>1</v>
      </c>
    </row>
    <row r="1547" spans="1:21" ht="14.4" customHeight="1" x14ac:dyDescent="0.3">
      <c r="A1547" s="661">
        <v>4</v>
      </c>
      <c r="B1547" s="662" t="s">
        <v>3182</v>
      </c>
      <c r="C1547" s="662" t="s">
        <v>3518</v>
      </c>
      <c r="D1547" s="743" t="s">
        <v>5665</v>
      </c>
      <c r="E1547" s="744" t="s">
        <v>3552</v>
      </c>
      <c r="F1547" s="662" t="s">
        <v>3514</v>
      </c>
      <c r="G1547" s="662" t="s">
        <v>4073</v>
      </c>
      <c r="H1547" s="662" t="s">
        <v>597</v>
      </c>
      <c r="I1547" s="662" t="s">
        <v>4222</v>
      </c>
      <c r="J1547" s="662" t="s">
        <v>4223</v>
      </c>
      <c r="K1547" s="662" t="s">
        <v>4076</v>
      </c>
      <c r="L1547" s="663">
        <v>1080</v>
      </c>
      <c r="M1547" s="663">
        <v>8640</v>
      </c>
      <c r="N1547" s="662">
        <v>8</v>
      </c>
      <c r="O1547" s="745">
        <v>8</v>
      </c>
      <c r="P1547" s="663">
        <v>8640</v>
      </c>
      <c r="Q1547" s="678">
        <v>1</v>
      </c>
      <c r="R1547" s="662">
        <v>8</v>
      </c>
      <c r="S1547" s="678">
        <v>1</v>
      </c>
      <c r="T1547" s="745">
        <v>8</v>
      </c>
      <c r="U1547" s="701">
        <v>1</v>
      </c>
    </row>
    <row r="1548" spans="1:21" ht="14.4" customHeight="1" x14ac:dyDescent="0.3">
      <c r="A1548" s="661">
        <v>4</v>
      </c>
      <c r="B1548" s="662" t="s">
        <v>3182</v>
      </c>
      <c r="C1548" s="662" t="s">
        <v>3518</v>
      </c>
      <c r="D1548" s="743" t="s">
        <v>5665</v>
      </c>
      <c r="E1548" s="744" t="s">
        <v>3552</v>
      </c>
      <c r="F1548" s="662" t="s">
        <v>3514</v>
      </c>
      <c r="G1548" s="662" t="s">
        <v>4073</v>
      </c>
      <c r="H1548" s="662" t="s">
        <v>597</v>
      </c>
      <c r="I1548" s="662" t="s">
        <v>4224</v>
      </c>
      <c r="J1548" s="662" t="s">
        <v>4225</v>
      </c>
      <c r="K1548" s="662" t="s">
        <v>2668</v>
      </c>
      <c r="L1548" s="663">
        <v>600</v>
      </c>
      <c r="M1548" s="663">
        <v>10200</v>
      </c>
      <c r="N1548" s="662">
        <v>17</v>
      </c>
      <c r="O1548" s="745">
        <v>17</v>
      </c>
      <c r="P1548" s="663">
        <v>10200</v>
      </c>
      <c r="Q1548" s="678">
        <v>1</v>
      </c>
      <c r="R1548" s="662">
        <v>17</v>
      </c>
      <c r="S1548" s="678">
        <v>1</v>
      </c>
      <c r="T1548" s="745">
        <v>17</v>
      </c>
      <c r="U1548" s="701">
        <v>1</v>
      </c>
    </row>
    <row r="1549" spans="1:21" ht="14.4" customHeight="1" x14ac:dyDescent="0.3">
      <c r="A1549" s="661">
        <v>4</v>
      </c>
      <c r="B1549" s="662" t="s">
        <v>3182</v>
      </c>
      <c r="C1549" s="662" t="s">
        <v>3518</v>
      </c>
      <c r="D1549" s="743" t="s">
        <v>5665</v>
      </c>
      <c r="E1549" s="744" t="s">
        <v>3552</v>
      </c>
      <c r="F1549" s="662" t="s">
        <v>3514</v>
      </c>
      <c r="G1549" s="662" t="s">
        <v>4073</v>
      </c>
      <c r="H1549" s="662" t="s">
        <v>597</v>
      </c>
      <c r="I1549" s="662" t="s">
        <v>4226</v>
      </c>
      <c r="J1549" s="662" t="s">
        <v>4227</v>
      </c>
      <c r="K1549" s="662" t="s">
        <v>4228</v>
      </c>
      <c r="L1549" s="663">
        <v>500</v>
      </c>
      <c r="M1549" s="663">
        <v>4000</v>
      </c>
      <c r="N1549" s="662">
        <v>8</v>
      </c>
      <c r="O1549" s="745">
        <v>5</v>
      </c>
      <c r="P1549" s="663">
        <v>3000</v>
      </c>
      <c r="Q1549" s="678">
        <v>0.75</v>
      </c>
      <c r="R1549" s="662">
        <v>6</v>
      </c>
      <c r="S1549" s="678">
        <v>0.75</v>
      </c>
      <c r="T1549" s="745">
        <v>4</v>
      </c>
      <c r="U1549" s="701">
        <v>0.8</v>
      </c>
    </row>
    <row r="1550" spans="1:21" ht="14.4" customHeight="1" x14ac:dyDescent="0.3">
      <c r="A1550" s="661">
        <v>4</v>
      </c>
      <c r="B1550" s="662" t="s">
        <v>3182</v>
      </c>
      <c r="C1550" s="662" t="s">
        <v>3518</v>
      </c>
      <c r="D1550" s="743" t="s">
        <v>5665</v>
      </c>
      <c r="E1550" s="744" t="s">
        <v>3552</v>
      </c>
      <c r="F1550" s="662" t="s">
        <v>3514</v>
      </c>
      <c r="G1550" s="662" t="s">
        <v>4073</v>
      </c>
      <c r="H1550" s="662" t="s">
        <v>597</v>
      </c>
      <c r="I1550" s="662" t="s">
        <v>4229</v>
      </c>
      <c r="J1550" s="662" t="s">
        <v>4230</v>
      </c>
      <c r="K1550" s="662" t="s">
        <v>2668</v>
      </c>
      <c r="L1550" s="663">
        <v>1000</v>
      </c>
      <c r="M1550" s="663">
        <v>22000</v>
      </c>
      <c r="N1550" s="662">
        <v>22</v>
      </c>
      <c r="O1550" s="745">
        <v>16</v>
      </c>
      <c r="P1550" s="663">
        <v>22000</v>
      </c>
      <c r="Q1550" s="678">
        <v>1</v>
      </c>
      <c r="R1550" s="662">
        <v>22</v>
      </c>
      <c r="S1550" s="678">
        <v>1</v>
      </c>
      <c r="T1550" s="745">
        <v>16</v>
      </c>
      <c r="U1550" s="701">
        <v>1</v>
      </c>
    </row>
    <row r="1551" spans="1:21" ht="14.4" customHeight="1" x14ac:dyDescent="0.3">
      <c r="A1551" s="661">
        <v>4</v>
      </c>
      <c r="B1551" s="662" t="s">
        <v>3182</v>
      </c>
      <c r="C1551" s="662" t="s">
        <v>3518</v>
      </c>
      <c r="D1551" s="743" t="s">
        <v>5665</v>
      </c>
      <c r="E1551" s="744" t="s">
        <v>3552</v>
      </c>
      <c r="F1551" s="662" t="s">
        <v>3514</v>
      </c>
      <c r="G1551" s="662" t="s">
        <v>4073</v>
      </c>
      <c r="H1551" s="662" t="s">
        <v>597</v>
      </c>
      <c r="I1551" s="662" t="s">
        <v>4234</v>
      </c>
      <c r="J1551" s="662" t="s">
        <v>4232</v>
      </c>
      <c r="K1551" s="662" t="s">
        <v>4235</v>
      </c>
      <c r="L1551" s="663">
        <v>3000</v>
      </c>
      <c r="M1551" s="663">
        <v>18000</v>
      </c>
      <c r="N1551" s="662">
        <v>6</v>
      </c>
      <c r="O1551" s="745">
        <v>2</v>
      </c>
      <c r="P1551" s="663">
        <v>9000</v>
      </c>
      <c r="Q1551" s="678">
        <v>0.5</v>
      </c>
      <c r="R1551" s="662">
        <v>3</v>
      </c>
      <c r="S1551" s="678">
        <v>0.5</v>
      </c>
      <c r="T1551" s="745">
        <v>1</v>
      </c>
      <c r="U1551" s="701">
        <v>0.5</v>
      </c>
    </row>
    <row r="1552" spans="1:21" ht="14.4" customHeight="1" x14ac:dyDescent="0.3">
      <c r="A1552" s="661">
        <v>4</v>
      </c>
      <c r="B1552" s="662" t="s">
        <v>3182</v>
      </c>
      <c r="C1552" s="662" t="s">
        <v>3518</v>
      </c>
      <c r="D1552" s="743" t="s">
        <v>5665</v>
      </c>
      <c r="E1552" s="744" t="s">
        <v>3552</v>
      </c>
      <c r="F1552" s="662" t="s">
        <v>3514</v>
      </c>
      <c r="G1552" s="662" t="s">
        <v>4073</v>
      </c>
      <c r="H1552" s="662" t="s">
        <v>597</v>
      </c>
      <c r="I1552" s="662" t="s">
        <v>4236</v>
      </c>
      <c r="J1552" s="662" t="s">
        <v>4237</v>
      </c>
      <c r="K1552" s="662" t="s">
        <v>4228</v>
      </c>
      <c r="L1552" s="663">
        <v>300</v>
      </c>
      <c r="M1552" s="663">
        <v>6000</v>
      </c>
      <c r="N1552" s="662">
        <v>20</v>
      </c>
      <c r="O1552" s="745">
        <v>16</v>
      </c>
      <c r="P1552" s="663">
        <v>5400</v>
      </c>
      <c r="Q1552" s="678">
        <v>0.9</v>
      </c>
      <c r="R1552" s="662">
        <v>18</v>
      </c>
      <c r="S1552" s="678">
        <v>0.9</v>
      </c>
      <c r="T1552" s="745">
        <v>14</v>
      </c>
      <c r="U1552" s="701">
        <v>0.875</v>
      </c>
    </row>
    <row r="1553" spans="1:21" ht="14.4" customHeight="1" x14ac:dyDescent="0.3">
      <c r="A1553" s="661">
        <v>4</v>
      </c>
      <c r="B1553" s="662" t="s">
        <v>3182</v>
      </c>
      <c r="C1553" s="662" t="s">
        <v>3518</v>
      </c>
      <c r="D1553" s="743" t="s">
        <v>5665</v>
      </c>
      <c r="E1553" s="744" t="s">
        <v>3552</v>
      </c>
      <c r="F1553" s="662" t="s">
        <v>3514</v>
      </c>
      <c r="G1553" s="662" t="s">
        <v>4073</v>
      </c>
      <c r="H1553" s="662" t="s">
        <v>597</v>
      </c>
      <c r="I1553" s="662" t="s">
        <v>4238</v>
      </c>
      <c r="J1553" s="662" t="s">
        <v>4239</v>
      </c>
      <c r="K1553" s="662" t="s">
        <v>4228</v>
      </c>
      <c r="L1553" s="663">
        <v>300</v>
      </c>
      <c r="M1553" s="663">
        <v>900</v>
      </c>
      <c r="N1553" s="662">
        <v>3</v>
      </c>
      <c r="O1553" s="745">
        <v>1</v>
      </c>
      <c r="P1553" s="663">
        <v>900</v>
      </c>
      <c r="Q1553" s="678">
        <v>1</v>
      </c>
      <c r="R1553" s="662">
        <v>3</v>
      </c>
      <c r="S1553" s="678">
        <v>1</v>
      </c>
      <c r="T1553" s="745">
        <v>1</v>
      </c>
      <c r="U1553" s="701">
        <v>1</v>
      </c>
    </row>
    <row r="1554" spans="1:21" ht="14.4" customHeight="1" x14ac:dyDescent="0.3">
      <c r="A1554" s="661">
        <v>4</v>
      </c>
      <c r="B1554" s="662" t="s">
        <v>3182</v>
      </c>
      <c r="C1554" s="662" t="s">
        <v>3518</v>
      </c>
      <c r="D1554" s="743" t="s">
        <v>5665</v>
      </c>
      <c r="E1554" s="744" t="s">
        <v>3552</v>
      </c>
      <c r="F1554" s="662" t="s">
        <v>3514</v>
      </c>
      <c r="G1554" s="662" t="s">
        <v>4073</v>
      </c>
      <c r="H1554" s="662" t="s">
        <v>597</v>
      </c>
      <c r="I1554" s="662" t="s">
        <v>4250</v>
      </c>
      <c r="J1554" s="662" t="s">
        <v>4251</v>
      </c>
      <c r="K1554" s="662" t="s">
        <v>4252</v>
      </c>
      <c r="L1554" s="663">
        <v>370.4</v>
      </c>
      <c r="M1554" s="663">
        <v>1111.1999999999998</v>
      </c>
      <c r="N1554" s="662">
        <v>3</v>
      </c>
      <c r="O1554" s="745">
        <v>2</v>
      </c>
      <c r="P1554" s="663">
        <v>1111.1999999999998</v>
      </c>
      <c r="Q1554" s="678">
        <v>1</v>
      </c>
      <c r="R1554" s="662">
        <v>3</v>
      </c>
      <c r="S1554" s="678">
        <v>1</v>
      </c>
      <c r="T1554" s="745">
        <v>2</v>
      </c>
      <c r="U1554" s="701">
        <v>1</v>
      </c>
    </row>
    <row r="1555" spans="1:21" ht="14.4" customHeight="1" x14ac:dyDescent="0.3">
      <c r="A1555" s="661">
        <v>4</v>
      </c>
      <c r="B1555" s="662" t="s">
        <v>3182</v>
      </c>
      <c r="C1555" s="662" t="s">
        <v>3518</v>
      </c>
      <c r="D1555" s="743" t="s">
        <v>5665</v>
      </c>
      <c r="E1555" s="744" t="s">
        <v>3552</v>
      </c>
      <c r="F1555" s="662" t="s">
        <v>3514</v>
      </c>
      <c r="G1555" s="662" t="s">
        <v>4073</v>
      </c>
      <c r="H1555" s="662" t="s">
        <v>597</v>
      </c>
      <c r="I1555" s="662" t="s">
        <v>4253</v>
      </c>
      <c r="J1555" s="662" t="s">
        <v>4254</v>
      </c>
      <c r="K1555" s="662" t="s">
        <v>4255</v>
      </c>
      <c r="L1555" s="663">
        <v>453.2</v>
      </c>
      <c r="M1555" s="663">
        <v>2266</v>
      </c>
      <c r="N1555" s="662">
        <v>5</v>
      </c>
      <c r="O1555" s="745">
        <v>3</v>
      </c>
      <c r="P1555" s="663">
        <v>2266</v>
      </c>
      <c r="Q1555" s="678">
        <v>1</v>
      </c>
      <c r="R1555" s="662">
        <v>5</v>
      </c>
      <c r="S1555" s="678">
        <v>1</v>
      </c>
      <c r="T1555" s="745">
        <v>3</v>
      </c>
      <c r="U1555" s="701">
        <v>1</v>
      </c>
    </row>
    <row r="1556" spans="1:21" ht="14.4" customHeight="1" x14ac:dyDescent="0.3">
      <c r="A1556" s="661">
        <v>4</v>
      </c>
      <c r="B1556" s="662" t="s">
        <v>3182</v>
      </c>
      <c r="C1556" s="662" t="s">
        <v>3518</v>
      </c>
      <c r="D1556" s="743" t="s">
        <v>5665</v>
      </c>
      <c r="E1556" s="744" t="s">
        <v>3552</v>
      </c>
      <c r="F1556" s="662" t="s">
        <v>3514</v>
      </c>
      <c r="G1556" s="662" t="s">
        <v>4073</v>
      </c>
      <c r="H1556" s="662" t="s">
        <v>597</v>
      </c>
      <c r="I1556" s="662" t="s">
        <v>4262</v>
      </c>
      <c r="J1556" s="662" t="s">
        <v>4263</v>
      </c>
      <c r="K1556" s="662" t="s">
        <v>4264</v>
      </c>
      <c r="L1556" s="663">
        <v>5343.9</v>
      </c>
      <c r="M1556" s="663">
        <v>42751.199999999997</v>
      </c>
      <c r="N1556" s="662">
        <v>8</v>
      </c>
      <c r="O1556" s="745">
        <v>4</v>
      </c>
      <c r="P1556" s="663">
        <v>26719.5</v>
      </c>
      <c r="Q1556" s="678">
        <v>0.625</v>
      </c>
      <c r="R1556" s="662">
        <v>5</v>
      </c>
      <c r="S1556" s="678">
        <v>0.625</v>
      </c>
      <c r="T1556" s="745">
        <v>2</v>
      </c>
      <c r="U1556" s="701">
        <v>0.5</v>
      </c>
    </row>
    <row r="1557" spans="1:21" ht="14.4" customHeight="1" x14ac:dyDescent="0.3">
      <c r="A1557" s="661">
        <v>4</v>
      </c>
      <c r="B1557" s="662" t="s">
        <v>3182</v>
      </c>
      <c r="C1557" s="662" t="s">
        <v>3518</v>
      </c>
      <c r="D1557" s="743" t="s">
        <v>5665</v>
      </c>
      <c r="E1557" s="744" t="s">
        <v>3552</v>
      </c>
      <c r="F1557" s="662" t="s">
        <v>3514</v>
      </c>
      <c r="G1557" s="662" t="s">
        <v>4073</v>
      </c>
      <c r="H1557" s="662" t="s">
        <v>597</v>
      </c>
      <c r="I1557" s="662" t="s">
        <v>4265</v>
      </c>
      <c r="J1557" s="662" t="s">
        <v>4266</v>
      </c>
      <c r="K1557" s="662" t="s">
        <v>4267</v>
      </c>
      <c r="L1557" s="663">
        <v>1500.3</v>
      </c>
      <c r="M1557" s="663">
        <v>3000.6</v>
      </c>
      <c r="N1557" s="662">
        <v>2</v>
      </c>
      <c r="O1557" s="745">
        <v>1</v>
      </c>
      <c r="P1557" s="663">
        <v>3000.6</v>
      </c>
      <c r="Q1557" s="678">
        <v>1</v>
      </c>
      <c r="R1557" s="662">
        <v>2</v>
      </c>
      <c r="S1557" s="678">
        <v>1</v>
      </c>
      <c r="T1557" s="745">
        <v>1</v>
      </c>
      <c r="U1557" s="701">
        <v>1</v>
      </c>
    </row>
    <row r="1558" spans="1:21" ht="14.4" customHeight="1" x14ac:dyDescent="0.3">
      <c r="A1558" s="661">
        <v>4</v>
      </c>
      <c r="B1558" s="662" t="s">
        <v>3182</v>
      </c>
      <c r="C1558" s="662" t="s">
        <v>3518</v>
      </c>
      <c r="D1558" s="743" t="s">
        <v>5665</v>
      </c>
      <c r="E1558" s="744" t="s">
        <v>3552</v>
      </c>
      <c r="F1558" s="662" t="s">
        <v>3514</v>
      </c>
      <c r="G1558" s="662" t="s">
        <v>4073</v>
      </c>
      <c r="H1558" s="662" t="s">
        <v>597</v>
      </c>
      <c r="I1558" s="662" t="s">
        <v>4271</v>
      </c>
      <c r="J1558" s="662" t="s">
        <v>4272</v>
      </c>
      <c r="K1558" s="662" t="s">
        <v>4273</v>
      </c>
      <c r="L1558" s="663">
        <v>3000</v>
      </c>
      <c r="M1558" s="663">
        <v>9000</v>
      </c>
      <c r="N1558" s="662">
        <v>3</v>
      </c>
      <c r="O1558" s="745">
        <v>1</v>
      </c>
      <c r="P1558" s="663">
        <v>9000</v>
      </c>
      <c r="Q1558" s="678">
        <v>1</v>
      </c>
      <c r="R1558" s="662">
        <v>3</v>
      </c>
      <c r="S1558" s="678">
        <v>1</v>
      </c>
      <c r="T1558" s="745">
        <v>1</v>
      </c>
      <c r="U1558" s="701">
        <v>1</v>
      </c>
    </row>
    <row r="1559" spans="1:21" ht="14.4" customHeight="1" x14ac:dyDescent="0.3">
      <c r="A1559" s="661">
        <v>4</v>
      </c>
      <c r="B1559" s="662" t="s">
        <v>3182</v>
      </c>
      <c r="C1559" s="662" t="s">
        <v>3518</v>
      </c>
      <c r="D1559" s="743" t="s">
        <v>5665</v>
      </c>
      <c r="E1559" s="744" t="s">
        <v>3552</v>
      </c>
      <c r="F1559" s="662" t="s">
        <v>3514</v>
      </c>
      <c r="G1559" s="662" t="s">
        <v>4073</v>
      </c>
      <c r="H1559" s="662" t="s">
        <v>597</v>
      </c>
      <c r="I1559" s="662" t="s">
        <v>4274</v>
      </c>
      <c r="J1559" s="662" t="s">
        <v>4275</v>
      </c>
      <c r="K1559" s="662" t="s">
        <v>4276</v>
      </c>
      <c r="L1559" s="663">
        <v>761.3</v>
      </c>
      <c r="M1559" s="663">
        <v>6851.7</v>
      </c>
      <c r="N1559" s="662">
        <v>9</v>
      </c>
      <c r="O1559" s="745">
        <v>1</v>
      </c>
      <c r="P1559" s="663">
        <v>6851.7</v>
      </c>
      <c r="Q1559" s="678">
        <v>1</v>
      </c>
      <c r="R1559" s="662">
        <v>9</v>
      </c>
      <c r="S1559" s="678">
        <v>1</v>
      </c>
      <c r="T1559" s="745">
        <v>1</v>
      </c>
      <c r="U1559" s="701">
        <v>1</v>
      </c>
    </row>
    <row r="1560" spans="1:21" ht="14.4" customHeight="1" x14ac:dyDescent="0.3">
      <c r="A1560" s="661">
        <v>4</v>
      </c>
      <c r="B1560" s="662" t="s">
        <v>3182</v>
      </c>
      <c r="C1560" s="662" t="s">
        <v>3518</v>
      </c>
      <c r="D1560" s="743" t="s">
        <v>5665</v>
      </c>
      <c r="E1560" s="744" t="s">
        <v>3552</v>
      </c>
      <c r="F1560" s="662" t="s">
        <v>3514</v>
      </c>
      <c r="G1560" s="662" t="s">
        <v>4073</v>
      </c>
      <c r="H1560" s="662" t="s">
        <v>597</v>
      </c>
      <c r="I1560" s="662" t="s">
        <v>4280</v>
      </c>
      <c r="J1560" s="662" t="s">
        <v>4281</v>
      </c>
      <c r="K1560" s="662" t="s">
        <v>4282</v>
      </c>
      <c r="L1560" s="663">
        <v>835.78</v>
      </c>
      <c r="M1560" s="663">
        <v>5014.68</v>
      </c>
      <c r="N1560" s="662">
        <v>6</v>
      </c>
      <c r="O1560" s="745">
        <v>1</v>
      </c>
      <c r="P1560" s="663">
        <v>5014.68</v>
      </c>
      <c r="Q1560" s="678">
        <v>1</v>
      </c>
      <c r="R1560" s="662">
        <v>6</v>
      </c>
      <c r="S1560" s="678">
        <v>1</v>
      </c>
      <c r="T1560" s="745">
        <v>1</v>
      </c>
      <c r="U1560" s="701">
        <v>1</v>
      </c>
    </row>
    <row r="1561" spans="1:21" ht="14.4" customHeight="1" x14ac:dyDescent="0.3">
      <c r="A1561" s="661">
        <v>4</v>
      </c>
      <c r="B1561" s="662" t="s">
        <v>3182</v>
      </c>
      <c r="C1561" s="662" t="s">
        <v>3518</v>
      </c>
      <c r="D1561" s="743" t="s">
        <v>5665</v>
      </c>
      <c r="E1561" s="744" t="s">
        <v>3552</v>
      </c>
      <c r="F1561" s="662" t="s">
        <v>3514</v>
      </c>
      <c r="G1561" s="662" t="s">
        <v>4073</v>
      </c>
      <c r="H1561" s="662" t="s">
        <v>597</v>
      </c>
      <c r="I1561" s="662" t="s">
        <v>4286</v>
      </c>
      <c r="J1561" s="662" t="s">
        <v>4287</v>
      </c>
      <c r="K1561" s="662" t="s">
        <v>4288</v>
      </c>
      <c r="L1561" s="663">
        <v>198.08</v>
      </c>
      <c r="M1561" s="663">
        <v>1188.48</v>
      </c>
      <c r="N1561" s="662">
        <v>6</v>
      </c>
      <c r="O1561" s="745">
        <v>6</v>
      </c>
      <c r="P1561" s="663">
        <v>990.40000000000009</v>
      </c>
      <c r="Q1561" s="678">
        <v>0.83333333333333337</v>
      </c>
      <c r="R1561" s="662">
        <v>5</v>
      </c>
      <c r="S1561" s="678">
        <v>0.83333333333333337</v>
      </c>
      <c r="T1561" s="745">
        <v>5</v>
      </c>
      <c r="U1561" s="701">
        <v>0.83333333333333337</v>
      </c>
    </row>
    <row r="1562" spans="1:21" ht="14.4" customHeight="1" x14ac:dyDescent="0.3">
      <c r="A1562" s="661">
        <v>4</v>
      </c>
      <c r="B1562" s="662" t="s">
        <v>3182</v>
      </c>
      <c r="C1562" s="662" t="s">
        <v>3518</v>
      </c>
      <c r="D1562" s="743" t="s">
        <v>5665</v>
      </c>
      <c r="E1562" s="744" t="s">
        <v>3552</v>
      </c>
      <c r="F1562" s="662" t="s">
        <v>3514</v>
      </c>
      <c r="G1562" s="662" t="s">
        <v>4073</v>
      </c>
      <c r="H1562" s="662" t="s">
        <v>597</v>
      </c>
      <c r="I1562" s="662" t="s">
        <v>4289</v>
      </c>
      <c r="J1562" s="662" t="s">
        <v>4290</v>
      </c>
      <c r="K1562" s="662" t="s">
        <v>4291</v>
      </c>
      <c r="L1562" s="663">
        <v>1500</v>
      </c>
      <c r="M1562" s="663">
        <v>13500</v>
      </c>
      <c r="N1562" s="662">
        <v>9</v>
      </c>
      <c r="O1562" s="745">
        <v>1</v>
      </c>
      <c r="P1562" s="663">
        <v>13500</v>
      </c>
      <c r="Q1562" s="678">
        <v>1</v>
      </c>
      <c r="R1562" s="662">
        <v>9</v>
      </c>
      <c r="S1562" s="678">
        <v>1</v>
      </c>
      <c r="T1562" s="745">
        <v>1</v>
      </c>
      <c r="U1562" s="701">
        <v>1</v>
      </c>
    </row>
    <row r="1563" spans="1:21" ht="14.4" customHeight="1" x14ac:dyDescent="0.3">
      <c r="A1563" s="661">
        <v>4</v>
      </c>
      <c r="B1563" s="662" t="s">
        <v>3182</v>
      </c>
      <c r="C1563" s="662" t="s">
        <v>3518</v>
      </c>
      <c r="D1563" s="743" t="s">
        <v>5665</v>
      </c>
      <c r="E1563" s="744" t="s">
        <v>3552</v>
      </c>
      <c r="F1563" s="662" t="s">
        <v>3514</v>
      </c>
      <c r="G1563" s="662" t="s">
        <v>4073</v>
      </c>
      <c r="H1563" s="662" t="s">
        <v>597</v>
      </c>
      <c r="I1563" s="662" t="s">
        <v>4292</v>
      </c>
      <c r="J1563" s="662" t="s">
        <v>4290</v>
      </c>
      <c r="K1563" s="662" t="s">
        <v>4293</v>
      </c>
      <c r="L1563" s="663">
        <v>1500</v>
      </c>
      <c r="M1563" s="663">
        <v>13500</v>
      </c>
      <c r="N1563" s="662">
        <v>9</v>
      </c>
      <c r="O1563" s="745">
        <v>1</v>
      </c>
      <c r="P1563" s="663">
        <v>13500</v>
      </c>
      <c r="Q1563" s="678">
        <v>1</v>
      </c>
      <c r="R1563" s="662">
        <v>9</v>
      </c>
      <c r="S1563" s="678">
        <v>1</v>
      </c>
      <c r="T1563" s="745">
        <v>1</v>
      </c>
      <c r="U1563" s="701">
        <v>1</v>
      </c>
    </row>
    <row r="1564" spans="1:21" ht="14.4" customHeight="1" x14ac:dyDescent="0.3">
      <c r="A1564" s="661">
        <v>4</v>
      </c>
      <c r="B1564" s="662" t="s">
        <v>3182</v>
      </c>
      <c r="C1564" s="662" t="s">
        <v>3518</v>
      </c>
      <c r="D1564" s="743" t="s">
        <v>5665</v>
      </c>
      <c r="E1564" s="744" t="s">
        <v>3552</v>
      </c>
      <c r="F1564" s="662" t="s">
        <v>3514</v>
      </c>
      <c r="G1564" s="662" t="s">
        <v>4073</v>
      </c>
      <c r="H1564" s="662" t="s">
        <v>597</v>
      </c>
      <c r="I1564" s="662" t="s">
        <v>4294</v>
      </c>
      <c r="J1564" s="662" t="s">
        <v>4295</v>
      </c>
      <c r="K1564" s="662" t="s">
        <v>4296</v>
      </c>
      <c r="L1564" s="663">
        <v>5343.9</v>
      </c>
      <c r="M1564" s="663">
        <v>16031.699999999999</v>
      </c>
      <c r="N1564" s="662">
        <v>3</v>
      </c>
      <c r="O1564" s="745">
        <v>1</v>
      </c>
      <c r="P1564" s="663">
        <v>16031.699999999999</v>
      </c>
      <c r="Q1564" s="678">
        <v>1</v>
      </c>
      <c r="R1564" s="662">
        <v>3</v>
      </c>
      <c r="S1564" s="678">
        <v>1</v>
      </c>
      <c r="T1564" s="745">
        <v>1</v>
      </c>
      <c r="U1564" s="701">
        <v>1</v>
      </c>
    </row>
    <row r="1565" spans="1:21" ht="14.4" customHeight="1" x14ac:dyDescent="0.3">
      <c r="A1565" s="661">
        <v>4</v>
      </c>
      <c r="B1565" s="662" t="s">
        <v>3182</v>
      </c>
      <c r="C1565" s="662" t="s">
        <v>3518</v>
      </c>
      <c r="D1565" s="743" t="s">
        <v>5665</v>
      </c>
      <c r="E1565" s="744" t="s">
        <v>3552</v>
      </c>
      <c r="F1565" s="662" t="s">
        <v>3514</v>
      </c>
      <c r="G1565" s="662" t="s">
        <v>4073</v>
      </c>
      <c r="H1565" s="662" t="s">
        <v>597</v>
      </c>
      <c r="I1565" s="662" t="s">
        <v>4297</v>
      </c>
      <c r="J1565" s="662" t="s">
        <v>4298</v>
      </c>
      <c r="K1565" s="662" t="s">
        <v>4299</v>
      </c>
      <c r="L1565" s="663">
        <v>159.5</v>
      </c>
      <c r="M1565" s="663">
        <v>957</v>
      </c>
      <c r="N1565" s="662">
        <v>6</v>
      </c>
      <c r="O1565" s="745">
        <v>3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4</v>
      </c>
      <c r="B1566" s="662" t="s">
        <v>3182</v>
      </c>
      <c r="C1566" s="662" t="s">
        <v>3518</v>
      </c>
      <c r="D1566" s="743" t="s">
        <v>5665</v>
      </c>
      <c r="E1566" s="744" t="s">
        <v>3552</v>
      </c>
      <c r="F1566" s="662" t="s">
        <v>3514</v>
      </c>
      <c r="G1566" s="662" t="s">
        <v>4073</v>
      </c>
      <c r="H1566" s="662" t="s">
        <v>597</v>
      </c>
      <c r="I1566" s="662" t="s">
        <v>4300</v>
      </c>
      <c r="J1566" s="662" t="s">
        <v>4301</v>
      </c>
      <c r="K1566" s="662" t="s">
        <v>4302</v>
      </c>
      <c r="L1566" s="663">
        <v>153.5</v>
      </c>
      <c r="M1566" s="663">
        <v>307</v>
      </c>
      <c r="N1566" s="662">
        <v>2</v>
      </c>
      <c r="O1566" s="745">
        <v>2</v>
      </c>
      <c r="P1566" s="663">
        <v>153.5</v>
      </c>
      <c r="Q1566" s="678">
        <v>0.5</v>
      </c>
      <c r="R1566" s="662">
        <v>1</v>
      </c>
      <c r="S1566" s="678">
        <v>0.5</v>
      </c>
      <c r="T1566" s="745">
        <v>1</v>
      </c>
      <c r="U1566" s="701">
        <v>0.5</v>
      </c>
    </row>
    <row r="1567" spans="1:21" ht="14.4" customHeight="1" x14ac:dyDescent="0.3">
      <c r="A1567" s="661">
        <v>4</v>
      </c>
      <c r="B1567" s="662" t="s">
        <v>3182</v>
      </c>
      <c r="C1567" s="662" t="s">
        <v>3518</v>
      </c>
      <c r="D1567" s="743" t="s">
        <v>5665</v>
      </c>
      <c r="E1567" s="744" t="s">
        <v>3552</v>
      </c>
      <c r="F1567" s="662" t="s">
        <v>3514</v>
      </c>
      <c r="G1567" s="662" t="s">
        <v>4073</v>
      </c>
      <c r="H1567" s="662" t="s">
        <v>597</v>
      </c>
      <c r="I1567" s="662" t="s">
        <v>4303</v>
      </c>
      <c r="J1567" s="662" t="s">
        <v>4304</v>
      </c>
      <c r="K1567" s="662" t="s">
        <v>4305</v>
      </c>
      <c r="L1567" s="663">
        <v>498.24</v>
      </c>
      <c r="M1567" s="663">
        <v>2491.1999999999998</v>
      </c>
      <c r="N1567" s="662">
        <v>5</v>
      </c>
      <c r="O1567" s="745">
        <v>5</v>
      </c>
      <c r="P1567" s="663"/>
      <c r="Q1567" s="678">
        <v>0</v>
      </c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4</v>
      </c>
      <c r="B1568" s="662" t="s">
        <v>3182</v>
      </c>
      <c r="C1568" s="662" t="s">
        <v>3518</v>
      </c>
      <c r="D1568" s="743" t="s">
        <v>5665</v>
      </c>
      <c r="E1568" s="744" t="s">
        <v>3552</v>
      </c>
      <c r="F1568" s="662" t="s">
        <v>3514</v>
      </c>
      <c r="G1568" s="662" t="s">
        <v>4073</v>
      </c>
      <c r="H1568" s="662" t="s">
        <v>597</v>
      </c>
      <c r="I1568" s="662" t="s">
        <v>4309</v>
      </c>
      <c r="J1568" s="662" t="s">
        <v>4310</v>
      </c>
      <c r="K1568" s="662" t="s">
        <v>4311</v>
      </c>
      <c r="L1568" s="663">
        <v>540</v>
      </c>
      <c r="M1568" s="663">
        <v>1080</v>
      </c>
      <c r="N1568" s="662">
        <v>2</v>
      </c>
      <c r="O1568" s="745">
        <v>2</v>
      </c>
      <c r="P1568" s="663">
        <v>540</v>
      </c>
      <c r="Q1568" s="678">
        <v>0.5</v>
      </c>
      <c r="R1568" s="662">
        <v>1</v>
      </c>
      <c r="S1568" s="678">
        <v>0.5</v>
      </c>
      <c r="T1568" s="745">
        <v>1</v>
      </c>
      <c r="U1568" s="701">
        <v>0.5</v>
      </c>
    </row>
    <row r="1569" spans="1:21" ht="14.4" customHeight="1" x14ac:dyDescent="0.3">
      <c r="A1569" s="661">
        <v>4</v>
      </c>
      <c r="B1569" s="662" t="s">
        <v>3182</v>
      </c>
      <c r="C1569" s="662" t="s">
        <v>3518</v>
      </c>
      <c r="D1569" s="743" t="s">
        <v>5665</v>
      </c>
      <c r="E1569" s="744" t="s">
        <v>3552</v>
      </c>
      <c r="F1569" s="662" t="s">
        <v>3514</v>
      </c>
      <c r="G1569" s="662" t="s">
        <v>4073</v>
      </c>
      <c r="H1569" s="662" t="s">
        <v>597</v>
      </c>
      <c r="I1569" s="662" t="s">
        <v>4750</v>
      </c>
      <c r="J1569" s="662" t="s">
        <v>4751</v>
      </c>
      <c r="K1569" s="662" t="s">
        <v>4752</v>
      </c>
      <c r="L1569" s="663">
        <v>2816</v>
      </c>
      <c r="M1569" s="663">
        <v>11264</v>
      </c>
      <c r="N1569" s="662">
        <v>4</v>
      </c>
      <c r="O1569" s="745">
        <v>1</v>
      </c>
      <c r="P1569" s="663">
        <v>11264</v>
      </c>
      <c r="Q1569" s="678">
        <v>1</v>
      </c>
      <c r="R1569" s="662">
        <v>4</v>
      </c>
      <c r="S1569" s="678">
        <v>1</v>
      </c>
      <c r="T1569" s="745">
        <v>1</v>
      </c>
      <c r="U1569" s="701">
        <v>1</v>
      </c>
    </row>
    <row r="1570" spans="1:21" ht="14.4" customHeight="1" x14ac:dyDescent="0.3">
      <c r="A1570" s="661">
        <v>4</v>
      </c>
      <c r="B1570" s="662" t="s">
        <v>3182</v>
      </c>
      <c r="C1570" s="662" t="s">
        <v>3518</v>
      </c>
      <c r="D1570" s="743" t="s">
        <v>5665</v>
      </c>
      <c r="E1570" s="744" t="s">
        <v>3552</v>
      </c>
      <c r="F1570" s="662" t="s">
        <v>3514</v>
      </c>
      <c r="G1570" s="662" t="s">
        <v>4073</v>
      </c>
      <c r="H1570" s="662" t="s">
        <v>597</v>
      </c>
      <c r="I1570" s="662" t="s">
        <v>4315</v>
      </c>
      <c r="J1570" s="662" t="s">
        <v>4316</v>
      </c>
      <c r="K1570" s="662" t="s">
        <v>4317</v>
      </c>
      <c r="L1570" s="663">
        <v>319</v>
      </c>
      <c r="M1570" s="663">
        <v>1276</v>
      </c>
      <c r="N1570" s="662">
        <v>4</v>
      </c>
      <c r="O1570" s="745">
        <v>2</v>
      </c>
      <c r="P1570" s="663">
        <v>1276</v>
      </c>
      <c r="Q1570" s="678">
        <v>1</v>
      </c>
      <c r="R1570" s="662">
        <v>4</v>
      </c>
      <c r="S1570" s="678">
        <v>1</v>
      </c>
      <c r="T1570" s="745">
        <v>2</v>
      </c>
      <c r="U1570" s="701">
        <v>1</v>
      </c>
    </row>
    <row r="1571" spans="1:21" ht="14.4" customHeight="1" x14ac:dyDescent="0.3">
      <c r="A1571" s="661">
        <v>4</v>
      </c>
      <c r="B1571" s="662" t="s">
        <v>3182</v>
      </c>
      <c r="C1571" s="662" t="s">
        <v>3518</v>
      </c>
      <c r="D1571" s="743" t="s">
        <v>5665</v>
      </c>
      <c r="E1571" s="744" t="s">
        <v>3552</v>
      </c>
      <c r="F1571" s="662" t="s">
        <v>3514</v>
      </c>
      <c r="G1571" s="662" t="s">
        <v>4073</v>
      </c>
      <c r="H1571" s="662" t="s">
        <v>597</v>
      </c>
      <c r="I1571" s="662" t="s">
        <v>4318</v>
      </c>
      <c r="J1571" s="662" t="s">
        <v>4090</v>
      </c>
      <c r="K1571" s="662" t="s">
        <v>4319</v>
      </c>
      <c r="L1571" s="663">
        <v>2304</v>
      </c>
      <c r="M1571" s="663">
        <v>18432</v>
      </c>
      <c r="N1571" s="662">
        <v>8</v>
      </c>
      <c r="O1571" s="745">
        <v>1</v>
      </c>
      <c r="P1571" s="663">
        <v>18432</v>
      </c>
      <c r="Q1571" s="678">
        <v>1</v>
      </c>
      <c r="R1571" s="662">
        <v>8</v>
      </c>
      <c r="S1571" s="678">
        <v>1</v>
      </c>
      <c r="T1571" s="745">
        <v>1</v>
      </c>
      <c r="U1571" s="701">
        <v>1</v>
      </c>
    </row>
    <row r="1572" spans="1:21" ht="14.4" customHeight="1" x14ac:dyDescent="0.3">
      <c r="A1572" s="661">
        <v>4</v>
      </c>
      <c r="B1572" s="662" t="s">
        <v>3182</v>
      </c>
      <c r="C1572" s="662" t="s">
        <v>3518</v>
      </c>
      <c r="D1572" s="743" t="s">
        <v>5665</v>
      </c>
      <c r="E1572" s="744" t="s">
        <v>3552</v>
      </c>
      <c r="F1572" s="662" t="s">
        <v>3514</v>
      </c>
      <c r="G1572" s="662" t="s">
        <v>4073</v>
      </c>
      <c r="H1572" s="662" t="s">
        <v>597</v>
      </c>
      <c r="I1572" s="662" t="s">
        <v>4756</v>
      </c>
      <c r="J1572" s="662" t="s">
        <v>4731</v>
      </c>
      <c r="K1572" s="662" t="s">
        <v>4757</v>
      </c>
      <c r="L1572" s="663">
        <v>2444.8000000000002</v>
      </c>
      <c r="M1572" s="663">
        <v>2444.8000000000002</v>
      </c>
      <c r="N1572" s="662">
        <v>1</v>
      </c>
      <c r="O1572" s="745">
        <v>1</v>
      </c>
      <c r="P1572" s="663">
        <v>2444.8000000000002</v>
      </c>
      <c r="Q1572" s="678">
        <v>1</v>
      </c>
      <c r="R1572" s="662">
        <v>1</v>
      </c>
      <c r="S1572" s="678">
        <v>1</v>
      </c>
      <c r="T1572" s="745">
        <v>1</v>
      </c>
      <c r="U1572" s="701">
        <v>1</v>
      </c>
    </row>
    <row r="1573" spans="1:21" ht="14.4" customHeight="1" x14ac:dyDescent="0.3">
      <c r="A1573" s="661">
        <v>4</v>
      </c>
      <c r="B1573" s="662" t="s">
        <v>3182</v>
      </c>
      <c r="C1573" s="662" t="s">
        <v>3518</v>
      </c>
      <c r="D1573" s="743" t="s">
        <v>5665</v>
      </c>
      <c r="E1573" s="744" t="s">
        <v>3552</v>
      </c>
      <c r="F1573" s="662" t="s">
        <v>3514</v>
      </c>
      <c r="G1573" s="662" t="s">
        <v>4073</v>
      </c>
      <c r="H1573" s="662" t="s">
        <v>597</v>
      </c>
      <c r="I1573" s="662" t="s">
        <v>4320</v>
      </c>
      <c r="J1573" s="662" t="s">
        <v>4307</v>
      </c>
      <c r="K1573" s="662" t="s">
        <v>4321</v>
      </c>
      <c r="L1573" s="663">
        <v>1781.3</v>
      </c>
      <c r="M1573" s="663">
        <v>74814.599999999991</v>
      </c>
      <c r="N1573" s="662">
        <v>42</v>
      </c>
      <c r="O1573" s="745">
        <v>6</v>
      </c>
      <c r="P1573" s="663">
        <v>64126.799999999996</v>
      </c>
      <c r="Q1573" s="678">
        <v>0.85714285714285721</v>
      </c>
      <c r="R1573" s="662">
        <v>36</v>
      </c>
      <c r="S1573" s="678">
        <v>0.8571428571428571</v>
      </c>
      <c r="T1573" s="745">
        <v>5</v>
      </c>
      <c r="U1573" s="701">
        <v>0.83333333333333337</v>
      </c>
    </row>
    <row r="1574" spans="1:21" ht="14.4" customHeight="1" x14ac:dyDescent="0.3">
      <c r="A1574" s="661">
        <v>4</v>
      </c>
      <c r="B1574" s="662" t="s">
        <v>3182</v>
      </c>
      <c r="C1574" s="662" t="s">
        <v>3518</v>
      </c>
      <c r="D1574" s="743" t="s">
        <v>5665</v>
      </c>
      <c r="E1574" s="744" t="s">
        <v>3552</v>
      </c>
      <c r="F1574" s="662" t="s">
        <v>3514</v>
      </c>
      <c r="G1574" s="662" t="s">
        <v>4073</v>
      </c>
      <c r="H1574" s="662" t="s">
        <v>597</v>
      </c>
      <c r="I1574" s="662" t="s">
        <v>4322</v>
      </c>
      <c r="J1574" s="662" t="s">
        <v>4181</v>
      </c>
      <c r="K1574" s="662" t="s">
        <v>4323</v>
      </c>
      <c r="L1574" s="663">
        <v>1987.45</v>
      </c>
      <c r="M1574" s="663">
        <v>1987.45</v>
      </c>
      <c r="N1574" s="662">
        <v>1</v>
      </c>
      <c r="O1574" s="745">
        <v>1</v>
      </c>
      <c r="P1574" s="663">
        <v>1987.45</v>
      </c>
      <c r="Q1574" s="678">
        <v>1</v>
      </c>
      <c r="R1574" s="662">
        <v>1</v>
      </c>
      <c r="S1574" s="678">
        <v>1</v>
      </c>
      <c r="T1574" s="745">
        <v>1</v>
      </c>
      <c r="U1574" s="701">
        <v>1</v>
      </c>
    </row>
    <row r="1575" spans="1:21" ht="14.4" customHeight="1" x14ac:dyDescent="0.3">
      <c r="A1575" s="661">
        <v>4</v>
      </c>
      <c r="B1575" s="662" t="s">
        <v>3182</v>
      </c>
      <c r="C1575" s="662" t="s">
        <v>3518</v>
      </c>
      <c r="D1575" s="743" t="s">
        <v>5665</v>
      </c>
      <c r="E1575" s="744" t="s">
        <v>3552</v>
      </c>
      <c r="F1575" s="662" t="s">
        <v>3514</v>
      </c>
      <c r="G1575" s="662" t="s">
        <v>4073</v>
      </c>
      <c r="H1575" s="662" t="s">
        <v>597</v>
      </c>
      <c r="I1575" s="662" t="s">
        <v>5177</v>
      </c>
      <c r="J1575" s="662" t="s">
        <v>4186</v>
      </c>
      <c r="K1575" s="662" t="s">
        <v>5178</v>
      </c>
      <c r="L1575" s="663">
        <v>711.08</v>
      </c>
      <c r="M1575" s="663">
        <v>4266.4800000000005</v>
      </c>
      <c r="N1575" s="662">
        <v>6</v>
      </c>
      <c r="O1575" s="745">
        <v>1</v>
      </c>
      <c r="P1575" s="663">
        <v>4266.4800000000005</v>
      </c>
      <c r="Q1575" s="678">
        <v>1</v>
      </c>
      <c r="R1575" s="662">
        <v>6</v>
      </c>
      <c r="S1575" s="678">
        <v>1</v>
      </c>
      <c r="T1575" s="745">
        <v>1</v>
      </c>
      <c r="U1575" s="701">
        <v>1</v>
      </c>
    </row>
    <row r="1576" spans="1:21" ht="14.4" customHeight="1" x14ac:dyDescent="0.3">
      <c r="A1576" s="661">
        <v>4</v>
      </c>
      <c r="B1576" s="662" t="s">
        <v>3182</v>
      </c>
      <c r="C1576" s="662" t="s">
        <v>3518</v>
      </c>
      <c r="D1576" s="743" t="s">
        <v>5665</v>
      </c>
      <c r="E1576" s="744" t="s">
        <v>3552</v>
      </c>
      <c r="F1576" s="662" t="s">
        <v>3514</v>
      </c>
      <c r="G1576" s="662" t="s">
        <v>4073</v>
      </c>
      <c r="H1576" s="662" t="s">
        <v>597</v>
      </c>
      <c r="I1576" s="662" t="s">
        <v>4324</v>
      </c>
      <c r="J1576" s="662" t="s">
        <v>4325</v>
      </c>
      <c r="K1576" s="662" t="s">
        <v>4326</v>
      </c>
      <c r="L1576" s="663">
        <v>720</v>
      </c>
      <c r="M1576" s="663">
        <v>4320</v>
      </c>
      <c r="N1576" s="662">
        <v>6</v>
      </c>
      <c r="O1576" s="745">
        <v>6</v>
      </c>
      <c r="P1576" s="663">
        <v>3600</v>
      </c>
      <c r="Q1576" s="678">
        <v>0.83333333333333337</v>
      </c>
      <c r="R1576" s="662">
        <v>5</v>
      </c>
      <c r="S1576" s="678">
        <v>0.83333333333333337</v>
      </c>
      <c r="T1576" s="745">
        <v>5</v>
      </c>
      <c r="U1576" s="701">
        <v>0.83333333333333337</v>
      </c>
    </row>
    <row r="1577" spans="1:21" ht="14.4" customHeight="1" x14ac:dyDescent="0.3">
      <c r="A1577" s="661">
        <v>4</v>
      </c>
      <c r="B1577" s="662" t="s">
        <v>3182</v>
      </c>
      <c r="C1577" s="662" t="s">
        <v>3518</v>
      </c>
      <c r="D1577" s="743" t="s">
        <v>5665</v>
      </c>
      <c r="E1577" s="744" t="s">
        <v>3552</v>
      </c>
      <c r="F1577" s="662" t="s">
        <v>3514</v>
      </c>
      <c r="G1577" s="662" t="s">
        <v>4073</v>
      </c>
      <c r="H1577" s="662" t="s">
        <v>597</v>
      </c>
      <c r="I1577" s="662" t="s">
        <v>4327</v>
      </c>
      <c r="J1577" s="662" t="s">
        <v>4328</v>
      </c>
      <c r="K1577" s="662" t="s">
        <v>4329</v>
      </c>
      <c r="L1577" s="663">
        <v>761.3</v>
      </c>
      <c r="M1577" s="663">
        <v>6851.7</v>
      </c>
      <c r="N1577" s="662">
        <v>9</v>
      </c>
      <c r="O1577" s="745">
        <v>1</v>
      </c>
      <c r="P1577" s="663">
        <v>6851.7</v>
      </c>
      <c r="Q1577" s="678">
        <v>1</v>
      </c>
      <c r="R1577" s="662">
        <v>9</v>
      </c>
      <c r="S1577" s="678">
        <v>1</v>
      </c>
      <c r="T1577" s="745">
        <v>1</v>
      </c>
      <c r="U1577" s="701">
        <v>1</v>
      </c>
    </row>
    <row r="1578" spans="1:21" ht="14.4" customHeight="1" x14ac:dyDescent="0.3">
      <c r="A1578" s="661">
        <v>4</v>
      </c>
      <c r="B1578" s="662" t="s">
        <v>3182</v>
      </c>
      <c r="C1578" s="662" t="s">
        <v>3518</v>
      </c>
      <c r="D1578" s="743" t="s">
        <v>5665</v>
      </c>
      <c r="E1578" s="744" t="s">
        <v>3552</v>
      </c>
      <c r="F1578" s="662" t="s">
        <v>3514</v>
      </c>
      <c r="G1578" s="662" t="s">
        <v>4073</v>
      </c>
      <c r="H1578" s="662" t="s">
        <v>597</v>
      </c>
      <c r="I1578" s="662" t="s">
        <v>4335</v>
      </c>
      <c r="J1578" s="662" t="s">
        <v>4336</v>
      </c>
      <c r="K1578" s="662" t="s">
        <v>3951</v>
      </c>
      <c r="L1578" s="663">
        <v>556.46</v>
      </c>
      <c r="M1578" s="663">
        <v>2782.3</v>
      </c>
      <c r="N1578" s="662">
        <v>5</v>
      </c>
      <c r="O1578" s="745">
        <v>2</v>
      </c>
      <c r="P1578" s="663">
        <v>1112.92</v>
      </c>
      <c r="Q1578" s="678">
        <v>0.4</v>
      </c>
      <c r="R1578" s="662">
        <v>2</v>
      </c>
      <c r="S1578" s="678">
        <v>0.4</v>
      </c>
      <c r="T1578" s="745">
        <v>1</v>
      </c>
      <c r="U1578" s="701">
        <v>0.5</v>
      </c>
    </row>
    <row r="1579" spans="1:21" ht="14.4" customHeight="1" x14ac:dyDescent="0.3">
      <c r="A1579" s="661">
        <v>4</v>
      </c>
      <c r="B1579" s="662" t="s">
        <v>3182</v>
      </c>
      <c r="C1579" s="662" t="s">
        <v>3518</v>
      </c>
      <c r="D1579" s="743" t="s">
        <v>5665</v>
      </c>
      <c r="E1579" s="744" t="s">
        <v>3552</v>
      </c>
      <c r="F1579" s="662" t="s">
        <v>3514</v>
      </c>
      <c r="G1579" s="662" t="s">
        <v>4073</v>
      </c>
      <c r="H1579" s="662" t="s">
        <v>597</v>
      </c>
      <c r="I1579" s="662" t="s">
        <v>4337</v>
      </c>
      <c r="J1579" s="662" t="s">
        <v>4338</v>
      </c>
      <c r="K1579" s="662" t="s">
        <v>4339</v>
      </c>
      <c r="L1579" s="663">
        <v>1248</v>
      </c>
      <c r="M1579" s="663">
        <v>4992</v>
      </c>
      <c r="N1579" s="662">
        <v>4</v>
      </c>
      <c r="O1579" s="745">
        <v>1</v>
      </c>
      <c r="P1579" s="663">
        <v>4992</v>
      </c>
      <c r="Q1579" s="678">
        <v>1</v>
      </c>
      <c r="R1579" s="662">
        <v>4</v>
      </c>
      <c r="S1579" s="678">
        <v>1</v>
      </c>
      <c r="T1579" s="745">
        <v>1</v>
      </c>
      <c r="U1579" s="701">
        <v>1</v>
      </c>
    </row>
    <row r="1580" spans="1:21" ht="14.4" customHeight="1" x14ac:dyDescent="0.3">
      <c r="A1580" s="661">
        <v>4</v>
      </c>
      <c r="B1580" s="662" t="s">
        <v>3182</v>
      </c>
      <c r="C1580" s="662" t="s">
        <v>3518</v>
      </c>
      <c r="D1580" s="743" t="s">
        <v>5665</v>
      </c>
      <c r="E1580" s="744" t="s">
        <v>3552</v>
      </c>
      <c r="F1580" s="662" t="s">
        <v>3514</v>
      </c>
      <c r="G1580" s="662" t="s">
        <v>4073</v>
      </c>
      <c r="H1580" s="662" t="s">
        <v>597</v>
      </c>
      <c r="I1580" s="662" t="s">
        <v>4340</v>
      </c>
      <c r="J1580" s="662" t="s">
        <v>4133</v>
      </c>
      <c r="K1580" s="662" t="s">
        <v>5179</v>
      </c>
      <c r="L1580" s="663">
        <v>2473.21</v>
      </c>
      <c r="M1580" s="663">
        <v>7419.63</v>
      </c>
      <c r="N1580" s="662">
        <v>3</v>
      </c>
      <c r="O1580" s="745">
        <v>2</v>
      </c>
      <c r="P1580" s="663">
        <v>7419.63</v>
      </c>
      <c r="Q1580" s="678">
        <v>1</v>
      </c>
      <c r="R1580" s="662">
        <v>3</v>
      </c>
      <c r="S1580" s="678">
        <v>1</v>
      </c>
      <c r="T1580" s="745">
        <v>2</v>
      </c>
      <c r="U1580" s="701">
        <v>1</v>
      </c>
    </row>
    <row r="1581" spans="1:21" ht="14.4" customHeight="1" x14ac:dyDescent="0.3">
      <c r="A1581" s="661">
        <v>4</v>
      </c>
      <c r="B1581" s="662" t="s">
        <v>3182</v>
      </c>
      <c r="C1581" s="662" t="s">
        <v>3518</v>
      </c>
      <c r="D1581" s="743" t="s">
        <v>5665</v>
      </c>
      <c r="E1581" s="744" t="s">
        <v>3552</v>
      </c>
      <c r="F1581" s="662" t="s">
        <v>3514</v>
      </c>
      <c r="G1581" s="662" t="s">
        <v>4073</v>
      </c>
      <c r="H1581" s="662" t="s">
        <v>597</v>
      </c>
      <c r="I1581" s="662" t="s">
        <v>5180</v>
      </c>
      <c r="J1581" s="662" t="s">
        <v>4771</v>
      </c>
      <c r="K1581" s="662" t="s">
        <v>5181</v>
      </c>
      <c r="L1581" s="663">
        <v>5343.79</v>
      </c>
      <c r="M1581" s="663">
        <v>10687.58</v>
      </c>
      <c r="N1581" s="662">
        <v>2</v>
      </c>
      <c r="O1581" s="745">
        <v>1</v>
      </c>
      <c r="P1581" s="663">
        <v>10687.58</v>
      </c>
      <c r="Q1581" s="678">
        <v>1</v>
      </c>
      <c r="R1581" s="662">
        <v>2</v>
      </c>
      <c r="S1581" s="678">
        <v>1</v>
      </c>
      <c r="T1581" s="745">
        <v>1</v>
      </c>
      <c r="U1581" s="701">
        <v>1</v>
      </c>
    </row>
    <row r="1582" spans="1:21" ht="14.4" customHeight="1" x14ac:dyDescent="0.3">
      <c r="A1582" s="661">
        <v>4</v>
      </c>
      <c r="B1582" s="662" t="s">
        <v>3182</v>
      </c>
      <c r="C1582" s="662" t="s">
        <v>3518</v>
      </c>
      <c r="D1582" s="743" t="s">
        <v>5665</v>
      </c>
      <c r="E1582" s="744" t="s">
        <v>3552</v>
      </c>
      <c r="F1582" s="662" t="s">
        <v>3514</v>
      </c>
      <c r="G1582" s="662" t="s">
        <v>4073</v>
      </c>
      <c r="H1582" s="662" t="s">
        <v>597</v>
      </c>
      <c r="I1582" s="662" t="s">
        <v>4353</v>
      </c>
      <c r="J1582" s="662" t="s">
        <v>4354</v>
      </c>
      <c r="K1582" s="662" t="s">
        <v>4267</v>
      </c>
      <c r="L1582" s="663">
        <v>1793.43</v>
      </c>
      <c r="M1582" s="663">
        <v>3586.86</v>
      </c>
      <c r="N1582" s="662">
        <v>2</v>
      </c>
      <c r="O1582" s="745">
        <v>1</v>
      </c>
      <c r="P1582" s="663">
        <v>3586.86</v>
      </c>
      <c r="Q1582" s="678">
        <v>1</v>
      </c>
      <c r="R1582" s="662">
        <v>2</v>
      </c>
      <c r="S1582" s="678">
        <v>1</v>
      </c>
      <c r="T1582" s="745">
        <v>1</v>
      </c>
      <c r="U1582" s="701">
        <v>1</v>
      </c>
    </row>
    <row r="1583" spans="1:21" ht="14.4" customHeight="1" x14ac:dyDescent="0.3">
      <c r="A1583" s="661">
        <v>4</v>
      </c>
      <c r="B1583" s="662" t="s">
        <v>3182</v>
      </c>
      <c r="C1583" s="662" t="s">
        <v>3518</v>
      </c>
      <c r="D1583" s="743" t="s">
        <v>5665</v>
      </c>
      <c r="E1583" s="744" t="s">
        <v>3552</v>
      </c>
      <c r="F1583" s="662" t="s">
        <v>3514</v>
      </c>
      <c r="G1583" s="662" t="s">
        <v>4073</v>
      </c>
      <c r="H1583" s="662" t="s">
        <v>597</v>
      </c>
      <c r="I1583" s="662" t="s">
        <v>4363</v>
      </c>
      <c r="J1583" s="662" t="s">
        <v>4364</v>
      </c>
      <c r="K1583" s="662" t="s">
        <v>2092</v>
      </c>
      <c r="L1583" s="663">
        <v>1124.9000000000001</v>
      </c>
      <c r="M1583" s="663">
        <v>19123.300000000003</v>
      </c>
      <c r="N1583" s="662">
        <v>17</v>
      </c>
      <c r="O1583" s="745">
        <v>6</v>
      </c>
      <c r="P1583" s="663">
        <v>10124.1</v>
      </c>
      <c r="Q1583" s="678">
        <v>0.52941176470588225</v>
      </c>
      <c r="R1583" s="662">
        <v>9</v>
      </c>
      <c r="S1583" s="678">
        <v>0.52941176470588236</v>
      </c>
      <c r="T1583" s="745">
        <v>4</v>
      </c>
      <c r="U1583" s="701">
        <v>0.66666666666666663</v>
      </c>
    </row>
    <row r="1584" spans="1:21" ht="14.4" customHeight="1" x14ac:dyDescent="0.3">
      <c r="A1584" s="661">
        <v>4</v>
      </c>
      <c r="B1584" s="662" t="s">
        <v>3182</v>
      </c>
      <c r="C1584" s="662" t="s">
        <v>3518</v>
      </c>
      <c r="D1584" s="743" t="s">
        <v>5665</v>
      </c>
      <c r="E1584" s="744" t="s">
        <v>3552</v>
      </c>
      <c r="F1584" s="662" t="s">
        <v>3514</v>
      </c>
      <c r="G1584" s="662" t="s">
        <v>4073</v>
      </c>
      <c r="H1584" s="662" t="s">
        <v>597</v>
      </c>
      <c r="I1584" s="662" t="s">
        <v>4365</v>
      </c>
      <c r="J1584" s="662" t="s">
        <v>4366</v>
      </c>
      <c r="K1584" s="662" t="s">
        <v>2668</v>
      </c>
      <c r="L1584" s="663">
        <v>590.5</v>
      </c>
      <c r="M1584" s="663">
        <v>2362</v>
      </c>
      <c r="N1584" s="662">
        <v>4</v>
      </c>
      <c r="O1584" s="745">
        <v>4</v>
      </c>
      <c r="P1584" s="663">
        <v>1771.5</v>
      </c>
      <c r="Q1584" s="678">
        <v>0.75</v>
      </c>
      <c r="R1584" s="662">
        <v>3</v>
      </c>
      <c r="S1584" s="678">
        <v>0.75</v>
      </c>
      <c r="T1584" s="745">
        <v>3</v>
      </c>
      <c r="U1584" s="701">
        <v>0.75</v>
      </c>
    </row>
    <row r="1585" spans="1:21" ht="14.4" customHeight="1" x14ac:dyDescent="0.3">
      <c r="A1585" s="661">
        <v>4</v>
      </c>
      <c r="B1585" s="662" t="s">
        <v>3182</v>
      </c>
      <c r="C1585" s="662" t="s">
        <v>3518</v>
      </c>
      <c r="D1585" s="743" t="s">
        <v>5665</v>
      </c>
      <c r="E1585" s="744" t="s">
        <v>3552</v>
      </c>
      <c r="F1585" s="662" t="s">
        <v>3514</v>
      </c>
      <c r="G1585" s="662" t="s">
        <v>4073</v>
      </c>
      <c r="H1585" s="662" t="s">
        <v>597</v>
      </c>
      <c r="I1585" s="662" t="s">
        <v>4367</v>
      </c>
      <c r="J1585" s="662" t="s">
        <v>4368</v>
      </c>
      <c r="K1585" s="662" t="s">
        <v>2668</v>
      </c>
      <c r="L1585" s="663">
        <v>981</v>
      </c>
      <c r="M1585" s="663">
        <v>2943</v>
      </c>
      <c r="N1585" s="662">
        <v>3</v>
      </c>
      <c r="O1585" s="745">
        <v>2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4</v>
      </c>
      <c r="B1586" s="662" t="s">
        <v>3182</v>
      </c>
      <c r="C1586" s="662" t="s">
        <v>3518</v>
      </c>
      <c r="D1586" s="743" t="s">
        <v>5665</v>
      </c>
      <c r="E1586" s="744" t="s">
        <v>3552</v>
      </c>
      <c r="F1586" s="662" t="s">
        <v>3514</v>
      </c>
      <c r="G1586" s="662" t="s">
        <v>4073</v>
      </c>
      <c r="H1586" s="662" t="s">
        <v>597</v>
      </c>
      <c r="I1586" s="662" t="s">
        <v>4924</v>
      </c>
      <c r="J1586" s="662" t="s">
        <v>4925</v>
      </c>
      <c r="K1586" s="662" t="s">
        <v>5182</v>
      </c>
      <c r="L1586" s="663">
        <v>3053.49</v>
      </c>
      <c r="M1586" s="663">
        <v>6106.98</v>
      </c>
      <c r="N1586" s="662">
        <v>2</v>
      </c>
      <c r="O1586" s="745">
        <v>1</v>
      </c>
      <c r="P1586" s="663">
        <v>6106.98</v>
      </c>
      <c r="Q1586" s="678">
        <v>1</v>
      </c>
      <c r="R1586" s="662">
        <v>2</v>
      </c>
      <c r="S1586" s="678">
        <v>1</v>
      </c>
      <c r="T1586" s="745">
        <v>1</v>
      </c>
      <c r="U1586" s="701">
        <v>1</v>
      </c>
    </row>
    <row r="1587" spans="1:21" ht="14.4" customHeight="1" x14ac:dyDescent="0.3">
      <c r="A1587" s="661">
        <v>4</v>
      </c>
      <c r="B1587" s="662" t="s">
        <v>3182</v>
      </c>
      <c r="C1587" s="662" t="s">
        <v>3518</v>
      </c>
      <c r="D1587" s="743" t="s">
        <v>5665</v>
      </c>
      <c r="E1587" s="744" t="s">
        <v>3552</v>
      </c>
      <c r="F1587" s="662" t="s">
        <v>3514</v>
      </c>
      <c r="G1587" s="662" t="s">
        <v>4073</v>
      </c>
      <c r="H1587" s="662" t="s">
        <v>597</v>
      </c>
      <c r="I1587" s="662" t="s">
        <v>5183</v>
      </c>
      <c r="J1587" s="662" t="s">
        <v>5184</v>
      </c>
      <c r="K1587" s="662" t="s">
        <v>5185</v>
      </c>
      <c r="L1587" s="663">
        <v>1974.7</v>
      </c>
      <c r="M1587" s="663">
        <v>5924.1</v>
      </c>
      <c r="N1587" s="662">
        <v>3</v>
      </c>
      <c r="O1587" s="745">
        <v>1</v>
      </c>
      <c r="P1587" s="663">
        <v>5924.1</v>
      </c>
      <c r="Q1587" s="678">
        <v>1</v>
      </c>
      <c r="R1587" s="662">
        <v>3</v>
      </c>
      <c r="S1587" s="678">
        <v>1</v>
      </c>
      <c r="T1587" s="745">
        <v>1</v>
      </c>
      <c r="U1587" s="701">
        <v>1</v>
      </c>
    </row>
    <row r="1588" spans="1:21" ht="14.4" customHeight="1" x14ac:dyDescent="0.3">
      <c r="A1588" s="661">
        <v>4</v>
      </c>
      <c r="B1588" s="662" t="s">
        <v>3182</v>
      </c>
      <c r="C1588" s="662" t="s">
        <v>3518</v>
      </c>
      <c r="D1588" s="743" t="s">
        <v>5665</v>
      </c>
      <c r="E1588" s="744" t="s">
        <v>3552</v>
      </c>
      <c r="F1588" s="662" t="s">
        <v>3514</v>
      </c>
      <c r="G1588" s="662" t="s">
        <v>4073</v>
      </c>
      <c r="H1588" s="662" t="s">
        <v>597</v>
      </c>
      <c r="I1588" s="662" t="s">
        <v>4377</v>
      </c>
      <c r="J1588" s="662" t="s">
        <v>4378</v>
      </c>
      <c r="K1588" s="662" t="s">
        <v>4379</v>
      </c>
      <c r="L1588" s="663">
        <v>299.25</v>
      </c>
      <c r="M1588" s="663">
        <v>1496.25</v>
      </c>
      <c r="N1588" s="662">
        <v>5</v>
      </c>
      <c r="O1588" s="745">
        <v>3</v>
      </c>
      <c r="P1588" s="663">
        <v>1496.25</v>
      </c>
      <c r="Q1588" s="678">
        <v>1</v>
      </c>
      <c r="R1588" s="662">
        <v>5</v>
      </c>
      <c r="S1588" s="678">
        <v>1</v>
      </c>
      <c r="T1588" s="745">
        <v>3</v>
      </c>
      <c r="U1588" s="701">
        <v>1</v>
      </c>
    </row>
    <row r="1589" spans="1:21" ht="14.4" customHeight="1" x14ac:dyDescent="0.3">
      <c r="A1589" s="661">
        <v>4</v>
      </c>
      <c r="B1589" s="662" t="s">
        <v>3182</v>
      </c>
      <c r="C1589" s="662" t="s">
        <v>3518</v>
      </c>
      <c r="D1589" s="743" t="s">
        <v>5665</v>
      </c>
      <c r="E1589" s="744" t="s">
        <v>3552</v>
      </c>
      <c r="F1589" s="662" t="s">
        <v>3514</v>
      </c>
      <c r="G1589" s="662" t="s">
        <v>4073</v>
      </c>
      <c r="H1589" s="662" t="s">
        <v>597</v>
      </c>
      <c r="I1589" s="662" t="s">
        <v>4382</v>
      </c>
      <c r="J1589" s="662" t="s">
        <v>4383</v>
      </c>
      <c r="K1589" s="662" t="s">
        <v>4106</v>
      </c>
      <c r="L1589" s="663">
        <v>311</v>
      </c>
      <c r="M1589" s="663">
        <v>1244</v>
      </c>
      <c r="N1589" s="662">
        <v>4</v>
      </c>
      <c r="O1589" s="745">
        <v>3</v>
      </c>
      <c r="P1589" s="663">
        <v>1244</v>
      </c>
      <c r="Q1589" s="678">
        <v>1</v>
      </c>
      <c r="R1589" s="662">
        <v>4</v>
      </c>
      <c r="S1589" s="678">
        <v>1</v>
      </c>
      <c r="T1589" s="745">
        <v>3</v>
      </c>
      <c r="U1589" s="701">
        <v>1</v>
      </c>
    </row>
    <row r="1590" spans="1:21" ht="14.4" customHeight="1" x14ac:dyDescent="0.3">
      <c r="A1590" s="661">
        <v>4</v>
      </c>
      <c r="B1590" s="662" t="s">
        <v>3182</v>
      </c>
      <c r="C1590" s="662" t="s">
        <v>3518</v>
      </c>
      <c r="D1590" s="743" t="s">
        <v>5665</v>
      </c>
      <c r="E1590" s="744" t="s">
        <v>3552</v>
      </c>
      <c r="F1590" s="662" t="s">
        <v>3514</v>
      </c>
      <c r="G1590" s="662" t="s">
        <v>4073</v>
      </c>
      <c r="H1590" s="662" t="s">
        <v>597</v>
      </c>
      <c r="I1590" s="662" t="s">
        <v>4761</v>
      </c>
      <c r="J1590" s="662" t="s">
        <v>4762</v>
      </c>
      <c r="K1590" s="662" t="s">
        <v>4763</v>
      </c>
      <c r="L1590" s="663">
        <v>335.62</v>
      </c>
      <c r="M1590" s="663">
        <v>671.24</v>
      </c>
      <c r="N1590" s="662">
        <v>2</v>
      </c>
      <c r="O1590" s="745">
        <v>1</v>
      </c>
      <c r="P1590" s="663">
        <v>671.24</v>
      </c>
      <c r="Q1590" s="678">
        <v>1</v>
      </c>
      <c r="R1590" s="662">
        <v>2</v>
      </c>
      <c r="S1590" s="678">
        <v>1</v>
      </c>
      <c r="T1590" s="745">
        <v>1</v>
      </c>
      <c r="U1590" s="701">
        <v>1</v>
      </c>
    </row>
    <row r="1591" spans="1:21" ht="14.4" customHeight="1" x14ac:dyDescent="0.3">
      <c r="A1591" s="661">
        <v>4</v>
      </c>
      <c r="B1591" s="662" t="s">
        <v>3182</v>
      </c>
      <c r="C1591" s="662" t="s">
        <v>3518</v>
      </c>
      <c r="D1591" s="743" t="s">
        <v>5665</v>
      </c>
      <c r="E1591" s="744" t="s">
        <v>3552</v>
      </c>
      <c r="F1591" s="662" t="s">
        <v>3514</v>
      </c>
      <c r="G1591" s="662" t="s">
        <v>4073</v>
      </c>
      <c r="H1591" s="662" t="s">
        <v>597</v>
      </c>
      <c r="I1591" s="662" t="s">
        <v>4389</v>
      </c>
      <c r="J1591" s="662" t="s">
        <v>4175</v>
      </c>
      <c r="K1591" s="662" t="s">
        <v>4390</v>
      </c>
      <c r="L1591" s="663">
        <v>2412.9</v>
      </c>
      <c r="M1591" s="663">
        <v>24129</v>
      </c>
      <c r="N1591" s="662">
        <v>10</v>
      </c>
      <c r="O1591" s="745">
        <v>2</v>
      </c>
      <c r="P1591" s="663">
        <v>9651.6</v>
      </c>
      <c r="Q1591" s="678">
        <v>0.4</v>
      </c>
      <c r="R1591" s="662">
        <v>4</v>
      </c>
      <c r="S1591" s="678">
        <v>0.4</v>
      </c>
      <c r="T1591" s="745">
        <v>1</v>
      </c>
      <c r="U1591" s="701">
        <v>0.5</v>
      </c>
    </row>
    <row r="1592" spans="1:21" ht="14.4" customHeight="1" x14ac:dyDescent="0.3">
      <c r="A1592" s="661">
        <v>4</v>
      </c>
      <c r="B1592" s="662" t="s">
        <v>3182</v>
      </c>
      <c r="C1592" s="662" t="s">
        <v>3518</v>
      </c>
      <c r="D1592" s="743" t="s">
        <v>5665</v>
      </c>
      <c r="E1592" s="744" t="s">
        <v>3552</v>
      </c>
      <c r="F1592" s="662" t="s">
        <v>3514</v>
      </c>
      <c r="G1592" s="662" t="s">
        <v>4073</v>
      </c>
      <c r="H1592" s="662" t="s">
        <v>597</v>
      </c>
      <c r="I1592" s="662" t="s">
        <v>4767</v>
      </c>
      <c r="J1592" s="662" t="s">
        <v>4768</v>
      </c>
      <c r="K1592" s="662" t="s">
        <v>4769</v>
      </c>
      <c r="L1592" s="663">
        <v>5343.9</v>
      </c>
      <c r="M1592" s="663">
        <v>5343.9</v>
      </c>
      <c r="N1592" s="662">
        <v>1</v>
      </c>
      <c r="O1592" s="745">
        <v>1</v>
      </c>
      <c r="P1592" s="663">
        <v>5343.9</v>
      </c>
      <c r="Q1592" s="678">
        <v>1</v>
      </c>
      <c r="R1592" s="662">
        <v>1</v>
      </c>
      <c r="S1592" s="678">
        <v>1</v>
      </c>
      <c r="T1592" s="745">
        <v>1</v>
      </c>
      <c r="U1592" s="701">
        <v>1</v>
      </c>
    </row>
    <row r="1593" spans="1:21" ht="14.4" customHeight="1" x14ac:dyDescent="0.3">
      <c r="A1593" s="661">
        <v>4</v>
      </c>
      <c r="B1593" s="662" t="s">
        <v>3182</v>
      </c>
      <c r="C1593" s="662" t="s">
        <v>3518</v>
      </c>
      <c r="D1593" s="743" t="s">
        <v>5665</v>
      </c>
      <c r="E1593" s="744" t="s">
        <v>3552</v>
      </c>
      <c r="F1593" s="662" t="s">
        <v>3514</v>
      </c>
      <c r="G1593" s="662" t="s">
        <v>4073</v>
      </c>
      <c r="H1593" s="662" t="s">
        <v>597</v>
      </c>
      <c r="I1593" s="662" t="s">
        <v>4394</v>
      </c>
      <c r="J1593" s="662" t="s">
        <v>4395</v>
      </c>
      <c r="K1593" s="662" t="s">
        <v>4396</v>
      </c>
      <c r="L1593" s="663">
        <v>2815.92</v>
      </c>
      <c r="M1593" s="663">
        <v>50686.560000000005</v>
      </c>
      <c r="N1593" s="662">
        <v>18</v>
      </c>
      <c r="O1593" s="745">
        <v>4</v>
      </c>
      <c r="P1593" s="663">
        <v>50686.560000000005</v>
      </c>
      <c r="Q1593" s="678">
        <v>1</v>
      </c>
      <c r="R1593" s="662">
        <v>18</v>
      </c>
      <c r="S1593" s="678">
        <v>1</v>
      </c>
      <c r="T1593" s="745">
        <v>4</v>
      </c>
      <c r="U1593" s="701">
        <v>1</v>
      </c>
    </row>
    <row r="1594" spans="1:21" ht="14.4" customHeight="1" x14ac:dyDescent="0.3">
      <c r="A1594" s="661">
        <v>4</v>
      </c>
      <c r="B1594" s="662" t="s">
        <v>3182</v>
      </c>
      <c r="C1594" s="662" t="s">
        <v>3518</v>
      </c>
      <c r="D1594" s="743" t="s">
        <v>5665</v>
      </c>
      <c r="E1594" s="744" t="s">
        <v>3552</v>
      </c>
      <c r="F1594" s="662" t="s">
        <v>3514</v>
      </c>
      <c r="G1594" s="662" t="s">
        <v>4073</v>
      </c>
      <c r="H1594" s="662" t="s">
        <v>597</v>
      </c>
      <c r="I1594" s="662" t="s">
        <v>5186</v>
      </c>
      <c r="J1594" s="662" t="s">
        <v>5187</v>
      </c>
      <c r="K1594" s="662" t="s">
        <v>5188</v>
      </c>
      <c r="L1594" s="663">
        <v>2815.92</v>
      </c>
      <c r="M1594" s="663">
        <v>8447.76</v>
      </c>
      <c r="N1594" s="662">
        <v>3</v>
      </c>
      <c r="O1594" s="745">
        <v>1</v>
      </c>
      <c r="P1594" s="663">
        <v>8447.76</v>
      </c>
      <c r="Q1594" s="678">
        <v>1</v>
      </c>
      <c r="R1594" s="662">
        <v>3</v>
      </c>
      <c r="S1594" s="678">
        <v>1</v>
      </c>
      <c r="T1594" s="745">
        <v>1</v>
      </c>
      <c r="U1594" s="701">
        <v>1</v>
      </c>
    </row>
    <row r="1595" spans="1:21" ht="14.4" customHeight="1" x14ac:dyDescent="0.3">
      <c r="A1595" s="661">
        <v>4</v>
      </c>
      <c r="B1595" s="662" t="s">
        <v>3182</v>
      </c>
      <c r="C1595" s="662" t="s">
        <v>3518</v>
      </c>
      <c r="D1595" s="743" t="s">
        <v>5665</v>
      </c>
      <c r="E1595" s="744" t="s">
        <v>3552</v>
      </c>
      <c r="F1595" s="662" t="s">
        <v>3514</v>
      </c>
      <c r="G1595" s="662" t="s">
        <v>4073</v>
      </c>
      <c r="H1595" s="662" t="s">
        <v>597</v>
      </c>
      <c r="I1595" s="662" t="s">
        <v>4400</v>
      </c>
      <c r="J1595" s="662" t="s">
        <v>4401</v>
      </c>
      <c r="K1595" s="662" t="s">
        <v>4402</v>
      </c>
      <c r="L1595" s="663">
        <v>128</v>
      </c>
      <c r="M1595" s="663">
        <v>128</v>
      </c>
      <c r="N1595" s="662">
        <v>1</v>
      </c>
      <c r="O1595" s="745">
        <v>1</v>
      </c>
      <c r="P1595" s="663"/>
      <c r="Q1595" s="678">
        <v>0</v>
      </c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4</v>
      </c>
      <c r="B1596" s="662" t="s">
        <v>3182</v>
      </c>
      <c r="C1596" s="662" t="s">
        <v>3518</v>
      </c>
      <c r="D1596" s="743" t="s">
        <v>5665</v>
      </c>
      <c r="E1596" s="744" t="s">
        <v>3552</v>
      </c>
      <c r="F1596" s="662" t="s">
        <v>3514</v>
      </c>
      <c r="G1596" s="662" t="s">
        <v>4073</v>
      </c>
      <c r="H1596" s="662" t="s">
        <v>597</v>
      </c>
      <c r="I1596" s="662" t="s">
        <v>4403</v>
      </c>
      <c r="J1596" s="662" t="s">
        <v>4404</v>
      </c>
      <c r="K1596" s="662" t="s">
        <v>4405</v>
      </c>
      <c r="L1596" s="663">
        <v>556.53</v>
      </c>
      <c r="M1596" s="663">
        <v>556.53</v>
      </c>
      <c r="N1596" s="662">
        <v>1</v>
      </c>
      <c r="O1596" s="745">
        <v>1</v>
      </c>
      <c r="P1596" s="663">
        <v>556.53</v>
      </c>
      <c r="Q1596" s="678">
        <v>1</v>
      </c>
      <c r="R1596" s="662">
        <v>1</v>
      </c>
      <c r="S1596" s="678">
        <v>1</v>
      </c>
      <c r="T1596" s="745">
        <v>1</v>
      </c>
      <c r="U1596" s="701">
        <v>1</v>
      </c>
    </row>
    <row r="1597" spans="1:21" ht="14.4" customHeight="1" x14ac:dyDescent="0.3">
      <c r="A1597" s="661">
        <v>4</v>
      </c>
      <c r="B1597" s="662" t="s">
        <v>3182</v>
      </c>
      <c r="C1597" s="662" t="s">
        <v>3518</v>
      </c>
      <c r="D1597" s="743" t="s">
        <v>5665</v>
      </c>
      <c r="E1597" s="744" t="s">
        <v>3552</v>
      </c>
      <c r="F1597" s="662" t="s">
        <v>3514</v>
      </c>
      <c r="G1597" s="662" t="s">
        <v>4073</v>
      </c>
      <c r="H1597" s="662" t="s">
        <v>597</v>
      </c>
      <c r="I1597" s="662" t="s">
        <v>5189</v>
      </c>
      <c r="J1597" s="662" t="s">
        <v>4789</v>
      </c>
      <c r="K1597" s="662" t="s">
        <v>5190</v>
      </c>
      <c r="L1597" s="663">
        <v>2505.27</v>
      </c>
      <c r="M1597" s="663">
        <v>2505.27</v>
      </c>
      <c r="N1597" s="662">
        <v>1</v>
      </c>
      <c r="O1597" s="745">
        <v>1</v>
      </c>
      <c r="P1597" s="663">
        <v>2505.27</v>
      </c>
      <c r="Q1597" s="678">
        <v>1</v>
      </c>
      <c r="R1597" s="662">
        <v>1</v>
      </c>
      <c r="S1597" s="678">
        <v>1</v>
      </c>
      <c r="T1597" s="745">
        <v>1</v>
      </c>
      <c r="U1597" s="701">
        <v>1</v>
      </c>
    </row>
    <row r="1598" spans="1:21" ht="14.4" customHeight="1" x14ac:dyDescent="0.3">
      <c r="A1598" s="661">
        <v>4</v>
      </c>
      <c r="B1598" s="662" t="s">
        <v>3182</v>
      </c>
      <c r="C1598" s="662" t="s">
        <v>3518</v>
      </c>
      <c r="D1598" s="743" t="s">
        <v>5665</v>
      </c>
      <c r="E1598" s="744" t="s">
        <v>3552</v>
      </c>
      <c r="F1598" s="662" t="s">
        <v>3514</v>
      </c>
      <c r="G1598" s="662" t="s">
        <v>4073</v>
      </c>
      <c r="H1598" s="662" t="s">
        <v>597</v>
      </c>
      <c r="I1598" s="662" t="s">
        <v>4415</v>
      </c>
      <c r="J1598" s="662" t="s">
        <v>4416</v>
      </c>
      <c r="K1598" s="662" t="s">
        <v>4417</v>
      </c>
      <c r="L1598" s="663">
        <v>1435.97</v>
      </c>
      <c r="M1598" s="663">
        <v>2871.94</v>
      </c>
      <c r="N1598" s="662">
        <v>2</v>
      </c>
      <c r="O1598" s="745">
        <v>1</v>
      </c>
      <c r="P1598" s="663">
        <v>2871.94</v>
      </c>
      <c r="Q1598" s="678">
        <v>1</v>
      </c>
      <c r="R1598" s="662">
        <v>2</v>
      </c>
      <c r="S1598" s="678">
        <v>1</v>
      </c>
      <c r="T1598" s="745">
        <v>1</v>
      </c>
      <c r="U1598" s="701">
        <v>1</v>
      </c>
    </row>
    <row r="1599" spans="1:21" ht="14.4" customHeight="1" x14ac:dyDescent="0.3">
      <c r="A1599" s="661">
        <v>4</v>
      </c>
      <c r="B1599" s="662" t="s">
        <v>3182</v>
      </c>
      <c r="C1599" s="662" t="s">
        <v>3518</v>
      </c>
      <c r="D1599" s="743" t="s">
        <v>5665</v>
      </c>
      <c r="E1599" s="744" t="s">
        <v>3552</v>
      </c>
      <c r="F1599" s="662" t="s">
        <v>3514</v>
      </c>
      <c r="G1599" s="662" t="s">
        <v>4073</v>
      </c>
      <c r="H1599" s="662" t="s">
        <v>597</v>
      </c>
      <c r="I1599" s="662" t="s">
        <v>4782</v>
      </c>
      <c r="J1599" s="662" t="s">
        <v>4783</v>
      </c>
      <c r="K1599" s="662" t="s">
        <v>4784</v>
      </c>
      <c r="L1599" s="663">
        <v>5343.9</v>
      </c>
      <c r="M1599" s="663">
        <v>16031.699999999999</v>
      </c>
      <c r="N1599" s="662">
        <v>3</v>
      </c>
      <c r="O1599" s="745">
        <v>2</v>
      </c>
      <c r="P1599" s="663">
        <v>16031.699999999999</v>
      </c>
      <c r="Q1599" s="678">
        <v>1</v>
      </c>
      <c r="R1599" s="662">
        <v>3</v>
      </c>
      <c r="S1599" s="678">
        <v>1</v>
      </c>
      <c r="T1599" s="745">
        <v>2</v>
      </c>
      <c r="U1599" s="701">
        <v>1</v>
      </c>
    </row>
    <row r="1600" spans="1:21" ht="14.4" customHeight="1" x14ac:dyDescent="0.3">
      <c r="A1600" s="661">
        <v>4</v>
      </c>
      <c r="B1600" s="662" t="s">
        <v>3182</v>
      </c>
      <c r="C1600" s="662" t="s">
        <v>3518</v>
      </c>
      <c r="D1600" s="743" t="s">
        <v>5665</v>
      </c>
      <c r="E1600" s="744" t="s">
        <v>3552</v>
      </c>
      <c r="F1600" s="662" t="s">
        <v>3514</v>
      </c>
      <c r="G1600" s="662" t="s">
        <v>4073</v>
      </c>
      <c r="H1600" s="662" t="s">
        <v>597</v>
      </c>
      <c r="I1600" s="662" t="s">
        <v>4788</v>
      </c>
      <c r="J1600" s="662" t="s">
        <v>4789</v>
      </c>
      <c r="K1600" s="662" t="s">
        <v>4790</v>
      </c>
      <c r="L1600" s="663">
        <v>2505.27</v>
      </c>
      <c r="M1600" s="663">
        <v>2505.27</v>
      </c>
      <c r="N1600" s="662">
        <v>1</v>
      </c>
      <c r="O1600" s="745">
        <v>1</v>
      </c>
      <c r="P1600" s="663">
        <v>2505.27</v>
      </c>
      <c r="Q1600" s="678">
        <v>1</v>
      </c>
      <c r="R1600" s="662">
        <v>1</v>
      </c>
      <c r="S1600" s="678">
        <v>1</v>
      </c>
      <c r="T1600" s="745">
        <v>1</v>
      </c>
      <c r="U1600" s="701">
        <v>1</v>
      </c>
    </row>
    <row r="1601" spans="1:21" ht="14.4" customHeight="1" x14ac:dyDescent="0.3">
      <c r="A1601" s="661">
        <v>4</v>
      </c>
      <c r="B1601" s="662" t="s">
        <v>3182</v>
      </c>
      <c r="C1601" s="662" t="s">
        <v>3518</v>
      </c>
      <c r="D1601" s="743" t="s">
        <v>5665</v>
      </c>
      <c r="E1601" s="744" t="s">
        <v>3552</v>
      </c>
      <c r="F1601" s="662" t="s">
        <v>3514</v>
      </c>
      <c r="G1601" s="662" t="s">
        <v>4073</v>
      </c>
      <c r="H1601" s="662" t="s">
        <v>597</v>
      </c>
      <c r="I1601" s="662" t="s">
        <v>5191</v>
      </c>
      <c r="J1601" s="662" t="s">
        <v>4802</v>
      </c>
      <c r="K1601" s="662" t="s">
        <v>5192</v>
      </c>
      <c r="L1601" s="663">
        <v>1500</v>
      </c>
      <c r="M1601" s="663">
        <v>6000</v>
      </c>
      <c r="N1601" s="662">
        <v>4</v>
      </c>
      <c r="O1601" s="745">
        <v>1</v>
      </c>
      <c r="P1601" s="663">
        <v>6000</v>
      </c>
      <c r="Q1601" s="678">
        <v>1</v>
      </c>
      <c r="R1601" s="662">
        <v>4</v>
      </c>
      <c r="S1601" s="678">
        <v>1</v>
      </c>
      <c r="T1601" s="745">
        <v>1</v>
      </c>
      <c r="U1601" s="701">
        <v>1</v>
      </c>
    </row>
    <row r="1602" spans="1:21" ht="14.4" customHeight="1" x14ac:dyDescent="0.3">
      <c r="A1602" s="661">
        <v>4</v>
      </c>
      <c r="B1602" s="662" t="s">
        <v>3182</v>
      </c>
      <c r="C1602" s="662" t="s">
        <v>3518</v>
      </c>
      <c r="D1602" s="743" t="s">
        <v>5665</v>
      </c>
      <c r="E1602" s="744" t="s">
        <v>3552</v>
      </c>
      <c r="F1602" s="662" t="s">
        <v>3514</v>
      </c>
      <c r="G1602" s="662" t="s">
        <v>4073</v>
      </c>
      <c r="H1602" s="662" t="s">
        <v>597</v>
      </c>
      <c r="I1602" s="662" t="s">
        <v>4804</v>
      </c>
      <c r="J1602" s="662" t="s">
        <v>4805</v>
      </c>
      <c r="K1602" s="662" t="s">
        <v>4806</v>
      </c>
      <c r="L1602" s="663">
        <v>4412.7</v>
      </c>
      <c r="M1602" s="663">
        <v>4412.7</v>
      </c>
      <c r="N1602" s="662">
        <v>1</v>
      </c>
      <c r="O1602" s="745">
        <v>1</v>
      </c>
      <c r="P1602" s="663">
        <v>4412.7</v>
      </c>
      <c r="Q1602" s="678">
        <v>1</v>
      </c>
      <c r="R1602" s="662">
        <v>1</v>
      </c>
      <c r="S1602" s="678">
        <v>1</v>
      </c>
      <c r="T1602" s="745">
        <v>1</v>
      </c>
      <c r="U1602" s="701">
        <v>1</v>
      </c>
    </row>
    <row r="1603" spans="1:21" ht="14.4" customHeight="1" x14ac:dyDescent="0.3">
      <c r="A1603" s="661">
        <v>4</v>
      </c>
      <c r="B1603" s="662" t="s">
        <v>3182</v>
      </c>
      <c r="C1603" s="662" t="s">
        <v>3518</v>
      </c>
      <c r="D1603" s="743" t="s">
        <v>5665</v>
      </c>
      <c r="E1603" s="744" t="s">
        <v>3552</v>
      </c>
      <c r="F1603" s="662" t="s">
        <v>3514</v>
      </c>
      <c r="G1603" s="662" t="s">
        <v>4073</v>
      </c>
      <c r="H1603" s="662" t="s">
        <v>597</v>
      </c>
      <c r="I1603" s="662" t="s">
        <v>5193</v>
      </c>
      <c r="J1603" s="662" t="s">
        <v>5194</v>
      </c>
      <c r="K1603" s="662" t="s">
        <v>5195</v>
      </c>
      <c r="L1603" s="663">
        <v>1781.3</v>
      </c>
      <c r="M1603" s="663">
        <v>21375.599999999999</v>
      </c>
      <c r="N1603" s="662">
        <v>12</v>
      </c>
      <c r="O1603" s="745">
        <v>2</v>
      </c>
      <c r="P1603" s="663">
        <v>21375.599999999999</v>
      </c>
      <c r="Q1603" s="678">
        <v>1</v>
      </c>
      <c r="R1603" s="662">
        <v>12</v>
      </c>
      <c r="S1603" s="678">
        <v>1</v>
      </c>
      <c r="T1603" s="745">
        <v>2</v>
      </c>
      <c r="U1603" s="701">
        <v>1</v>
      </c>
    </row>
    <row r="1604" spans="1:21" ht="14.4" customHeight="1" x14ac:dyDescent="0.3">
      <c r="A1604" s="661">
        <v>4</v>
      </c>
      <c r="B1604" s="662" t="s">
        <v>3182</v>
      </c>
      <c r="C1604" s="662" t="s">
        <v>3518</v>
      </c>
      <c r="D1604" s="743" t="s">
        <v>5665</v>
      </c>
      <c r="E1604" s="744" t="s">
        <v>3552</v>
      </c>
      <c r="F1604" s="662" t="s">
        <v>3514</v>
      </c>
      <c r="G1604" s="662" t="s">
        <v>3820</v>
      </c>
      <c r="H1604" s="662" t="s">
        <v>597</v>
      </c>
      <c r="I1604" s="662" t="s">
        <v>3952</v>
      </c>
      <c r="J1604" s="662" t="s">
        <v>3953</v>
      </c>
      <c r="K1604" s="662" t="s">
        <v>3954</v>
      </c>
      <c r="L1604" s="663">
        <v>100</v>
      </c>
      <c r="M1604" s="663">
        <v>200</v>
      </c>
      <c r="N1604" s="662">
        <v>2</v>
      </c>
      <c r="O1604" s="745">
        <v>1</v>
      </c>
      <c r="P1604" s="663">
        <v>200</v>
      </c>
      <c r="Q1604" s="678">
        <v>1</v>
      </c>
      <c r="R1604" s="662">
        <v>2</v>
      </c>
      <c r="S1604" s="678">
        <v>1</v>
      </c>
      <c r="T1604" s="745">
        <v>1</v>
      </c>
      <c r="U1604" s="701">
        <v>1</v>
      </c>
    </row>
    <row r="1605" spans="1:21" ht="14.4" customHeight="1" x14ac:dyDescent="0.3">
      <c r="A1605" s="661">
        <v>4</v>
      </c>
      <c r="B1605" s="662" t="s">
        <v>3182</v>
      </c>
      <c r="C1605" s="662" t="s">
        <v>3518</v>
      </c>
      <c r="D1605" s="743" t="s">
        <v>5665</v>
      </c>
      <c r="E1605" s="744" t="s">
        <v>3552</v>
      </c>
      <c r="F1605" s="662" t="s">
        <v>3514</v>
      </c>
      <c r="G1605" s="662" t="s">
        <v>3976</v>
      </c>
      <c r="H1605" s="662" t="s">
        <v>597</v>
      </c>
      <c r="I1605" s="662" t="s">
        <v>3977</v>
      </c>
      <c r="J1605" s="662" t="s">
        <v>3978</v>
      </c>
      <c r="K1605" s="662" t="s">
        <v>3979</v>
      </c>
      <c r="L1605" s="663">
        <v>410</v>
      </c>
      <c r="M1605" s="663">
        <v>16400</v>
      </c>
      <c r="N1605" s="662">
        <v>40</v>
      </c>
      <c r="O1605" s="745">
        <v>40</v>
      </c>
      <c r="P1605" s="663">
        <v>15990</v>
      </c>
      <c r="Q1605" s="678">
        <v>0.97499999999999998</v>
      </c>
      <c r="R1605" s="662">
        <v>39</v>
      </c>
      <c r="S1605" s="678">
        <v>0.97499999999999998</v>
      </c>
      <c r="T1605" s="745">
        <v>39</v>
      </c>
      <c r="U1605" s="701">
        <v>0.97499999999999998</v>
      </c>
    </row>
    <row r="1606" spans="1:21" ht="14.4" customHeight="1" x14ac:dyDescent="0.3">
      <c r="A1606" s="661">
        <v>4</v>
      </c>
      <c r="B1606" s="662" t="s">
        <v>3182</v>
      </c>
      <c r="C1606" s="662" t="s">
        <v>3518</v>
      </c>
      <c r="D1606" s="743" t="s">
        <v>5665</v>
      </c>
      <c r="E1606" s="744" t="s">
        <v>3552</v>
      </c>
      <c r="F1606" s="662" t="s">
        <v>3514</v>
      </c>
      <c r="G1606" s="662" t="s">
        <v>3976</v>
      </c>
      <c r="H1606" s="662" t="s">
        <v>597</v>
      </c>
      <c r="I1606" s="662" t="s">
        <v>3980</v>
      </c>
      <c r="J1606" s="662" t="s">
        <v>3981</v>
      </c>
      <c r="K1606" s="662" t="s">
        <v>3982</v>
      </c>
      <c r="L1606" s="663">
        <v>566</v>
      </c>
      <c r="M1606" s="663">
        <v>1698</v>
      </c>
      <c r="N1606" s="662">
        <v>3</v>
      </c>
      <c r="O1606" s="745">
        <v>3</v>
      </c>
      <c r="P1606" s="663">
        <v>1132</v>
      </c>
      <c r="Q1606" s="678">
        <v>0.66666666666666663</v>
      </c>
      <c r="R1606" s="662">
        <v>2</v>
      </c>
      <c r="S1606" s="678">
        <v>0.66666666666666663</v>
      </c>
      <c r="T1606" s="745">
        <v>2</v>
      </c>
      <c r="U1606" s="701">
        <v>0.66666666666666663</v>
      </c>
    </row>
    <row r="1607" spans="1:21" ht="14.4" customHeight="1" x14ac:dyDescent="0.3">
      <c r="A1607" s="661">
        <v>4</v>
      </c>
      <c r="B1607" s="662" t="s">
        <v>3182</v>
      </c>
      <c r="C1607" s="662" t="s">
        <v>3518</v>
      </c>
      <c r="D1607" s="743" t="s">
        <v>5665</v>
      </c>
      <c r="E1607" s="744" t="s">
        <v>3552</v>
      </c>
      <c r="F1607" s="662" t="s">
        <v>3514</v>
      </c>
      <c r="G1607" s="662" t="s">
        <v>3768</v>
      </c>
      <c r="H1607" s="662" t="s">
        <v>597</v>
      </c>
      <c r="I1607" s="662" t="s">
        <v>3840</v>
      </c>
      <c r="J1607" s="662" t="s">
        <v>3841</v>
      </c>
      <c r="K1607" s="662" t="s">
        <v>3842</v>
      </c>
      <c r="L1607" s="663">
        <v>900</v>
      </c>
      <c r="M1607" s="663">
        <v>3600</v>
      </c>
      <c r="N1607" s="662">
        <v>4</v>
      </c>
      <c r="O1607" s="745">
        <v>4</v>
      </c>
      <c r="P1607" s="663">
        <v>3600</v>
      </c>
      <c r="Q1607" s="678">
        <v>1</v>
      </c>
      <c r="R1607" s="662">
        <v>4</v>
      </c>
      <c r="S1607" s="678">
        <v>1</v>
      </c>
      <c r="T1607" s="745">
        <v>4</v>
      </c>
      <c r="U1607" s="701">
        <v>1</v>
      </c>
    </row>
    <row r="1608" spans="1:21" ht="14.4" customHeight="1" x14ac:dyDescent="0.3">
      <c r="A1608" s="661">
        <v>4</v>
      </c>
      <c r="B1608" s="662" t="s">
        <v>3182</v>
      </c>
      <c r="C1608" s="662" t="s">
        <v>3518</v>
      </c>
      <c r="D1608" s="743" t="s">
        <v>5665</v>
      </c>
      <c r="E1608" s="744" t="s">
        <v>3552</v>
      </c>
      <c r="F1608" s="662" t="s">
        <v>3514</v>
      </c>
      <c r="G1608" s="662" t="s">
        <v>4542</v>
      </c>
      <c r="H1608" s="662" t="s">
        <v>597</v>
      </c>
      <c r="I1608" s="662" t="s">
        <v>4543</v>
      </c>
      <c r="J1608" s="662" t="s">
        <v>4544</v>
      </c>
      <c r="K1608" s="662" t="s">
        <v>4545</v>
      </c>
      <c r="L1608" s="663">
        <v>0</v>
      </c>
      <c r="M1608" s="663">
        <v>0</v>
      </c>
      <c r="N1608" s="662">
        <v>2</v>
      </c>
      <c r="O1608" s="745">
        <v>2</v>
      </c>
      <c r="P1608" s="663"/>
      <c r="Q1608" s="678"/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4</v>
      </c>
      <c r="B1609" s="662" t="s">
        <v>3182</v>
      </c>
      <c r="C1609" s="662" t="s">
        <v>3518</v>
      </c>
      <c r="D1609" s="743" t="s">
        <v>5665</v>
      </c>
      <c r="E1609" s="744" t="s">
        <v>3553</v>
      </c>
      <c r="F1609" s="662" t="s">
        <v>3512</v>
      </c>
      <c r="G1609" s="662" t="s">
        <v>4001</v>
      </c>
      <c r="H1609" s="662" t="s">
        <v>597</v>
      </c>
      <c r="I1609" s="662" t="s">
        <v>1104</v>
      </c>
      <c r="J1609" s="662" t="s">
        <v>662</v>
      </c>
      <c r="K1609" s="662" t="s">
        <v>4002</v>
      </c>
      <c r="L1609" s="663">
        <v>33.840000000000003</v>
      </c>
      <c r="M1609" s="663">
        <v>67.680000000000007</v>
      </c>
      <c r="N1609" s="662">
        <v>2</v>
      </c>
      <c r="O1609" s="745">
        <v>0.5</v>
      </c>
      <c r="P1609" s="663">
        <v>67.680000000000007</v>
      </c>
      <c r="Q1609" s="678">
        <v>1</v>
      </c>
      <c r="R1609" s="662">
        <v>2</v>
      </c>
      <c r="S1609" s="678">
        <v>1</v>
      </c>
      <c r="T1609" s="745">
        <v>0.5</v>
      </c>
      <c r="U1609" s="701">
        <v>1</v>
      </c>
    </row>
    <row r="1610" spans="1:21" ht="14.4" customHeight="1" x14ac:dyDescent="0.3">
      <c r="A1610" s="661">
        <v>4</v>
      </c>
      <c r="B1610" s="662" t="s">
        <v>3182</v>
      </c>
      <c r="C1610" s="662" t="s">
        <v>3518</v>
      </c>
      <c r="D1610" s="743" t="s">
        <v>5665</v>
      </c>
      <c r="E1610" s="744" t="s">
        <v>3553</v>
      </c>
      <c r="F1610" s="662" t="s">
        <v>3512</v>
      </c>
      <c r="G1610" s="662" t="s">
        <v>4572</v>
      </c>
      <c r="H1610" s="662" t="s">
        <v>597</v>
      </c>
      <c r="I1610" s="662" t="s">
        <v>4573</v>
      </c>
      <c r="J1610" s="662" t="s">
        <v>4574</v>
      </c>
      <c r="K1610" s="662" t="s">
        <v>4575</v>
      </c>
      <c r="L1610" s="663">
        <v>61.44</v>
      </c>
      <c r="M1610" s="663">
        <v>61.44</v>
      </c>
      <c r="N1610" s="662">
        <v>1</v>
      </c>
      <c r="O1610" s="745">
        <v>0.5</v>
      </c>
      <c r="P1610" s="663">
        <v>61.44</v>
      </c>
      <c r="Q1610" s="678">
        <v>1</v>
      </c>
      <c r="R1610" s="662">
        <v>1</v>
      </c>
      <c r="S1610" s="678">
        <v>1</v>
      </c>
      <c r="T1610" s="745">
        <v>0.5</v>
      </c>
      <c r="U1610" s="701">
        <v>1</v>
      </c>
    </row>
    <row r="1611" spans="1:21" ht="14.4" customHeight="1" x14ac:dyDescent="0.3">
      <c r="A1611" s="661">
        <v>4</v>
      </c>
      <c r="B1611" s="662" t="s">
        <v>3182</v>
      </c>
      <c r="C1611" s="662" t="s">
        <v>3518</v>
      </c>
      <c r="D1611" s="743" t="s">
        <v>5665</v>
      </c>
      <c r="E1611" s="744" t="s">
        <v>3553</v>
      </c>
      <c r="F1611" s="662" t="s">
        <v>3512</v>
      </c>
      <c r="G1611" s="662" t="s">
        <v>3573</v>
      </c>
      <c r="H1611" s="662" t="s">
        <v>1373</v>
      </c>
      <c r="I1611" s="662" t="s">
        <v>1641</v>
      </c>
      <c r="J1611" s="662" t="s">
        <v>1557</v>
      </c>
      <c r="K1611" s="662" t="s">
        <v>3351</v>
      </c>
      <c r="L1611" s="663">
        <v>154.36000000000001</v>
      </c>
      <c r="M1611" s="663">
        <v>1080.52</v>
      </c>
      <c r="N1611" s="662">
        <v>7</v>
      </c>
      <c r="O1611" s="745">
        <v>6</v>
      </c>
      <c r="P1611" s="663">
        <v>771.80000000000007</v>
      </c>
      <c r="Q1611" s="678">
        <v>0.71428571428571441</v>
      </c>
      <c r="R1611" s="662">
        <v>5</v>
      </c>
      <c r="S1611" s="678">
        <v>0.7142857142857143</v>
      </c>
      <c r="T1611" s="745">
        <v>4</v>
      </c>
      <c r="U1611" s="701">
        <v>0.66666666666666663</v>
      </c>
    </row>
    <row r="1612" spans="1:21" ht="14.4" customHeight="1" x14ac:dyDescent="0.3">
      <c r="A1612" s="661">
        <v>4</v>
      </c>
      <c r="B1612" s="662" t="s">
        <v>3182</v>
      </c>
      <c r="C1612" s="662" t="s">
        <v>3518</v>
      </c>
      <c r="D1612" s="743" t="s">
        <v>5665</v>
      </c>
      <c r="E1612" s="744" t="s">
        <v>3553</v>
      </c>
      <c r="F1612" s="662" t="s">
        <v>3512</v>
      </c>
      <c r="G1612" s="662" t="s">
        <v>5023</v>
      </c>
      <c r="H1612" s="662" t="s">
        <v>1373</v>
      </c>
      <c r="I1612" s="662" t="s">
        <v>1454</v>
      </c>
      <c r="J1612" s="662" t="s">
        <v>1455</v>
      </c>
      <c r="K1612" s="662" t="s">
        <v>2963</v>
      </c>
      <c r="L1612" s="663">
        <v>392.42</v>
      </c>
      <c r="M1612" s="663">
        <v>392.42</v>
      </c>
      <c r="N1612" s="662">
        <v>1</v>
      </c>
      <c r="O1612" s="745">
        <v>0.5</v>
      </c>
      <c r="P1612" s="663"/>
      <c r="Q1612" s="678">
        <v>0</v>
      </c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4</v>
      </c>
      <c r="B1613" s="662" t="s">
        <v>3182</v>
      </c>
      <c r="C1613" s="662" t="s">
        <v>3518</v>
      </c>
      <c r="D1613" s="743" t="s">
        <v>5665</v>
      </c>
      <c r="E1613" s="744" t="s">
        <v>3553</v>
      </c>
      <c r="F1613" s="662" t="s">
        <v>3512</v>
      </c>
      <c r="G1613" s="662" t="s">
        <v>3813</v>
      </c>
      <c r="H1613" s="662" t="s">
        <v>597</v>
      </c>
      <c r="I1613" s="662" t="s">
        <v>3814</v>
      </c>
      <c r="J1613" s="662" t="s">
        <v>2447</v>
      </c>
      <c r="K1613" s="662" t="s">
        <v>3439</v>
      </c>
      <c r="L1613" s="663">
        <v>170.52</v>
      </c>
      <c r="M1613" s="663">
        <v>170.52</v>
      </c>
      <c r="N1613" s="662">
        <v>1</v>
      </c>
      <c r="O1613" s="745">
        <v>1</v>
      </c>
      <c r="P1613" s="663">
        <v>170.52</v>
      </c>
      <c r="Q1613" s="678">
        <v>1</v>
      </c>
      <c r="R1613" s="662">
        <v>1</v>
      </c>
      <c r="S1613" s="678">
        <v>1</v>
      </c>
      <c r="T1613" s="745">
        <v>1</v>
      </c>
      <c r="U1613" s="701">
        <v>1</v>
      </c>
    </row>
    <row r="1614" spans="1:21" ht="14.4" customHeight="1" x14ac:dyDescent="0.3">
      <c r="A1614" s="661">
        <v>4</v>
      </c>
      <c r="B1614" s="662" t="s">
        <v>3182</v>
      </c>
      <c r="C1614" s="662" t="s">
        <v>3518</v>
      </c>
      <c r="D1614" s="743" t="s">
        <v>5665</v>
      </c>
      <c r="E1614" s="744" t="s">
        <v>3553</v>
      </c>
      <c r="F1614" s="662" t="s">
        <v>3512</v>
      </c>
      <c r="G1614" s="662" t="s">
        <v>3813</v>
      </c>
      <c r="H1614" s="662" t="s">
        <v>597</v>
      </c>
      <c r="I1614" s="662" t="s">
        <v>4996</v>
      </c>
      <c r="J1614" s="662" t="s">
        <v>2447</v>
      </c>
      <c r="K1614" s="662" t="s">
        <v>3096</v>
      </c>
      <c r="L1614" s="663">
        <v>0</v>
      </c>
      <c r="M1614" s="663">
        <v>0</v>
      </c>
      <c r="N1614" s="662">
        <v>1</v>
      </c>
      <c r="O1614" s="745">
        <v>1</v>
      </c>
      <c r="P1614" s="663">
        <v>0</v>
      </c>
      <c r="Q1614" s="678"/>
      <c r="R1614" s="662">
        <v>1</v>
      </c>
      <c r="S1614" s="678">
        <v>1</v>
      </c>
      <c r="T1614" s="745">
        <v>1</v>
      </c>
      <c r="U1614" s="701">
        <v>1</v>
      </c>
    </row>
    <row r="1615" spans="1:21" ht="14.4" customHeight="1" x14ac:dyDescent="0.3">
      <c r="A1615" s="661">
        <v>4</v>
      </c>
      <c r="B1615" s="662" t="s">
        <v>3182</v>
      </c>
      <c r="C1615" s="662" t="s">
        <v>3518</v>
      </c>
      <c r="D1615" s="743" t="s">
        <v>5665</v>
      </c>
      <c r="E1615" s="744" t="s">
        <v>3553</v>
      </c>
      <c r="F1615" s="662" t="s">
        <v>3512</v>
      </c>
      <c r="G1615" s="662" t="s">
        <v>5105</v>
      </c>
      <c r="H1615" s="662" t="s">
        <v>597</v>
      </c>
      <c r="I1615" s="662" t="s">
        <v>5196</v>
      </c>
      <c r="J1615" s="662" t="s">
        <v>5107</v>
      </c>
      <c r="K1615" s="662" t="s">
        <v>5197</v>
      </c>
      <c r="L1615" s="663">
        <v>0</v>
      </c>
      <c r="M1615" s="663">
        <v>0</v>
      </c>
      <c r="N1615" s="662">
        <v>2</v>
      </c>
      <c r="O1615" s="745">
        <v>0.5</v>
      </c>
      <c r="P1615" s="663">
        <v>0</v>
      </c>
      <c r="Q1615" s="678"/>
      <c r="R1615" s="662">
        <v>2</v>
      </c>
      <c r="S1615" s="678">
        <v>1</v>
      </c>
      <c r="T1615" s="745">
        <v>0.5</v>
      </c>
      <c r="U1615" s="701">
        <v>1</v>
      </c>
    </row>
    <row r="1616" spans="1:21" ht="14.4" customHeight="1" x14ac:dyDescent="0.3">
      <c r="A1616" s="661">
        <v>4</v>
      </c>
      <c r="B1616" s="662" t="s">
        <v>3182</v>
      </c>
      <c r="C1616" s="662" t="s">
        <v>3518</v>
      </c>
      <c r="D1616" s="743" t="s">
        <v>5665</v>
      </c>
      <c r="E1616" s="744" t="s">
        <v>3553</v>
      </c>
      <c r="F1616" s="662" t="s">
        <v>3512</v>
      </c>
      <c r="G1616" s="662" t="s">
        <v>5105</v>
      </c>
      <c r="H1616" s="662" t="s">
        <v>597</v>
      </c>
      <c r="I1616" s="662" t="s">
        <v>5198</v>
      </c>
      <c r="J1616" s="662" t="s">
        <v>5107</v>
      </c>
      <c r="K1616" s="662" t="s">
        <v>5199</v>
      </c>
      <c r="L1616" s="663">
        <v>0</v>
      </c>
      <c r="M1616" s="663">
        <v>0</v>
      </c>
      <c r="N1616" s="662">
        <v>1</v>
      </c>
      <c r="O1616" s="745">
        <v>0.5</v>
      </c>
      <c r="P1616" s="663">
        <v>0</v>
      </c>
      <c r="Q1616" s="678"/>
      <c r="R1616" s="662">
        <v>1</v>
      </c>
      <c r="S1616" s="678">
        <v>1</v>
      </c>
      <c r="T1616" s="745">
        <v>0.5</v>
      </c>
      <c r="U1616" s="701">
        <v>1</v>
      </c>
    </row>
    <row r="1617" spans="1:21" ht="14.4" customHeight="1" x14ac:dyDescent="0.3">
      <c r="A1617" s="661">
        <v>4</v>
      </c>
      <c r="B1617" s="662" t="s">
        <v>3182</v>
      </c>
      <c r="C1617" s="662" t="s">
        <v>3518</v>
      </c>
      <c r="D1617" s="743" t="s">
        <v>5665</v>
      </c>
      <c r="E1617" s="744" t="s">
        <v>3553</v>
      </c>
      <c r="F1617" s="662" t="s">
        <v>3512</v>
      </c>
      <c r="G1617" s="662" t="s">
        <v>3610</v>
      </c>
      <c r="H1617" s="662" t="s">
        <v>597</v>
      </c>
      <c r="I1617" s="662" t="s">
        <v>4494</v>
      </c>
      <c r="J1617" s="662" t="s">
        <v>4495</v>
      </c>
      <c r="K1617" s="662" t="s">
        <v>4496</v>
      </c>
      <c r="L1617" s="663">
        <v>75.819999999999993</v>
      </c>
      <c r="M1617" s="663">
        <v>151.63999999999999</v>
      </c>
      <c r="N1617" s="662">
        <v>2</v>
      </c>
      <c r="O1617" s="745">
        <v>1</v>
      </c>
      <c r="P1617" s="663">
        <v>151.63999999999999</v>
      </c>
      <c r="Q1617" s="678">
        <v>1</v>
      </c>
      <c r="R1617" s="662">
        <v>2</v>
      </c>
      <c r="S1617" s="678">
        <v>1</v>
      </c>
      <c r="T1617" s="745">
        <v>1</v>
      </c>
      <c r="U1617" s="701">
        <v>1</v>
      </c>
    </row>
    <row r="1618" spans="1:21" ht="14.4" customHeight="1" x14ac:dyDescent="0.3">
      <c r="A1618" s="661">
        <v>4</v>
      </c>
      <c r="B1618" s="662" t="s">
        <v>3182</v>
      </c>
      <c r="C1618" s="662" t="s">
        <v>3518</v>
      </c>
      <c r="D1618" s="743" t="s">
        <v>5665</v>
      </c>
      <c r="E1618" s="744" t="s">
        <v>3553</v>
      </c>
      <c r="F1618" s="662" t="s">
        <v>3512</v>
      </c>
      <c r="G1618" s="662" t="s">
        <v>5200</v>
      </c>
      <c r="H1618" s="662" t="s">
        <v>597</v>
      </c>
      <c r="I1618" s="662" t="s">
        <v>5201</v>
      </c>
      <c r="J1618" s="662" t="s">
        <v>5202</v>
      </c>
      <c r="K1618" s="662" t="s">
        <v>5203</v>
      </c>
      <c r="L1618" s="663">
        <v>0</v>
      </c>
      <c r="M1618" s="663">
        <v>0</v>
      </c>
      <c r="N1618" s="662">
        <v>2</v>
      </c>
      <c r="O1618" s="745">
        <v>0.5</v>
      </c>
      <c r="P1618" s="663">
        <v>0</v>
      </c>
      <c r="Q1618" s="678"/>
      <c r="R1618" s="662">
        <v>2</v>
      </c>
      <c r="S1618" s="678">
        <v>1</v>
      </c>
      <c r="T1618" s="745">
        <v>0.5</v>
      </c>
      <c r="U1618" s="701">
        <v>1</v>
      </c>
    </row>
    <row r="1619" spans="1:21" ht="14.4" customHeight="1" x14ac:dyDescent="0.3">
      <c r="A1619" s="661">
        <v>4</v>
      </c>
      <c r="B1619" s="662" t="s">
        <v>3182</v>
      </c>
      <c r="C1619" s="662" t="s">
        <v>3518</v>
      </c>
      <c r="D1619" s="743" t="s">
        <v>5665</v>
      </c>
      <c r="E1619" s="744" t="s">
        <v>3553</v>
      </c>
      <c r="F1619" s="662" t="s">
        <v>3512</v>
      </c>
      <c r="G1619" s="662" t="s">
        <v>3902</v>
      </c>
      <c r="H1619" s="662" t="s">
        <v>597</v>
      </c>
      <c r="I1619" s="662" t="s">
        <v>3903</v>
      </c>
      <c r="J1619" s="662" t="s">
        <v>768</v>
      </c>
      <c r="K1619" s="662" t="s">
        <v>2072</v>
      </c>
      <c r="L1619" s="663">
        <v>0</v>
      </c>
      <c r="M1619" s="663">
        <v>0</v>
      </c>
      <c r="N1619" s="662">
        <v>1</v>
      </c>
      <c r="O1619" s="745">
        <v>1</v>
      </c>
      <c r="P1619" s="663"/>
      <c r="Q1619" s="678"/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4</v>
      </c>
      <c r="B1620" s="662" t="s">
        <v>3182</v>
      </c>
      <c r="C1620" s="662" t="s">
        <v>3518</v>
      </c>
      <c r="D1620" s="743" t="s">
        <v>5665</v>
      </c>
      <c r="E1620" s="744" t="s">
        <v>3553</v>
      </c>
      <c r="F1620" s="662" t="s">
        <v>3512</v>
      </c>
      <c r="G1620" s="662" t="s">
        <v>3719</v>
      </c>
      <c r="H1620" s="662" t="s">
        <v>597</v>
      </c>
      <c r="I1620" s="662" t="s">
        <v>752</v>
      </c>
      <c r="J1620" s="662" t="s">
        <v>753</v>
      </c>
      <c r="K1620" s="662" t="s">
        <v>3302</v>
      </c>
      <c r="L1620" s="663">
        <v>110.28</v>
      </c>
      <c r="M1620" s="663">
        <v>220.56</v>
      </c>
      <c r="N1620" s="662">
        <v>2</v>
      </c>
      <c r="O1620" s="745">
        <v>1</v>
      </c>
      <c r="P1620" s="663">
        <v>220.56</v>
      </c>
      <c r="Q1620" s="678">
        <v>1</v>
      </c>
      <c r="R1620" s="662">
        <v>2</v>
      </c>
      <c r="S1620" s="678">
        <v>1</v>
      </c>
      <c r="T1620" s="745">
        <v>1</v>
      </c>
      <c r="U1620" s="701">
        <v>1</v>
      </c>
    </row>
    <row r="1621" spans="1:21" ht="14.4" customHeight="1" x14ac:dyDescent="0.3">
      <c r="A1621" s="661">
        <v>4</v>
      </c>
      <c r="B1621" s="662" t="s">
        <v>3182</v>
      </c>
      <c r="C1621" s="662" t="s">
        <v>3518</v>
      </c>
      <c r="D1621" s="743" t="s">
        <v>5665</v>
      </c>
      <c r="E1621" s="744" t="s">
        <v>3553</v>
      </c>
      <c r="F1621" s="662" t="s">
        <v>3512</v>
      </c>
      <c r="G1621" s="662" t="s">
        <v>5204</v>
      </c>
      <c r="H1621" s="662" t="s">
        <v>597</v>
      </c>
      <c r="I1621" s="662" t="s">
        <v>5205</v>
      </c>
      <c r="J1621" s="662" t="s">
        <v>5206</v>
      </c>
      <c r="K1621" s="662" t="s">
        <v>1880</v>
      </c>
      <c r="L1621" s="663">
        <v>0</v>
      </c>
      <c r="M1621" s="663">
        <v>0</v>
      </c>
      <c r="N1621" s="662">
        <v>1</v>
      </c>
      <c r="O1621" s="745">
        <v>0.5</v>
      </c>
      <c r="P1621" s="663">
        <v>0</v>
      </c>
      <c r="Q1621" s="678"/>
      <c r="R1621" s="662">
        <v>1</v>
      </c>
      <c r="S1621" s="678">
        <v>1</v>
      </c>
      <c r="T1621" s="745">
        <v>0.5</v>
      </c>
      <c r="U1621" s="701">
        <v>1</v>
      </c>
    </row>
    <row r="1622" spans="1:21" ht="14.4" customHeight="1" x14ac:dyDescent="0.3">
      <c r="A1622" s="661">
        <v>4</v>
      </c>
      <c r="B1622" s="662" t="s">
        <v>3182</v>
      </c>
      <c r="C1622" s="662" t="s">
        <v>3518</v>
      </c>
      <c r="D1622" s="743" t="s">
        <v>5665</v>
      </c>
      <c r="E1622" s="744" t="s">
        <v>3553</v>
      </c>
      <c r="F1622" s="662" t="s">
        <v>3512</v>
      </c>
      <c r="G1622" s="662" t="s">
        <v>3723</v>
      </c>
      <c r="H1622" s="662" t="s">
        <v>597</v>
      </c>
      <c r="I1622" s="662" t="s">
        <v>3724</v>
      </c>
      <c r="J1622" s="662" t="s">
        <v>2491</v>
      </c>
      <c r="K1622" s="662" t="s">
        <v>3725</v>
      </c>
      <c r="L1622" s="663">
        <v>2991.23</v>
      </c>
      <c r="M1622" s="663">
        <v>8973.69</v>
      </c>
      <c r="N1622" s="662">
        <v>3</v>
      </c>
      <c r="O1622" s="745">
        <v>0.5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4</v>
      </c>
      <c r="B1623" s="662" t="s">
        <v>3182</v>
      </c>
      <c r="C1623" s="662" t="s">
        <v>3518</v>
      </c>
      <c r="D1623" s="743" t="s">
        <v>5665</v>
      </c>
      <c r="E1623" s="744" t="s">
        <v>3553</v>
      </c>
      <c r="F1623" s="662" t="s">
        <v>3512</v>
      </c>
      <c r="G1623" s="662" t="s">
        <v>3693</v>
      </c>
      <c r="H1623" s="662" t="s">
        <v>597</v>
      </c>
      <c r="I1623" s="662" t="s">
        <v>914</v>
      </c>
      <c r="J1623" s="662" t="s">
        <v>3695</v>
      </c>
      <c r="K1623" s="662" t="s">
        <v>3726</v>
      </c>
      <c r="L1623" s="663">
        <v>63.7</v>
      </c>
      <c r="M1623" s="663">
        <v>63.7</v>
      </c>
      <c r="N1623" s="662">
        <v>1</v>
      </c>
      <c r="O1623" s="745">
        <v>0.5</v>
      </c>
      <c r="P1623" s="663">
        <v>63.7</v>
      </c>
      <c r="Q1623" s="678">
        <v>1</v>
      </c>
      <c r="R1623" s="662">
        <v>1</v>
      </c>
      <c r="S1623" s="678">
        <v>1</v>
      </c>
      <c r="T1623" s="745">
        <v>0.5</v>
      </c>
      <c r="U1623" s="701">
        <v>1</v>
      </c>
    </row>
    <row r="1624" spans="1:21" ht="14.4" customHeight="1" x14ac:dyDescent="0.3">
      <c r="A1624" s="661">
        <v>4</v>
      </c>
      <c r="B1624" s="662" t="s">
        <v>3182</v>
      </c>
      <c r="C1624" s="662" t="s">
        <v>3518</v>
      </c>
      <c r="D1624" s="743" t="s">
        <v>5665</v>
      </c>
      <c r="E1624" s="744" t="s">
        <v>3553</v>
      </c>
      <c r="F1624" s="662" t="s">
        <v>3512</v>
      </c>
      <c r="G1624" s="662" t="s">
        <v>4505</v>
      </c>
      <c r="H1624" s="662" t="s">
        <v>597</v>
      </c>
      <c r="I1624" s="662" t="s">
        <v>5207</v>
      </c>
      <c r="J1624" s="662" t="s">
        <v>5208</v>
      </c>
      <c r="K1624" s="662" t="s">
        <v>5209</v>
      </c>
      <c r="L1624" s="663">
        <v>40.340000000000003</v>
      </c>
      <c r="M1624" s="663">
        <v>40.340000000000003</v>
      </c>
      <c r="N1624" s="662">
        <v>1</v>
      </c>
      <c r="O1624" s="745">
        <v>1</v>
      </c>
      <c r="P1624" s="663"/>
      <c r="Q1624" s="678">
        <v>0</v>
      </c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4</v>
      </c>
      <c r="B1625" s="662" t="s">
        <v>3182</v>
      </c>
      <c r="C1625" s="662" t="s">
        <v>3518</v>
      </c>
      <c r="D1625" s="743" t="s">
        <v>5665</v>
      </c>
      <c r="E1625" s="744" t="s">
        <v>3553</v>
      </c>
      <c r="F1625" s="662" t="s">
        <v>3512</v>
      </c>
      <c r="G1625" s="662" t="s">
        <v>3629</v>
      </c>
      <c r="H1625" s="662" t="s">
        <v>597</v>
      </c>
      <c r="I1625" s="662" t="s">
        <v>1069</v>
      </c>
      <c r="J1625" s="662" t="s">
        <v>1070</v>
      </c>
      <c r="K1625" s="662" t="s">
        <v>4593</v>
      </c>
      <c r="L1625" s="663">
        <v>60.9</v>
      </c>
      <c r="M1625" s="663">
        <v>182.7</v>
      </c>
      <c r="N1625" s="662">
        <v>3</v>
      </c>
      <c r="O1625" s="745">
        <v>1</v>
      </c>
      <c r="P1625" s="663">
        <v>182.7</v>
      </c>
      <c r="Q1625" s="678">
        <v>1</v>
      </c>
      <c r="R1625" s="662">
        <v>3</v>
      </c>
      <c r="S1625" s="678">
        <v>1</v>
      </c>
      <c r="T1625" s="745">
        <v>1</v>
      </c>
      <c r="U1625" s="701">
        <v>1</v>
      </c>
    </row>
    <row r="1626" spans="1:21" ht="14.4" customHeight="1" x14ac:dyDescent="0.3">
      <c r="A1626" s="661">
        <v>4</v>
      </c>
      <c r="B1626" s="662" t="s">
        <v>3182</v>
      </c>
      <c r="C1626" s="662" t="s">
        <v>3518</v>
      </c>
      <c r="D1626" s="743" t="s">
        <v>5665</v>
      </c>
      <c r="E1626" s="744" t="s">
        <v>3553</v>
      </c>
      <c r="F1626" s="662" t="s">
        <v>3512</v>
      </c>
      <c r="G1626" s="662" t="s">
        <v>4594</v>
      </c>
      <c r="H1626" s="662" t="s">
        <v>597</v>
      </c>
      <c r="I1626" s="662" t="s">
        <v>2432</v>
      </c>
      <c r="J1626" s="662" t="s">
        <v>2433</v>
      </c>
      <c r="K1626" s="662" t="s">
        <v>4595</v>
      </c>
      <c r="L1626" s="663">
        <v>48.09</v>
      </c>
      <c r="M1626" s="663">
        <v>48.09</v>
      </c>
      <c r="N1626" s="662">
        <v>1</v>
      </c>
      <c r="O1626" s="745">
        <v>1</v>
      </c>
      <c r="P1626" s="663"/>
      <c r="Q1626" s="678">
        <v>0</v>
      </c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4</v>
      </c>
      <c r="B1627" s="662" t="s">
        <v>3182</v>
      </c>
      <c r="C1627" s="662" t="s">
        <v>3518</v>
      </c>
      <c r="D1627" s="743" t="s">
        <v>5665</v>
      </c>
      <c r="E1627" s="744" t="s">
        <v>3553</v>
      </c>
      <c r="F1627" s="662" t="s">
        <v>3512</v>
      </c>
      <c r="G1627" s="662" t="s">
        <v>5210</v>
      </c>
      <c r="H1627" s="662" t="s">
        <v>597</v>
      </c>
      <c r="I1627" s="662" t="s">
        <v>703</v>
      </c>
      <c r="J1627" s="662" t="s">
        <v>704</v>
      </c>
      <c r="K1627" s="662" t="s">
        <v>5211</v>
      </c>
      <c r="L1627" s="663">
        <v>27.28</v>
      </c>
      <c r="M1627" s="663">
        <v>54.56</v>
      </c>
      <c r="N1627" s="662">
        <v>2</v>
      </c>
      <c r="O1627" s="745">
        <v>1</v>
      </c>
      <c r="P1627" s="663"/>
      <c r="Q1627" s="678">
        <v>0</v>
      </c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4</v>
      </c>
      <c r="B1628" s="662" t="s">
        <v>3182</v>
      </c>
      <c r="C1628" s="662" t="s">
        <v>3518</v>
      </c>
      <c r="D1628" s="743" t="s">
        <v>5665</v>
      </c>
      <c r="E1628" s="744" t="s">
        <v>3553</v>
      </c>
      <c r="F1628" s="662" t="s">
        <v>3512</v>
      </c>
      <c r="G1628" s="662" t="s">
        <v>4509</v>
      </c>
      <c r="H1628" s="662" t="s">
        <v>597</v>
      </c>
      <c r="I1628" s="662" t="s">
        <v>5212</v>
      </c>
      <c r="J1628" s="662" t="s">
        <v>2255</v>
      </c>
      <c r="K1628" s="662" t="s">
        <v>5213</v>
      </c>
      <c r="L1628" s="663">
        <v>0</v>
      </c>
      <c r="M1628" s="663">
        <v>0</v>
      </c>
      <c r="N1628" s="662">
        <v>1</v>
      </c>
      <c r="O1628" s="745">
        <v>1</v>
      </c>
      <c r="P1628" s="663"/>
      <c r="Q1628" s="678"/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4</v>
      </c>
      <c r="B1629" s="662" t="s">
        <v>3182</v>
      </c>
      <c r="C1629" s="662" t="s">
        <v>3518</v>
      </c>
      <c r="D1629" s="743" t="s">
        <v>5665</v>
      </c>
      <c r="E1629" s="744" t="s">
        <v>3553</v>
      </c>
      <c r="F1629" s="662" t="s">
        <v>3512</v>
      </c>
      <c r="G1629" s="662" t="s">
        <v>3580</v>
      </c>
      <c r="H1629" s="662" t="s">
        <v>597</v>
      </c>
      <c r="I1629" s="662" t="s">
        <v>3581</v>
      </c>
      <c r="J1629" s="662" t="s">
        <v>939</v>
      </c>
      <c r="K1629" s="662" t="s">
        <v>3582</v>
      </c>
      <c r="L1629" s="663">
        <v>0</v>
      </c>
      <c r="M1629" s="663">
        <v>0</v>
      </c>
      <c r="N1629" s="662">
        <v>2</v>
      </c>
      <c r="O1629" s="745">
        <v>2</v>
      </c>
      <c r="P1629" s="663">
        <v>0</v>
      </c>
      <c r="Q1629" s="678"/>
      <c r="R1629" s="662">
        <v>1</v>
      </c>
      <c r="S1629" s="678">
        <v>0.5</v>
      </c>
      <c r="T1629" s="745">
        <v>1</v>
      </c>
      <c r="U1629" s="701">
        <v>0.5</v>
      </c>
    </row>
    <row r="1630" spans="1:21" ht="14.4" customHeight="1" x14ac:dyDescent="0.3">
      <c r="A1630" s="661">
        <v>4</v>
      </c>
      <c r="B1630" s="662" t="s">
        <v>3182</v>
      </c>
      <c r="C1630" s="662" t="s">
        <v>3518</v>
      </c>
      <c r="D1630" s="743" t="s">
        <v>5665</v>
      </c>
      <c r="E1630" s="744" t="s">
        <v>3553</v>
      </c>
      <c r="F1630" s="662" t="s">
        <v>3512</v>
      </c>
      <c r="G1630" s="662" t="s">
        <v>3580</v>
      </c>
      <c r="H1630" s="662" t="s">
        <v>597</v>
      </c>
      <c r="I1630" s="662" t="s">
        <v>2691</v>
      </c>
      <c r="J1630" s="662" t="s">
        <v>939</v>
      </c>
      <c r="K1630" s="662" t="s">
        <v>2692</v>
      </c>
      <c r="L1630" s="663">
        <v>0</v>
      </c>
      <c r="M1630" s="663">
        <v>0</v>
      </c>
      <c r="N1630" s="662">
        <v>2</v>
      </c>
      <c r="O1630" s="745">
        <v>1</v>
      </c>
      <c r="P1630" s="663"/>
      <c r="Q1630" s="678"/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4</v>
      </c>
      <c r="B1631" s="662" t="s">
        <v>3182</v>
      </c>
      <c r="C1631" s="662" t="s">
        <v>3518</v>
      </c>
      <c r="D1631" s="743" t="s">
        <v>5665</v>
      </c>
      <c r="E1631" s="744" t="s">
        <v>3553</v>
      </c>
      <c r="F1631" s="662" t="s">
        <v>3512</v>
      </c>
      <c r="G1631" s="662" t="s">
        <v>3697</v>
      </c>
      <c r="H1631" s="662" t="s">
        <v>597</v>
      </c>
      <c r="I1631" s="662" t="s">
        <v>2192</v>
      </c>
      <c r="J1631" s="662" t="s">
        <v>2193</v>
      </c>
      <c r="K1631" s="662" t="s">
        <v>5214</v>
      </c>
      <c r="L1631" s="663">
        <v>124.82</v>
      </c>
      <c r="M1631" s="663">
        <v>249.64</v>
      </c>
      <c r="N1631" s="662">
        <v>2</v>
      </c>
      <c r="O1631" s="745">
        <v>0.5</v>
      </c>
      <c r="P1631" s="663">
        <v>249.64</v>
      </c>
      <c r="Q1631" s="678">
        <v>1</v>
      </c>
      <c r="R1631" s="662">
        <v>2</v>
      </c>
      <c r="S1631" s="678">
        <v>1</v>
      </c>
      <c r="T1631" s="745">
        <v>0.5</v>
      </c>
      <c r="U1631" s="701">
        <v>1</v>
      </c>
    </row>
    <row r="1632" spans="1:21" ht="14.4" customHeight="1" x14ac:dyDescent="0.3">
      <c r="A1632" s="661">
        <v>4</v>
      </c>
      <c r="B1632" s="662" t="s">
        <v>3182</v>
      </c>
      <c r="C1632" s="662" t="s">
        <v>3518</v>
      </c>
      <c r="D1632" s="743" t="s">
        <v>5665</v>
      </c>
      <c r="E1632" s="744" t="s">
        <v>3553</v>
      </c>
      <c r="F1632" s="662" t="s">
        <v>3512</v>
      </c>
      <c r="G1632" s="662" t="s">
        <v>3805</v>
      </c>
      <c r="H1632" s="662" t="s">
        <v>597</v>
      </c>
      <c r="I1632" s="662" t="s">
        <v>1612</v>
      </c>
      <c r="J1632" s="662" t="s">
        <v>1613</v>
      </c>
      <c r="K1632" s="662" t="s">
        <v>3096</v>
      </c>
      <c r="L1632" s="663">
        <v>111.72</v>
      </c>
      <c r="M1632" s="663">
        <v>111.72</v>
      </c>
      <c r="N1632" s="662">
        <v>1</v>
      </c>
      <c r="O1632" s="745">
        <v>0.5</v>
      </c>
      <c r="P1632" s="663">
        <v>111.72</v>
      </c>
      <c r="Q1632" s="678">
        <v>1</v>
      </c>
      <c r="R1632" s="662">
        <v>1</v>
      </c>
      <c r="S1632" s="678">
        <v>1</v>
      </c>
      <c r="T1632" s="745">
        <v>0.5</v>
      </c>
      <c r="U1632" s="701">
        <v>1</v>
      </c>
    </row>
    <row r="1633" spans="1:21" ht="14.4" customHeight="1" x14ac:dyDescent="0.3">
      <c r="A1633" s="661">
        <v>4</v>
      </c>
      <c r="B1633" s="662" t="s">
        <v>3182</v>
      </c>
      <c r="C1633" s="662" t="s">
        <v>3518</v>
      </c>
      <c r="D1633" s="743" t="s">
        <v>5665</v>
      </c>
      <c r="E1633" s="744" t="s">
        <v>3553</v>
      </c>
      <c r="F1633" s="662" t="s">
        <v>3512</v>
      </c>
      <c r="G1633" s="662" t="s">
        <v>3905</v>
      </c>
      <c r="H1633" s="662" t="s">
        <v>597</v>
      </c>
      <c r="I1633" s="662" t="s">
        <v>1616</v>
      </c>
      <c r="J1633" s="662" t="s">
        <v>1617</v>
      </c>
      <c r="K1633" s="662" t="s">
        <v>1618</v>
      </c>
      <c r="L1633" s="663">
        <v>147.31</v>
      </c>
      <c r="M1633" s="663">
        <v>589.24</v>
      </c>
      <c r="N1633" s="662">
        <v>4</v>
      </c>
      <c r="O1633" s="745">
        <v>1.5</v>
      </c>
      <c r="P1633" s="663">
        <v>294.62</v>
      </c>
      <c r="Q1633" s="678">
        <v>0.5</v>
      </c>
      <c r="R1633" s="662">
        <v>2</v>
      </c>
      <c r="S1633" s="678">
        <v>0.5</v>
      </c>
      <c r="T1633" s="745">
        <v>0.5</v>
      </c>
      <c r="U1633" s="701">
        <v>0.33333333333333331</v>
      </c>
    </row>
    <row r="1634" spans="1:21" ht="14.4" customHeight="1" x14ac:dyDescent="0.3">
      <c r="A1634" s="661">
        <v>4</v>
      </c>
      <c r="B1634" s="662" t="s">
        <v>3182</v>
      </c>
      <c r="C1634" s="662" t="s">
        <v>3518</v>
      </c>
      <c r="D1634" s="743" t="s">
        <v>5665</v>
      </c>
      <c r="E1634" s="744" t="s">
        <v>3553</v>
      </c>
      <c r="F1634" s="662" t="s">
        <v>3512</v>
      </c>
      <c r="G1634" s="662" t="s">
        <v>3801</v>
      </c>
      <c r="H1634" s="662" t="s">
        <v>597</v>
      </c>
      <c r="I1634" s="662" t="s">
        <v>5215</v>
      </c>
      <c r="J1634" s="662" t="s">
        <v>4676</v>
      </c>
      <c r="K1634" s="662" t="s">
        <v>5216</v>
      </c>
      <c r="L1634" s="663">
        <v>0</v>
      </c>
      <c r="M1634" s="663">
        <v>0</v>
      </c>
      <c r="N1634" s="662">
        <v>1</v>
      </c>
      <c r="O1634" s="745">
        <v>0.5</v>
      </c>
      <c r="P1634" s="663"/>
      <c r="Q1634" s="678"/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4</v>
      </c>
      <c r="B1635" s="662" t="s">
        <v>3182</v>
      </c>
      <c r="C1635" s="662" t="s">
        <v>3518</v>
      </c>
      <c r="D1635" s="743" t="s">
        <v>5665</v>
      </c>
      <c r="E1635" s="744" t="s">
        <v>3553</v>
      </c>
      <c r="F1635" s="662" t="s">
        <v>3512</v>
      </c>
      <c r="G1635" s="662" t="s">
        <v>3611</v>
      </c>
      <c r="H1635" s="662" t="s">
        <v>597</v>
      </c>
      <c r="I1635" s="662" t="s">
        <v>748</v>
      </c>
      <c r="J1635" s="662" t="s">
        <v>749</v>
      </c>
      <c r="K1635" s="662" t="s">
        <v>3612</v>
      </c>
      <c r="L1635" s="663">
        <v>733.55</v>
      </c>
      <c r="M1635" s="663">
        <v>1467.1</v>
      </c>
      <c r="N1635" s="662">
        <v>2</v>
      </c>
      <c r="O1635" s="745">
        <v>1</v>
      </c>
      <c r="P1635" s="663">
        <v>1467.1</v>
      </c>
      <c r="Q1635" s="678">
        <v>1</v>
      </c>
      <c r="R1635" s="662">
        <v>2</v>
      </c>
      <c r="S1635" s="678">
        <v>1</v>
      </c>
      <c r="T1635" s="745">
        <v>1</v>
      </c>
      <c r="U1635" s="701">
        <v>1</v>
      </c>
    </row>
    <row r="1636" spans="1:21" ht="14.4" customHeight="1" x14ac:dyDescent="0.3">
      <c r="A1636" s="661">
        <v>4</v>
      </c>
      <c r="B1636" s="662" t="s">
        <v>3182</v>
      </c>
      <c r="C1636" s="662" t="s">
        <v>3518</v>
      </c>
      <c r="D1636" s="743" t="s">
        <v>5665</v>
      </c>
      <c r="E1636" s="744" t="s">
        <v>3553</v>
      </c>
      <c r="F1636" s="662" t="s">
        <v>3512</v>
      </c>
      <c r="G1636" s="662" t="s">
        <v>3611</v>
      </c>
      <c r="H1636" s="662" t="s">
        <v>597</v>
      </c>
      <c r="I1636" s="662" t="s">
        <v>2625</v>
      </c>
      <c r="J1636" s="662" t="s">
        <v>2626</v>
      </c>
      <c r="K1636" s="662" t="s">
        <v>3612</v>
      </c>
      <c r="L1636" s="663">
        <v>733.55</v>
      </c>
      <c r="M1636" s="663">
        <v>1467.1</v>
      </c>
      <c r="N1636" s="662">
        <v>2</v>
      </c>
      <c r="O1636" s="745">
        <v>1</v>
      </c>
      <c r="P1636" s="663"/>
      <c r="Q1636" s="678">
        <v>0</v>
      </c>
      <c r="R1636" s="662"/>
      <c r="S1636" s="678">
        <v>0</v>
      </c>
      <c r="T1636" s="745"/>
      <c r="U1636" s="701">
        <v>0</v>
      </c>
    </row>
    <row r="1637" spans="1:21" ht="14.4" customHeight="1" x14ac:dyDescent="0.3">
      <c r="A1637" s="661">
        <v>4</v>
      </c>
      <c r="B1637" s="662" t="s">
        <v>3182</v>
      </c>
      <c r="C1637" s="662" t="s">
        <v>3518</v>
      </c>
      <c r="D1637" s="743" t="s">
        <v>5665</v>
      </c>
      <c r="E1637" s="744" t="s">
        <v>3553</v>
      </c>
      <c r="F1637" s="662" t="s">
        <v>3512</v>
      </c>
      <c r="G1637" s="662" t="s">
        <v>3737</v>
      </c>
      <c r="H1637" s="662" t="s">
        <v>1373</v>
      </c>
      <c r="I1637" s="662" t="s">
        <v>4598</v>
      </c>
      <c r="J1637" s="662" t="s">
        <v>3418</v>
      </c>
      <c r="K1637" s="662" t="s">
        <v>4599</v>
      </c>
      <c r="L1637" s="663">
        <v>187.41</v>
      </c>
      <c r="M1637" s="663">
        <v>562.23</v>
      </c>
      <c r="N1637" s="662">
        <v>3</v>
      </c>
      <c r="O1637" s="745">
        <v>0.5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4</v>
      </c>
      <c r="B1638" s="662" t="s">
        <v>3182</v>
      </c>
      <c r="C1638" s="662" t="s">
        <v>3518</v>
      </c>
      <c r="D1638" s="743" t="s">
        <v>5665</v>
      </c>
      <c r="E1638" s="744" t="s">
        <v>3553</v>
      </c>
      <c r="F1638" s="662" t="s">
        <v>3512</v>
      </c>
      <c r="G1638" s="662" t="s">
        <v>3737</v>
      </c>
      <c r="H1638" s="662" t="s">
        <v>1373</v>
      </c>
      <c r="I1638" s="662" t="s">
        <v>4598</v>
      </c>
      <c r="J1638" s="662" t="s">
        <v>3418</v>
      </c>
      <c r="K1638" s="662" t="s">
        <v>4599</v>
      </c>
      <c r="L1638" s="663">
        <v>115.27</v>
      </c>
      <c r="M1638" s="663">
        <v>345.81</v>
      </c>
      <c r="N1638" s="662">
        <v>3</v>
      </c>
      <c r="O1638" s="745">
        <v>0.5</v>
      </c>
      <c r="P1638" s="663">
        <v>345.81</v>
      </c>
      <c r="Q1638" s="678">
        <v>1</v>
      </c>
      <c r="R1638" s="662">
        <v>3</v>
      </c>
      <c r="S1638" s="678">
        <v>1</v>
      </c>
      <c r="T1638" s="745">
        <v>0.5</v>
      </c>
      <c r="U1638" s="701">
        <v>1</v>
      </c>
    </row>
    <row r="1639" spans="1:21" ht="14.4" customHeight="1" x14ac:dyDescent="0.3">
      <c r="A1639" s="661">
        <v>4</v>
      </c>
      <c r="B1639" s="662" t="s">
        <v>3182</v>
      </c>
      <c r="C1639" s="662" t="s">
        <v>3518</v>
      </c>
      <c r="D1639" s="743" t="s">
        <v>5665</v>
      </c>
      <c r="E1639" s="744" t="s">
        <v>3553</v>
      </c>
      <c r="F1639" s="662" t="s">
        <v>3512</v>
      </c>
      <c r="G1639" s="662" t="s">
        <v>3613</v>
      </c>
      <c r="H1639" s="662" t="s">
        <v>597</v>
      </c>
      <c r="I1639" s="662" t="s">
        <v>927</v>
      </c>
      <c r="J1639" s="662" t="s">
        <v>1091</v>
      </c>
      <c r="K1639" s="662" t="s">
        <v>3614</v>
      </c>
      <c r="L1639" s="663">
        <v>0</v>
      </c>
      <c r="M1639" s="663">
        <v>0</v>
      </c>
      <c r="N1639" s="662">
        <v>1</v>
      </c>
      <c r="O1639" s="745">
        <v>1</v>
      </c>
      <c r="P1639" s="663"/>
      <c r="Q1639" s="678"/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4</v>
      </c>
      <c r="B1640" s="662" t="s">
        <v>3182</v>
      </c>
      <c r="C1640" s="662" t="s">
        <v>3518</v>
      </c>
      <c r="D1640" s="743" t="s">
        <v>5665</v>
      </c>
      <c r="E1640" s="744" t="s">
        <v>3553</v>
      </c>
      <c r="F1640" s="662" t="s">
        <v>3512</v>
      </c>
      <c r="G1640" s="662" t="s">
        <v>4520</v>
      </c>
      <c r="H1640" s="662" t="s">
        <v>1373</v>
      </c>
      <c r="I1640" s="662" t="s">
        <v>1472</v>
      </c>
      <c r="J1640" s="662" t="s">
        <v>1473</v>
      </c>
      <c r="K1640" s="662" t="s">
        <v>1027</v>
      </c>
      <c r="L1640" s="663">
        <v>69.16</v>
      </c>
      <c r="M1640" s="663">
        <v>69.16</v>
      </c>
      <c r="N1640" s="662">
        <v>1</v>
      </c>
      <c r="O1640" s="745">
        <v>0.5</v>
      </c>
      <c r="P1640" s="663">
        <v>69.16</v>
      </c>
      <c r="Q1640" s="678">
        <v>1</v>
      </c>
      <c r="R1640" s="662">
        <v>1</v>
      </c>
      <c r="S1640" s="678">
        <v>1</v>
      </c>
      <c r="T1640" s="745">
        <v>0.5</v>
      </c>
      <c r="U1640" s="701">
        <v>1</v>
      </c>
    </row>
    <row r="1641" spans="1:21" ht="14.4" customHeight="1" x14ac:dyDescent="0.3">
      <c r="A1641" s="661">
        <v>4</v>
      </c>
      <c r="B1641" s="662" t="s">
        <v>3182</v>
      </c>
      <c r="C1641" s="662" t="s">
        <v>3518</v>
      </c>
      <c r="D1641" s="743" t="s">
        <v>5665</v>
      </c>
      <c r="E1641" s="744" t="s">
        <v>3553</v>
      </c>
      <c r="F1641" s="662" t="s">
        <v>3512</v>
      </c>
      <c r="G1641" s="662" t="s">
        <v>3700</v>
      </c>
      <c r="H1641" s="662" t="s">
        <v>597</v>
      </c>
      <c r="I1641" s="662" t="s">
        <v>825</v>
      </c>
      <c r="J1641" s="662" t="s">
        <v>826</v>
      </c>
      <c r="K1641" s="662" t="s">
        <v>3701</v>
      </c>
      <c r="L1641" s="663">
        <v>232.37</v>
      </c>
      <c r="M1641" s="663">
        <v>1394.22</v>
      </c>
      <c r="N1641" s="662">
        <v>6</v>
      </c>
      <c r="O1641" s="745">
        <v>5</v>
      </c>
      <c r="P1641" s="663">
        <v>929.48</v>
      </c>
      <c r="Q1641" s="678">
        <v>0.66666666666666663</v>
      </c>
      <c r="R1641" s="662">
        <v>4</v>
      </c>
      <c r="S1641" s="678">
        <v>0.66666666666666663</v>
      </c>
      <c r="T1641" s="745">
        <v>3</v>
      </c>
      <c r="U1641" s="701">
        <v>0.6</v>
      </c>
    </row>
    <row r="1642" spans="1:21" ht="14.4" customHeight="1" x14ac:dyDescent="0.3">
      <c r="A1642" s="661">
        <v>4</v>
      </c>
      <c r="B1642" s="662" t="s">
        <v>3182</v>
      </c>
      <c r="C1642" s="662" t="s">
        <v>3518</v>
      </c>
      <c r="D1642" s="743" t="s">
        <v>5665</v>
      </c>
      <c r="E1642" s="744" t="s">
        <v>3553</v>
      </c>
      <c r="F1642" s="662" t="s">
        <v>3512</v>
      </c>
      <c r="G1642" s="662" t="s">
        <v>3742</v>
      </c>
      <c r="H1642" s="662" t="s">
        <v>597</v>
      </c>
      <c r="I1642" s="662" t="s">
        <v>3743</v>
      </c>
      <c r="J1642" s="662" t="s">
        <v>3744</v>
      </c>
      <c r="K1642" s="662" t="s">
        <v>3745</v>
      </c>
      <c r="L1642" s="663">
        <v>139.77000000000001</v>
      </c>
      <c r="M1642" s="663">
        <v>2236.3200000000002</v>
      </c>
      <c r="N1642" s="662">
        <v>16</v>
      </c>
      <c r="O1642" s="745">
        <v>1.5</v>
      </c>
      <c r="P1642" s="663">
        <v>559.08000000000004</v>
      </c>
      <c r="Q1642" s="678">
        <v>0.25</v>
      </c>
      <c r="R1642" s="662">
        <v>4</v>
      </c>
      <c r="S1642" s="678">
        <v>0.25</v>
      </c>
      <c r="T1642" s="745">
        <v>0.5</v>
      </c>
      <c r="U1642" s="701">
        <v>0.33333333333333331</v>
      </c>
    </row>
    <row r="1643" spans="1:21" ht="14.4" customHeight="1" x14ac:dyDescent="0.3">
      <c r="A1643" s="661">
        <v>4</v>
      </c>
      <c r="B1643" s="662" t="s">
        <v>3182</v>
      </c>
      <c r="C1643" s="662" t="s">
        <v>3518</v>
      </c>
      <c r="D1643" s="743" t="s">
        <v>5665</v>
      </c>
      <c r="E1643" s="744" t="s">
        <v>3553</v>
      </c>
      <c r="F1643" s="662" t="s">
        <v>3512</v>
      </c>
      <c r="G1643" s="662" t="s">
        <v>3742</v>
      </c>
      <c r="H1643" s="662" t="s">
        <v>597</v>
      </c>
      <c r="I1643" s="662" t="s">
        <v>3743</v>
      </c>
      <c r="J1643" s="662" t="s">
        <v>3744</v>
      </c>
      <c r="K1643" s="662" t="s">
        <v>3745</v>
      </c>
      <c r="L1643" s="663">
        <v>140.72</v>
      </c>
      <c r="M1643" s="663">
        <v>1970.08</v>
      </c>
      <c r="N1643" s="662">
        <v>14</v>
      </c>
      <c r="O1643" s="745">
        <v>3</v>
      </c>
      <c r="P1643" s="663">
        <v>1970.08</v>
      </c>
      <c r="Q1643" s="678">
        <v>1</v>
      </c>
      <c r="R1643" s="662">
        <v>14</v>
      </c>
      <c r="S1643" s="678">
        <v>1</v>
      </c>
      <c r="T1643" s="745">
        <v>3</v>
      </c>
      <c r="U1643" s="701">
        <v>1</v>
      </c>
    </row>
    <row r="1644" spans="1:21" ht="14.4" customHeight="1" x14ac:dyDescent="0.3">
      <c r="A1644" s="661">
        <v>4</v>
      </c>
      <c r="B1644" s="662" t="s">
        <v>3182</v>
      </c>
      <c r="C1644" s="662" t="s">
        <v>3518</v>
      </c>
      <c r="D1644" s="743" t="s">
        <v>5665</v>
      </c>
      <c r="E1644" s="744" t="s">
        <v>3553</v>
      </c>
      <c r="F1644" s="662" t="s">
        <v>3512</v>
      </c>
      <c r="G1644" s="662" t="s">
        <v>5217</v>
      </c>
      <c r="H1644" s="662" t="s">
        <v>597</v>
      </c>
      <c r="I1644" s="662" t="s">
        <v>861</v>
      </c>
      <c r="J1644" s="662" t="s">
        <v>5218</v>
      </c>
      <c r="K1644" s="662" t="s">
        <v>3469</v>
      </c>
      <c r="L1644" s="663">
        <v>38.56</v>
      </c>
      <c r="M1644" s="663">
        <v>38.56</v>
      </c>
      <c r="N1644" s="662">
        <v>1</v>
      </c>
      <c r="O1644" s="745">
        <v>1</v>
      </c>
      <c r="P1644" s="663">
        <v>38.56</v>
      </c>
      <c r="Q1644" s="678">
        <v>1</v>
      </c>
      <c r="R1644" s="662">
        <v>1</v>
      </c>
      <c r="S1644" s="678">
        <v>1</v>
      </c>
      <c r="T1644" s="745">
        <v>1</v>
      </c>
      <c r="U1644" s="701">
        <v>1</v>
      </c>
    </row>
    <row r="1645" spans="1:21" ht="14.4" customHeight="1" x14ac:dyDescent="0.3">
      <c r="A1645" s="661">
        <v>4</v>
      </c>
      <c r="B1645" s="662" t="s">
        <v>3182</v>
      </c>
      <c r="C1645" s="662" t="s">
        <v>3518</v>
      </c>
      <c r="D1645" s="743" t="s">
        <v>5665</v>
      </c>
      <c r="E1645" s="744" t="s">
        <v>3553</v>
      </c>
      <c r="F1645" s="662" t="s">
        <v>3512</v>
      </c>
      <c r="G1645" s="662" t="s">
        <v>3584</v>
      </c>
      <c r="H1645" s="662" t="s">
        <v>597</v>
      </c>
      <c r="I1645" s="662" t="s">
        <v>896</v>
      </c>
      <c r="J1645" s="662" t="s">
        <v>3585</v>
      </c>
      <c r="K1645" s="662" t="s">
        <v>3586</v>
      </c>
      <c r="L1645" s="663">
        <v>53.57</v>
      </c>
      <c r="M1645" s="663">
        <v>642.84</v>
      </c>
      <c r="N1645" s="662">
        <v>12</v>
      </c>
      <c r="O1645" s="745">
        <v>3</v>
      </c>
      <c r="P1645" s="663">
        <v>535.70000000000005</v>
      </c>
      <c r="Q1645" s="678">
        <v>0.83333333333333337</v>
      </c>
      <c r="R1645" s="662">
        <v>10</v>
      </c>
      <c r="S1645" s="678">
        <v>0.83333333333333337</v>
      </c>
      <c r="T1645" s="745">
        <v>2</v>
      </c>
      <c r="U1645" s="701">
        <v>0.66666666666666663</v>
      </c>
    </row>
    <row r="1646" spans="1:21" ht="14.4" customHeight="1" x14ac:dyDescent="0.3">
      <c r="A1646" s="661">
        <v>4</v>
      </c>
      <c r="B1646" s="662" t="s">
        <v>3182</v>
      </c>
      <c r="C1646" s="662" t="s">
        <v>3518</v>
      </c>
      <c r="D1646" s="743" t="s">
        <v>5665</v>
      </c>
      <c r="E1646" s="744" t="s">
        <v>3553</v>
      </c>
      <c r="F1646" s="662" t="s">
        <v>3512</v>
      </c>
      <c r="G1646" s="662" t="s">
        <v>3683</v>
      </c>
      <c r="H1646" s="662" t="s">
        <v>1373</v>
      </c>
      <c r="I1646" s="662" t="s">
        <v>5219</v>
      </c>
      <c r="J1646" s="662" t="s">
        <v>5220</v>
      </c>
      <c r="K1646" s="662" t="s">
        <v>5221</v>
      </c>
      <c r="L1646" s="663">
        <v>234.34</v>
      </c>
      <c r="M1646" s="663">
        <v>234.34</v>
      </c>
      <c r="N1646" s="662">
        <v>1</v>
      </c>
      <c r="O1646" s="745">
        <v>1</v>
      </c>
      <c r="P1646" s="663"/>
      <c r="Q1646" s="678">
        <v>0</v>
      </c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4</v>
      </c>
      <c r="B1647" s="662" t="s">
        <v>3182</v>
      </c>
      <c r="C1647" s="662" t="s">
        <v>3518</v>
      </c>
      <c r="D1647" s="743" t="s">
        <v>5665</v>
      </c>
      <c r="E1647" s="744" t="s">
        <v>3553</v>
      </c>
      <c r="F1647" s="662" t="s">
        <v>3512</v>
      </c>
      <c r="G1647" s="662" t="s">
        <v>3615</v>
      </c>
      <c r="H1647" s="662" t="s">
        <v>597</v>
      </c>
      <c r="I1647" s="662" t="s">
        <v>3643</v>
      </c>
      <c r="J1647" s="662" t="s">
        <v>2258</v>
      </c>
      <c r="K1647" s="662" t="s">
        <v>3644</v>
      </c>
      <c r="L1647" s="663">
        <v>0</v>
      </c>
      <c r="M1647" s="663">
        <v>0</v>
      </c>
      <c r="N1647" s="662">
        <v>2</v>
      </c>
      <c r="O1647" s="745">
        <v>0.5</v>
      </c>
      <c r="P1647" s="663">
        <v>0</v>
      </c>
      <c r="Q1647" s="678"/>
      <c r="R1647" s="662">
        <v>2</v>
      </c>
      <c r="S1647" s="678">
        <v>1</v>
      </c>
      <c r="T1647" s="745">
        <v>0.5</v>
      </c>
      <c r="U1647" s="701">
        <v>1</v>
      </c>
    </row>
    <row r="1648" spans="1:21" ht="14.4" customHeight="1" x14ac:dyDescent="0.3">
      <c r="A1648" s="661">
        <v>4</v>
      </c>
      <c r="B1648" s="662" t="s">
        <v>3182</v>
      </c>
      <c r="C1648" s="662" t="s">
        <v>3518</v>
      </c>
      <c r="D1648" s="743" t="s">
        <v>5665</v>
      </c>
      <c r="E1648" s="744" t="s">
        <v>3553</v>
      </c>
      <c r="F1648" s="662" t="s">
        <v>3512</v>
      </c>
      <c r="G1648" s="662" t="s">
        <v>3572</v>
      </c>
      <c r="H1648" s="662" t="s">
        <v>1373</v>
      </c>
      <c r="I1648" s="662" t="s">
        <v>1435</v>
      </c>
      <c r="J1648" s="662" t="s">
        <v>1436</v>
      </c>
      <c r="K1648" s="662" t="s">
        <v>3309</v>
      </c>
      <c r="L1648" s="663">
        <v>2309.36</v>
      </c>
      <c r="M1648" s="663">
        <v>4618.72</v>
      </c>
      <c r="N1648" s="662">
        <v>2</v>
      </c>
      <c r="O1648" s="745">
        <v>1</v>
      </c>
      <c r="P1648" s="663">
        <v>4618.72</v>
      </c>
      <c r="Q1648" s="678">
        <v>1</v>
      </c>
      <c r="R1648" s="662">
        <v>2</v>
      </c>
      <c r="S1648" s="678">
        <v>1</v>
      </c>
      <c r="T1648" s="745">
        <v>1</v>
      </c>
      <c r="U1648" s="701">
        <v>1</v>
      </c>
    </row>
    <row r="1649" spans="1:21" ht="14.4" customHeight="1" x14ac:dyDescent="0.3">
      <c r="A1649" s="661">
        <v>4</v>
      </c>
      <c r="B1649" s="662" t="s">
        <v>3182</v>
      </c>
      <c r="C1649" s="662" t="s">
        <v>3518</v>
      </c>
      <c r="D1649" s="743" t="s">
        <v>5665</v>
      </c>
      <c r="E1649" s="744" t="s">
        <v>3553</v>
      </c>
      <c r="F1649" s="662" t="s">
        <v>3512</v>
      </c>
      <c r="G1649" s="662" t="s">
        <v>3752</v>
      </c>
      <c r="H1649" s="662" t="s">
        <v>597</v>
      </c>
      <c r="I1649" s="662" t="s">
        <v>3753</v>
      </c>
      <c r="J1649" s="662" t="s">
        <v>1002</v>
      </c>
      <c r="K1649" s="662" t="s">
        <v>3754</v>
      </c>
      <c r="L1649" s="663">
        <v>65.22</v>
      </c>
      <c r="M1649" s="663">
        <v>456.53999999999996</v>
      </c>
      <c r="N1649" s="662">
        <v>7</v>
      </c>
      <c r="O1649" s="745">
        <v>3</v>
      </c>
      <c r="P1649" s="663">
        <v>260.88</v>
      </c>
      <c r="Q1649" s="678">
        <v>0.57142857142857151</v>
      </c>
      <c r="R1649" s="662">
        <v>4</v>
      </c>
      <c r="S1649" s="678">
        <v>0.5714285714285714</v>
      </c>
      <c r="T1649" s="745">
        <v>2</v>
      </c>
      <c r="U1649" s="701">
        <v>0.66666666666666663</v>
      </c>
    </row>
    <row r="1650" spans="1:21" ht="14.4" customHeight="1" x14ac:dyDescent="0.3">
      <c r="A1650" s="661">
        <v>4</v>
      </c>
      <c r="B1650" s="662" t="s">
        <v>3182</v>
      </c>
      <c r="C1650" s="662" t="s">
        <v>3518</v>
      </c>
      <c r="D1650" s="743" t="s">
        <v>5665</v>
      </c>
      <c r="E1650" s="744" t="s">
        <v>3553</v>
      </c>
      <c r="F1650" s="662" t="s">
        <v>3512</v>
      </c>
      <c r="G1650" s="662" t="s">
        <v>3877</v>
      </c>
      <c r="H1650" s="662" t="s">
        <v>1373</v>
      </c>
      <c r="I1650" s="662" t="s">
        <v>4616</v>
      </c>
      <c r="J1650" s="662" t="s">
        <v>2205</v>
      </c>
      <c r="K1650" s="662" t="s">
        <v>4617</v>
      </c>
      <c r="L1650" s="663">
        <v>0</v>
      </c>
      <c r="M1650" s="663">
        <v>0</v>
      </c>
      <c r="N1650" s="662">
        <v>2</v>
      </c>
      <c r="O1650" s="745">
        <v>2</v>
      </c>
      <c r="P1650" s="663">
        <v>0</v>
      </c>
      <c r="Q1650" s="678"/>
      <c r="R1650" s="662">
        <v>1</v>
      </c>
      <c r="S1650" s="678">
        <v>0.5</v>
      </c>
      <c r="T1650" s="745">
        <v>1</v>
      </c>
      <c r="U1650" s="701">
        <v>0.5</v>
      </c>
    </row>
    <row r="1651" spans="1:21" ht="14.4" customHeight="1" x14ac:dyDescent="0.3">
      <c r="A1651" s="661">
        <v>4</v>
      </c>
      <c r="B1651" s="662" t="s">
        <v>3182</v>
      </c>
      <c r="C1651" s="662" t="s">
        <v>3518</v>
      </c>
      <c r="D1651" s="743" t="s">
        <v>5665</v>
      </c>
      <c r="E1651" s="744" t="s">
        <v>3553</v>
      </c>
      <c r="F1651" s="662" t="s">
        <v>3512</v>
      </c>
      <c r="G1651" s="662" t="s">
        <v>3877</v>
      </c>
      <c r="H1651" s="662" t="s">
        <v>597</v>
      </c>
      <c r="I1651" s="662" t="s">
        <v>2204</v>
      </c>
      <c r="J1651" s="662" t="s">
        <v>2205</v>
      </c>
      <c r="K1651" s="662" t="s">
        <v>4618</v>
      </c>
      <c r="L1651" s="663">
        <v>36.54</v>
      </c>
      <c r="M1651" s="663">
        <v>73.08</v>
      </c>
      <c r="N1651" s="662">
        <v>2</v>
      </c>
      <c r="O1651" s="745">
        <v>1</v>
      </c>
      <c r="P1651" s="663">
        <v>73.08</v>
      </c>
      <c r="Q1651" s="678">
        <v>1</v>
      </c>
      <c r="R1651" s="662">
        <v>2</v>
      </c>
      <c r="S1651" s="678">
        <v>1</v>
      </c>
      <c r="T1651" s="745">
        <v>1</v>
      </c>
      <c r="U1651" s="701">
        <v>1</v>
      </c>
    </row>
    <row r="1652" spans="1:21" ht="14.4" customHeight="1" x14ac:dyDescent="0.3">
      <c r="A1652" s="661">
        <v>4</v>
      </c>
      <c r="B1652" s="662" t="s">
        <v>3182</v>
      </c>
      <c r="C1652" s="662" t="s">
        <v>3518</v>
      </c>
      <c r="D1652" s="743" t="s">
        <v>5665</v>
      </c>
      <c r="E1652" s="744" t="s">
        <v>3553</v>
      </c>
      <c r="F1652" s="662" t="s">
        <v>3512</v>
      </c>
      <c r="G1652" s="662" t="s">
        <v>3589</v>
      </c>
      <c r="H1652" s="662" t="s">
        <v>597</v>
      </c>
      <c r="I1652" s="662" t="s">
        <v>3590</v>
      </c>
      <c r="J1652" s="662" t="s">
        <v>3591</v>
      </c>
      <c r="K1652" s="662" t="s">
        <v>1842</v>
      </c>
      <c r="L1652" s="663">
        <v>93.71</v>
      </c>
      <c r="M1652" s="663">
        <v>93.71</v>
      </c>
      <c r="N1652" s="662">
        <v>1</v>
      </c>
      <c r="O1652" s="745">
        <v>1</v>
      </c>
      <c r="P1652" s="663"/>
      <c r="Q1652" s="678">
        <v>0</v>
      </c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4</v>
      </c>
      <c r="B1653" s="662" t="s">
        <v>3182</v>
      </c>
      <c r="C1653" s="662" t="s">
        <v>3518</v>
      </c>
      <c r="D1653" s="743" t="s">
        <v>5665</v>
      </c>
      <c r="E1653" s="744" t="s">
        <v>3553</v>
      </c>
      <c r="F1653" s="662" t="s">
        <v>3512</v>
      </c>
      <c r="G1653" s="662" t="s">
        <v>3589</v>
      </c>
      <c r="H1653" s="662" t="s">
        <v>597</v>
      </c>
      <c r="I1653" s="662" t="s">
        <v>3590</v>
      </c>
      <c r="J1653" s="662" t="s">
        <v>3591</v>
      </c>
      <c r="K1653" s="662" t="s">
        <v>1842</v>
      </c>
      <c r="L1653" s="663">
        <v>57.64</v>
      </c>
      <c r="M1653" s="663">
        <v>57.64</v>
      </c>
      <c r="N1653" s="662">
        <v>1</v>
      </c>
      <c r="O1653" s="745">
        <v>0.5</v>
      </c>
      <c r="P1653" s="663">
        <v>57.64</v>
      </c>
      <c r="Q1653" s="678">
        <v>1</v>
      </c>
      <c r="R1653" s="662">
        <v>1</v>
      </c>
      <c r="S1653" s="678">
        <v>1</v>
      </c>
      <c r="T1653" s="745">
        <v>0.5</v>
      </c>
      <c r="U1653" s="701">
        <v>1</v>
      </c>
    </row>
    <row r="1654" spans="1:21" ht="14.4" customHeight="1" x14ac:dyDescent="0.3">
      <c r="A1654" s="661">
        <v>4</v>
      </c>
      <c r="B1654" s="662" t="s">
        <v>3182</v>
      </c>
      <c r="C1654" s="662" t="s">
        <v>3518</v>
      </c>
      <c r="D1654" s="743" t="s">
        <v>5665</v>
      </c>
      <c r="E1654" s="744" t="s">
        <v>3553</v>
      </c>
      <c r="F1654" s="662" t="s">
        <v>3512</v>
      </c>
      <c r="G1654" s="662" t="s">
        <v>3589</v>
      </c>
      <c r="H1654" s="662" t="s">
        <v>597</v>
      </c>
      <c r="I1654" s="662" t="s">
        <v>3639</v>
      </c>
      <c r="J1654" s="662" t="s">
        <v>3591</v>
      </c>
      <c r="K1654" s="662" t="s">
        <v>1845</v>
      </c>
      <c r="L1654" s="663">
        <v>301.2</v>
      </c>
      <c r="M1654" s="663">
        <v>903.59999999999991</v>
      </c>
      <c r="N1654" s="662">
        <v>3</v>
      </c>
      <c r="O1654" s="745">
        <v>1</v>
      </c>
      <c r="P1654" s="663">
        <v>301.2</v>
      </c>
      <c r="Q1654" s="678">
        <v>0.33333333333333337</v>
      </c>
      <c r="R1654" s="662">
        <v>1</v>
      </c>
      <c r="S1654" s="678">
        <v>0.33333333333333331</v>
      </c>
      <c r="T1654" s="745">
        <v>0.5</v>
      </c>
      <c r="U1654" s="701">
        <v>0.5</v>
      </c>
    </row>
    <row r="1655" spans="1:21" ht="14.4" customHeight="1" x14ac:dyDescent="0.3">
      <c r="A1655" s="661">
        <v>4</v>
      </c>
      <c r="B1655" s="662" t="s">
        <v>3182</v>
      </c>
      <c r="C1655" s="662" t="s">
        <v>3518</v>
      </c>
      <c r="D1655" s="743" t="s">
        <v>5665</v>
      </c>
      <c r="E1655" s="744" t="s">
        <v>3553</v>
      </c>
      <c r="F1655" s="662" t="s">
        <v>3512</v>
      </c>
      <c r="G1655" s="662" t="s">
        <v>3589</v>
      </c>
      <c r="H1655" s="662" t="s">
        <v>597</v>
      </c>
      <c r="I1655" s="662" t="s">
        <v>3639</v>
      </c>
      <c r="J1655" s="662" t="s">
        <v>3591</v>
      </c>
      <c r="K1655" s="662" t="s">
        <v>1845</v>
      </c>
      <c r="L1655" s="663">
        <v>185.26</v>
      </c>
      <c r="M1655" s="663">
        <v>2964.16</v>
      </c>
      <c r="N1655" s="662">
        <v>16</v>
      </c>
      <c r="O1655" s="745">
        <v>8.5</v>
      </c>
      <c r="P1655" s="663">
        <v>2223.12</v>
      </c>
      <c r="Q1655" s="678">
        <v>0.75</v>
      </c>
      <c r="R1655" s="662">
        <v>12</v>
      </c>
      <c r="S1655" s="678">
        <v>0.75</v>
      </c>
      <c r="T1655" s="745">
        <v>6</v>
      </c>
      <c r="U1655" s="701">
        <v>0.70588235294117652</v>
      </c>
    </row>
    <row r="1656" spans="1:21" ht="14.4" customHeight="1" x14ac:dyDescent="0.3">
      <c r="A1656" s="661">
        <v>4</v>
      </c>
      <c r="B1656" s="662" t="s">
        <v>3182</v>
      </c>
      <c r="C1656" s="662" t="s">
        <v>3518</v>
      </c>
      <c r="D1656" s="743" t="s">
        <v>5665</v>
      </c>
      <c r="E1656" s="744" t="s">
        <v>3553</v>
      </c>
      <c r="F1656" s="662" t="s">
        <v>3512</v>
      </c>
      <c r="G1656" s="662" t="s">
        <v>3684</v>
      </c>
      <c r="H1656" s="662" t="s">
        <v>1373</v>
      </c>
      <c r="I1656" s="662" t="s">
        <v>5222</v>
      </c>
      <c r="J1656" s="662" t="s">
        <v>2738</v>
      </c>
      <c r="K1656" s="662" t="s">
        <v>5223</v>
      </c>
      <c r="L1656" s="663">
        <v>205.84</v>
      </c>
      <c r="M1656" s="663">
        <v>205.84</v>
      </c>
      <c r="N1656" s="662">
        <v>1</v>
      </c>
      <c r="O1656" s="745">
        <v>0.5</v>
      </c>
      <c r="P1656" s="663">
        <v>205.84</v>
      </c>
      <c r="Q1656" s="678">
        <v>1</v>
      </c>
      <c r="R1656" s="662">
        <v>1</v>
      </c>
      <c r="S1656" s="678">
        <v>1</v>
      </c>
      <c r="T1656" s="745">
        <v>0.5</v>
      </c>
      <c r="U1656" s="701">
        <v>1</v>
      </c>
    </row>
    <row r="1657" spans="1:21" ht="14.4" customHeight="1" x14ac:dyDescent="0.3">
      <c r="A1657" s="661">
        <v>4</v>
      </c>
      <c r="B1657" s="662" t="s">
        <v>3182</v>
      </c>
      <c r="C1657" s="662" t="s">
        <v>3518</v>
      </c>
      <c r="D1657" s="743" t="s">
        <v>5665</v>
      </c>
      <c r="E1657" s="744" t="s">
        <v>3553</v>
      </c>
      <c r="F1657" s="662" t="s">
        <v>3512</v>
      </c>
      <c r="G1657" s="662" t="s">
        <v>3684</v>
      </c>
      <c r="H1657" s="662" t="s">
        <v>1373</v>
      </c>
      <c r="I1657" s="662" t="s">
        <v>4626</v>
      </c>
      <c r="J1657" s="662" t="s">
        <v>2738</v>
      </c>
      <c r="K1657" s="662" t="s">
        <v>4627</v>
      </c>
      <c r="L1657" s="663">
        <v>0</v>
      </c>
      <c r="M1657" s="663">
        <v>0</v>
      </c>
      <c r="N1657" s="662">
        <v>1</v>
      </c>
      <c r="O1657" s="745">
        <v>0.5</v>
      </c>
      <c r="P1657" s="663">
        <v>0</v>
      </c>
      <c r="Q1657" s="678"/>
      <c r="R1657" s="662">
        <v>1</v>
      </c>
      <c r="S1657" s="678">
        <v>1</v>
      </c>
      <c r="T1657" s="745">
        <v>0.5</v>
      </c>
      <c r="U1657" s="701">
        <v>1</v>
      </c>
    </row>
    <row r="1658" spans="1:21" ht="14.4" customHeight="1" x14ac:dyDescent="0.3">
      <c r="A1658" s="661">
        <v>4</v>
      </c>
      <c r="B1658" s="662" t="s">
        <v>3182</v>
      </c>
      <c r="C1658" s="662" t="s">
        <v>3518</v>
      </c>
      <c r="D1658" s="743" t="s">
        <v>5665</v>
      </c>
      <c r="E1658" s="744" t="s">
        <v>3553</v>
      </c>
      <c r="F1658" s="662" t="s">
        <v>3512</v>
      </c>
      <c r="G1658" s="662" t="s">
        <v>3708</v>
      </c>
      <c r="H1658" s="662" t="s">
        <v>597</v>
      </c>
      <c r="I1658" s="662" t="s">
        <v>2461</v>
      </c>
      <c r="J1658" s="662" t="s">
        <v>3709</v>
      </c>
      <c r="K1658" s="662" t="s">
        <v>3710</v>
      </c>
      <c r="L1658" s="663">
        <v>66.819999999999993</v>
      </c>
      <c r="M1658" s="663">
        <v>133.63999999999999</v>
      </c>
      <c r="N1658" s="662">
        <v>2</v>
      </c>
      <c r="O1658" s="745">
        <v>0.5</v>
      </c>
      <c r="P1658" s="663">
        <v>133.63999999999999</v>
      </c>
      <c r="Q1658" s="678">
        <v>1</v>
      </c>
      <c r="R1658" s="662">
        <v>2</v>
      </c>
      <c r="S1658" s="678">
        <v>1</v>
      </c>
      <c r="T1658" s="745">
        <v>0.5</v>
      </c>
      <c r="U1658" s="701">
        <v>1</v>
      </c>
    </row>
    <row r="1659" spans="1:21" ht="14.4" customHeight="1" x14ac:dyDescent="0.3">
      <c r="A1659" s="661">
        <v>4</v>
      </c>
      <c r="B1659" s="662" t="s">
        <v>3182</v>
      </c>
      <c r="C1659" s="662" t="s">
        <v>3518</v>
      </c>
      <c r="D1659" s="743" t="s">
        <v>5665</v>
      </c>
      <c r="E1659" s="744" t="s">
        <v>3553</v>
      </c>
      <c r="F1659" s="662" t="s">
        <v>3512</v>
      </c>
      <c r="G1659" s="662" t="s">
        <v>5147</v>
      </c>
      <c r="H1659" s="662" t="s">
        <v>1373</v>
      </c>
      <c r="I1659" s="662" t="s">
        <v>5148</v>
      </c>
      <c r="J1659" s="662" t="s">
        <v>1466</v>
      </c>
      <c r="K1659" s="662" t="s">
        <v>4522</v>
      </c>
      <c r="L1659" s="663">
        <v>144.81</v>
      </c>
      <c r="M1659" s="663">
        <v>144.81</v>
      </c>
      <c r="N1659" s="662">
        <v>1</v>
      </c>
      <c r="O1659" s="745">
        <v>0.5</v>
      </c>
      <c r="P1659" s="663"/>
      <c r="Q1659" s="678">
        <v>0</v>
      </c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4</v>
      </c>
      <c r="B1660" s="662" t="s">
        <v>3182</v>
      </c>
      <c r="C1660" s="662" t="s">
        <v>3518</v>
      </c>
      <c r="D1660" s="743" t="s">
        <v>5665</v>
      </c>
      <c r="E1660" s="744" t="s">
        <v>3553</v>
      </c>
      <c r="F1660" s="662" t="s">
        <v>3512</v>
      </c>
      <c r="G1660" s="662" t="s">
        <v>3995</v>
      </c>
      <c r="H1660" s="662" t="s">
        <v>597</v>
      </c>
      <c r="I1660" s="662" t="s">
        <v>2713</v>
      </c>
      <c r="J1660" s="662" t="s">
        <v>2714</v>
      </c>
      <c r="K1660" s="662" t="s">
        <v>2715</v>
      </c>
      <c r="L1660" s="663">
        <v>215.12</v>
      </c>
      <c r="M1660" s="663">
        <v>1720.96</v>
      </c>
      <c r="N1660" s="662">
        <v>8</v>
      </c>
      <c r="O1660" s="745">
        <v>7</v>
      </c>
      <c r="P1660" s="663">
        <v>1075.5999999999999</v>
      </c>
      <c r="Q1660" s="678">
        <v>0.62499999999999989</v>
      </c>
      <c r="R1660" s="662">
        <v>5</v>
      </c>
      <c r="S1660" s="678">
        <v>0.625</v>
      </c>
      <c r="T1660" s="745">
        <v>4</v>
      </c>
      <c r="U1660" s="701">
        <v>0.5714285714285714</v>
      </c>
    </row>
    <row r="1661" spans="1:21" ht="14.4" customHeight="1" x14ac:dyDescent="0.3">
      <c r="A1661" s="661">
        <v>4</v>
      </c>
      <c r="B1661" s="662" t="s">
        <v>3182</v>
      </c>
      <c r="C1661" s="662" t="s">
        <v>3518</v>
      </c>
      <c r="D1661" s="743" t="s">
        <v>5665</v>
      </c>
      <c r="E1661" s="744" t="s">
        <v>3553</v>
      </c>
      <c r="F1661" s="662" t="s">
        <v>3512</v>
      </c>
      <c r="G1661" s="662" t="s">
        <v>3592</v>
      </c>
      <c r="H1661" s="662" t="s">
        <v>597</v>
      </c>
      <c r="I1661" s="662" t="s">
        <v>1329</v>
      </c>
      <c r="J1661" s="662" t="s">
        <v>1330</v>
      </c>
      <c r="K1661" s="662" t="s">
        <v>1331</v>
      </c>
      <c r="L1661" s="663">
        <v>108.44</v>
      </c>
      <c r="M1661" s="663">
        <v>2277.2400000000007</v>
      </c>
      <c r="N1661" s="662">
        <v>21</v>
      </c>
      <c r="O1661" s="745">
        <v>14</v>
      </c>
      <c r="P1661" s="663">
        <v>1518.1600000000005</v>
      </c>
      <c r="Q1661" s="678">
        <v>0.66666666666666674</v>
      </c>
      <c r="R1661" s="662">
        <v>14</v>
      </c>
      <c r="S1661" s="678">
        <v>0.66666666666666663</v>
      </c>
      <c r="T1661" s="745">
        <v>9</v>
      </c>
      <c r="U1661" s="701">
        <v>0.6428571428571429</v>
      </c>
    </row>
    <row r="1662" spans="1:21" ht="14.4" customHeight="1" x14ac:dyDescent="0.3">
      <c r="A1662" s="661">
        <v>4</v>
      </c>
      <c r="B1662" s="662" t="s">
        <v>3182</v>
      </c>
      <c r="C1662" s="662" t="s">
        <v>3518</v>
      </c>
      <c r="D1662" s="743" t="s">
        <v>5665</v>
      </c>
      <c r="E1662" s="744" t="s">
        <v>3553</v>
      </c>
      <c r="F1662" s="662" t="s">
        <v>3512</v>
      </c>
      <c r="G1662" s="662" t="s">
        <v>3592</v>
      </c>
      <c r="H1662" s="662" t="s">
        <v>597</v>
      </c>
      <c r="I1662" s="662" t="s">
        <v>3925</v>
      </c>
      <c r="J1662" s="662" t="s">
        <v>3926</v>
      </c>
      <c r="K1662" s="662" t="s">
        <v>3927</v>
      </c>
      <c r="L1662" s="663">
        <v>43.37</v>
      </c>
      <c r="M1662" s="663">
        <v>43.37</v>
      </c>
      <c r="N1662" s="662">
        <v>1</v>
      </c>
      <c r="O1662" s="745">
        <v>0.5</v>
      </c>
      <c r="P1662" s="663">
        <v>43.37</v>
      </c>
      <c r="Q1662" s="678">
        <v>1</v>
      </c>
      <c r="R1662" s="662">
        <v>1</v>
      </c>
      <c r="S1662" s="678">
        <v>1</v>
      </c>
      <c r="T1662" s="745">
        <v>0.5</v>
      </c>
      <c r="U1662" s="701">
        <v>1</v>
      </c>
    </row>
    <row r="1663" spans="1:21" ht="14.4" customHeight="1" x14ac:dyDescent="0.3">
      <c r="A1663" s="661">
        <v>4</v>
      </c>
      <c r="B1663" s="662" t="s">
        <v>3182</v>
      </c>
      <c r="C1663" s="662" t="s">
        <v>3518</v>
      </c>
      <c r="D1663" s="743" t="s">
        <v>5665</v>
      </c>
      <c r="E1663" s="744" t="s">
        <v>3553</v>
      </c>
      <c r="F1663" s="662" t="s">
        <v>3512</v>
      </c>
      <c r="G1663" s="662" t="s">
        <v>3660</v>
      </c>
      <c r="H1663" s="662" t="s">
        <v>597</v>
      </c>
      <c r="I1663" s="662" t="s">
        <v>1620</v>
      </c>
      <c r="J1663" s="662" t="s">
        <v>1621</v>
      </c>
      <c r="K1663" s="662" t="s">
        <v>3661</v>
      </c>
      <c r="L1663" s="663">
        <v>194.49</v>
      </c>
      <c r="M1663" s="663">
        <v>388.98</v>
      </c>
      <c r="N1663" s="662">
        <v>2</v>
      </c>
      <c r="O1663" s="745">
        <v>1</v>
      </c>
      <c r="P1663" s="663">
        <v>388.98</v>
      </c>
      <c r="Q1663" s="678">
        <v>1</v>
      </c>
      <c r="R1663" s="662">
        <v>2</v>
      </c>
      <c r="S1663" s="678">
        <v>1</v>
      </c>
      <c r="T1663" s="745">
        <v>1</v>
      </c>
      <c r="U1663" s="701">
        <v>1</v>
      </c>
    </row>
    <row r="1664" spans="1:21" ht="14.4" customHeight="1" x14ac:dyDescent="0.3">
      <c r="A1664" s="661">
        <v>4</v>
      </c>
      <c r="B1664" s="662" t="s">
        <v>3182</v>
      </c>
      <c r="C1664" s="662" t="s">
        <v>3518</v>
      </c>
      <c r="D1664" s="743" t="s">
        <v>5665</v>
      </c>
      <c r="E1664" s="744" t="s">
        <v>3553</v>
      </c>
      <c r="F1664" s="662" t="s">
        <v>3512</v>
      </c>
      <c r="G1664" s="662" t="s">
        <v>3660</v>
      </c>
      <c r="H1664" s="662" t="s">
        <v>597</v>
      </c>
      <c r="I1664" s="662" t="s">
        <v>3662</v>
      </c>
      <c r="J1664" s="662" t="s">
        <v>1621</v>
      </c>
      <c r="K1664" s="662" t="s">
        <v>3663</v>
      </c>
      <c r="L1664" s="663">
        <v>453.8</v>
      </c>
      <c r="M1664" s="663">
        <v>907.6</v>
      </c>
      <c r="N1664" s="662">
        <v>2</v>
      </c>
      <c r="O1664" s="745">
        <v>0.5</v>
      </c>
      <c r="P1664" s="663">
        <v>907.6</v>
      </c>
      <c r="Q1664" s="678">
        <v>1</v>
      </c>
      <c r="R1664" s="662">
        <v>2</v>
      </c>
      <c r="S1664" s="678">
        <v>1</v>
      </c>
      <c r="T1664" s="745">
        <v>0.5</v>
      </c>
      <c r="U1664" s="701">
        <v>1</v>
      </c>
    </row>
    <row r="1665" spans="1:21" ht="14.4" customHeight="1" x14ac:dyDescent="0.3">
      <c r="A1665" s="661">
        <v>4</v>
      </c>
      <c r="B1665" s="662" t="s">
        <v>3182</v>
      </c>
      <c r="C1665" s="662" t="s">
        <v>3518</v>
      </c>
      <c r="D1665" s="743" t="s">
        <v>5665</v>
      </c>
      <c r="E1665" s="744" t="s">
        <v>3553</v>
      </c>
      <c r="F1665" s="662" t="s">
        <v>3512</v>
      </c>
      <c r="G1665" s="662" t="s">
        <v>3641</v>
      </c>
      <c r="H1665" s="662" t="s">
        <v>597</v>
      </c>
      <c r="I1665" s="662" t="s">
        <v>2170</v>
      </c>
      <c r="J1665" s="662" t="s">
        <v>2171</v>
      </c>
      <c r="K1665" s="662" t="s">
        <v>3642</v>
      </c>
      <c r="L1665" s="663">
        <v>0</v>
      </c>
      <c r="M1665" s="663">
        <v>0</v>
      </c>
      <c r="N1665" s="662">
        <v>3</v>
      </c>
      <c r="O1665" s="745">
        <v>0.5</v>
      </c>
      <c r="P1665" s="663">
        <v>0</v>
      </c>
      <c r="Q1665" s="678"/>
      <c r="R1665" s="662">
        <v>3</v>
      </c>
      <c r="S1665" s="678">
        <v>1</v>
      </c>
      <c r="T1665" s="745">
        <v>0.5</v>
      </c>
      <c r="U1665" s="701">
        <v>1</v>
      </c>
    </row>
    <row r="1666" spans="1:21" ht="14.4" customHeight="1" x14ac:dyDescent="0.3">
      <c r="A1666" s="661">
        <v>4</v>
      </c>
      <c r="B1666" s="662" t="s">
        <v>3182</v>
      </c>
      <c r="C1666" s="662" t="s">
        <v>3518</v>
      </c>
      <c r="D1666" s="743" t="s">
        <v>5665</v>
      </c>
      <c r="E1666" s="744" t="s">
        <v>3553</v>
      </c>
      <c r="F1666" s="662" t="s">
        <v>3512</v>
      </c>
      <c r="G1666" s="662" t="s">
        <v>3664</v>
      </c>
      <c r="H1666" s="662" t="s">
        <v>597</v>
      </c>
      <c r="I1666" s="662" t="s">
        <v>740</v>
      </c>
      <c r="J1666" s="662" t="s">
        <v>741</v>
      </c>
      <c r="K1666" s="662" t="s">
        <v>3759</v>
      </c>
      <c r="L1666" s="663">
        <v>0</v>
      </c>
      <c r="M1666" s="663">
        <v>0</v>
      </c>
      <c r="N1666" s="662">
        <v>1</v>
      </c>
      <c r="O1666" s="745">
        <v>0.5</v>
      </c>
      <c r="P1666" s="663">
        <v>0</v>
      </c>
      <c r="Q1666" s="678"/>
      <c r="R1666" s="662">
        <v>1</v>
      </c>
      <c r="S1666" s="678">
        <v>1</v>
      </c>
      <c r="T1666" s="745">
        <v>0.5</v>
      </c>
      <c r="U1666" s="701">
        <v>1</v>
      </c>
    </row>
    <row r="1667" spans="1:21" ht="14.4" customHeight="1" x14ac:dyDescent="0.3">
      <c r="A1667" s="661">
        <v>4</v>
      </c>
      <c r="B1667" s="662" t="s">
        <v>3182</v>
      </c>
      <c r="C1667" s="662" t="s">
        <v>3518</v>
      </c>
      <c r="D1667" s="743" t="s">
        <v>5665</v>
      </c>
      <c r="E1667" s="744" t="s">
        <v>3553</v>
      </c>
      <c r="F1667" s="662" t="s">
        <v>3512</v>
      </c>
      <c r="G1667" s="662" t="s">
        <v>3928</v>
      </c>
      <c r="H1667" s="662" t="s">
        <v>597</v>
      </c>
      <c r="I1667" s="662" t="s">
        <v>3929</v>
      </c>
      <c r="J1667" s="662" t="s">
        <v>1158</v>
      </c>
      <c r="K1667" s="662" t="s">
        <v>3930</v>
      </c>
      <c r="L1667" s="663">
        <v>121.96</v>
      </c>
      <c r="M1667" s="663">
        <v>1341.56</v>
      </c>
      <c r="N1667" s="662">
        <v>11</v>
      </c>
      <c r="O1667" s="745">
        <v>9</v>
      </c>
      <c r="P1667" s="663">
        <v>853.72</v>
      </c>
      <c r="Q1667" s="678">
        <v>0.63636363636363646</v>
      </c>
      <c r="R1667" s="662">
        <v>7</v>
      </c>
      <c r="S1667" s="678">
        <v>0.63636363636363635</v>
      </c>
      <c r="T1667" s="745">
        <v>5</v>
      </c>
      <c r="U1667" s="701">
        <v>0.55555555555555558</v>
      </c>
    </row>
    <row r="1668" spans="1:21" ht="14.4" customHeight="1" x14ac:dyDescent="0.3">
      <c r="A1668" s="661">
        <v>4</v>
      </c>
      <c r="B1668" s="662" t="s">
        <v>3182</v>
      </c>
      <c r="C1668" s="662" t="s">
        <v>3518</v>
      </c>
      <c r="D1668" s="743" t="s">
        <v>5665</v>
      </c>
      <c r="E1668" s="744" t="s">
        <v>3553</v>
      </c>
      <c r="F1668" s="662" t="s">
        <v>3512</v>
      </c>
      <c r="G1668" s="662" t="s">
        <v>4531</v>
      </c>
      <c r="H1668" s="662" t="s">
        <v>597</v>
      </c>
      <c r="I1668" s="662" t="s">
        <v>1305</v>
      </c>
      <c r="J1668" s="662" t="s">
        <v>1306</v>
      </c>
      <c r="K1668" s="662" t="s">
        <v>4532</v>
      </c>
      <c r="L1668" s="663">
        <v>91.66</v>
      </c>
      <c r="M1668" s="663">
        <v>183.32</v>
      </c>
      <c r="N1668" s="662">
        <v>2</v>
      </c>
      <c r="O1668" s="745">
        <v>0.5</v>
      </c>
      <c r="P1668" s="663">
        <v>183.32</v>
      </c>
      <c r="Q1668" s="678">
        <v>1</v>
      </c>
      <c r="R1668" s="662">
        <v>2</v>
      </c>
      <c r="S1668" s="678">
        <v>1</v>
      </c>
      <c r="T1668" s="745">
        <v>0.5</v>
      </c>
      <c r="U1668" s="701">
        <v>1</v>
      </c>
    </row>
    <row r="1669" spans="1:21" ht="14.4" customHeight="1" x14ac:dyDescent="0.3">
      <c r="A1669" s="661">
        <v>4</v>
      </c>
      <c r="B1669" s="662" t="s">
        <v>3182</v>
      </c>
      <c r="C1669" s="662" t="s">
        <v>3518</v>
      </c>
      <c r="D1669" s="743" t="s">
        <v>5665</v>
      </c>
      <c r="E1669" s="744" t="s">
        <v>3553</v>
      </c>
      <c r="F1669" s="662" t="s">
        <v>3512</v>
      </c>
      <c r="G1669" s="662" t="s">
        <v>3647</v>
      </c>
      <c r="H1669" s="662" t="s">
        <v>597</v>
      </c>
      <c r="I1669" s="662" t="s">
        <v>1605</v>
      </c>
      <c r="J1669" s="662" t="s">
        <v>1606</v>
      </c>
      <c r="K1669" s="662" t="s">
        <v>3648</v>
      </c>
      <c r="L1669" s="663">
        <v>22.44</v>
      </c>
      <c r="M1669" s="663">
        <v>22.44</v>
      </c>
      <c r="N1669" s="662">
        <v>1</v>
      </c>
      <c r="O1669" s="745">
        <v>1</v>
      </c>
      <c r="P1669" s="663"/>
      <c r="Q1669" s="678">
        <v>0</v>
      </c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4</v>
      </c>
      <c r="B1670" s="662" t="s">
        <v>3182</v>
      </c>
      <c r="C1670" s="662" t="s">
        <v>3518</v>
      </c>
      <c r="D1670" s="743" t="s">
        <v>5665</v>
      </c>
      <c r="E1670" s="744" t="s">
        <v>3553</v>
      </c>
      <c r="F1670" s="662" t="s">
        <v>3512</v>
      </c>
      <c r="G1670" s="662" t="s">
        <v>3762</v>
      </c>
      <c r="H1670" s="662" t="s">
        <v>597</v>
      </c>
      <c r="I1670" s="662" t="s">
        <v>3763</v>
      </c>
      <c r="J1670" s="662" t="s">
        <v>3764</v>
      </c>
      <c r="K1670" s="662" t="s">
        <v>3765</v>
      </c>
      <c r="L1670" s="663">
        <v>145.15</v>
      </c>
      <c r="M1670" s="663">
        <v>580.6</v>
      </c>
      <c r="N1670" s="662">
        <v>4</v>
      </c>
      <c r="O1670" s="745">
        <v>1.5</v>
      </c>
      <c r="P1670" s="663">
        <v>580.6</v>
      </c>
      <c r="Q1670" s="678">
        <v>1</v>
      </c>
      <c r="R1670" s="662">
        <v>4</v>
      </c>
      <c r="S1670" s="678">
        <v>1</v>
      </c>
      <c r="T1670" s="745">
        <v>1.5</v>
      </c>
      <c r="U1670" s="701">
        <v>1</v>
      </c>
    </row>
    <row r="1671" spans="1:21" ht="14.4" customHeight="1" x14ac:dyDescent="0.3">
      <c r="A1671" s="661">
        <v>4</v>
      </c>
      <c r="B1671" s="662" t="s">
        <v>3182</v>
      </c>
      <c r="C1671" s="662" t="s">
        <v>3518</v>
      </c>
      <c r="D1671" s="743" t="s">
        <v>5665</v>
      </c>
      <c r="E1671" s="744" t="s">
        <v>3553</v>
      </c>
      <c r="F1671" s="662" t="s">
        <v>3512</v>
      </c>
      <c r="G1671" s="662" t="s">
        <v>3935</v>
      </c>
      <c r="H1671" s="662" t="s">
        <v>597</v>
      </c>
      <c r="I1671" s="662" t="s">
        <v>3936</v>
      </c>
      <c r="J1671" s="662" t="s">
        <v>3937</v>
      </c>
      <c r="K1671" s="662" t="s">
        <v>3938</v>
      </c>
      <c r="L1671" s="663">
        <v>68.819999999999993</v>
      </c>
      <c r="M1671" s="663">
        <v>68.819999999999993</v>
      </c>
      <c r="N1671" s="662">
        <v>1</v>
      </c>
      <c r="O1671" s="745">
        <v>1</v>
      </c>
      <c r="P1671" s="663">
        <v>68.819999999999993</v>
      </c>
      <c r="Q1671" s="678">
        <v>1</v>
      </c>
      <c r="R1671" s="662">
        <v>1</v>
      </c>
      <c r="S1671" s="678">
        <v>1</v>
      </c>
      <c r="T1671" s="745">
        <v>1</v>
      </c>
      <c r="U1671" s="701">
        <v>1</v>
      </c>
    </row>
    <row r="1672" spans="1:21" ht="14.4" customHeight="1" x14ac:dyDescent="0.3">
      <c r="A1672" s="661">
        <v>4</v>
      </c>
      <c r="B1672" s="662" t="s">
        <v>3182</v>
      </c>
      <c r="C1672" s="662" t="s">
        <v>3518</v>
      </c>
      <c r="D1672" s="743" t="s">
        <v>5665</v>
      </c>
      <c r="E1672" s="744" t="s">
        <v>3553</v>
      </c>
      <c r="F1672" s="662" t="s">
        <v>3512</v>
      </c>
      <c r="G1672" s="662" t="s">
        <v>3935</v>
      </c>
      <c r="H1672" s="662" t="s">
        <v>597</v>
      </c>
      <c r="I1672" s="662" t="s">
        <v>5224</v>
      </c>
      <c r="J1672" s="662" t="s">
        <v>3937</v>
      </c>
      <c r="K1672" s="662" t="s">
        <v>3938</v>
      </c>
      <c r="L1672" s="663">
        <v>68.819999999999993</v>
      </c>
      <c r="M1672" s="663">
        <v>68.819999999999993</v>
      </c>
      <c r="N1672" s="662">
        <v>1</v>
      </c>
      <c r="O1672" s="745">
        <v>1</v>
      </c>
      <c r="P1672" s="663">
        <v>68.819999999999993</v>
      </c>
      <c r="Q1672" s="678">
        <v>1</v>
      </c>
      <c r="R1672" s="662">
        <v>1</v>
      </c>
      <c r="S1672" s="678">
        <v>1</v>
      </c>
      <c r="T1672" s="745">
        <v>1</v>
      </c>
      <c r="U1672" s="701">
        <v>1</v>
      </c>
    </row>
    <row r="1673" spans="1:21" ht="14.4" customHeight="1" x14ac:dyDescent="0.3">
      <c r="A1673" s="661">
        <v>4</v>
      </c>
      <c r="B1673" s="662" t="s">
        <v>3182</v>
      </c>
      <c r="C1673" s="662" t="s">
        <v>3518</v>
      </c>
      <c r="D1673" s="743" t="s">
        <v>5665</v>
      </c>
      <c r="E1673" s="744" t="s">
        <v>3553</v>
      </c>
      <c r="F1673" s="662" t="s">
        <v>3512</v>
      </c>
      <c r="G1673" s="662" t="s">
        <v>4985</v>
      </c>
      <c r="H1673" s="662" t="s">
        <v>597</v>
      </c>
      <c r="I1673" s="662" t="s">
        <v>2901</v>
      </c>
      <c r="J1673" s="662" t="s">
        <v>737</v>
      </c>
      <c r="K1673" s="662" t="s">
        <v>4986</v>
      </c>
      <c r="L1673" s="663">
        <v>85.76</v>
      </c>
      <c r="M1673" s="663">
        <v>257.28000000000003</v>
      </c>
      <c r="N1673" s="662">
        <v>3</v>
      </c>
      <c r="O1673" s="745">
        <v>1</v>
      </c>
      <c r="P1673" s="663">
        <v>257.28000000000003</v>
      </c>
      <c r="Q1673" s="678">
        <v>1</v>
      </c>
      <c r="R1673" s="662">
        <v>3</v>
      </c>
      <c r="S1673" s="678">
        <v>1</v>
      </c>
      <c r="T1673" s="745">
        <v>1</v>
      </c>
      <c r="U1673" s="701">
        <v>1</v>
      </c>
    </row>
    <row r="1674" spans="1:21" ht="14.4" customHeight="1" x14ac:dyDescent="0.3">
      <c r="A1674" s="661">
        <v>4</v>
      </c>
      <c r="B1674" s="662" t="s">
        <v>3182</v>
      </c>
      <c r="C1674" s="662" t="s">
        <v>3518</v>
      </c>
      <c r="D1674" s="743" t="s">
        <v>5665</v>
      </c>
      <c r="E1674" s="744" t="s">
        <v>3553</v>
      </c>
      <c r="F1674" s="662" t="s">
        <v>3512</v>
      </c>
      <c r="G1674" s="662" t="s">
        <v>4985</v>
      </c>
      <c r="H1674" s="662" t="s">
        <v>597</v>
      </c>
      <c r="I1674" s="662" t="s">
        <v>736</v>
      </c>
      <c r="J1674" s="662" t="s">
        <v>737</v>
      </c>
      <c r="K1674" s="662" t="s">
        <v>5225</v>
      </c>
      <c r="L1674" s="663">
        <v>55.16</v>
      </c>
      <c r="M1674" s="663">
        <v>220.64</v>
      </c>
      <c r="N1674" s="662">
        <v>4</v>
      </c>
      <c r="O1674" s="745">
        <v>3</v>
      </c>
      <c r="P1674" s="663">
        <v>220.64</v>
      </c>
      <c r="Q1674" s="678">
        <v>1</v>
      </c>
      <c r="R1674" s="662">
        <v>4</v>
      </c>
      <c r="S1674" s="678">
        <v>1</v>
      </c>
      <c r="T1674" s="745">
        <v>3</v>
      </c>
      <c r="U1674" s="701">
        <v>1</v>
      </c>
    </row>
    <row r="1675" spans="1:21" ht="14.4" customHeight="1" x14ac:dyDescent="0.3">
      <c r="A1675" s="661">
        <v>4</v>
      </c>
      <c r="B1675" s="662" t="s">
        <v>3182</v>
      </c>
      <c r="C1675" s="662" t="s">
        <v>3518</v>
      </c>
      <c r="D1675" s="743" t="s">
        <v>5665</v>
      </c>
      <c r="E1675" s="744" t="s">
        <v>3553</v>
      </c>
      <c r="F1675" s="662" t="s">
        <v>3512</v>
      </c>
      <c r="G1675" s="662" t="s">
        <v>3596</v>
      </c>
      <c r="H1675" s="662" t="s">
        <v>597</v>
      </c>
      <c r="I1675" s="662" t="s">
        <v>3940</v>
      </c>
      <c r="J1675" s="662" t="s">
        <v>3598</v>
      </c>
      <c r="K1675" s="662" t="s">
        <v>1391</v>
      </c>
      <c r="L1675" s="663">
        <v>75.22</v>
      </c>
      <c r="M1675" s="663">
        <v>75.22</v>
      </c>
      <c r="N1675" s="662">
        <v>1</v>
      </c>
      <c r="O1675" s="745">
        <v>1</v>
      </c>
      <c r="P1675" s="663">
        <v>75.22</v>
      </c>
      <c r="Q1675" s="678">
        <v>1</v>
      </c>
      <c r="R1675" s="662">
        <v>1</v>
      </c>
      <c r="S1675" s="678">
        <v>1</v>
      </c>
      <c r="T1675" s="745">
        <v>1</v>
      </c>
      <c r="U1675" s="701">
        <v>1</v>
      </c>
    </row>
    <row r="1676" spans="1:21" ht="14.4" customHeight="1" x14ac:dyDescent="0.3">
      <c r="A1676" s="661">
        <v>4</v>
      </c>
      <c r="B1676" s="662" t="s">
        <v>3182</v>
      </c>
      <c r="C1676" s="662" t="s">
        <v>3518</v>
      </c>
      <c r="D1676" s="743" t="s">
        <v>5665</v>
      </c>
      <c r="E1676" s="744" t="s">
        <v>3553</v>
      </c>
      <c r="F1676" s="662" t="s">
        <v>3512</v>
      </c>
      <c r="G1676" s="662" t="s">
        <v>3596</v>
      </c>
      <c r="H1676" s="662" t="s">
        <v>597</v>
      </c>
      <c r="I1676" s="662" t="s">
        <v>3597</v>
      </c>
      <c r="J1676" s="662" t="s">
        <v>3598</v>
      </c>
      <c r="K1676" s="662" t="s">
        <v>754</v>
      </c>
      <c r="L1676" s="663">
        <v>150.43</v>
      </c>
      <c r="M1676" s="663">
        <v>150.43</v>
      </c>
      <c r="N1676" s="662">
        <v>1</v>
      </c>
      <c r="O1676" s="745">
        <v>0.5</v>
      </c>
      <c r="P1676" s="663"/>
      <c r="Q1676" s="678">
        <v>0</v>
      </c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4</v>
      </c>
      <c r="B1677" s="662" t="s">
        <v>3182</v>
      </c>
      <c r="C1677" s="662" t="s">
        <v>3518</v>
      </c>
      <c r="D1677" s="743" t="s">
        <v>5665</v>
      </c>
      <c r="E1677" s="744" t="s">
        <v>3553</v>
      </c>
      <c r="F1677" s="662" t="s">
        <v>3512</v>
      </c>
      <c r="G1677" s="662" t="s">
        <v>3599</v>
      </c>
      <c r="H1677" s="662" t="s">
        <v>597</v>
      </c>
      <c r="I1677" s="662" t="s">
        <v>3600</v>
      </c>
      <c r="J1677" s="662" t="s">
        <v>3601</v>
      </c>
      <c r="K1677" s="662" t="s">
        <v>2249</v>
      </c>
      <c r="L1677" s="663">
        <v>0</v>
      </c>
      <c r="M1677" s="663">
        <v>0</v>
      </c>
      <c r="N1677" s="662">
        <v>2</v>
      </c>
      <c r="O1677" s="745">
        <v>1</v>
      </c>
      <c r="P1677" s="663">
        <v>0</v>
      </c>
      <c r="Q1677" s="678"/>
      <c r="R1677" s="662">
        <v>2</v>
      </c>
      <c r="S1677" s="678">
        <v>1</v>
      </c>
      <c r="T1677" s="745">
        <v>1</v>
      </c>
      <c r="U1677" s="701">
        <v>1</v>
      </c>
    </row>
    <row r="1678" spans="1:21" ht="14.4" customHeight="1" x14ac:dyDescent="0.3">
      <c r="A1678" s="661">
        <v>4</v>
      </c>
      <c r="B1678" s="662" t="s">
        <v>3182</v>
      </c>
      <c r="C1678" s="662" t="s">
        <v>3518</v>
      </c>
      <c r="D1678" s="743" t="s">
        <v>5665</v>
      </c>
      <c r="E1678" s="744" t="s">
        <v>3553</v>
      </c>
      <c r="F1678" s="662" t="s">
        <v>3512</v>
      </c>
      <c r="G1678" s="662" t="s">
        <v>3602</v>
      </c>
      <c r="H1678" s="662" t="s">
        <v>1373</v>
      </c>
      <c r="I1678" s="662" t="s">
        <v>1538</v>
      </c>
      <c r="J1678" s="662" t="s">
        <v>1539</v>
      </c>
      <c r="K1678" s="662" t="s">
        <v>1540</v>
      </c>
      <c r="L1678" s="663">
        <v>133.94</v>
      </c>
      <c r="M1678" s="663">
        <v>1607.28</v>
      </c>
      <c r="N1678" s="662">
        <v>12</v>
      </c>
      <c r="O1678" s="745">
        <v>2.5</v>
      </c>
      <c r="P1678" s="663">
        <v>803.64</v>
      </c>
      <c r="Q1678" s="678">
        <v>0.5</v>
      </c>
      <c r="R1678" s="662">
        <v>6</v>
      </c>
      <c r="S1678" s="678">
        <v>0.5</v>
      </c>
      <c r="T1678" s="745">
        <v>1.5</v>
      </c>
      <c r="U1678" s="701">
        <v>0.6</v>
      </c>
    </row>
    <row r="1679" spans="1:21" ht="14.4" customHeight="1" x14ac:dyDescent="0.3">
      <c r="A1679" s="661">
        <v>4</v>
      </c>
      <c r="B1679" s="662" t="s">
        <v>3182</v>
      </c>
      <c r="C1679" s="662" t="s">
        <v>3518</v>
      </c>
      <c r="D1679" s="743" t="s">
        <v>5665</v>
      </c>
      <c r="E1679" s="744" t="s">
        <v>3553</v>
      </c>
      <c r="F1679" s="662" t="s">
        <v>3513</v>
      </c>
      <c r="G1679" s="662" t="s">
        <v>3603</v>
      </c>
      <c r="H1679" s="662" t="s">
        <v>597</v>
      </c>
      <c r="I1679" s="662" t="s">
        <v>4072</v>
      </c>
      <c r="J1679" s="662" t="s">
        <v>3605</v>
      </c>
      <c r="K1679" s="662"/>
      <c r="L1679" s="663">
        <v>0</v>
      </c>
      <c r="M1679" s="663">
        <v>0</v>
      </c>
      <c r="N1679" s="662">
        <v>2</v>
      </c>
      <c r="O1679" s="745">
        <v>2</v>
      </c>
      <c r="P1679" s="663">
        <v>0</v>
      </c>
      <c r="Q1679" s="678"/>
      <c r="R1679" s="662">
        <v>2</v>
      </c>
      <c r="S1679" s="678">
        <v>1</v>
      </c>
      <c r="T1679" s="745">
        <v>2</v>
      </c>
      <c r="U1679" s="701">
        <v>1</v>
      </c>
    </row>
    <row r="1680" spans="1:21" ht="14.4" customHeight="1" x14ac:dyDescent="0.3">
      <c r="A1680" s="661">
        <v>4</v>
      </c>
      <c r="B1680" s="662" t="s">
        <v>3182</v>
      </c>
      <c r="C1680" s="662" t="s">
        <v>3518</v>
      </c>
      <c r="D1680" s="743" t="s">
        <v>5665</v>
      </c>
      <c r="E1680" s="744" t="s">
        <v>3553</v>
      </c>
      <c r="F1680" s="662" t="s">
        <v>3513</v>
      </c>
      <c r="G1680" s="662" t="s">
        <v>3603</v>
      </c>
      <c r="H1680" s="662" t="s">
        <v>597</v>
      </c>
      <c r="I1680" s="662" t="s">
        <v>5226</v>
      </c>
      <c r="J1680" s="662" t="s">
        <v>3605</v>
      </c>
      <c r="K1680" s="662"/>
      <c r="L1680" s="663">
        <v>0</v>
      </c>
      <c r="M1680" s="663">
        <v>0</v>
      </c>
      <c r="N1680" s="662">
        <v>2</v>
      </c>
      <c r="O1680" s="745">
        <v>2</v>
      </c>
      <c r="P1680" s="663"/>
      <c r="Q1680" s="678"/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4</v>
      </c>
      <c r="B1681" s="662" t="s">
        <v>3182</v>
      </c>
      <c r="C1681" s="662" t="s">
        <v>3518</v>
      </c>
      <c r="D1681" s="743" t="s">
        <v>5665</v>
      </c>
      <c r="E1681" s="744" t="s">
        <v>3553</v>
      </c>
      <c r="F1681" s="662" t="s">
        <v>3513</v>
      </c>
      <c r="G1681" s="662" t="s">
        <v>3603</v>
      </c>
      <c r="H1681" s="662" t="s">
        <v>597</v>
      </c>
      <c r="I1681" s="662" t="s">
        <v>3604</v>
      </c>
      <c r="J1681" s="662" t="s">
        <v>3605</v>
      </c>
      <c r="K1681" s="662"/>
      <c r="L1681" s="663">
        <v>0</v>
      </c>
      <c r="M1681" s="663">
        <v>0</v>
      </c>
      <c r="N1681" s="662">
        <v>8</v>
      </c>
      <c r="O1681" s="745">
        <v>7</v>
      </c>
      <c r="P1681" s="663">
        <v>0</v>
      </c>
      <c r="Q1681" s="678"/>
      <c r="R1681" s="662">
        <v>7</v>
      </c>
      <c r="S1681" s="678">
        <v>0.875</v>
      </c>
      <c r="T1681" s="745">
        <v>6</v>
      </c>
      <c r="U1681" s="701">
        <v>0.8571428571428571</v>
      </c>
    </row>
    <row r="1682" spans="1:21" ht="14.4" customHeight="1" x14ac:dyDescent="0.3">
      <c r="A1682" s="661">
        <v>4</v>
      </c>
      <c r="B1682" s="662" t="s">
        <v>3182</v>
      </c>
      <c r="C1682" s="662" t="s">
        <v>3518</v>
      </c>
      <c r="D1682" s="743" t="s">
        <v>5665</v>
      </c>
      <c r="E1682" s="744" t="s">
        <v>3553</v>
      </c>
      <c r="F1682" s="662" t="s">
        <v>3514</v>
      </c>
      <c r="G1682" s="662" t="s">
        <v>4073</v>
      </c>
      <c r="H1682" s="662" t="s">
        <v>597</v>
      </c>
      <c r="I1682" s="662" t="s">
        <v>4074</v>
      </c>
      <c r="J1682" s="662" t="s">
        <v>4075</v>
      </c>
      <c r="K1682" s="662" t="s">
        <v>4076</v>
      </c>
      <c r="L1682" s="663">
        <v>500</v>
      </c>
      <c r="M1682" s="663">
        <v>2000</v>
      </c>
      <c r="N1682" s="662">
        <v>4</v>
      </c>
      <c r="O1682" s="745">
        <v>4</v>
      </c>
      <c r="P1682" s="663">
        <v>2000</v>
      </c>
      <c r="Q1682" s="678">
        <v>1</v>
      </c>
      <c r="R1682" s="662">
        <v>4</v>
      </c>
      <c r="S1682" s="678">
        <v>1</v>
      </c>
      <c r="T1682" s="745">
        <v>4</v>
      </c>
      <c r="U1682" s="701">
        <v>1</v>
      </c>
    </row>
    <row r="1683" spans="1:21" ht="14.4" customHeight="1" x14ac:dyDescent="0.3">
      <c r="A1683" s="661">
        <v>4</v>
      </c>
      <c r="B1683" s="662" t="s">
        <v>3182</v>
      </c>
      <c r="C1683" s="662" t="s">
        <v>3518</v>
      </c>
      <c r="D1683" s="743" t="s">
        <v>5665</v>
      </c>
      <c r="E1683" s="744" t="s">
        <v>3553</v>
      </c>
      <c r="F1683" s="662" t="s">
        <v>3514</v>
      </c>
      <c r="G1683" s="662" t="s">
        <v>4073</v>
      </c>
      <c r="H1683" s="662" t="s">
        <v>597</v>
      </c>
      <c r="I1683" s="662" t="s">
        <v>4080</v>
      </c>
      <c r="J1683" s="662" t="s">
        <v>4081</v>
      </c>
      <c r="K1683" s="662" t="s">
        <v>4082</v>
      </c>
      <c r="L1683" s="663">
        <v>287</v>
      </c>
      <c r="M1683" s="663">
        <v>2009</v>
      </c>
      <c r="N1683" s="662">
        <v>7</v>
      </c>
      <c r="O1683" s="745">
        <v>6</v>
      </c>
      <c r="P1683" s="663">
        <v>2009</v>
      </c>
      <c r="Q1683" s="678">
        <v>1</v>
      </c>
      <c r="R1683" s="662">
        <v>7</v>
      </c>
      <c r="S1683" s="678">
        <v>1</v>
      </c>
      <c r="T1683" s="745">
        <v>6</v>
      </c>
      <c r="U1683" s="701">
        <v>1</v>
      </c>
    </row>
    <row r="1684" spans="1:21" ht="14.4" customHeight="1" x14ac:dyDescent="0.3">
      <c r="A1684" s="661">
        <v>4</v>
      </c>
      <c r="B1684" s="662" t="s">
        <v>3182</v>
      </c>
      <c r="C1684" s="662" t="s">
        <v>3518</v>
      </c>
      <c r="D1684" s="743" t="s">
        <v>5665</v>
      </c>
      <c r="E1684" s="744" t="s">
        <v>3553</v>
      </c>
      <c r="F1684" s="662" t="s">
        <v>3514</v>
      </c>
      <c r="G1684" s="662" t="s">
        <v>4073</v>
      </c>
      <c r="H1684" s="662" t="s">
        <v>597</v>
      </c>
      <c r="I1684" s="662" t="s">
        <v>4083</v>
      </c>
      <c r="J1684" s="662" t="s">
        <v>4084</v>
      </c>
      <c r="K1684" s="662" t="s">
        <v>4085</v>
      </c>
      <c r="L1684" s="663">
        <v>253</v>
      </c>
      <c r="M1684" s="663">
        <v>2277</v>
      </c>
      <c r="N1684" s="662">
        <v>9</v>
      </c>
      <c r="O1684" s="745">
        <v>6</v>
      </c>
      <c r="P1684" s="663">
        <v>2277</v>
      </c>
      <c r="Q1684" s="678">
        <v>1</v>
      </c>
      <c r="R1684" s="662">
        <v>9</v>
      </c>
      <c r="S1684" s="678">
        <v>1</v>
      </c>
      <c r="T1684" s="745">
        <v>6</v>
      </c>
      <c r="U1684" s="701">
        <v>1</v>
      </c>
    </row>
    <row r="1685" spans="1:21" ht="14.4" customHeight="1" x14ac:dyDescent="0.3">
      <c r="A1685" s="661">
        <v>4</v>
      </c>
      <c r="B1685" s="662" t="s">
        <v>3182</v>
      </c>
      <c r="C1685" s="662" t="s">
        <v>3518</v>
      </c>
      <c r="D1685" s="743" t="s">
        <v>5665</v>
      </c>
      <c r="E1685" s="744" t="s">
        <v>3553</v>
      </c>
      <c r="F1685" s="662" t="s">
        <v>3514</v>
      </c>
      <c r="G1685" s="662" t="s">
        <v>4073</v>
      </c>
      <c r="H1685" s="662" t="s">
        <v>597</v>
      </c>
      <c r="I1685" s="662" t="s">
        <v>4086</v>
      </c>
      <c r="J1685" s="662" t="s">
        <v>4087</v>
      </c>
      <c r="K1685" s="662" t="s">
        <v>4088</v>
      </c>
      <c r="L1685" s="663">
        <v>124</v>
      </c>
      <c r="M1685" s="663">
        <v>124</v>
      </c>
      <c r="N1685" s="662">
        <v>1</v>
      </c>
      <c r="O1685" s="745">
        <v>1</v>
      </c>
      <c r="P1685" s="663">
        <v>124</v>
      </c>
      <c r="Q1685" s="678">
        <v>1</v>
      </c>
      <c r="R1685" s="662">
        <v>1</v>
      </c>
      <c r="S1685" s="678">
        <v>1</v>
      </c>
      <c r="T1685" s="745">
        <v>1</v>
      </c>
      <c r="U1685" s="701">
        <v>1</v>
      </c>
    </row>
    <row r="1686" spans="1:21" ht="14.4" customHeight="1" x14ac:dyDescent="0.3">
      <c r="A1686" s="661">
        <v>4</v>
      </c>
      <c r="B1686" s="662" t="s">
        <v>3182</v>
      </c>
      <c r="C1686" s="662" t="s">
        <v>3518</v>
      </c>
      <c r="D1686" s="743" t="s">
        <v>5665</v>
      </c>
      <c r="E1686" s="744" t="s">
        <v>3553</v>
      </c>
      <c r="F1686" s="662" t="s">
        <v>3514</v>
      </c>
      <c r="G1686" s="662" t="s">
        <v>4073</v>
      </c>
      <c r="H1686" s="662" t="s">
        <v>597</v>
      </c>
      <c r="I1686" s="662" t="s">
        <v>4089</v>
      </c>
      <c r="J1686" s="662" t="s">
        <v>4090</v>
      </c>
      <c r="K1686" s="662" t="s">
        <v>4091</v>
      </c>
      <c r="L1686" s="663">
        <v>2304</v>
      </c>
      <c r="M1686" s="663">
        <v>16128</v>
      </c>
      <c r="N1686" s="662">
        <v>7</v>
      </c>
      <c r="O1686" s="745">
        <v>1</v>
      </c>
      <c r="P1686" s="663">
        <v>16128</v>
      </c>
      <c r="Q1686" s="678">
        <v>1</v>
      </c>
      <c r="R1686" s="662">
        <v>7</v>
      </c>
      <c r="S1686" s="678">
        <v>1</v>
      </c>
      <c r="T1686" s="745">
        <v>1</v>
      </c>
      <c r="U1686" s="701">
        <v>1</v>
      </c>
    </row>
    <row r="1687" spans="1:21" ht="14.4" customHeight="1" x14ac:dyDescent="0.3">
      <c r="A1687" s="661">
        <v>4</v>
      </c>
      <c r="B1687" s="662" t="s">
        <v>3182</v>
      </c>
      <c r="C1687" s="662" t="s">
        <v>3518</v>
      </c>
      <c r="D1687" s="743" t="s">
        <v>5665</v>
      </c>
      <c r="E1687" s="744" t="s">
        <v>3553</v>
      </c>
      <c r="F1687" s="662" t="s">
        <v>3514</v>
      </c>
      <c r="G1687" s="662" t="s">
        <v>4073</v>
      </c>
      <c r="H1687" s="662" t="s">
        <v>597</v>
      </c>
      <c r="I1687" s="662" t="s">
        <v>4095</v>
      </c>
      <c r="J1687" s="662" t="s">
        <v>4096</v>
      </c>
      <c r="K1687" s="662" t="s">
        <v>4097</v>
      </c>
      <c r="L1687" s="663">
        <v>315.5</v>
      </c>
      <c r="M1687" s="663">
        <v>946.5</v>
      </c>
      <c r="N1687" s="662">
        <v>3</v>
      </c>
      <c r="O1687" s="745">
        <v>3</v>
      </c>
      <c r="P1687" s="663">
        <v>946.5</v>
      </c>
      <c r="Q1687" s="678">
        <v>1</v>
      </c>
      <c r="R1687" s="662">
        <v>3</v>
      </c>
      <c r="S1687" s="678">
        <v>1</v>
      </c>
      <c r="T1687" s="745">
        <v>3</v>
      </c>
      <c r="U1687" s="701">
        <v>1</v>
      </c>
    </row>
    <row r="1688" spans="1:21" ht="14.4" customHeight="1" x14ac:dyDescent="0.3">
      <c r="A1688" s="661">
        <v>4</v>
      </c>
      <c r="B1688" s="662" t="s">
        <v>3182</v>
      </c>
      <c r="C1688" s="662" t="s">
        <v>3518</v>
      </c>
      <c r="D1688" s="743" t="s">
        <v>5665</v>
      </c>
      <c r="E1688" s="744" t="s">
        <v>3553</v>
      </c>
      <c r="F1688" s="662" t="s">
        <v>3514</v>
      </c>
      <c r="G1688" s="662" t="s">
        <v>4073</v>
      </c>
      <c r="H1688" s="662" t="s">
        <v>597</v>
      </c>
      <c r="I1688" s="662" t="s">
        <v>4098</v>
      </c>
      <c r="J1688" s="662" t="s">
        <v>4099</v>
      </c>
      <c r="K1688" s="662" t="s">
        <v>4100</v>
      </c>
      <c r="L1688" s="663">
        <v>1781.3</v>
      </c>
      <c r="M1688" s="663">
        <v>3562.6</v>
      </c>
      <c r="N1688" s="662">
        <v>2</v>
      </c>
      <c r="O1688" s="745">
        <v>1</v>
      </c>
      <c r="P1688" s="663">
        <v>3562.6</v>
      </c>
      <c r="Q1688" s="678">
        <v>1</v>
      </c>
      <c r="R1688" s="662">
        <v>2</v>
      </c>
      <c r="S1688" s="678">
        <v>1</v>
      </c>
      <c r="T1688" s="745">
        <v>1</v>
      </c>
      <c r="U1688" s="701">
        <v>1</v>
      </c>
    </row>
    <row r="1689" spans="1:21" ht="14.4" customHeight="1" x14ac:dyDescent="0.3">
      <c r="A1689" s="661">
        <v>4</v>
      </c>
      <c r="B1689" s="662" t="s">
        <v>3182</v>
      </c>
      <c r="C1689" s="662" t="s">
        <v>3518</v>
      </c>
      <c r="D1689" s="743" t="s">
        <v>5665</v>
      </c>
      <c r="E1689" s="744" t="s">
        <v>3553</v>
      </c>
      <c r="F1689" s="662" t="s">
        <v>3514</v>
      </c>
      <c r="G1689" s="662" t="s">
        <v>4073</v>
      </c>
      <c r="H1689" s="662" t="s">
        <v>597</v>
      </c>
      <c r="I1689" s="662" t="s">
        <v>4104</v>
      </c>
      <c r="J1689" s="662" t="s">
        <v>4105</v>
      </c>
      <c r="K1689" s="662" t="s">
        <v>4106</v>
      </c>
      <c r="L1689" s="663">
        <v>161</v>
      </c>
      <c r="M1689" s="663">
        <v>161</v>
      </c>
      <c r="N1689" s="662">
        <v>1</v>
      </c>
      <c r="O1689" s="745">
        <v>1</v>
      </c>
      <c r="P1689" s="663">
        <v>161</v>
      </c>
      <c r="Q1689" s="678">
        <v>1</v>
      </c>
      <c r="R1689" s="662">
        <v>1</v>
      </c>
      <c r="S1689" s="678">
        <v>1</v>
      </c>
      <c r="T1689" s="745">
        <v>1</v>
      </c>
      <c r="U1689" s="701">
        <v>1</v>
      </c>
    </row>
    <row r="1690" spans="1:21" ht="14.4" customHeight="1" x14ac:dyDescent="0.3">
      <c r="A1690" s="661">
        <v>4</v>
      </c>
      <c r="B1690" s="662" t="s">
        <v>3182</v>
      </c>
      <c r="C1690" s="662" t="s">
        <v>3518</v>
      </c>
      <c r="D1690" s="743" t="s">
        <v>5665</v>
      </c>
      <c r="E1690" s="744" t="s">
        <v>3553</v>
      </c>
      <c r="F1690" s="662" t="s">
        <v>3514</v>
      </c>
      <c r="G1690" s="662" t="s">
        <v>4073</v>
      </c>
      <c r="H1690" s="662" t="s">
        <v>597</v>
      </c>
      <c r="I1690" s="662" t="s">
        <v>4120</v>
      </c>
      <c r="J1690" s="662" t="s">
        <v>4121</v>
      </c>
      <c r="K1690" s="662" t="s">
        <v>4123</v>
      </c>
      <c r="L1690" s="663">
        <v>5343.9</v>
      </c>
      <c r="M1690" s="663">
        <v>16031.699999999999</v>
      </c>
      <c r="N1690" s="662">
        <v>3</v>
      </c>
      <c r="O1690" s="745">
        <v>1</v>
      </c>
      <c r="P1690" s="663">
        <v>16031.699999999999</v>
      </c>
      <c r="Q1690" s="678">
        <v>1</v>
      </c>
      <c r="R1690" s="662">
        <v>3</v>
      </c>
      <c r="S1690" s="678">
        <v>1</v>
      </c>
      <c r="T1690" s="745">
        <v>1</v>
      </c>
      <c r="U1690" s="701">
        <v>1</v>
      </c>
    </row>
    <row r="1691" spans="1:21" ht="14.4" customHeight="1" x14ac:dyDescent="0.3">
      <c r="A1691" s="661">
        <v>4</v>
      </c>
      <c r="B1691" s="662" t="s">
        <v>3182</v>
      </c>
      <c r="C1691" s="662" t="s">
        <v>3518</v>
      </c>
      <c r="D1691" s="743" t="s">
        <v>5665</v>
      </c>
      <c r="E1691" s="744" t="s">
        <v>3553</v>
      </c>
      <c r="F1691" s="662" t="s">
        <v>3514</v>
      </c>
      <c r="G1691" s="662" t="s">
        <v>4073</v>
      </c>
      <c r="H1691" s="662" t="s">
        <v>597</v>
      </c>
      <c r="I1691" s="662" t="s">
        <v>4129</v>
      </c>
      <c r="J1691" s="662" t="s">
        <v>4130</v>
      </c>
      <c r="K1691" s="662" t="s">
        <v>2668</v>
      </c>
      <c r="L1691" s="663">
        <v>1832.09</v>
      </c>
      <c r="M1691" s="663">
        <v>5496.2699999999995</v>
      </c>
      <c r="N1691" s="662">
        <v>3</v>
      </c>
      <c r="O1691" s="745">
        <v>1</v>
      </c>
      <c r="P1691" s="663">
        <v>5496.2699999999995</v>
      </c>
      <c r="Q1691" s="678">
        <v>1</v>
      </c>
      <c r="R1691" s="662">
        <v>3</v>
      </c>
      <c r="S1691" s="678">
        <v>1</v>
      </c>
      <c r="T1691" s="745">
        <v>1</v>
      </c>
      <c r="U1691" s="701">
        <v>1</v>
      </c>
    </row>
    <row r="1692" spans="1:21" ht="14.4" customHeight="1" x14ac:dyDescent="0.3">
      <c r="A1692" s="661">
        <v>4</v>
      </c>
      <c r="B1692" s="662" t="s">
        <v>3182</v>
      </c>
      <c r="C1692" s="662" t="s">
        <v>3518</v>
      </c>
      <c r="D1692" s="743" t="s">
        <v>5665</v>
      </c>
      <c r="E1692" s="744" t="s">
        <v>3553</v>
      </c>
      <c r="F1692" s="662" t="s">
        <v>3514</v>
      </c>
      <c r="G1692" s="662" t="s">
        <v>4073</v>
      </c>
      <c r="H1692" s="662" t="s">
        <v>597</v>
      </c>
      <c r="I1692" s="662" t="s">
        <v>4136</v>
      </c>
      <c r="J1692" s="662" t="s">
        <v>4137</v>
      </c>
      <c r="K1692" s="662" t="s">
        <v>2668</v>
      </c>
      <c r="L1692" s="663">
        <v>485.63</v>
      </c>
      <c r="M1692" s="663">
        <v>971.26</v>
      </c>
      <c r="N1692" s="662">
        <v>2</v>
      </c>
      <c r="O1692" s="745">
        <v>1</v>
      </c>
      <c r="P1692" s="663">
        <v>971.26</v>
      </c>
      <c r="Q1692" s="678">
        <v>1</v>
      </c>
      <c r="R1692" s="662">
        <v>2</v>
      </c>
      <c r="S1692" s="678">
        <v>1</v>
      </c>
      <c r="T1692" s="745">
        <v>1</v>
      </c>
      <c r="U1692" s="701">
        <v>1</v>
      </c>
    </row>
    <row r="1693" spans="1:21" ht="14.4" customHeight="1" x14ac:dyDescent="0.3">
      <c r="A1693" s="661">
        <v>4</v>
      </c>
      <c r="B1693" s="662" t="s">
        <v>3182</v>
      </c>
      <c r="C1693" s="662" t="s">
        <v>3518</v>
      </c>
      <c r="D1693" s="743" t="s">
        <v>5665</v>
      </c>
      <c r="E1693" s="744" t="s">
        <v>3553</v>
      </c>
      <c r="F1693" s="662" t="s">
        <v>3514</v>
      </c>
      <c r="G1693" s="662" t="s">
        <v>4073</v>
      </c>
      <c r="H1693" s="662" t="s">
        <v>597</v>
      </c>
      <c r="I1693" s="662" t="s">
        <v>4138</v>
      </c>
      <c r="J1693" s="662" t="s">
        <v>4139</v>
      </c>
      <c r="K1693" s="662" t="s">
        <v>2668</v>
      </c>
      <c r="L1693" s="663">
        <v>300</v>
      </c>
      <c r="M1693" s="663">
        <v>600</v>
      </c>
      <c r="N1693" s="662">
        <v>2</v>
      </c>
      <c r="O1693" s="745">
        <v>2</v>
      </c>
      <c r="P1693" s="663">
        <v>600</v>
      </c>
      <c r="Q1693" s="678">
        <v>1</v>
      </c>
      <c r="R1693" s="662">
        <v>2</v>
      </c>
      <c r="S1693" s="678">
        <v>1</v>
      </c>
      <c r="T1693" s="745">
        <v>2</v>
      </c>
      <c r="U1693" s="701">
        <v>1</v>
      </c>
    </row>
    <row r="1694" spans="1:21" ht="14.4" customHeight="1" x14ac:dyDescent="0.3">
      <c r="A1694" s="661">
        <v>4</v>
      </c>
      <c r="B1694" s="662" t="s">
        <v>3182</v>
      </c>
      <c r="C1694" s="662" t="s">
        <v>3518</v>
      </c>
      <c r="D1694" s="743" t="s">
        <v>5665</v>
      </c>
      <c r="E1694" s="744" t="s">
        <v>3553</v>
      </c>
      <c r="F1694" s="662" t="s">
        <v>3514</v>
      </c>
      <c r="G1694" s="662" t="s">
        <v>4073</v>
      </c>
      <c r="H1694" s="662" t="s">
        <v>597</v>
      </c>
      <c r="I1694" s="662" t="s">
        <v>4140</v>
      </c>
      <c r="J1694" s="662" t="s">
        <v>4141</v>
      </c>
      <c r="K1694" s="662" t="s">
        <v>4142</v>
      </c>
      <c r="L1694" s="663">
        <v>196.43</v>
      </c>
      <c r="M1694" s="663">
        <v>392.86</v>
      </c>
      <c r="N1694" s="662">
        <v>2</v>
      </c>
      <c r="O1694" s="745">
        <v>1</v>
      </c>
      <c r="P1694" s="663">
        <v>392.86</v>
      </c>
      <c r="Q1694" s="678">
        <v>1</v>
      </c>
      <c r="R1694" s="662">
        <v>2</v>
      </c>
      <c r="S1694" s="678">
        <v>1</v>
      </c>
      <c r="T1694" s="745">
        <v>1</v>
      </c>
      <c r="U1694" s="701">
        <v>1</v>
      </c>
    </row>
    <row r="1695" spans="1:21" ht="14.4" customHeight="1" x14ac:dyDescent="0.3">
      <c r="A1695" s="661">
        <v>4</v>
      </c>
      <c r="B1695" s="662" t="s">
        <v>3182</v>
      </c>
      <c r="C1695" s="662" t="s">
        <v>3518</v>
      </c>
      <c r="D1695" s="743" t="s">
        <v>5665</v>
      </c>
      <c r="E1695" s="744" t="s">
        <v>3553</v>
      </c>
      <c r="F1695" s="662" t="s">
        <v>3514</v>
      </c>
      <c r="G1695" s="662" t="s">
        <v>4073</v>
      </c>
      <c r="H1695" s="662" t="s">
        <v>597</v>
      </c>
      <c r="I1695" s="662" t="s">
        <v>4146</v>
      </c>
      <c r="J1695" s="662" t="s">
        <v>4147</v>
      </c>
      <c r="K1695" s="662" t="s">
        <v>4148</v>
      </c>
      <c r="L1695" s="663">
        <v>507.04</v>
      </c>
      <c r="M1695" s="663">
        <v>1521.1200000000001</v>
      </c>
      <c r="N1695" s="662">
        <v>3</v>
      </c>
      <c r="O1695" s="745">
        <v>1</v>
      </c>
      <c r="P1695" s="663">
        <v>1521.1200000000001</v>
      </c>
      <c r="Q1695" s="678">
        <v>1</v>
      </c>
      <c r="R1695" s="662">
        <v>3</v>
      </c>
      <c r="S1695" s="678">
        <v>1</v>
      </c>
      <c r="T1695" s="745">
        <v>1</v>
      </c>
      <c r="U1695" s="701">
        <v>1</v>
      </c>
    </row>
    <row r="1696" spans="1:21" ht="14.4" customHeight="1" x14ac:dyDescent="0.3">
      <c r="A1696" s="661">
        <v>4</v>
      </c>
      <c r="B1696" s="662" t="s">
        <v>3182</v>
      </c>
      <c r="C1696" s="662" t="s">
        <v>3518</v>
      </c>
      <c r="D1696" s="743" t="s">
        <v>5665</v>
      </c>
      <c r="E1696" s="744" t="s">
        <v>3553</v>
      </c>
      <c r="F1696" s="662" t="s">
        <v>3514</v>
      </c>
      <c r="G1696" s="662" t="s">
        <v>4073</v>
      </c>
      <c r="H1696" s="662" t="s">
        <v>597</v>
      </c>
      <c r="I1696" s="662" t="s">
        <v>4152</v>
      </c>
      <c r="J1696" s="662" t="s">
        <v>4153</v>
      </c>
      <c r="K1696" s="662" t="s">
        <v>4154</v>
      </c>
      <c r="L1696" s="663">
        <v>320</v>
      </c>
      <c r="M1696" s="663">
        <v>320</v>
      </c>
      <c r="N1696" s="662">
        <v>1</v>
      </c>
      <c r="O1696" s="745">
        <v>1</v>
      </c>
      <c r="P1696" s="663">
        <v>320</v>
      </c>
      <c r="Q1696" s="678">
        <v>1</v>
      </c>
      <c r="R1696" s="662">
        <v>1</v>
      </c>
      <c r="S1696" s="678">
        <v>1</v>
      </c>
      <c r="T1696" s="745">
        <v>1</v>
      </c>
      <c r="U1696" s="701">
        <v>1</v>
      </c>
    </row>
    <row r="1697" spans="1:21" ht="14.4" customHeight="1" x14ac:dyDescent="0.3">
      <c r="A1697" s="661">
        <v>4</v>
      </c>
      <c r="B1697" s="662" t="s">
        <v>3182</v>
      </c>
      <c r="C1697" s="662" t="s">
        <v>3518</v>
      </c>
      <c r="D1697" s="743" t="s">
        <v>5665</v>
      </c>
      <c r="E1697" s="744" t="s">
        <v>3553</v>
      </c>
      <c r="F1697" s="662" t="s">
        <v>3514</v>
      </c>
      <c r="G1697" s="662" t="s">
        <v>4073</v>
      </c>
      <c r="H1697" s="662" t="s">
        <v>597</v>
      </c>
      <c r="I1697" s="662" t="s">
        <v>4155</v>
      </c>
      <c r="J1697" s="662" t="s">
        <v>4156</v>
      </c>
      <c r="K1697" s="662" t="s">
        <v>4157</v>
      </c>
      <c r="L1697" s="663">
        <v>498</v>
      </c>
      <c r="M1697" s="663">
        <v>498</v>
      </c>
      <c r="N1697" s="662">
        <v>1</v>
      </c>
      <c r="O1697" s="745">
        <v>1</v>
      </c>
      <c r="P1697" s="663">
        <v>498</v>
      </c>
      <c r="Q1697" s="678">
        <v>1</v>
      </c>
      <c r="R1697" s="662">
        <v>1</v>
      </c>
      <c r="S1697" s="678">
        <v>1</v>
      </c>
      <c r="T1697" s="745">
        <v>1</v>
      </c>
      <c r="U1697" s="701">
        <v>1</v>
      </c>
    </row>
    <row r="1698" spans="1:21" ht="14.4" customHeight="1" x14ac:dyDescent="0.3">
      <c r="A1698" s="661">
        <v>4</v>
      </c>
      <c r="B1698" s="662" t="s">
        <v>3182</v>
      </c>
      <c r="C1698" s="662" t="s">
        <v>3518</v>
      </c>
      <c r="D1698" s="743" t="s">
        <v>5665</v>
      </c>
      <c r="E1698" s="744" t="s">
        <v>3553</v>
      </c>
      <c r="F1698" s="662" t="s">
        <v>3514</v>
      </c>
      <c r="G1698" s="662" t="s">
        <v>4073</v>
      </c>
      <c r="H1698" s="662" t="s">
        <v>597</v>
      </c>
      <c r="I1698" s="662" t="s">
        <v>4161</v>
      </c>
      <c r="J1698" s="662" t="s">
        <v>4162</v>
      </c>
      <c r="K1698" s="662" t="s">
        <v>4163</v>
      </c>
      <c r="L1698" s="663">
        <v>2412.9</v>
      </c>
      <c r="M1698" s="663">
        <v>50670.9</v>
      </c>
      <c r="N1698" s="662">
        <v>21</v>
      </c>
      <c r="O1698" s="745">
        <v>4</v>
      </c>
      <c r="P1698" s="663">
        <v>50670.9</v>
      </c>
      <c r="Q1698" s="678">
        <v>1</v>
      </c>
      <c r="R1698" s="662">
        <v>21</v>
      </c>
      <c r="S1698" s="678">
        <v>1</v>
      </c>
      <c r="T1698" s="745">
        <v>4</v>
      </c>
      <c r="U1698" s="701">
        <v>1</v>
      </c>
    </row>
    <row r="1699" spans="1:21" ht="14.4" customHeight="1" x14ac:dyDescent="0.3">
      <c r="A1699" s="661">
        <v>4</v>
      </c>
      <c r="B1699" s="662" t="s">
        <v>3182</v>
      </c>
      <c r="C1699" s="662" t="s">
        <v>3518</v>
      </c>
      <c r="D1699" s="743" t="s">
        <v>5665</v>
      </c>
      <c r="E1699" s="744" t="s">
        <v>3553</v>
      </c>
      <c r="F1699" s="662" t="s">
        <v>3514</v>
      </c>
      <c r="G1699" s="662" t="s">
        <v>4073</v>
      </c>
      <c r="H1699" s="662" t="s">
        <v>597</v>
      </c>
      <c r="I1699" s="662" t="s">
        <v>4742</v>
      </c>
      <c r="J1699" s="662" t="s">
        <v>4162</v>
      </c>
      <c r="K1699" s="662" t="s">
        <v>4744</v>
      </c>
      <c r="L1699" s="663">
        <v>2412.9</v>
      </c>
      <c r="M1699" s="663">
        <v>7238.7000000000007</v>
      </c>
      <c r="N1699" s="662">
        <v>3</v>
      </c>
      <c r="O1699" s="745">
        <v>1</v>
      </c>
      <c r="P1699" s="663">
        <v>7238.7000000000007</v>
      </c>
      <c r="Q1699" s="678">
        <v>1</v>
      </c>
      <c r="R1699" s="662">
        <v>3</v>
      </c>
      <c r="S1699" s="678">
        <v>1</v>
      </c>
      <c r="T1699" s="745">
        <v>1</v>
      </c>
      <c r="U1699" s="701">
        <v>1</v>
      </c>
    </row>
    <row r="1700" spans="1:21" ht="14.4" customHeight="1" x14ac:dyDescent="0.3">
      <c r="A1700" s="661">
        <v>4</v>
      </c>
      <c r="B1700" s="662" t="s">
        <v>3182</v>
      </c>
      <c r="C1700" s="662" t="s">
        <v>3518</v>
      </c>
      <c r="D1700" s="743" t="s">
        <v>5665</v>
      </c>
      <c r="E1700" s="744" t="s">
        <v>3553</v>
      </c>
      <c r="F1700" s="662" t="s">
        <v>3514</v>
      </c>
      <c r="G1700" s="662" t="s">
        <v>4073</v>
      </c>
      <c r="H1700" s="662" t="s">
        <v>597</v>
      </c>
      <c r="I1700" s="662" t="s">
        <v>4167</v>
      </c>
      <c r="J1700" s="662" t="s">
        <v>4165</v>
      </c>
      <c r="K1700" s="662" t="s">
        <v>4168</v>
      </c>
      <c r="L1700" s="663">
        <v>1500.3</v>
      </c>
      <c r="M1700" s="663">
        <v>9001.7999999999993</v>
      </c>
      <c r="N1700" s="662">
        <v>6</v>
      </c>
      <c r="O1700" s="745">
        <v>1</v>
      </c>
      <c r="P1700" s="663">
        <v>9001.7999999999993</v>
      </c>
      <c r="Q1700" s="678">
        <v>1</v>
      </c>
      <c r="R1700" s="662">
        <v>6</v>
      </c>
      <c r="S1700" s="678">
        <v>1</v>
      </c>
      <c r="T1700" s="745">
        <v>1</v>
      </c>
      <c r="U1700" s="701">
        <v>1</v>
      </c>
    </row>
    <row r="1701" spans="1:21" ht="14.4" customHeight="1" x14ac:dyDescent="0.3">
      <c r="A1701" s="661">
        <v>4</v>
      </c>
      <c r="B1701" s="662" t="s">
        <v>3182</v>
      </c>
      <c r="C1701" s="662" t="s">
        <v>3518</v>
      </c>
      <c r="D1701" s="743" t="s">
        <v>5665</v>
      </c>
      <c r="E1701" s="744" t="s">
        <v>3553</v>
      </c>
      <c r="F1701" s="662" t="s">
        <v>3514</v>
      </c>
      <c r="G1701" s="662" t="s">
        <v>4073</v>
      </c>
      <c r="H1701" s="662" t="s">
        <v>597</v>
      </c>
      <c r="I1701" s="662" t="s">
        <v>4169</v>
      </c>
      <c r="J1701" s="662" t="s">
        <v>4170</v>
      </c>
      <c r="K1701" s="662" t="s">
        <v>4171</v>
      </c>
      <c r="L1701" s="663">
        <v>761.3</v>
      </c>
      <c r="M1701" s="663">
        <v>4567.7999999999993</v>
      </c>
      <c r="N1701" s="662">
        <v>6</v>
      </c>
      <c r="O1701" s="745">
        <v>2</v>
      </c>
      <c r="P1701" s="663">
        <v>4567.7999999999993</v>
      </c>
      <c r="Q1701" s="678">
        <v>1</v>
      </c>
      <c r="R1701" s="662">
        <v>6</v>
      </c>
      <c r="S1701" s="678">
        <v>1</v>
      </c>
      <c r="T1701" s="745">
        <v>2</v>
      </c>
      <c r="U1701" s="701">
        <v>1</v>
      </c>
    </row>
    <row r="1702" spans="1:21" ht="14.4" customHeight="1" x14ac:dyDescent="0.3">
      <c r="A1702" s="661">
        <v>4</v>
      </c>
      <c r="B1702" s="662" t="s">
        <v>3182</v>
      </c>
      <c r="C1702" s="662" t="s">
        <v>3518</v>
      </c>
      <c r="D1702" s="743" t="s">
        <v>5665</v>
      </c>
      <c r="E1702" s="744" t="s">
        <v>3553</v>
      </c>
      <c r="F1702" s="662" t="s">
        <v>3514</v>
      </c>
      <c r="G1702" s="662" t="s">
        <v>4073</v>
      </c>
      <c r="H1702" s="662" t="s">
        <v>597</v>
      </c>
      <c r="I1702" s="662" t="s">
        <v>4172</v>
      </c>
      <c r="J1702" s="662" t="s">
        <v>4170</v>
      </c>
      <c r="K1702" s="662" t="s">
        <v>4173</v>
      </c>
      <c r="L1702" s="663">
        <v>761.3</v>
      </c>
      <c r="M1702" s="663">
        <v>6851.7</v>
      </c>
      <c r="N1702" s="662">
        <v>9</v>
      </c>
      <c r="O1702" s="745">
        <v>1</v>
      </c>
      <c r="P1702" s="663">
        <v>6851.7</v>
      </c>
      <c r="Q1702" s="678">
        <v>1</v>
      </c>
      <c r="R1702" s="662">
        <v>9</v>
      </c>
      <c r="S1702" s="678">
        <v>1</v>
      </c>
      <c r="T1702" s="745">
        <v>1</v>
      </c>
      <c r="U1702" s="701">
        <v>1</v>
      </c>
    </row>
    <row r="1703" spans="1:21" ht="14.4" customHeight="1" x14ac:dyDescent="0.3">
      <c r="A1703" s="661">
        <v>4</v>
      </c>
      <c r="B1703" s="662" t="s">
        <v>3182</v>
      </c>
      <c r="C1703" s="662" t="s">
        <v>3518</v>
      </c>
      <c r="D1703" s="743" t="s">
        <v>5665</v>
      </c>
      <c r="E1703" s="744" t="s">
        <v>3553</v>
      </c>
      <c r="F1703" s="662" t="s">
        <v>3514</v>
      </c>
      <c r="G1703" s="662" t="s">
        <v>4073</v>
      </c>
      <c r="H1703" s="662" t="s">
        <v>597</v>
      </c>
      <c r="I1703" s="662" t="s">
        <v>4197</v>
      </c>
      <c r="J1703" s="662" t="s">
        <v>4198</v>
      </c>
      <c r="K1703" s="662" t="s">
        <v>4199</v>
      </c>
      <c r="L1703" s="663">
        <v>369.69</v>
      </c>
      <c r="M1703" s="663">
        <v>369.69</v>
      </c>
      <c r="N1703" s="662">
        <v>1</v>
      </c>
      <c r="O1703" s="745">
        <v>1</v>
      </c>
      <c r="P1703" s="663">
        <v>369.69</v>
      </c>
      <c r="Q1703" s="678">
        <v>1</v>
      </c>
      <c r="R1703" s="662">
        <v>1</v>
      </c>
      <c r="S1703" s="678">
        <v>1</v>
      </c>
      <c r="T1703" s="745">
        <v>1</v>
      </c>
      <c r="U1703" s="701">
        <v>1</v>
      </c>
    </row>
    <row r="1704" spans="1:21" ht="14.4" customHeight="1" x14ac:dyDescent="0.3">
      <c r="A1704" s="661">
        <v>4</v>
      </c>
      <c r="B1704" s="662" t="s">
        <v>3182</v>
      </c>
      <c r="C1704" s="662" t="s">
        <v>3518</v>
      </c>
      <c r="D1704" s="743" t="s">
        <v>5665</v>
      </c>
      <c r="E1704" s="744" t="s">
        <v>3553</v>
      </c>
      <c r="F1704" s="662" t="s">
        <v>3514</v>
      </c>
      <c r="G1704" s="662" t="s">
        <v>4073</v>
      </c>
      <c r="H1704" s="662" t="s">
        <v>597</v>
      </c>
      <c r="I1704" s="662" t="s">
        <v>2478</v>
      </c>
      <c r="J1704" s="662" t="s">
        <v>4200</v>
      </c>
      <c r="K1704" s="662" t="s">
        <v>4201</v>
      </c>
      <c r="L1704" s="663">
        <v>1430.6</v>
      </c>
      <c r="M1704" s="663">
        <v>1430.6</v>
      </c>
      <c r="N1704" s="662">
        <v>1</v>
      </c>
      <c r="O1704" s="745">
        <v>1</v>
      </c>
      <c r="P1704" s="663"/>
      <c r="Q1704" s="678">
        <v>0</v>
      </c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4</v>
      </c>
      <c r="B1705" s="662" t="s">
        <v>3182</v>
      </c>
      <c r="C1705" s="662" t="s">
        <v>3518</v>
      </c>
      <c r="D1705" s="743" t="s">
        <v>5665</v>
      </c>
      <c r="E1705" s="744" t="s">
        <v>3553</v>
      </c>
      <c r="F1705" s="662" t="s">
        <v>3514</v>
      </c>
      <c r="G1705" s="662" t="s">
        <v>4073</v>
      </c>
      <c r="H1705" s="662" t="s">
        <v>597</v>
      </c>
      <c r="I1705" s="662" t="s">
        <v>4205</v>
      </c>
      <c r="J1705" s="662" t="s">
        <v>4206</v>
      </c>
      <c r="K1705" s="662" t="s">
        <v>4097</v>
      </c>
      <c r="L1705" s="663">
        <v>500</v>
      </c>
      <c r="M1705" s="663">
        <v>500</v>
      </c>
      <c r="N1705" s="662">
        <v>1</v>
      </c>
      <c r="O1705" s="745">
        <v>1</v>
      </c>
      <c r="P1705" s="663">
        <v>500</v>
      </c>
      <c r="Q1705" s="678">
        <v>1</v>
      </c>
      <c r="R1705" s="662">
        <v>1</v>
      </c>
      <c r="S1705" s="678">
        <v>1</v>
      </c>
      <c r="T1705" s="745">
        <v>1</v>
      </c>
      <c r="U1705" s="701">
        <v>1</v>
      </c>
    </row>
    <row r="1706" spans="1:21" ht="14.4" customHeight="1" x14ac:dyDescent="0.3">
      <c r="A1706" s="661">
        <v>4</v>
      </c>
      <c r="B1706" s="662" t="s">
        <v>3182</v>
      </c>
      <c r="C1706" s="662" t="s">
        <v>3518</v>
      </c>
      <c r="D1706" s="743" t="s">
        <v>5665</v>
      </c>
      <c r="E1706" s="744" t="s">
        <v>3553</v>
      </c>
      <c r="F1706" s="662" t="s">
        <v>3514</v>
      </c>
      <c r="G1706" s="662" t="s">
        <v>4073</v>
      </c>
      <c r="H1706" s="662" t="s">
        <v>597</v>
      </c>
      <c r="I1706" s="662" t="s">
        <v>4207</v>
      </c>
      <c r="J1706" s="662" t="s">
        <v>4208</v>
      </c>
      <c r="K1706" s="662" t="s">
        <v>4209</v>
      </c>
      <c r="L1706" s="663">
        <v>556</v>
      </c>
      <c r="M1706" s="663">
        <v>1112</v>
      </c>
      <c r="N1706" s="662">
        <v>2</v>
      </c>
      <c r="O1706" s="745">
        <v>1</v>
      </c>
      <c r="P1706" s="663">
        <v>1112</v>
      </c>
      <c r="Q1706" s="678">
        <v>1</v>
      </c>
      <c r="R1706" s="662">
        <v>2</v>
      </c>
      <c r="S1706" s="678">
        <v>1</v>
      </c>
      <c r="T1706" s="745">
        <v>1</v>
      </c>
      <c r="U1706" s="701">
        <v>1</v>
      </c>
    </row>
    <row r="1707" spans="1:21" ht="14.4" customHeight="1" x14ac:dyDescent="0.3">
      <c r="A1707" s="661">
        <v>4</v>
      </c>
      <c r="B1707" s="662" t="s">
        <v>3182</v>
      </c>
      <c r="C1707" s="662" t="s">
        <v>3518</v>
      </c>
      <c r="D1707" s="743" t="s">
        <v>5665</v>
      </c>
      <c r="E1707" s="744" t="s">
        <v>3553</v>
      </c>
      <c r="F1707" s="662" t="s">
        <v>3514</v>
      </c>
      <c r="G1707" s="662" t="s">
        <v>4073</v>
      </c>
      <c r="H1707" s="662" t="s">
        <v>597</v>
      </c>
      <c r="I1707" s="662" t="s">
        <v>4210</v>
      </c>
      <c r="J1707" s="662" t="s">
        <v>4211</v>
      </c>
      <c r="K1707" s="662" t="s">
        <v>4212</v>
      </c>
      <c r="L1707" s="663">
        <v>2939</v>
      </c>
      <c r="M1707" s="663">
        <v>8817</v>
      </c>
      <c r="N1707" s="662">
        <v>3</v>
      </c>
      <c r="O1707" s="745">
        <v>1</v>
      </c>
      <c r="P1707" s="663">
        <v>8817</v>
      </c>
      <c r="Q1707" s="678">
        <v>1</v>
      </c>
      <c r="R1707" s="662">
        <v>3</v>
      </c>
      <c r="S1707" s="678">
        <v>1</v>
      </c>
      <c r="T1707" s="745">
        <v>1</v>
      </c>
      <c r="U1707" s="701">
        <v>1</v>
      </c>
    </row>
    <row r="1708" spans="1:21" ht="14.4" customHeight="1" x14ac:dyDescent="0.3">
      <c r="A1708" s="661">
        <v>4</v>
      </c>
      <c r="B1708" s="662" t="s">
        <v>3182</v>
      </c>
      <c r="C1708" s="662" t="s">
        <v>3518</v>
      </c>
      <c r="D1708" s="743" t="s">
        <v>5665</v>
      </c>
      <c r="E1708" s="744" t="s">
        <v>3553</v>
      </c>
      <c r="F1708" s="662" t="s">
        <v>3514</v>
      </c>
      <c r="G1708" s="662" t="s">
        <v>4073</v>
      </c>
      <c r="H1708" s="662" t="s">
        <v>597</v>
      </c>
      <c r="I1708" s="662" t="s">
        <v>4216</v>
      </c>
      <c r="J1708" s="662" t="s">
        <v>4217</v>
      </c>
      <c r="K1708" s="662" t="s">
        <v>4218</v>
      </c>
      <c r="L1708" s="663">
        <v>2816</v>
      </c>
      <c r="M1708" s="663">
        <v>25344</v>
      </c>
      <c r="N1708" s="662">
        <v>9</v>
      </c>
      <c r="O1708" s="745">
        <v>1</v>
      </c>
      <c r="P1708" s="663">
        <v>25344</v>
      </c>
      <c r="Q1708" s="678">
        <v>1</v>
      </c>
      <c r="R1708" s="662">
        <v>9</v>
      </c>
      <c r="S1708" s="678">
        <v>1</v>
      </c>
      <c r="T1708" s="745">
        <v>1</v>
      </c>
      <c r="U1708" s="701">
        <v>1</v>
      </c>
    </row>
    <row r="1709" spans="1:21" ht="14.4" customHeight="1" x14ac:dyDescent="0.3">
      <c r="A1709" s="661">
        <v>4</v>
      </c>
      <c r="B1709" s="662" t="s">
        <v>3182</v>
      </c>
      <c r="C1709" s="662" t="s">
        <v>3518</v>
      </c>
      <c r="D1709" s="743" t="s">
        <v>5665</v>
      </c>
      <c r="E1709" s="744" t="s">
        <v>3553</v>
      </c>
      <c r="F1709" s="662" t="s">
        <v>3514</v>
      </c>
      <c r="G1709" s="662" t="s">
        <v>4073</v>
      </c>
      <c r="H1709" s="662" t="s">
        <v>597</v>
      </c>
      <c r="I1709" s="662" t="s">
        <v>4222</v>
      </c>
      <c r="J1709" s="662" t="s">
        <v>4223</v>
      </c>
      <c r="K1709" s="662" t="s">
        <v>4076</v>
      </c>
      <c r="L1709" s="663">
        <v>1080</v>
      </c>
      <c r="M1709" s="663">
        <v>2160</v>
      </c>
      <c r="N1709" s="662">
        <v>2</v>
      </c>
      <c r="O1709" s="745">
        <v>2</v>
      </c>
      <c r="P1709" s="663">
        <v>2160</v>
      </c>
      <c r="Q1709" s="678">
        <v>1</v>
      </c>
      <c r="R1709" s="662">
        <v>2</v>
      </c>
      <c r="S1709" s="678">
        <v>1</v>
      </c>
      <c r="T1709" s="745">
        <v>2</v>
      </c>
      <c r="U1709" s="701">
        <v>1</v>
      </c>
    </row>
    <row r="1710" spans="1:21" ht="14.4" customHeight="1" x14ac:dyDescent="0.3">
      <c r="A1710" s="661">
        <v>4</v>
      </c>
      <c r="B1710" s="662" t="s">
        <v>3182</v>
      </c>
      <c r="C1710" s="662" t="s">
        <v>3518</v>
      </c>
      <c r="D1710" s="743" t="s">
        <v>5665</v>
      </c>
      <c r="E1710" s="744" t="s">
        <v>3553</v>
      </c>
      <c r="F1710" s="662" t="s">
        <v>3514</v>
      </c>
      <c r="G1710" s="662" t="s">
        <v>4073</v>
      </c>
      <c r="H1710" s="662" t="s">
        <v>597</v>
      </c>
      <c r="I1710" s="662" t="s">
        <v>4224</v>
      </c>
      <c r="J1710" s="662" t="s">
        <v>4225</v>
      </c>
      <c r="K1710" s="662" t="s">
        <v>2668</v>
      </c>
      <c r="L1710" s="663">
        <v>600</v>
      </c>
      <c r="M1710" s="663">
        <v>1800</v>
      </c>
      <c r="N1710" s="662">
        <v>3</v>
      </c>
      <c r="O1710" s="745">
        <v>3</v>
      </c>
      <c r="P1710" s="663">
        <v>1800</v>
      </c>
      <c r="Q1710" s="678">
        <v>1</v>
      </c>
      <c r="R1710" s="662">
        <v>3</v>
      </c>
      <c r="S1710" s="678">
        <v>1</v>
      </c>
      <c r="T1710" s="745">
        <v>3</v>
      </c>
      <c r="U1710" s="701">
        <v>1</v>
      </c>
    </row>
    <row r="1711" spans="1:21" ht="14.4" customHeight="1" x14ac:dyDescent="0.3">
      <c r="A1711" s="661">
        <v>4</v>
      </c>
      <c r="B1711" s="662" t="s">
        <v>3182</v>
      </c>
      <c r="C1711" s="662" t="s">
        <v>3518</v>
      </c>
      <c r="D1711" s="743" t="s">
        <v>5665</v>
      </c>
      <c r="E1711" s="744" t="s">
        <v>3553</v>
      </c>
      <c r="F1711" s="662" t="s">
        <v>3514</v>
      </c>
      <c r="G1711" s="662" t="s">
        <v>4073</v>
      </c>
      <c r="H1711" s="662" t="s">
        <v>597</v>
      </c>
      <c r="I1711" s="662" t="s">
        <v>4226</v>
      </c>
      <c r="J1711" s="662" t="s">
        <v>4227</v>
      </c>
      <c r="K1711" s="662" t="s">
        <v>4228</v>
      </c>
      <c r="L1711" s="663">
        <v>500</v>
      </c>
      <c r="M1711" s="663">
        <v>500</v>
      </c>
      <c r="N1711" s="662">
        <v>1</v>
      </c>
      <c r="O1711" s="745">
        <v>1</v>
      </c>
      <c r="P1711" s="663">
        <v>500</v>
      </c>
      <c r="Q1711" s="678">
        <v>1</v>
      </c>
      <c r="R1711" s="662">
        <v>1</v>
      </c>
      <c r="S1711" s="678">
        <v>1</v>
      </c>
      <c r="T1711" s="745">
        <v>1</v>
      </c>
      <c r="U1711" s="701">
        <v>1</v>
      </c>
    </row>
    <row r="1712" spans="1:21" ht="14.4" customHeight="1" x14ac:dyDescent="0.3">
      <c r="A1712" s="661">
        <v>4</v>
      </c>
      <c r="B1712" s="662" t="s">
        <v>3182</v>
      </c>
      <c r="C1712" s="662" t="s">
        <v>3518</v>
      </c>
      <c r="D1712" s="743" t="s">
        <v>5665</v>
      </c>
      <c r="E1712" s="744" t="s">
        <v>3553</v>
      </c>
      <c r="F1712" s="662" t="s">
        <v>3514</v>
      </c>
      <c r="G1712" s="662" t="s">
        <v>4073</v>
      </c>
      <c r="H1712" s="662" t="s">
        <v>597</v>
      </c>
      <c r="I1712" s="662" t="s">
        <v>4229</v>
      </c>
      <c r="J1712" s="662" t="s">
        <v>4230</v>
      </c>
      <c r="K1712" s="662" t="s">
        <v>2668</v>
      </c>
      <c r="L1712" s="663">
        <v>1000</v>
      </c>
      <c r="M1712" s="663">
        <v>3000</v>
      </c>
      <c r="N1712" s="662">
        <v>3</v>
      </c>
      <c r="O1712" s="745">
        <v>3</v>
      </c>
      <c r="P1712" s="663">
        <v>3000</v>
      </c>
      <c r="Q1712" s="678">
        <v>1</v>
      </c>
      <c r="R1712" s="662">
        <v>3</v>
      </c>
      <c r="S1712" s="678">
        <v>1</v>
      </c>
      <c r="T1712" s="745">
        <v>3</v>
      </c>
      <c r="U1712" s="701">
        <v>1</v>
      </c>
    </row>
    <row r="1713" spans="1:21" ht="14.4" customHeight="1" x14ac:dyDescent="0.3">
      <c r="A1713" s="661">
        <v>4</v>
      </c>
      <c r="B1713" s="662" t="s">
        <v>3182</v>
      </c>
      <c r="C1713" s="662" t="s">
        <v>3518</v>
      </c>
      <c r="D1713" s="743" t="s">
        <v>5665</v>
      </c>
      <c r="E1713" s="744" t="s">
        <v>3553</v>
      </c>
      <c r="F1713" s="662" t="s">
        <v>3514</v>
      </c>
      <c r="G1713" s="662" t="s">
        <v>4073</v>
      </c>
      <c r="H1713" s="662" t="s">
        <v>597</v>
      </c>
      <c r="I1713" s="662" t="s">
        <v>4234</v>
      </c>
      <c r="J1713" s="662" t="s">
        <v>4232</v>
      </c>
      <c r="K1713" s="662" t="s">
        <v>4235</v>
      </c>
      <c r="L1713" s="663">
        <v>3000</v>
      </c>
      <c r="M1713" s="663">
        <v>9000</v>
      </c>
      <c r="N1713" s="662">
        <v>3</v>
      </c>
      <c r="O1713" s="745">
        <v>1</v>
      </c>
      <c r="P1713" s="663">
        <v>9000</v>
      </c>
      <c r="Q1713" s="678">
        <v>1</v>
      </c>
      <c r="R1713" s="662">
        <v>3</v>
      </c>
      <c r="S1713" s="678">
        <v>1</v>
      </c>
      <c r="T1713" s="745">
        <v>1</v>
      </c>
      <c r="U1713" s="701">
        <v>1</v>
      </c>
    </row>
    <row r="1714" spans="1:21" ht="14.4" customHeight="1" x14ac:dyDescent="0.3">
      <c r="A1714" s="661">
        <v>4</v>
      </c>
      <c r="B1714" s="662" t="s">
        <v>3182</v>
      </c>
      <c r="C1714" s="662" t="s">
        <v>3518</v>
      </c>
      <c r="D1714" s="743" t="s">
        <v>5665</v>
      </c>
      <c r="E1714" s="744" t="s">
        <v>3553</v>
      </c>
      <c r="F1714" s="662" t="s">
        <v>3514</v>
      </c>
      <c r="G1714" s="662" t="s">
        <v>4073</v>
      </c>
      <c r="H1714" s="662" t="s">
        <v>597</v>
      </c>
      <c r="I1714" s="662" t="s">
        <v>4236</v>
      </c>
      <c r="J1714" s="662" t="s">
        <v>4237</v>
      </c>
      <c r="K1714" s="662" t="s">
        <v>4228</v>
      </c>
      <c r="L1714" s="663">
        <v>300</v>
      </c>
      <c r="M1714" s="663">
        <v>5100</v>
      </c>
      <c r="N1714" s="662">
        <v>17</v>
      </c>
      <c r="O1714" s="745">
        <v>8</v>
      </c>
      <c r="P1714" s="663">
        <v>5100</v>
      </c>
      <c r="Q1714" s="678">
        <v>1</v>
      </c>
      <c r="R1714" s="662">
        <v>17</v>
      </c>
      <c r="S1714" s="678">
        <v>1</v>
      </c>
      <c r="T1714" s="745">
        <v>8</v>
      </c>
      <c r="U1714" s="701">
        <v>1</v>
      </c>
    </row>
    <row r="1715" spans="1:21" ht="14.4" customHeight="1" x14ac:dyDescent="0.3">
      <c r="A1715" s="661">
        <v>4</v>
      </c>
      <c r="B1715" s="662" t="s">
        <v>3182</v>
      </c>
      <c r="C1715" s="662" t="s">
        <v>3518</v>
      </c>
      <c r="D1715" s="743" t="s">
        <v>5665</v>
      </c>
      <c r="E1715" s="744" t="s">
        <v>3553</v>
      </c>
      <c r="F1715" s="662" t="s">
        <v>3514</v>
      </c>
      <c r="G1715" s="662" t="s">
        <v>4073</v>
      </c>
      <c r="H1715" s="662" t="s">
        <v>597</v>
      </c>
      <c r="I1715" s="662" t="s">
        <v>4244</v>
      </c>
      <c r="J1715" s="662" t="s">
        <v>4245</v>
      </c>
      <c r="K1715" s="662" t="s">
        <v>4246</v>
      </c>
      <c r="L1715" s="663">
        <v>856.97</v>
      </c>
      <c r="M1715" s="663">
        <v>5141.82</v>
      </c>
      <c r="N1715" s="662">
        <v>6</v>
      </c>
      <c r="O1715" s="745">
        <v>1</v>
      </c>
      <c r="P1715" s="663">
        <v>5141.82</v>
      </c>
      <c r="Q1715" s="678">
        <v>1</v>
      </c>
      <c r="R1715" s="662">
        <v>6</v>
      </c>
      <c r="S1715" s="678">
        <v>1</v>
      </c>
      <c r="T1715" s="745">
        <v>1</v>
      </c>
      <c r="U1715" s="701">
        <v>1</v>
      </c>
    </row>
    <row r="1716" spans="1:21" ht="14.4" customHeight="1" x14ac:dyDescent="0.3">
      <c r="A1716" s="661">
        <v>4</v>
      </c>
      <c r="B1716" s="662" t="s">
        <v>3182</v>
      </c>
      <c r="C1716" s="662" t="s">
        <v>3518</v>
      </c>
      <c r="D1716" s="743" t="s">
        <v>5665</v>
      </c>
      <c r="E1716" s="744" t="s">
        <v>3553</v>
      </c>
      <c r="F1716" s="662" t="s">
        <v>3514</v>
      </c>
      <c r="G1716" s="662" t="s">
        <v>4073</v>
      </c>
      <c r="H1716" s="662" t="s">
        <v>597</v>
      </c>
      <c r="I1716" s="662" t="s">
        <v>4250</v>
      </c>
      <c r="J1716" s="662" t="s">
        <v>4251</v>
      </c>
      <c r="K1716" s="662" t="s">
        <v>4252</v>
      </c>
      <c r="L1716" s="663">
        <v>370.4</v>
      </c>
      <c r="M1716" s="663">
        <v>370.4</v>
      </c>
      <c r="N1716" s="662">
        <v>1</v>
      </c>
      <c r="O1716" s="745">
        <v>1</v>
      </c>
      <c r="P1716" s="663">
        <v>370.4</v>
      </c>
      <c r="Q1716" s="678">
        <v>1</v>
      </c>
      <c r="R1716" s="662">
        <v>1</v>
      </c>
      <c r="S1716" s="678">
        <v>1</v>
      </c>
      <c r="T1716" s="745">
        <v>1</v>
      </c>
      <c r="U1716" s="701">
        <v>1</v>
      </c>
    </row>
    <row r="1717" spans="1:21" ht="14.4" customHeight="1" x14ac:dyDescent="0.3">
      <c r="A1717" s="661">
        <v>4</v>
      </c>
      <c r="B1717" s="662" t="s">
        <v>3182</v>
      </c>
      <c r="C1717" s="662" t="s">
        <v>3518</v>
      </c>
      <c r="D1717" s="743" t="s">
        <v>5665</v>
      </c>
      <c r="E1717" s="744" t="s">
        <v>3553</v>
      </c>
      <c r="F1717" s="662" t="s">
        <v>3514</v>
      </c>
      <c r="G1717" s="662" t="s">
        <v>4073</v>
      </c>
      <c r="H1717" s="662" t="s">
        <v>597</v>
      </c>
      <c r="I1717" s="662" t="s">
        <v>4253</v>
      </c>
      <c r="J1717" s="662" t="s">
        <v>4254</v>
      </c>
      <c r="K1717" s="662" t="s">
        <v>4255</v>
      </c>
      <c r="L1717" s="663">
        <v>453.2</v>
      </c>
      <c r="M1717" s="663">
        <v>453.2</v>
      </c>
      <c r="N1717" s="662">
        <v>1</v>
      </c>
      <c r="O1717" s="745">
        <v>1</v>
      </c>
      <c r="P1717" s="663">
        <v>453.2</v>
      </c>
      <c r="Q1717" s="678">
        <v>1</v>
      </c>
      <c r="R1717" s="662">
        <v>1</v>
      </c>
      <c r="S1717" s="678">
        <v>1</v>
      </c>
      <c r="T1717" s="745">
        <v>1</v>
      </c>
      <c r="U1717" s="701">
        <v>1</v>
      </c>
    </row>
    <row r="1718" spans="1:21" ht="14.4" customHeight="1" x14ac:dyDescent="0.3">
      <c r="A1718" s="661">
        <v>4</v>
      </c>
      <c r="B1718" s="662" t="s">
        <v>3182</v>
      </c>
      <c r="C1718" s="662" t="s">
        <v>3518</v>
      </c>
      <c r="D1718" s="743" t="s">
        <v>5665</v>
      </c>
      <c r="E1718" s="744" t="s">
        <v>3553</v>
      </c>
      <c r="F1718" s="662" t="s">
        <v>3514</v>
      </c>
      <c r="G1718" s="662" t="s">
        <v>4073</v>
      </c>
      <c r="H1718" s="662" t="s">
        <v>597</v>
      </c>
      <c r="I1718" s="662" t="s">
        <v>4262</v>
      </c>
      <c r="J1718" s="662" t="s">
        <v>4263</v>
      </c>
      <c r="K1718" s="662" t="s">
        <v>4264</v>
      </c>
      <c r="L1718" s="663">
        <v>5343.9</v>
      </c>
      <c r="M1718" s="663">
        <v>10687.8</v>
      </c>
      <c r="N1718" s="662">
        <v>2</v>
      </c>
      <c r="O1718" s="745">
        <v>1</v>
      </c>
      <c r="P1718" s="663">
        <v>10687.8</v>
      </c>
      <c r="Q1718" s="678">
        <v>1</v>
      </c>
      <c r="R1718" s="662">
        <v>2</v>
      </c>
      <c r="S1718" s="678">
        <v>1</v>
      </c>
      <c r="T1718" s="745">
        <v>1</v>
      </c>
      <c r="U1718" s="701">
        <v>1</v>
      </c>
    </row>
    <row r="1719" spans="1:21" ht="14.4" customHeight="1" x14ac:dyDescent="0.3">
      <c r="A1719" s="661">
        <v>4</v>
      </c>
      <c r="B1719" s="662" t="s">
        <v>3182</v>
      </c>
      <c r="C1719" s="662" t="s">
        <v>3518</v>
      </c>
      <c r="D1719" s="743" t="s">
        <v>5665</v>
      </c>
      <c r="E1719" s="744" t="s">
        <v>3553</v>
      </c>
      <c r="F1719" s="662" t="s">
        <v>3514</v>
      </c>
      <c r="G1719" s="662" t="s">
        <v>4073</v>
      </c>
      <c r="H1719" s="662" t="s">
        <v>597</v>
      </c>
      <c r="I1719" s="662" t="s">
        <v>4265</v>
      </c>
      <c r="J1719" s="662" t="s">
        <v>4266</v>
      </c>
      <c r="K1719" s="662" t="s">
        <v>4267</v>
      </c>
      <c r="L1719" s="663">
        <v>1500.3</v>
      </c>
      <c r="M1719" s="663">
        <v>6001.2</v>
      </c>
      <c r="N1719" s="662">
        <v>4</v>
      </c>
      <c r="O1719" s="745">
        <v>1</v>
      </c>
      <c r="P1719" s="663">
        <v>6001.2</v>
      </c>
      <c r="Q1719" s="678">
        <v>1</v>
      </c>
      <c r="R1719" s="662">
        <v>4</v>
      </c>
      <c r="S1719" s="678">
        <v>1</v>
      </c>
      <c r="T1719" s="745">
        <v>1</v>
      </c>
      <c r="U1719" s="701">
        <v>1</v>
      </c>
    </row>
    <row r="1720" spans="1:21" ht="14.4" customHeight="1" x14ac:dyDescent="0.3">
      <c r="A1720" s="661">
        <v>4</v>
      </c>
      <c r="B1720" s="662" t="s">
        <v>3182</v>
      </c>
      <c r="C1720" s="662" t="s">
        <v>3518</v>
      </c>
      <c r="D1720" s="743" t="s">
        <v>5665</v>
      </c>
      <c r="E1720" s="744" t="s">
        <v>3553</v>
      </c>
      <c r="F1720" s="662" t="s">
        <v>3514</v>
      </c>
      <c r="G1720" s="662" t="s">
        <v>4073</v>
      </c>
      <c r="H1720" s="662" t="s">
        <v>597</v>
      </c>
      <c r="I1720" s="662" t="s">
        <v>4271</v>
      </c>
      <c r="J1720" s="662" t="s">
        <v>4272</v>
      </c>
      <c r="K1720" s="662" t="s">
        <v>4273</v>
      </c>
      <c r="L1720" s="663">
        <v>3000</v>
      </c>
      <c r="M1720" s="663">
        <v>27000</v>
      </c>
      <c r="N1720" s="662">
        <v>9</v>
      </c>
      <c r="O1720" s="745">
        <v>2</v>
      </c>
      <c r="P1720" s="663">
        <v>9000</v>
      </c>
      <c r="Q1720" s="678">
        <v>0.33333333333333331</v>
      </c>
      <c r="R1720" s="662">
        <v>3</v>
      </c>
      <c r="S1720" s="678">
        <v>0.33333333333333331</v>
      </c>
      <c r="T1720" s="745">
        <v>1</v>
      </c>
      <c r="U1720" s="701">
        <v>0.5</v>
      </c>
    </row>
    <row r="1721" spans="1:21" ht="14.4" customHeight="1" x14ac:dyDescent="0.3">
      <c r="A1721" s="661">
        <v>4</v>
      </c>
      <c r="B1721" s="662" t="s">
        <v>3182</v>
      </c>
      <c r="C1721" s="662" t="s">
        <v>3518</v>
      </c>
      <c r="D1721" s="743" t="s">
        <v>5665</v>
      </c>
      <c r="E1721" s="744" t="s">
        <v>3553</v>
      </c>
      <c r="F1721" s="662" t="s">
        <v>3514</v>
      </c>
      <c r="G1721" s="662" t="s">
        <v>4073</v>
      </c>
      <c r="H1721" s="662" t="s">
        <v>597</v>
      </c>
      <c r="I1721" s="662" t="s">
        <v>4274</v>
      </c>
      <c r="J1721" s="662" t="s">
        <v>4275</v>
      </c>
      <c r="K1721" s="662" t="s">
        <v>4276</v>
      </c>
      <c r="L1721" s="663">
        <v>761.3</v>
      </c>
      <c r="M1721" s="663">
        <v>4567.7999999999993</v>
      </c>
      <c r="N1721" s="662">
        <v>6</v>
      </c>
      <c r="O1721" s="745">
        <v>1</v>
      </c>
      <c r="P1721" s="663">
        <v>4567.7999999999993</v>
      </c>
      <c r="Q1721" s="678">
        <v>1</v>
      </c>
      <c r="R1721" s="662">
        <v>6</v>
      </c>
      <c r="S1721" s="678">
        <v>1</v>
      </c>
      <c r="T1721" s="745">
        <v>1</v>
      </c>
      <c r="U1721" s="701">
        <v>1</v>
      </c>
    </row>
    <row r="1722" spans="1:21" ht="14.4" customHeight="1" x14ac:dyDescent="0.3">
      <c r="A1722" s="661">
        <v>4</v>
      </c>
      <c r="B1722" s="662" t="s">
        <v>3182</v>
      </c>
      <c r="C1722" s="662" t="s">
        <v>3518</v>
      </c>
      <c r="D1722" s="743" t="s">
        <v>5665</v>
      </c>
      <c r="E1722" s="744" t="s">
        <v>3553</v>
      </c>
      <c r="F1722" s="662" t="s">
        <v>3514</v>
      </c>
      <c r="G1722" s="662" t="s">
        <v>4073</v>
      </c>
      <c r="H1722" s="662" t="s">
        <v>597</v>
      </c>
      <c r="I1722" s="662" t="s">
        <v>4289</v>
      </c>
      <c r="J1722" s="662" t="s">
        <v>4290</v>
      </c>
      <c r="K1722" s="662" t="s">
        <v>4291</v>
      </c>
      <c r="L1722" s="663">
        <v>1500</v>
      </c>
      <c r="M1722" s="663">
        <v>40500</v>
      </c>
      <c r="N1722" s="662">
        <v>27</v>
      </c>
      <c r="O1722" s="745">
        <v>3</v>
      </c>
      <c r="P1722" s="663">
        <v>40500</v>
      </c>
      <c r="Q1722" s="678">
        <v>1</v>
      </c>
      <c r="R1722" s="662">
        <v>27</v>
      </c>
      <c r="S1722" s="678">
        <v>1</v>
      </c>
      <c r="T1722" s="745">
        <v>3</v>
      </c>
      <c r="U1722" s="701">
        <v>1</v>
      </c>
    </row>
    <row r="1723" spans="1:21" ht="14.4" customHeight="1" x14ac:dyDescent="0.3">
      <c r="A1723" s="661">
        <v>4</v>
      </c>
      <c r="B1723" s="662" t="s">
        <v>3182</v>
      </c>
      <c r="C1723" s="662" t="s">
        <v>3518</v>
      </c>
      <c r="D1723" s="743" t="s">
        <v>5665</v>
      </c>
      <c r="E1723" s="744" t="s">
        <v>3553</v>
      </c>
      <c r="F1723" s="662" t="s">
        <v>3514</v>
      </c>
      <c r="G1723" s="662" t="s">
        <v>4073</v>
      </c>
      <c r="H1723" s="662" t="s">
        <v>597</v>
      </c>
      <c r="I1723" s="662" t="s">
        <v>4297</v>
      </c>
      <c r="J1723" s="662" t="s">
        <v>4298</v>
      </c>
      <c r="K1723" s="662" t="s">
        <v>4299</v>
      </c>
      <c r="L1723" s="663">
        <v>159.5</v>
      </c>
      <c r="M1723" s="663">
        <v>319</v>
      </c>
      <c r="N1723" s="662">
        <v>2</v>
      </c>
      <c r="O1723" s="745">
        <v>1</v>
      </c>
      <c r="P1723" s="663"/>
      <c r="Q1723" s="678">
        <v>0</v>
      </c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4</v>
      </c>
      <c r="B1724" s="662" t="s">
        <v>3182</v>
      </c>
      <c r="C1724" s="662" t="s">
        <v>3518</v>
      </c>
      <c r="D1724" s="743" t="s">
        <v>5665</v>
      </c>
      <c r="E1724" s="744" t="s">
        <v>3553</v>
      </c>
      <c r="F1724" s="662" t="s">
        <v>3514</v>
      </c>
      <c r="G1724" s="662" t="s">
        <v>4073</v>
      </c>
      <c r="H1724" s="662" t="s">
        <v>597</v>
      </c>
      <c r="I1724" s="662" t="s">
        <v>4315</v>
      </c>
      <c r="J1724" s="662" t="s">
        <v>4316</v>
      </c>
      <c r="K1724" s="662" t="s">
        <v>4317</v>
      </c>
      <c r="L1724" s="663">
        <v>319</v>
      </c>
      <c r="M1724" s="663">
        <v>638</v>
      </c>
      <c r="N1724" s="662">
        <v>2</v>
      </c>
      <c r="O1724" s="745">
        <v>2</v>
      </c>
      <c r="P1724" s="663">
        <v>638</v>
      </c>
      <c r="Q1724" s="678">
        <v>1</v>
      </c>
      <c r="R1724" s="662">
        <v>2</v>
      </c>
      <c r="S1724" s="678">
        <v>1</v>
      </c>
      <c r="T1724" s="745">
        <v>2</v>
      </c>
      <c r="U1724" s="701">
        <v>1</v>
      </c>
    </row>
    <row r="1725" spans="1:21" ht="14.4" customHeight="1" x14ac:dyDescent="0.3">
      <c r="A1725" s="661">
        <v>4</v>
      </c>
      <c r="B1725" s="662" t="s">
        <v>3182</v>
      </c>
      <c r="C1725" s="662" t="s">
        <v>3518</v>
      </c>
      <c r="D1725" s="743" t="s">
        <v>5665</v>
      </c>
      <c r="E1725" s="744" t="s">
        <v>3553</v>
      </c>
      <c r="F1725" s="662" t="s">
        <v>3514</v>
      </c>
      <c r="G1725" s="662" t="s">
        <v>4073</v>
      </c>
      <c r="H1725" s="662" t="s">
        <v>597</v>
      </c>
      <c r="I1725" s="662" t="s">
        <v>4318</v>
      </c>
      <c r="J1725" s="662" t="s">
        <v>4090</v>
      </c>
      <c r="K1725" s="662" t="s">
        <v>4319</v>
      </c>
      <c r="L1725" s="663">
        <v>2304</v>
      </c>
      <c r="M1725" s="663">
        <v>4608</v>
      </c>
      <c r="N1725" s="662">
        <v>2</v>
      </c>
      <c r="O1725" s="745">
        <v>1</v>
      </c>
      <c r="P1725" s="663">
        <v>4608</v>
      </c>
      <c r="Q1725" s="678">
        <v>1</v>
      </c>
      <c r="R1725" s="662">
        <v>2</v>
      </c>
      <c r="S1725" s="678">
        <v>1</v>
      </c>
      <c r="T1725" s="745">
        <v>1</v>
      </c>
      <c r="U1725" s="701">
        <v>1</v>
      </c>
    </row>
    <row r="1726" spans="1:21" ht="14.4" customHeight="1" x14ac:dyDescent="0.3">
      <c r="A1726" s="661">
        <v>4</v>
      </c>
      <c r="B1726" s="662" t="s">
        <v>3182</v>
      </c>
      <c r="C1726" s="662" t="s">
        <v>3518</v>
      </c>
      <c r="D1726" s="743" t="s">
        <v>5665</v>
      </c>
      <c r="E1726" s="744" t="s">
        <v>3553</v>
      </c>
      <c r="F1726" s="662" t="s">
        <v>3514</v>
      </c>
      <c r="G1726" s="662" t="s">
        <v>4073</v>
      </c>
      <c r="H1726" s="662" t="s">
        <v>597</v>
      </c>
      <c r="I1726" s="662" t="s">
        <v>4327</v>
      </c>
      <c r="J1726" s="662" t="s">
        <v>4328</v>
      </c>
      <c r="K1726" s="662" t="s">
        <v>4329</v>
      </c>
      <c r="L1726" s="663">
        <v>761.3</v>
      </c>
      <c r="M1726" s="663">
        <v>15987.3</v>
      </c>
      <c r="N1726" s="662">
        <v>21</v>
      </c>
      <c r="O1726" s="745">
        <v>3</v>
      </c>
      <c r="P1726" s="663">
        <v>15987.3</v>
      </c>
      <c r="Q1726" s="678">
        <v>1</v>
      </c>
      <c r="R1726" s="662">
        <v>21</v>
      </c>
      <c r="S1726" s="678">
        <v>1</v>
      </c>
      <c r="T1726" s="745">
        <v>3</v>
      </c>
      <c r="U1726" s="701">
        <v>1</v>
      </c>
    </row>
    <row r="1727" spans="1:21" ht="14.4" customHeight="1" x14ac:dyDescent="0.3">
      <c r="A1727" s="661">
        <v>4</v>
      </c>
      <c r="B1727" s="662" t="s">
        <v>3182</v>
      </c>
      <c r="C1727" s="662" t="s">
        <v>3518</v>
      </c>
      <c r="D1727" s="743" t="s">
        <v>5665</v>
      </c>
      <c r="E1727" s="744" t="s">
        <v>3553</v>
      </c>
      <c r="F1727" s="662" t="s">
        <v>3514</v>
      </c>
      <c r="G1727" s="662" t="s">
        <v>4073</v>
      </c>
      <c r="H1727" s="662" t="s">
        <v>597</v>
      </c>
      <c r="I1727" s="662" t="s">
        <v>4330</v>
      </c>
      <c r="J1727" s="662" t="s">
        <v>4331</v>
      </c>
      <c r="K1727" s="662" t="s">
        <v>4332</v>
      </c>
      <c r="L1727" s="663">
        <v>3000</v>
      </c>
      <c r="M1727" s="663">
        <v>24000</v>
      </c>
      <c r="N1727" s="662">
        <v>8</v>
      </c>
      <c r="O1727" s="745">
        <v>3</v>
      </c>
      <c r="P1727" s="663">
        <v>18000</v>
      </c>
      <c r="Q1727" s="678">
        <v>0.75</v>
      </c>
      <c r="R1727" s="662">
        <v>6</v>
      </c>
      <c r="S1727" s="678">
        <v>0.75</v>
      </c>
      <c r="T1727" s="745">
        <v>2</v>
      </c>
      <c r="U1727" s="701">
        <v>0.66666666666666663</v>
      </c>
    </row>
    <row r="1728" spans="1:21" ht="14.4" customHeight="1" x14ac:dyDescent="0.3">
      <c r="A1728" s="661">
        <v>4</v>
      </c>
      <c r="B1728" s="662" t="s">
        <v>3182</v>
      </c>
      <c r="C1728" s="662" t="s">
        <v>3518</v>
      </c>
      <c r="D1728" s="743" t="s">
        <v>5665</v>
      </c>
      <c r="E1728" s="744" t="s">
        <v>3553</v>
      </c>
      <c r="F1728" s="662" t="s">
        <v>3514</v>
      </c>
      <c r="G1728" s="662" t="s">
        <v>4073</v>
      </c>
      <c r="H1728" s="662" t="s">
        <v>597</v>
      </c>
      <c r="I1728" s="662" t="s">
        <v>4337</v>
      </c>
      <c r="J1728" s="662" t="s">
        <v>4338</v>
      </c>
      <c r="K1728" s="662" t="s">
        <v>4339</v>
      </c>
      <c r="L1728" s="663">
        <v>1248</v>
      </c>
      <c r="M1728" s="663">
        <v>2496</v>
      </c>
      <c r="N1728" s="662">
        <v>2</v>
      </c>
      <c r="O1728" s="745">
        <v>1</v>
      </c>
      <c r="P1728" s="663">
        <v>2496</v>
      </c>
      <c r="Q1728" s="678">
        <v>1</v>
      </c>
      <c r="R1728" s="662">
        <v>2</v>
      </c>
      <c r="S1728" s="678">
        <v>1</v>
      </c>
      <c r="T1728" s="745">
        <v>1</v>
      </c>
      <c r="U1728" s="701">
        <v>1</v>
      </c>
    </row>
    <row r="1729" spans="1:21" ht="14.4" customHeight="1" x14ac:dyDescent="0.3">
      <c r="A1729" s="661">
        <v>4</v>
      </c>
      <c r="B1729" s="662" t="s">
        <v>3182</v>
      </c>
      <c r="C1729" s="662" t="s">
        <v>3518</v>
      </c>
      <c r="D1729" s="743" t="s">
        <v>5665</v>
      </c>
      <c r="E1729" s="744" t="s">
        <v>3553</v>
      </c>
      <c r="F1729" s="662" t="s">
        <v>3514</v>
      </c>
      <c r="G1729" s="662" t="s">
        <v>4073</v>
      </c>
      <c r="H1729" s="662" t="s">
        <v>597</v>
      </c>
      <c r="I1729" s="662" t="s">
        <v>4363</v>
      </c>
      <c r="J1729" s="662" t="s">
        <v>4364</v>
      </c>
      <c r="K1729" s="662" t="s">
        <v>2092</v>
      </c>
      <c r="L1729" s="663">
        <v>1124.9000000000001</v>
      </c>
      <c r="M1729" s="663">
        <v>13498.800000000001</v>
      </c>
      <c r="N1729" s="662">
        <v>12</v>
      </c>
      <c r="O1729" s="745">
        <v>3</v>
      </c>
      <c r="P1729" s="663">
        <v>13498.800000000001</v>
      </c>
      <c r="Q1729" s="678">
        <v>1</v>
      </c>
      <c r="R1729" s="662">
        <v>12</v>
      </c>
      <c r="S1729" s="678">
        <v>1</v>
      </c>
      <c r="T1729" s="745">
        <v>3</v>
      </c>
      <c r="U1729" s="701">
        <v>1</v>
      </c>
    </row>
    <row r="1730" spans="1:21" ht="14.4" customHeight="1" x14ac:dyDescent="0.3">
      <c r="A1730" s="661">
        <v>4</v>
      </c>
      <c r="B1730" s="662" t="s">
        <v>3182</v>
      </c>
      <c r="C1730" s="662" t="s">
        <v>3518</v>
      </c>
      <c r="D1730" s="743" t="s">
        <v>5665</v>
      </c>
      <c r="E1730" s="744" t="s">
        <v>3553</v>
      </c>
      <c r="F1730" s="662" t="s">
        <v>3514</v>
      </c>
      <c r="G1730" s="662" t="s">
        <v>4073</v>
      </c>
      <c r="H1730" s="662" t="s">
        <v>597</v>
      </c>
      <c r="I1730" s="662" t="s">
        <v>4377</v>
      </c>
      <c r="J1730" s="662" t="s">
        <v>4378</v>
      </c>
      <c r="K1730" s="662" t="s">
        <v>4379</v>
      </c>
      <c r="L1730" s="663">
        <v>299.25</v>
      </c>
      <c r="M1730" s="663">
        <v>598.5</v>
      </c>
      <c r="N1730" s="662">
        <v>2</v>
      </c>
      <c r="O1730" s="745">
        <v>1</v>
      </c>
      <c r="P1730" s="663">
        <v>598.5</v>
      </c>
      <c r="Q1730" s="678">
        <v>1</v>
      </c>
      <c r="R1730" s="662">
        <v>2</v>
      </c>
      <c r="S1730" s="678">
        <v>1</v>
      </c>
      <c r="T1730" s="745">
        <v>1</v>
      </c>
      <c r="U1730" s="701">
        <v>1</v>
      </c>
    </row>
    <row r="1731" spans="1:21" ht="14.4" customHeight="1" x14ac:dyDescent="0.3">
      <c r="A1731" s="661">
        <v>4</v>
      </c>
      <c r="B1731" s="662" t="s">
        <v>3182</v>
      </c>
      <c r="C1731" s="662" t="s">
        <v>3518</v>
      </c>
      <c r="D1731" s="743" t="s">
        <v>5665</v>
      </c>
      <c r="E1731" s="744" t="s">
        <v>3553</v>
      </c>
      <c r="F1731" s="662" t="s">
        <v>3514</v>
      </c>
      <c r="G1731" s="662" t="s">
        <v>4073</v>
      </c>
      <c r="H1731" s="662" t="s">
        <v>597</v>
      </c>
      <c r="I1731" s="662" t="s">
        <v>5227</v>
      </c>
      <c r="J1731" s="662" t="s">
        <v>4358</v>
      </c>
      <c r="K1731" s="662" t="s">
        <v>5228</v>
      </c>
      <c r="L1731" s="663">
        <v>1070</v>
      </c>
      <c r="M1731" s="663">
        <v>4280</v>
      </c>
      <c r="N1731" s="662">
        <v>4</v>
      </c>
      <c r="O1731" s="745">
        <v>1</v>
      </c>
      <c r="P1731" s="663">
        <v>4280</v>
      </c>
      <c r="Q1731" s="678">
        <v>1</v>
      </c>
      <c r="R1731" s="662">
        <v>4</v>
      </c>
      <c r="S1731" s="678">
        <v>1</v>
      </c>
      <c r="T1731" s="745">
        <v>1</v>
      </c>
      <c r="U1731" s="701">
        <v>1</v>
      </c>
    </row>
    <row r="1732" spans="1:21" ht="14.4" customHeight="1" x14ac:dyDescent="0.3">
      <c r="A1732" s="661">
        <v>4</v>
      </c>
      <c r="B1732" s="662" t="s">
        <v>3182</v>
      </c>
      <c r="C1732" s="662" t="s">
        <v>3518</v>
      </c>
      <c r="D1732" s="743" t="s">
        <v>5665</v>
      </c>
      <c r="E1732" s="744" t="s">
        <v>3553</v>
      </c>
      <c r="F1732" s="662" t="s">
        <v>3514</v>
      </c>
      <c r="G1732" s="662" t="s">
        <v>4073</v>
      </c>
      <c r="H1732" s="662" t="s">
        <v>597</v>
      </c>
      <c r="I1732" s="662" t="s">
        <v>4394</v>
      </c>
      <c r="J1732" s="662" t="s">
        <v>4395</v>
      </c>
      <c r="K1732" s="662" t="s">
        <v>4396</v>
      </c>
      <c r="L1732" s="663">
        <v>2815.92</v>
      </c>
      <c r="M1732" s="663">
        <v>8447.76</v>
      </c>
      <c r="N1732" s="662">
        <v>3</v>
      </c>
      <c r="O1732" s="745">
        <v>1</v>
      </c>
      <c r="P1732" s="663"/>
      <c r="Q1732" s="678">
        <v>0</v>
      </c>
      <c r="R1732" s="662"/>
      <c r="S1732" s="678">
        <v>0</v>
      </c>
      <c r="T1732" s="745"/>
      <c r="U1732" s="701">
        <v>0</v>
      </c>
    </row>
    <row r="1733" spans="1:21" ht="14.4" customHeight="1" x14ac:dyDescent="0.3">
      <c r="A1733" s="661">
        <v>4</v>
      </c>
      <c r="B1733" s="662" t="s">
        <v>3182</v>
      </c>
      <c r="C1733" s="662" t="s">
        <v>3518</v>
      </c>
      <c r="D1733" s="743" t="s">
        <v>5665</v>
      </c>
      <c r="E1733" s="744" t="s">
        <v>3553</v>
      </c>
      <c r="F1733" s="662" t="s">
        <v>3514</v>
      </c>
      <c r="G1733" s="662" t="s">
        <v>4073</v>
      </c>
      <c r="H1733" s="662" t="s">
        <v>597</v>
      </c>
      <c r="I1733" s="662" t="s">
        <v>5186</v>
      </c>
      <c r="J1733" s="662" t="s">
        <v>5187</v>
      </c>
      <c r="K1733" s="662" t="s">
        <v>5188</v>
      </c>
      <c r="L1733" s="663">
        <v>2815.92</v>
      </c>
      <c r="M1733" s="663">
        <v>8447.76</v>
      </c>
      <c r="N1733" s="662">
        <v>3</v>
      </c>
      <c r="O1733" s="745">
        <v>1</v>
      </c>
      <c r="P1733" s="663">
        <v>8447.76</v>
      </c>
      <c r="Q1733" s="678">
        <v>1</v>
      </c>
      <c r="R1733" s="662">
        <v>3</v>
      </c>
      <c r="S1733" s="678">
        <v>1</v>
      </c>
      <c r="T1733" s="745">
        <v>1</v>
      </c>
      <c r="U1733" s="701">
        <v>1</v>
      </c>
    </row>
    <row r="1734" spans="1:21" ht="14.4" customHeight="1" x14ac:dyDescent="0.3">
      <c r="A1734" s="661">
        <v>4</v>
      </c>
      <c r="B1734" s="662" t="s">
        <v>3182</v>
      </c>
      <c r="C1734" s="662" t="s">
        <v>3518</v>
      </c>
      <c r="D1734" s="743" t="s">
        <v>5665</v>
      </c>
      <c r="E1734" s="744" t="s">
        <v>3553</v>
      </c>
      <c r="F1734" s="662" t="s">
        <v>3514</v>
      </c>
      <c r="G1734" s="662" t="s">
        <v>4073</v>
      </c>
      <c r="H1734" s="662" t="s">
        <v>597</v>
      </c>
      <c r="I1734" s="662" t="s">
        <v>4400</v>
      </c>
      <c r="J1734" s="662" t="s">
        <v>4401</v>
      </c>
      <c r="K1734" s="662" t="s">
        <v>4402</v>
      </c>
      <c r="L1734" s="663">
        <v>128</v>
      </c>
      <c r="M1734" s="663">
        <v>128</v>
      </c>
      <c r="N1734" s="662">
        <v>1</v>
      </c>
      <c r="O1734" s="745">
        <v>1</v>
      </c>
      <c r="P1734" s="663">
        <v>128</v>
      </c>
      <c r="Q1734" s="678">
        <v>1</v>
      </c>
      <c r="R1734" s="662">
        <v>1</v>
      </c>
      <c r="S1734" s="678">
        <v>1</v>
      </c>
      <c r="T1734" s="745">
        <v>1</v>
      </c>
      <c r="U1734" s="701">
        <v>1</v>
      </c>
    </row>
    <row r="1735" spans="1:21" ht="14.4" customHeight="1" x14ac:dyDescent="0.3">
      <c r="A1735" s="661">
        <v>4</v>
      </c>
      <c r="B1735" s="662" t="s">
        <v>3182</v>
      </c>
      <c r="C1735" s="662" t="s">
        <v>3518</v>
      </c>
      <c r="D1735" s="743" t="s">
        <v>5665</v>
      </c>
      <c r="E1735" s="744" t="s">
        <v>3553</v>
      </c>
      <c r="F1735" s="662" t="s">
        <v>3514</v>
      </c>
      <c r="G1735" s="662" t="s">
        <v>4073</v>
      </c>
      <c r="H1735" s="662" t="s">
        <v>597</v>
      </c>
      <c r="I1735" s="662" t="s">
        <v>5229</v>
      </c>
      <c r="J1735" s="662" t="s">
        <v>4826</v>
      </c>
      <c r="K1735" s="662" t="s">
        <v>5230</v>
      </c>
      <c r="L1735" s="663">
        <v>1500</v>
      </c>
      <c r="M1735" s="663">
        <v>3000</v>
      </c>
      <c r="N1735" s="662">
        <v>2</v>
      </c>
      <c r="O1735" s="745">
        <v>1</v>
      </c>
      <c r="P1735" s="663">
        <v>3000</v>
      </c>
      <c r="Q1735" s="678">
        <v>1</v>
      </c>
      <c r="R1735" s="662">
        <v>2</v>
      </c>
      <c r="S1735" s="678">
        <v>1</v>
      </c>
      <c r="T1735" s="745">
        <v>1</v>
      </c>
      <c r="U1735" s="701">
        <v>1</v>
      </c>
    </row>
    <row r="1736" spans="1:21" ht="14.4" customHeight="1" x14ac:dyDescent="0.3">
      <c r="A1736" s="661">
        <v>4</v>
      </c>
      <c r="B1736" s="662" t="s">
        <v>3182</v>
      </c>
      <c r="C1736" s="662" t="s">
        <v>3518</v>
      </c>
      <c r="D1736" s="743" t="s">
        <v>5665</v>
      </c>
      <c r="E1736" s="744" t="s">
        <v>3553</v>
      </c>
      <c r="F1736" s="662" t="s">
        <v>3514</v>
      </c>
      <c r="G1736" s="662" t="s">
        <v>4073</v>
      </c>
      <c r="H1736" s="662" t="s">
        <v>597</v>
      </c>
      <c r="I1736" s="662" t="s">
        <v>5231</v>
      </c>
      <c r="J1736" s="662" t="s">
        <v>4407</v>
      </c>
      <c r="K1736" s="662" t="s">
        <v>5232</v>
      </c>
      <c r="L1736" s="663">
        <v>2250</v>
      </c>
      <c r="M1736" s="663">
        <v>2250</v>
      </c>
      <c r="N1736" s="662">
        <v>1</v>
      </c>
      <c r="O1736" s="745">
        <v>1</v>
      </c>
      <c r="P1736" s="663">
        <v>2250</v>
      </c>
      <c r="Q1736" s="678">
        <v>1</v>
      </c>
      <c r="R1736" s="662">
        <v>1</v>
      </c>
      <c r="S1736" s="678">
        <v>1</v>
      </c>
      <c r="T1736" s="745">
        <v>1</v>
      </c>
      <c r="U1736" s="701">
        <v>1</v>
      </c>
    </row>
    <row r="1737" spans="1:21" ht="14.4" customHeight="1" x14ac:dyDescent="0.3">
      <c r="A1737" s="661">
        <v>4</v>
      </c>
      <c r="B1737" s="662" t="s">
        <v>3182</v>
      </c>
      <c r="C1737" s="662" t="s">
        <v>3518</v>
      </c>
      <c r="D1737" s="743" t="s">
        <v>5665</v>
      </c>
      <c r="E1737" s="744" t="s">
        <v>3553</v>
      </c>
      <c r="F1737" s="662" t="s">
        <v>3514</v>
      </c>
      <c r="G1737" s="662" t="s">
        <v>4073</v>
      </c>
      <c r="H1737" s="662" t="s">
        <v>597</v>
      </c>
      <c r="I1737" s="662" t="s">
        <v>4415</v>
      </c>
      <c r="J1737" s="662" t="s">
        <v>4416</v>
      </c>
      <c r="K1737" s="662" t="s">
        <v>4417</v>
      </c>
      <c r="L1737" s="663">
        <v>1435.97</v>
      </c>
      <c r="M1737" s="663">
        <v>4307.91</v>
      </c>
      <c r="N1737" s="662">
        <v>3</v>
      </c>
      <c r="O1737" s="745">
        <v>1</v>
      </c>
      <c r="P1737" s="663">
        <v>4307.91</v>
      </c>
      <c r="Q1737" s="678">
        <v>1</v>
      </c>
      <c r="R1737" s="662">
        <v>3</v>
      </c>
      <c r="S1737" s="678">
        <v>1</v>
      </c>
      <c r="T1737" s="745">
        <v>1</v>
      </c>
      <c r="U1737" s="701">
        <v>1</v>
      </c>
    </row>
    <row r="1738" spans="1:21" ht="14.4" customHeight="1" x14ac:dyDescent="0.3">
      <c r="A1738" s="661">
        <v>4</v>
      </c>
      <c r="B1738" s="662" t="s">
        <v>3182</v>
      </c>
      <c r="C1738" s="662" t="s">
        <v>3518</v>
      </c>
      <c r="D1738" s="743" t="s">
        <v>5665</v>
      </c>
      <c r="E1738" s="744" t="s">
        <v>3553</v>
      </c>
      <c r="F1738" s="662" t="s">
        <v>3514</v>
      </c>
      <c r="G1738" s="662" t="s">
        <v>4073</v>
      </c>
      <c r="H1738" s="662" t="s">
        <v>597</v>
      </c>
      <c r="I1738" s="662" t="s">
        <v>4439</v>
      </c>
      <c r="J1738" s="662" t="s">
        <v>4269</v>
      </c>
      <c r="K1738" s="662" t="s">
        <v>4440</v>
      </c>
      <c r="L1738" s="663">
        <v>2284</v>
      </c>
      <c r="M1738" s="663">
        <v>2284</v>
      </c>
      <c r="N1738" s="662">
        <v>1</v>
      </c>
      <c r="O1738" s="745">
        <v>1</v>
      </c>
      <c r="P1738" s="663">
        <v>2284</v>
      </c>
      <c r="Q1738" s="678">
        <v>1</v>
      </c>
      <c r="R1738" s="662">
        <v>1</v>
      </c>
      <c r="S1738" s="678">
        <v>1</v>
      </c>
      <c r="T1738" s="745">
        <v>1</v>
      </c>
      <c r="U1738" s="701">
        <v>1</v>
      </c>
    </row>
    <row r="1739" spans="1:21" ht="14.4" customHeight="1" x14ac:dyDescent="0.3">
      <c r="A1739" s="661">
        <v>4</v>
      </c>
      <c r="B1739" s="662" t="s">
        <v>3182</v>
      </c>
      <c r="C1739" s="662" t="s">
        <v>3518</v>
      </c>
      <c r="D1739" s="743" t="s">
        <v>5665</v>
      </c>
      <c r="E1739" s="744" t="s">
        <v>3553</v>
      </c>
      <c r="F1739" s="662" t="s">
        <v>3514</v>
      </c>
      <c r="G1739" s="662" t="s">
        <v>4073</v>
      </c>
      <c r="H1739" s="662" t="s">
        <v>597</v>
      </c>
      <c r="I1739" s="662" t="s">
        <v>4804</v>
      </c>
      <c r="J1739" s="662" t="s">
        <v>4805</v>
      </c>
      <c r="K1739" s="662" t="s">
        <v>4806</v>
      </c>
      <c r="L1739" s="663">
        <v>4412.7</v>
      </c>
      <c r="M1739" s="663">
        <v>4412.7</v>
      </c>
      <c r="N1739" s="662">
        <v>1</v>
      </c>
      <c r="O1739" s="745">
        <v>1</v>
      </c>
      <c r="P1739" s="663">
        <v>4412.7</v>
      </c>
      <c r="Q1739" s="678">
        <v>1</v>
      </c>
      <c r="R1739" s="662">
        <v>1</v>
      </c>
      <c r="S1739" s="678">
        <v>1</v>
      </c>
      <c r="T1739" s="745">
        <v>1</v>
      </c>
      <c r="U1739" s="701">
        <v>1</v>
      </c>
    </row>
    <row r="1740" spans="1:21" ht="14.4" customHeight="1" x14ac:dyDescent="0.3">
      <c r="A1740" s="661">
        <v>4</v>
      </c>
      <c r="B1740" s="662" t="s">
        <v>3182</v>
      </c>
      <c r="C1740" s="662" t="s">
        <v>3518</v>
      </c>
      <c r="D1740" s="743" t="s">
        <v>5665</v>
      </c>
      <c r="E1740" s="744" t="s">
        <v>3553</v>
      </c>
      <c r="F1740" s="662" t="s">
        <v>3514</v>
      </c>
      <c r="G1740" s="662" t="s">
        <v>4073</v>
      </c>
      <c r="H1740" s="662" t="s">
        <v>597</v>
      </c>
      <c r="I1740" s="662" t="s">
        <v>5233</v>
      </c>
      <c r="J1740" s="662" t="s">
        <v>5234</v>
      </c>
      <c r="K1740" s="662" t="s">
        <v>5235</v>
      </c>
      <c r="L1740" s="663">
        <v>600</v>
      </c>
      <c r="M1740" s="663">
        <v>600</v>
      </c>
      <c r="N1740" s="662">
        <v>1</v>
      </c>
      <c r="O1740" s="745">
        <v>1</v>
      </c>
      <c r="P1740" s="663"/>
      <c r="Q1740" s="678">
        <v>0</v>
      </c>
      <c r="R1740" s="662"/>
      <c r="S1740" s="678">
        <v>0</v>
      </c>
      <c r="T1740" s="745"/>
      <c r="U1740" s="701">
        <v>0</v>
      </c>
    </row>
    <row r="1741" spans="1:21" ht="14.4" customHeight="1" x14ac:dyDescent="0.3">
      <c r="A1741" s="661">
        <v>4</v>
      </c>
      <c r="B1741" s="662" t="s">
        <v>3182</v>
      </c>
      <c r="C1741" s="662" t="s">
        <v>3518</v>
      </c>
      <c r="D1741" s="743" t="s">
        <v>5665</v>
      </c>
      <c r="E1741" s="744" t="s">
        <v>3553</v>
      </c>
      <c r="F1741" s="662" t="s">
        <v>3514</v>
      </c>
      <c r="G1741" s="662" t="s">
        <v>4073</v>
      </c>
      <c r="H1741" s="662" t="s">
        <v>597</v>
      </c>
      <c r="I1741" s="662" t="s">
        <v>5236</v>
      </c>
      <c r="J1741" s="662" t="s">
        <v>4789</v>
      </c>
      <c r="K1741" s="662" t="s">
        <v>5237</v>
      </c>
      <c r="L1741" s="663">
        <v>2505.27</v>
      </c>
      <c r="M1741" s="663">
        <v>5010.54</v>
      </c>
      <c r="N1741" s="662">
        <v>2</v>
      </c>
      <c r="O1741" s="745">
        <v>1</v>
      </c>
      <c r="P1741" s="663">
        <v>5010.54</v>
      </c>
      <c r="Q1741" s="678">
        <v>1</v>
      </c>
      <c r="R1741" s="662">
        <v>2</v>
      </c>
      <c r="S1741" s="678">
        <v>1</v>
      </c>
      <c r="T1741" s="745">
        <v>1</v>
      </c>
      <c r="U1741" s="701">
        <v>1</v>
      </c>
    </row>
    <row r="1742" spans="1:21" ht="14.4" customHeight="1" x14ac:dyDescent="0.3">
      <c r="A1742" s="661">
        <v>4</v>
      </c>
      <c r="B1742" s="662" t="s">
        <v>3182</v>
      </c>
      <c r="C1742" s="662" t="s">
        <v>3518</v>
      </c>
      <c r="D1742" s="743" t="s">
        <v>5665</v>
      </c>
      <c r="E1742" s="744" t="s">
        <v>3553</v>
      </c>
      <c r="F1742" s="662" t="s">
        <v>3514</v>
      </c>
      <c r="G1742" s="662" t="s">
        <v>4073</v>
      </c>
      <c r="H1742" s="662" t="s">
        <v>597</v>
      </c>
      <c r="I1742" s="662" t="s">
        <v>5238</v>
      </c>
      <c r="J1742" s="662" t="s">
        <v>4178</v>
      </c>
      <c r="K1742" s="662" t="s">
        <v>5239</v>
      </c>
      <c r="L1742" s="663">
        <v>1432.7</v>
      </c>
      <c r="M1742" s="663">
        <v>1432.7</v>
      </c>
      <c r="N1742" s="662">
        <v>1</v>
      </c>
      <c r="O1742" s="745">
        <v>1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4</v>
      </c>
      <c r="B1743" s="662" t="s">
        <v>3182</v>
      </c>
      <c r="C1743" s="662" t="s">
        <v>3518</v>
      </c>
      <c r="D1743" s="743" t="s">
        <v>5665</v>
      </c>
      <c r="E1743" s="744" t="s">
        <v>3553</v>
      </c>
      <c r="F1743" s="662" t="s">
        <v>3514</v>
      </c>
      <c r="G1743" s="662" t="s">
        <v>3820</v>
      </c>
      <c r="H1743" s="662" t="s">
        <v>597</v>
      </c>
      <c r="I1743" s="662" t="s">
        <v>4537</v>
      </c>
      <c r="J1743" s="662" t="s">
        <v>4538</v>
      </c>
      <c r="K1743" s="662" t="s">
        <v>4473</v>
      </c>
      <c r="L1743" s="663">
        <v>144.05000000000001</v>
      </c>
      <c r="M1743" s="663">
        <v>432.15000000000003</v>
      </c>
      <c r="N1743" s="662">
        <v>3</v>
      </c>
      <c r="O1743" s="745">
        <v>2</v>
      </c>
      <c r="P1743" s="663">
        <v>432.15000000000003</v>
      </c>
      <c r="Q1743" s="678">
        <v>1</v>
      </c>
      <c r="R1743" s="662">
        <v>3</v>
      </c>
      <c r="S1743" s="678">
        <v>1</v>
      </c>
      <c r="T1743" s="745">
        <v>2</v>
      </c>
      <c r="U1743" s="701">
        <v>1</v>
      </c>
    </row>
    <row r="1744" spans="1:21" ht="14.4" customHeight="1" x14ac:dyDescent="0.3">
      <c r="A1744" s="661">
        <v>4</v>
      </c>
      <c r="B1744" s="662" t="s">
        <v>3182</v>
      </c>
      <c r="C1744" s="662" t="s">
        <v>3518</v>
      </c>
      <c r="D1744" s="743" t="s">
        <v>5665</v>
      </c>
      <c r="E1744" s="744" t="s">
        <v>3553</v>
      </c>
      <c r="F1744" s="662" t="s">
        <v>3514</v>
      </c>
      <c r="G1744" s="662" t="s">
        <v>3820</v>
      </c>
      <c r="H1744" s="662" t="s">
        <v>597</v>
      </c>
      <c r="I1744" s="662" t="s">
        <v>4640</v>
      </c>
      <c r="J1744" s="662" t="s">
        <v>3953</v>
      </c>
      <c r="K1744" s="662" t="s">
        <v>4641</v>
      </c>
      <c r="L1744" s="663">
        <v>133.69</v>
      </c>
      <c r="M1744" s="663">
        <v>267.38</v>
      </c>
      <c r="N1744" s="662">
        <v>2</v>
      </c>
      <c r="O1744" s="745">
        <v>1</v>
      </c>
      <c r="P1744" s="663">
        <v>267.38</v>
      </c>
      <c r="Q1744" s="678">
        <v>1</v>
      </c>
      <c r="R1744" s="662">
        <v>2</v>
      </c>
      <c r="S1744" s="678">
        <v>1</v>
      </c>
      <c r="T1744" s="745">
        <v>1</v>
      </c>
      <c r="U1744" s="701">
        <v>1</v>
      </c>
    </row>
    <row r="1745" spans="1:21" ht="14.4" customHeight="1" x14ac:dyDescent="0.3">
      <c r="A1745" s="661">
        <v>4</v>
      </c>
      <c r="B1745" s="662" t="s">
        <v>3182</v>
      </c>
      <c r="C1745" s="662" t="s">
        <v>3518</v>
      </c>
      <c r="D1745" s="743" t="s">
        <v>5665</v>
      </c>
      <c r="E1745" s="744" t="s">
        <v>3553</v>
      </c>
      <c r="F1745" s="662" t="s">
        <v>3514</v>
      </c>
      <c r="G1745" s="662" t="s">
        <v>3820</v>
      </c>
      <c r="H1745" s="662" t="s">
        <v>597</v>
      </c>
      <c r="I1745" s="662" t="s">
        <v>3952</v>
      </c>
      <c r="J1745" s="662" t="s">
        <v>3953</v>
      </c>
      <c r="K1745" s="662" t="s">
        <v>3954</v>
      </c>
      <c r="L1745" s="663">
        <v>100</v>
      </c>
      <c r="M1745" s="663">
        <v>400</v>
      </c>
      <c r="N1745" s="662">
        <v>4</v>
      </c>
      <c r="O1745" s="745">
        <v>2</v>
      </c>
      <c r="P1745" s="663">
        <v>400</v>
      </c>
      <c r="Q1745" s="678">
        <v>1</v>
      </c>
      <c r="R1745" s="662">
        <v>4</v>
      </c>
      <c r="S1745" s="678">
        <v>1</v>
      </c>
      <c r="T1745" s="745">
        <v>2</v>
      </c>
      <c r="U1745" s="701">
        <v>1</v>
      </c>
    </row>
    <row r="1746" spans="1:21" ht="14.4" customHeight="1" x14ac:dyDescent="0.3">
      <c r="A1746" s="661">
        <v>4</v>
      </c>
      <c r="B1746" s="662" t="s">
        <v>3182</v>
      </c>
      <c r="C1746" s="662" t="s">
        <v>3518</v>
      </c>
      <c r="D1746" s="743" t="s">
        <v>5665</v>
      </c>
      <c r="E1746" s="744" t="s">
        <v>3553</v>
      </c>
      <c r="F1746" s="662" t="s">
        <v>3514</v>
      </c>
      <c r="G1746" s="662" t="s">
        <v>3820</v>
      </c>
      <c r="H1746" s="662" t="s">
        <v>597</v>
      </c>
      <c r="I1746" s="662" t="s">
        <v>3952</v>
      </c>
      <c r="J1746" s="662" t="s">
        <v>3953</v>
      </c>
      <c r="K1746" s="662" t="s">
        <v>3954</v>
      </c>
      <c r="L1746" s="663">
        <v>200</v>
      </c>
      <c r="M1746" s="663">
        <v>1000</v>
      </c>
      <c r="N1746" s="662">
        <v>5</v>
      </c>
      <c r="O1746" s="745">
        <v>3</v>
      </c>
      <c r="P1746" s="663">
        <v>1000</v>
      </c>
      <c r="Q1746" s="678">
        <v>1</v>
      </c>
      <c r="R1746" s="662">
        <v>5</v>
      </c>
      <c r="S1746" s="678">
        <v>1</v>
      </c>
      <c r="T1746" s="745">
        <v>3</v>
      </c>
      <c r="U1746" s="701">
        <v>1</v>
      </c>
    </row>
    <row r="1747" spans="1:21" ht="14.4" customHeight="1" x14ac:dyDescent="0.3">
      <c r="A1747" s="661">
        <v>4</v>
      </c>
      <c r="B1747" s="662" t="s">
        <v>3182</v>
      </c>
      <c r="C1747" s="662" t="s">
        <v>3518</v>
      </c>
      <c r="D1747" s="743" t="s">
        <v>5665</v>
      </c>
      <c r="E1747" s="744" t="s">
        <v>3553</v>
      </c>
      <c r="F1747" s="662" t="s">
        <v>3514</v>
      </c>
      <c r="G1747" s="662" t="s">
        <v>3820</v>
      </c>
      <c r="H1747" s="662" t="s">
        <v>597</v>
      </c>
      <c r="I1747" s="662" t="s">
        <v>3821</v>
      </c>
      <c r="J1747" s="662" t="s">
        <v>3822</v>
      </c>
      <c r="K1747" s="662" t="s">
        <v>3823</v>
      </c>
      <c r="L1747" s="663">
        <v>50</v>
      </c>
      <c r="M1747" s="663">
        <v>100</v>
      </c>
      <c r="N1747" s="662">
        <v>2</v>
      </c>
      <c r="O1747" s="745">
        <v>1</v>
      </c>
      <c r="P1747" s="663"/>
      <c r="Q1747" s="678">
        <v>0</v>
      </c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4</v>
      </c>
      <c r="B1748" s="662" t="s">
        <v>3182</v>
      </c>
      <c r="C1748" s="662" t="s">
        <v>3518</v>
      </c>
      <c r="D1748" s="743" t="s">
        <v>5665</v>
      </c>
      <c r="E1748" s="744" t="s">
        <v>3553</v>
      </c>
      <c r="F1748" s="662" t="s">
        <v>3514</v>
      </c>
      <c r="G1748" s="662" t="s">
        <v>3820</v>
      </c>
      <c r="H1748" s="662" t="s">
        <v>597</v>
      </c>
      <c r="I1748" s="662" t="s">
        <v>4471</v>
      </c>
      <c r="J1748" s="662" t="s">
        <v>4472</v>
      </c>
      <c r="K1748" s="662" t="s">
        <v>4473</v>
      </c>
      <c r="L1748" s="663">
        <v>99</v>
      </c>
      <c r="M1748" s="663">
        <v>297</v>
      </c>
      <c r="N1748" s="662">
        <v>3</v>
      </c>
      <c r="O1748" s="745">
        <v>2</v>
      </c>
      <c r="P1748" s="663">
        <v>297</v>
      </c>
      <c r="Q1748" s="678">
        <v>1</v>
      </c>
      <c r="R1748" s="662">
        <v>3</v>
      </c>
      <c r="S1748" s="678">
        <v>1</v>
      </c>
      <c r="T1748" s="745">
        <v>2</v>
      </c>
      <c r="U1748" s="701">
        <v>1</v>
      </c>
    </row>
    <row r="1749" spans="1:21" ht="14.4" customHeight="1" x14ac:dyDescent="0.3">
      <c r="A1749" s="661">
        <v>4</v>
      </c>
      <c r="B1749" s="662" t="s">
        <v>3182</v>
      </c>
      <c r="C1749" s="662" t="s">
        <v>3518</v>
      </c>
      <c r="D1749" s="743" t="s">
        <v>5665</v>
      </c>
      <c r="E1749" s="744" t="s">
        <v>3553</v>
      </c>
      <c r="F1749" s="662" t="s">
        <v>3514</v>
      </c>
      <c r="G1749" s="662" t="s">
        <v>3820</v>
      </c>
      <c r="H1749" s="662" t="s">
        <v>597</v>
      </c>
      <c r="I1749" s="662" t="s">
        <v>5240</v>
      </c>
      <c r="J1749" s="662" t="s">
        <v>5241</v>
      </c>
      <c r="K1749" s="662" t="s">
        <v>5242</v>
      </c>
      <c r="L1749" s="663">
        <v>173.96</v>
      </c>
      <c r="M1749" s="663">
        <v>521.88</v>
      </c>
      <c r="N1749" s="662">
        <v>3</v>
      </c>
      <c r="O1749" s="745">
        <v>1</v>
      </c>
      <c r="P1749" s="663">
        <v>521.88</v>
      </c>
      <c r="Q1749" s="678">
        <v>1</v>
      </c>
      <c r="R1749" s="662">
        <v>3</v>
      </c>
      <c r="S1749" s="678">
        <v>1</v>
      </c>
      <c r="T1749" s="745">
        <v>1</v>
      </c>
      <c r="U1749" s="701">
        <v>1</v>
      </c>
    </row>
    <row r="1750" spans="1:21" ht="14.4" customHeight="1" x14ac:dyDescent="0.3">
      <c r="A1750" s="661">
        <v>4</v>
      </c>
      <c r="B1750" s="662" t="s">
        <v>3182</v>
      </c>
      <c r="C1750" s="662" t="s">
        <v>3518</v>
      </c>
      <c r="D1750" s="743" t="s">
        <v>5665</v>
      </c>
      <c r="E1750" s="744" t="s">
        <v>3553</v>
      </c>
      <c r="F1750" s="662" t="s">
        <v>3514</v>
      </c>
      <c r="G1750" s="662" t="s">
        <v>3976</v>
      </c>
      <c r="H1750" s="662" t="s">
        <v>597</v>
      </c>
      <c r="I1750" s="662" t="s">
        <v>3977</v>
      </c>
      <c r="J1750" s="662" t="s">
        <v>3978</v>
      </c>
      <c r="K1750" s="662" t="s">
        <v>3979</v>
      </c>
      <c r="L1750" s="663">
        <v>410</v>
      </c>
      <c r="M1750" s="663">
        <v>9020</v>
      </c>
      <c r="N1750" s="662">
        <v>22</v>
      </c>
      <c r="O1750" s="745">
        <v>22</v>
      </c>
      <c r="P1750" s="663">
        <v>9020</v>
      </c>
      <c r="Q1750" s="678">
        <v>1</v>
      </c>
      <c r="R1750" s="662">
        <v>22</v>
      </c>
      <c r="S1750" s="678">
        <v>1</v>
      </c>
      <c r="T1750" s="745">
        <v>22</v>
      </c>
      <c r="U1750" s="701">
        <v>1</v>
      </c>
    </row>
    <row r="1751" spans="1:21" ht="14.4" customHeight="1" x14ac:dyDescent="0.3">
      <c r="A1751" s="661">
        <v>4</v>
      </c>
      <c r="B1751" s="662" t="s">
        <v>3182</v>
      </c>
      <c r="C1751" s="662" t="s">
        <v>3518</v>
      </c>
      <c r="D1751" s="743" t="s">
        <v>5665</v>
      </c>
      <c r="E1751" s="744" t="s">
        <v>3553</v>
      </c>
      <c r="F1751" s="662" t="s">
        <v>3514</v>
      </c>
      <c r="G1751" s="662" t="s">
        <v>3976</v>
      </c>
      <c r="H1751" s="662" t="s">
        <v>597</v>
      </c>
      <c r="I1751" s="662" t="s">
        <v>3980</v>
      </c>
      <c r="J1751" s="662" t="s">
        <v>3981</v>
      </c>
      <c r="K1751" s="662" t="s">
        <v>3982</v>
      </c>
      <c r="L1751" s="663">
        <v>566</v>
      </c>
      <c r="M1751" s="663">
        <v>1132</v>
      </c>
      <c r="N1751" s="662">
        <v>2</v>
      </c>
      <c r="O1751" s="745">
        <v>2</v>
      </c>
      <c r="P1751" s="663">
        <v>566</v>
      </c>
      <c r="Q1751" s="678">
        <v>0.5</v>
      </c>
      <c r="R1751" s="662">
        <v>1</v>
      </c>
      <c r="S1751" s="678">
        <v>0.5</v>
      </c>
      <c r="T1751" s="745">
        <v>1</v>
      </c>
      <c r="U1751" s="701">
        <v>0.5</v>
      </c>
    </row>
    <row r="1752" spans="1:21" ht="14.4" customHeight="1" x14ac:dyDescent="0.3">
      <c r="A1752" s="661">
        <v>4</v>
      </c>
      <c r="B1752" s="662" t="s">
        <v>3182</v>
      </c>
      <c r="C1752" s="662" t="s">
        <v>3518</v>
      </c>
      <c r="D1752" s="743" t="s">
        <v>5665</v>
      </c>
      <c r="E1752" s="744" t="s">
        <v>3553</v>
      </c>
      <c r="F1752" s="662" t="s">
        <v>3514</v>
      </c>
      <c r="G1752" s="662" t="s">
        <v>3768</v>
      </c>
      <c r="H1752" s="662" t="s">
        <v>597</v>
      </c>
      <c r="I1752" s="662" t="s">
        <v>3840</v>
      </c>
      <c r="J1752" s="662" t="s">
        <v>3841</v>
      </c>
      <c r="K1752" s="662" t="s">
        <v>3842</v>
      </c>
      <c r="L1752" s="663">
        <v>900</v>
      </c>
      <c r="M1752" s="663">
        <v>9000</v>
      </c>
      <c r="N1752" s="662">
        <v>10</v>
      </c>
      <c r="O1752" s="745">
        <v>10</v>
      </c>
      <c r="P1752" s="663">
        <v>9000</v>
      </c>
      <c r="Q1752" s="678">
        <v>1</v>
      </c>
      <c r="R1752" s="662">
        <v>10</v>
      </c>
      <c r="S1752" s="678">
        <v>1</v>
      </c>
      <c r="T1752" s="745">
        <v>10</v>
      </c>
      <c r="U1752" s="701">
        <v>1</v>
      </c>
    </row>
    <row r="1753" spans="1:21" ht="14.4" customHeight="1" x14ac:dyDescent="0.3">
      <c r="A1753" s="661">
        <v>4</v>
      </c>
      <c r="B1753" s="662" t="s">
        <v>3182</v>
      </c>
      <c r="C1753" s="662" t="s">
        <v>3518</v>
      </c>
      <c r="D1753" s="743" t="s">
        <v>5665</v>
      </c>
      <c r="E1753" s="744" t="s">
        <v>3553</v>
      </c>
      <c r="F1753" s="662" t="s">
        <v>3514</v>
      </c>
      <c r="G1753" s="662" t="s">
        <v>3768</v>
      </c>
      <c r="H1753" s="662" t="s">
        <v>597</v>
      </c>
      <c r="I1753" s="662" t="s">
        <v>3810</v>
      </c>
      <c r="J1753" s="662" t="s">
        <v>3811</v>
      </c>
      <c r="K1753" s="662" t="s">
        <v>3812</v>
      </c>
      <c r="L1753" s="663">
        <v>378.48</v>
      </c>
      <c r="M1753" s="663">
        <v>378.48</v>
      </c>
      <c r="N1753" s="662">
        <v>1</v>
      </c>
      <c r="O1753" s="745">
        <v>1</v>
      </c>
      <c r="P1753" s="663">
        <v>378.48</v>
      </c>
      <c r="Q1753" s="678">
        <v>1</v>
      </c>
      <c r="R1753" s="662">
        <v>1</v>
      </c>
      <c r="S1753" s="678">
        <v>1</v>
      </c>
      <c r="T1753" s="745">
        <v>1</v>
      </c>
      <c r="U1753" s="701">
        <v>1</v>
      </c>
    </row>
    <row r="1754" spans="1:21" ht="14.4" customHeight="1" x14ac:dyDescent="0.3">
      <c r="A1754" s="661">
        <v>4</v>
      </c>
      <c r="B1754" s="662" t="s">
        <v>3182</v>
      </c>
      <c r="C1754" s="662" t="s">
        <v>3518</v>
      </c>
      <c r="D1754" s="743" t="s">
        <v>5665</v>
      </c>
      <c r="E1754" s="744" t="s">
        <v>3553</v>
      </c>
      <c r="F1754" s="662" t="s">
        <v>3514</v>
      </c>
      <c r="G1754" s="662" t="s">
        <v>3768</v>
      </c>
      <c r="H1754" s="662" t="s">
        <v>597</v>
      </c>
      <c r="I1754" s="662" t="s">
        <v>2789</v>
      </c>
      <c r="J1754" s="662" t="s">
        <v>3983</v>
      </c>
      <c r="K1754" s="662" t="s">
        <v>3984</v>
      </c>
      <c r="L1754" s="663">
        <v>378.48</v>
      </c>
      <c r="M1754" s="663">
        <v>378.48</v>
      </c>
      <c r="N1754" s="662">
        <v>1</v>
      </c>
      <c r="O1754" s="745">
        <v>1</v>
      </c>
      <c r="P1754" s="663"/>
      <c r="Q1754" s="678">
        <v>0</v>
      </c>
      <c r="R1754" s="662"/>
      <c r="S1754" s="678">
        <v>0</v>
      </c>
      <c r="T1754" s="745"/>
      <c r="U1754" s="701">
        <v>0</v>
      </c>
    </row>
    <row r="1755" spans="1:21" ht="14.4" customHeight="1" x14ac:dyDescent="0.3">
      <c r="A1755" s="661">
        <v>4</v>
      </c>
      <c r="B1755" s="662" t="s">
        <v>3182</v>
      </c>
      <c r="C1755" s="662" t="s">
        <v>3518</v>
      </c>
      <c r="D1755" s="743" t="s">
        <v>5665</v>
      </c>
      <c r="E1755" s="744" t="s">
        <v>3555</v>
      </c>
      <c r="F1755" s="662" t="s">
        <v>3512</v>
      </c>
      <c r="G1755" s="662" t="s">
        <v>3573</v>
      </c>
      <c r="H1755" s="662" t="s">
        <v>1373</v>
      </c>
      <c r="I1755" s="662" t="s">
        <v>2478</v>
      </c>
      <c r="J1755" s="662" t="s">
        <v>3438</v>
      </c>
      <c r="K1755" s="662" t="s">
        <v>3350</v>
      </c>
      <c r="L1755" s="663">
        <v>149.52000000000001</v>
      </c>
      <c r="M1755" s="663">
        <v>149.52000000000001</v>
      </c>
      <c r="N1755" s="662">
        <v>1</v>
      </c>
      <c r="O1755" s="745">
        <v>1</v>
      </c>
      <c r="P1755" s="663">
        <v>149.52000000000001</v>
      </c>
      <c r="Q1755" s="678">
        <v>1</v>
      </c>
      <c r="R1755" s="662">
        <v>1</v>
      </c>
      <c r="S1755" s="678">
        <v>1</v>
      </c>
      <c r="T1755" s="745">
        <v>1</v>
      </c>
      <c r="U1755" s="701">
        <v>1</v>
      </c>
    </row>
    <row r="1756" spans="1:21" ht="14.4" customHeight="1" x14ac:dyDescent="0.3">
      <c r="A1756" s="661">
        <v>4</v>
      </c>
      <c r="B1756" s="662" t="s">
        <v>3182</v>
      </c>
      <c r="C1756" s="662" t="s">
        <v>3518</v>
      </c>
      <c r="D1756" s="743" t="s">
        <v>5665</v>
      </c>
      <c r="E1756" s="744" t="s">
        <v>3555</v>
      </c>
      <c r="F1756" s="662" t="s">
        <v>3512</v>
      </c>
      <c r="G1756" s="662" t="s">
        <v>3849</v>
      </c>
      <c r="H1756" s="662" t="s">
        <v>1373</v>
      </c>
      <c r="I1756" s="662" t="s">
        <v>3853</v>
      </c>
      <c r="J1756" s="662" t="s">
        <v>3854</v>
      </c>
      <c r="K1756" s="662" t="s">
        <v>3855</v>
      </c>
      <c r="L1756" s="663">
        <v>119.7</v>
      </c>
      <c r="M1756" s="663">
        <v>119.7</v>
      </c>
      <c r="N1756" s="662">
        <v>1</v>
      </c>
      <c r="O1756" s="745">
        <v>0.5</v>
      </c>
      <c r="P1756" s="663">
        <v>119.7</v>
      </c>
      <c r="Q1756" s="678">
        <v>1</v>
      </c>
      <c r="R1756" s="662">
        <v>1</v>
      </c>
      <c r="S1756" s="678">
        <v>1</v>
      </c>
      <c r="T1756" s="745">
        <v>0.5</v>
      </c>
      <c r="U1756" s="701">
        <v>1</v>
      </c>
    </row>
    <row r="1757" spans="1:21" ht="14.4" customHeight="1" x14ac:dyDescent="0.3">
      <c r="A1757" s="661">
        <v>4</v>
      </c>
      <c r="B1757" s="662" t="s">
        <v>3182</v>
      </c>
      <c r="C1757" s="662" t="s">
        <v>3518</v>
      </c>
      <c r="D1757" s="743" t="s">
        <v>5665</v>
      </c>
      <c r="E1757" s="744" t="s">
        <v>3555</v>
      </c>
      <c r="F1757" s="662" t="s">
        <v>3512</v>
      </c>
      <c r="G1757" s="662" t="s">
        <v>3849</v>
      </c>
      <c r="H1757" s="662" t="s">
        <v>1373</v>
      </c>
      <c r="I1757" s="662" t="s">
        <v>4008</v>
      </c>
      <c r="J1757" s="662" t="s">
        <v>3854</v>
      </c>
      <c r="K1757" s="662" t="s">
        <v>4009</v>
      </c>
      <c r="L1757" s="663">
        <v>425.17</v>
      </c>
      <c r="M1757" s="663">
        <v>425.17</v>
      </c>
      <c r="N1757" s="662">
        <v>1</v>
      </c>
      <c r="O1757" s="745">
        <v>1</v>
      </c>
      <c r="P1757" s="663"/>
      <c r="Q1757" s="678">
        <v>0</v>
      </c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4</v>
      </c>
      <c r="B1758" s="662" t="s">
        <v>3182</v>
      </c>
      <c r="C1758" s="662" t="s">
        <v>3518</v>
      </c>
      <c r="D1758" s="743" t="s">
        <v>5665</v>
      </c>
      <c r="E1758" s="744" t="s">
        <v>3555</v>
      </c>
      <c r="F1758" s="662" t="s">
        <v>3512</v>
      </c>
      <c r="G1758" s="662" t="s">
        <v>3849</v>
      </c>
      <c r="H1758" s="662" t="s">
        <v>1373</v>
      </c>
      <c r="I1758" s="662" t="s">
        <v>4008</v>
      </c>
      <c r="J1758" s="662" t="s">
        <v>3854</v>
      </c>
      <c r="K1758" s="662" t="s">
        <v>4009</v>
      </c>
      <c r="L1758" s="663">
        <v>141.09</v>
      </c>
      <c r="M1758" s="663">
        <v>141.09</v>
      </c>
      <c r="N1758" s="662">
        <v>1</v>
      </c>
      <c r="O1758" s="745">
        <v>1</v>
      </c>
      <c r="P1758" s="663">
        <v>141.09</v>
      </c>
      <c r="Q1758" s="678">
        <v>1</v>
      </c>
      <c r="R1758" s="662">
        <v>1</v>
      </c>
      <c r="S1758" s="678">
        <v>1</v>
      </c>
      <c r="T1758" s="745">
        <v>1</v>
      </c>
      <c r="U1758" s="701">
        <v>1</v>
      </c>
    </row>
    <row r="1759" spans="1:21" ht="14.4" customHeight="1" x14ac:dyDescent="0.3">
      <c r="A1759" s="661">
        <v>4</v>
      </c>
      <c r="B1759" s="662" t="s">
        <v>3182</v>
      </c>
      <c r="C1759" s="662" t="s">
        <v>3518</v>
      </c>
      <c r="D1759" s="743" t="s">
        <v>5665</v>
      </c>
      <c r="E1759" s="744" t="s">
        <v>3555</v>
      </c>
      <c r="F1759" s="662" t="s">
        <v>3512</v>
      </c>
      <c r="G1759" s="662" t="s">
        <v>3574</v>
      </c>
      <c r="H1759" s="662" t="s">
        <v>597</v>
      </c>
      <c r="I1759" s="662" t="s">
        <v>869</v>
      </c>
      <c r="J1759" s="662" t="s">
        <v>3575</v>
      </c>
      <c r="K1759" s="662" t="s">
        <v>3576</v>
      </c>
      <c r="L1759" s="663">
        <v>0</v>
      </c>
      <c r="M1759" s="663">
        <v>0</v>
      </c>
      <c r="N1759" s="662">
        <v>4</v>
      </c>
      <c r="O1759" s="745">
        <v>1.5</v>
      </c>
      <c r="P1759" s="663">
        <v>0</v>
      </c>
      <c r="Q1759" s="678"/>
      <c r="R1759" s="662">
        <v>2</v>
      </c>
      <c r="S1759" s="678">
        <v>0.5</v>
      </c>
      <c r="T1759" s="745">
        <v>0.5</v>
      </c>
      <c r="U1759" s="701">
        <v>0.33333333333333331</v>
      </c>
    </row>
    <row r="1760" spans="1:21" ht="14.4" customHeight="1" x14ac:dyDescent="0.3">
      <c r="A1760" s="661">
        <v>4</v>
      </c>
      <c r="B1760" s="662" t="s">
        <v>3182</v>
      </c>
      <c r="C1760" s="662" t="s">
        <v>3518</v>
      </c>
      <c r="D1760" s="743" t="s">
        <v>5665</v>
      </c>
      <c r="E1760" s="744" t="s">
        <v>3555</v>
      </c>
      <c r="F1760" s="662" t="s">
        <v>3512</v>
      </c>
      <c r="G1760" s="662" t="s">
        <v>5243</v>
      </c>
      <c r="H1760" s="662" t="s">
        <v>597</v>
      </c>
      <c r="I1760" s="662" t="s">
        <v>891</v>
      </c>
      <c r="J1760" s="662" t="s">
        <v>2552</v>
      </c>
      <c r="K1760" s="662" t="s">
        <v>2553</v>
      </c>
      <c r="L1760" s="663">
        <v>49.63</v>
      </c>
      <c r="M1760" s="663">
        <v>49.63</v>
      </c>
      <c r="N1760" s="662">
        <v>1</v>
      </c>
      <c r="O1760" s="745">
        <v>0.5</v>
      </c>
      <c r="P1760" s="663"/>
      <c r="Q1760" s="678">
        <v>0</v>
      </c>
      <c r="R1760" s="662"/>
      <c r="S1760" s="678">
        <v>0</v>
      </c>
      <c r="T1760" s="745"/>
      <c r="U1760" s="701">
        <v>0</v>
      </c>
    </row>
    <row r="1761" spans="1:21" ht="14.4" customHeight="1" x14ac:dyDescent="0.3">
      <c r="A1761" s="661">
        <v>4</v>
      </c>
      <c r="B1761" s="662" t="s">
        <v>3182</v>
      </c>
      <c r="C1761" s="662" t="s">
        <v>3518</v>
      </c>
      <c r="D1761" s="743" t="s">
        <v>5665</v>
      </c>
      <c r="E1761" s="744" t="s">
        <v>3555</v>
      </c>
      <c r="F1761" s="662" t="s">
        <v>3512</v>
      </c>
      <c r="G1761" s="662" t="s">
        <v>4015</v>
      </c>
      <c r="H1761" s="662" t="s">
        <v>597</v>
      </c>
      <c r="I1761" s="662" t="s">
        <v>4949</v>
      </c>
      <c r="J1761" s="662" t="s">
        <v>922</v>
      </c>
      <c r="K1761" s="662" t="s">
        <v>4950</v>
      </c>
      <c r="L1761" s="663">
        <v>0</v>
      </c>
      <c r="M1761" s="663">
        <v>0</v>
      </c>
      <c r="N1761" s="662">
        <v>1</v>
      </c>
      <c r="O1761" s="745">
        <v>1</v>
      </c>
      <c r="P1761" s="663"/>
      <c r="Q1761" s="678"/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4</v>
      </c>
      <c r="B1762" s="662" t="s">
        <v>3182</v>
      </c>
      <c r="C1762" s="662" t="s">
        <v>3518</v>
      </c>
      <c r="D1762" s="743" t="s">
        <v>5665</v>
      </c>
      <c r="E1762" s="744" t="s">
        <v>3555</v>
      </c>
      <c r="F1762" s="662" t="s">
        <v>3512</v>
      </c>
      <c r="G1762" s="662" t="s">
        <v>4589</v>
      </c>
      <c r="H1762" s="662" t="s">
        <v>597</v>
      </c>
      <c r="I1762" s="662" t="s">
        <v>962</v>
      </c>
      <c r="J1762" s="662" t="s">
        <v>963</v>
      </c>
      <c r="K1762" s="662" t="s">
        <v>964</v>
      </c>
      <c r="L1762" s="663">
        <v>0</v>
      </c>
      <c r="M1762" s="663">
        <v>0</v>
      </c>
      <c r="N1762" s="662">
        <v>1</v>
      </c>
      <c r="O1762" s="745">
        <v>0.5</v>
      </c>
      <c r="P1762" s="663">
        <v>0</v>
      </c>
      <c r="Q1762" s="678"/>
      <c r="R1762" s="662">
        <v>1</v>
      </c>
      <c r="S1762" s="678">
        <v>1</v>
      </c>
      <c r="T1762" s="745">
        <v>0.5</v>
      </c>
      <c r="U1762" s="701">
        <v>1</v>
      </c>
    </row>
    <row r="1763" spans="1:21" ht="14.4" customHeight="1" x14ac:dyDescent="0.3">
      <c r="A1763" s="661">
        <v>4</v>
      </c>
      <c r="B1763" s="662" t="s">
        <v>3182</v>
      </c>
      <c r="C1763" s="662" t="s">
        <v>3518</v>
      </c>
      <c r="D1763" s="743" t="s">
        <v>5665</v>
      </c>
      <c r="E1763" s="744" t="s">
        <v>3555</v>
      </c>
      <c r="F1763" s="662" t="s">
        <v>3512</v>
      </c>
      <c r="G1763" s="662" t="s">
        <v>3700</v>
      </c>
      <c r="H1763" s="662" t="s">
        <v>597</v>
      </c>
      <c r="I1763" s="662" t="s">
        <v>825</v>
      </c>
      <c r="J1763" s="662" t="s">
        <v>826</v>
      </c>
      <c r="K1763" s="662" t="s">
        <v>3701</v>
      </c>
      <c r="L1763" s="663">
        <v>232.37</v>
      </c>
      <c r="M1763" s="663">
        <v>232.37</v>
      </c>
      <c r="N1763" s="662">
        <v>1</v>
      </c>
      <c r="O1763" s="745">
        <v>1</v>
      </c>
      <c r="P1763" s="663"/>
      <c r="Q1763" s="678">
        <v>0</v>
      </c>
      <c r="R1763" s="662"/>
      <c r="S1763" s="678">
        <v>0</v>
      </c>
      <c r="T1763" s="745"/>
      <c r="U1763" s="701">
        <v>0</v>
      </c>
    </row>
    <row r="1764" spans="1:21" ht="14.4" customHeight="1" x14ac:dyDescent="0.3">
      <c r="A1764" s="661">
        <v>4</v>
      </c>
      <c r="B1764" s="662" t="s">
        <v>3182</v>
      </c>
      <c r="C1764" s="662" t="s">
        <v>3518</v>
      </c>
      <c r="D1764" s="743" t="s">
        <v>5665</v>
      </c>
      <c r="E1764" s="744" t="s">
        <v>3555</v>
      </c>
      <c r="F1764" s="662" t="s">
        <v>3512</v>
      </c>
      <c r="G1764" s="662" t="s">
        <v>5217</v>
      </c>
      <c r="H1764" s="662" t="s">
        <v>597</v>
      </c>
      <c r="I1764" s="662" t="s">
        <v>861</v>
      </c>
      <c r="J1764" s="662" t="s">
        <v>5218</v>
      </c>
      <c r="K1764" s="662" t="s">
        <v>3469</v>
      </c>
      <c r="L1764" s="663">
        <v>61.34</v>
      </c>
      <c r="M1764" s="663">
        <v>122.68</v>
      </c>
      <c r="N1764" s="662">
        <v>2</v>
      </c>
      <c r="O1764" s="745">
        <v>1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4</v>
      </c>
      <c r="B1765" s="662" t="s">
        <v>3182</v>
      </c>
      <c r="C1765" s="662" t="s">
        <v>3518</v>
      </c>
      <c r="D1765" s="743" t="s">
        <v>5665</v>
      </c>
      <c r="E1765" s="744" t="s">
        <v>3555</v>
      </c>
      <c r="F1765" s="662" t="s">
        <v>3512</v>
      </c>
      <c r="G1765" s="662" t="s">
        <v>5217</v>
      </c>
      <c r="H1765" s="662" t="s">
        <v>597</v>
      </c>
      <c r="I1765" s="662" t="s">
        <v>861</v>
      </c>
      <c r="J1765" s="662" t="s">
        <v>5218</v>
      </c>
      <c r="K1765" s="662" t="s">
        <v>3469</v>
      </c>
      <c r="L1765" s="663">
        <v>38.56</v>
      </c>
      <c r="M1765" s="663">
        <v>115.68</v>
      </c>
      <c r="N1765" s="662">
        <v>3</v>
      </c>
      <c r="O1765" s="745">
        <v>1</v>
      </c>
      <c r="P1765" s="663">
        <v>77.12</v>
      </c>
      <c r="Q1765" s="678">
        <v>0.66666666666666663</v>
      </c>
      <c r="R1765" s="662">
        <v>2</v>
      </c>
      <c r="S1765" s="678">
        <v>0.66666666666666663</v>
      </c>
      <c r="T1765" s="745">
        <v>0.5</v>
      </c>
      <c r="U1765" s="701">
        <v>0.5</v>
      </c>
    </row>
    <row r="1766" spans="1:21" ht="14.4" customHeight="1" x14ac:dyDescent="0.3">
      <c r="A1766" s="661">
        <v>4</v>
      </c>
      <c r="B1766" s="662" t="s">
        <v>3182</v>
      </c>
      <c r="C1766" s="662" t="s">
        <v>3518</v>
      </c>
      <c r="D1766" s="743" t="s">
        <v>5665</v>
      </c>
      <c r="E1766" s="744" t="s">
        <v>3555</v>
      </c>
      <c r="F1766" s="662" t="s">
        <v>3512</v>
      </c>
      <c r="G1766" s="662" t="s">
        <v>3615</v>
      </c>
      <c r="H1766" s="662" t="s">
        <v>597</v>
      </c>
      <c r="I1766" s="662" t="s">
        <v>693</v>
      </c>
      <c r="J1766" s="662" t="s">
        <v>694</v>
      </c>
      <c r="K1766" s="662" t="s">
        <v>5244</v>
      </c>
      <c r="L1766" s="663">
        <v>0</v>
      </c>
      <c r="M1766" s="663">
        <v>0</v>
      </c>
      <c r="N1766" s="662">
        <v>2</v>
      </c>
      <c r="O1766" s="745">
        <v>0.5</v>
      </c>
      <c r="P1766" s="663">
        <v>0</v>
      </c>
      <c r="Q1766" s="678"/>
      <c r="R1766" s="662">
        <v>2</v>
      </c>
      <c r="S1766" s="678">
        <v>1</v>
      </c>
      <c r="T1766" s="745">
        <v>0.5</v>
      </c>
      <c r="U1766" s="701">
        <v>1</v>
      </c>
    </row>
    <row r="1767" spans="1:21" ht="14.4" customHeight="1" x14ac:dyDescent="0.3">
      <c r="A1767" s="661">
        <v>4</v>
      </c>
      <c r="B1767" s="662" t="s">
        <v>3182</v>
      </c>
      <c r="C1767" s="662" t="s">
        <v>3518</v>
      </c>
      <c r="D1767" s="743" t="s">
        <v>5665</v>
      </c>
      <c r="E1767" s="744" t="s">
        <v>3555</v>
      </c>
      <c r="F1767" s="662" t="s">
        <v>3512</v>
      </c>
      <c r="G1767" s="662" t="s">
        <v>3877</v>
      </c>
      <c r="H1767" s="662" t="s">
        <v>597</v>
      </c>
      <c r="I1767" s="662" t="s">
        <v>2204</v>
      </c>
      <c r="J1767" s="662" t="s">
        <v>2205</v>
      </c>
      <c r="K1767" s="662" t="s">
        <v>4618</v>
      </c>
      <c r="L1767" s="663">
        <v>48.42</v>
      </c>
      <c r="M1767" s="663">
        <v>96.84</v>
      </c>
      <c r="N1767" s="662">
        <v>2</v>
      </c>
      <c r="O1767" s="745">
        <v>1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4</v>
      </c>
      <c r="B1768" s="662" t="s">
        <v>3182</v>
      </c>
      <c r="C1768" s="662" t="s">
        <v>3518</v>
      </c>
      <c r="D1768" s="743" t="s">
        <v>5665</v>
      </c>
      <c r="E1768" s="744" t="s">
        <v>3555</v>
      </c>
      <c r="F1768" s="662" t="s">
        <v>3512</v>
      </c>
      <c r="G1768" s="662" t="s">
        <v>3877</v>
      </c>
      <c r="H1768" s="662" t="s">
        <v>597</v>
      </c>
      <c r="I1768" s="662" t="s">
        <v>2204</v>
      </c>
      <c r="J1768" s="662" t="s">
        <v>2205</v>
      </c>
      <c r="K1768" s="662" t="s">
        <v>4618</v>
      </c>
      <c r="L1768" s="663">
        <v>36.54</v>
      </c>
      <c r="M1768" s="663">
        <v>73.08</v>
      </c>
      <c r="N1768" s="662">
        <v>2</v>
      </c>
      <c r="O1768" s="745">
        <v>1</v>
      </c>
      <c r="P1768" s="663">
        <v>73.08</v>
      </c>
      <c r="Q1768" s="678">
        <v>1</v>
      </c>
      <c r="R1768" s="662">
        <v>2</v>
      </c>
      <c r="S1768" s="678">
        <v>1</v>
      </c>
      <c r="T1768" s="745">
        <v>1</v>
      </c>
      <c r="U1768" s="701">
        <v>1</v>
      </c>
    </row>
    <row r="1769" spans="1:21" ht="14.4" customHeight="1" x14ac:dyDescent="0.3">
      <c r="A1769" s="661">
        <v>4</v>
      </c>
      <c r="B1769" s="662" t="s">
        <v>3182</v>
      </c>
      <c r="C1769" s="662" t="s">
        <v>3518</v>
      </c>
      <c r="D1769" s="743" t="s">
        <v>5665</v>
      </c>
      <c r="E1769" s="744" t="s">
        <v>3555</v>
      </c>
      <c r="F1769" s="662" t="s">
        <v>3512</v>
      </c>
      <c r="G1769" s="662" t="s">
        <v>3589</v>
      </c>
      <c r="H1769" s="662" t="s">
        <v>597</v>
      </c>
      <c r="I1769" s="662" t="s">
        <v>1844</v>
      </c>
      <c r="J1769" s="662" t="s">
        <v>1841</v>
      </c>
      <c r="K1769" s="662" t="s">
        <v>1845</v>
      </c>
      <c r="L1769" s="663">
        <v>301.2</v>
      </c>
      <c r="M1769" s="663">
        <v>602.4</v>
      </c>
      <c r="N1769" s="662">
        <v>2</v>
      </c>
      <c r="O1769" s="745">
        <v>1</v>
      </c>
      <c r="P1769" s="663">
        <v>602.4</v>
      </c>
      <c r="Q1769" s="678">
        <v>1</v>
      </c>
      <c r="R1769" s="662">
        <v>2</v>
      </c>
      <c r="S1769" s="678">
        <v>1</v>
      </c>
      <c r="T1769" s="745">
        <v>1</v>
      </c>
      <c r="U1769" s="701">
        <v>1</v>
      </c>
    </row>
    <row r="1770" spans="1:21" ht="14.4" customHeight="1" x14ac:dyDescent="0.3">
      <c r="A1770" s="661">
        <v>4</v>
      </c>
      <c r="B1770" s="662" t="s">
        <v>3182</v>
      </c>
      <c r="C1770" s="662" t="s">
        <v>3518</v>
      </c>
      <c r="D1770" s="743" t="s">
        <v>5665</v>
      </c>
      <c r="E1770" s="744" t="s">
        <v>3555</v>
      </c>
      <c r="F1770" s="662" t="s">
        <v>3512</v>
      </c>
      <c r="G1770" s="662" t="s">
        <v>3589</v>
      </c>
      <c r="H1770" s="662" t="s">
        <v>597</v>
      </c>
      <c r="I1770" s="662" t="s">
        <v>1844</v>
      </c>
      <c r="J1770" s="662" t="s">
        <v>1841</v>
      </c>
      <c r="K1770" s="662" t="s">
        <v>1845</v>
      </c>
      <c r="L1770" s="663">
        <v>185.26</v>
      </c>
      <c r="M1770" s="663">
        <v>185.26</v>
      </c>
      <c r="N1770" s="662">
        <v>1</v>
      </c>
      <c r="O1770" s="745">
        <v>0.5</v>
      </c>
      <c r="P1770" s="663">
        <v>185.26</v>
      </c>
      <c r="Q1770" s="678">
        <v>1</v>
      </c>
      <c r="R1770" s="662">
        <v>1</v>
      </c>
      <c r="S1770" s="678">
        <v>1</v>
      </c>
      <c r="T1770" s="745">
        <v>0.5</v>
      </c>
      <c r="U1770" s="701">
        <v>1</v>
      </c>
    </row>
    <row r="1771" spans="1:21" ht="14.4" customHeight="1" x14ac:dyDescent="0.3">
      <c r="A1771" s="661">
        <v>4</v>
      </c>
      <c r="B1771" s="662" t="s">
        <v>3182</v>
      </c>
      <c r="C1771" s="662" t="s">
        <v>3518</v>
      </c>
      <c r="D1771" s="743" t="s">
        <v>5665</v>
      </c>
      <c r="E1771" s="744" t="s">
        <v>3555</v>
      </c>
      <c r="F1771" s="662" t="s">
        <v>3512</v>
      </c>
      <c r="G1771" s="662" t="s">
        <v>5245</v>
      </c>
      <c r="H1771" s="662" t="s">
        <v>597</v>
      </c>
      <c r="I1771" s="662" t="s">
        <v>5246</v>
      </c>
      <c r="J1771" s="662" t="s">
        <v>5247</v>
      </c>
      <c r="K1771" s="662" t="s">
        <v>5248</v>
      </c>
      <c r="L1771" s="663">
        <v>320.20999999999998</v>
      </c>
      <c r="M1771" s="663">
        <v>960.62999999999988</v>
      </c>
      <c r="N1771" s="662">
        <v>3</v>
      </c>
      <c r="O1771" s="745">
        <v>0.5</v>
      </c>
      <c r="P1771" s="663">
        <v>960.62999999999988</v>
      </c>
      <c r="Q1771" s="678">
        <v>1</v>
      </c>
      <c r="R1771" s="662">
        <v>3</v>
      </c>
      <c r="S1771" s="678">
        <v>1</v>
      </c>
      <c r="T1771" s="745">
        <v>0.5</v>
      </c>
      <c r="U1771" s="701">
        <v>1</v>
      </c>
    </row>
    <row r="1772" spans="1:21" ht="14.4" customHeight="1" x14ac:dyDescent="0.3">
      <c r="A1772" s="661">
        <v>4</v>
      </c>
      <c r="B1772" s="662" t="s">
        <v>3182</v>
      </c>
      <c r="C1772" s="662" t="s">
        <v>3518</v>
      </c>
      <c r="D1772" s="743" t="s">
        <v>5665</v>
      </c>
      <c r="E1772" s="744" t="s">
        <v>3555</v>
      </c>
      <c r="F1772" s="662" t="s">
        <v>3512</v>
      </c>
      <c r="G1772" s="662" t="s">
        <v>5245</v>
      </c>
      <c r="H1772" s="662" t="s">
        <v>597</v>
      </c>
      <c r="I1772" s="662" t="s">
        <v>5249</v>
      </c>
      <c r="J1772" s="662" t="s">
        <v>5247</v>
      </c>
      <c r="K1772" s="662" t="s">
        <v>5248</v>
      </c>
      <c r="L1772" s="663">
        <v>320.20999999999998</v>
      </c>
      <c r="M1772" s="663">
        <v>640.41999999999996</v>
      </c>
      <c r="N1772" s="662">
        <v>2</v>
      </c>
      <c r="O1772" s="745">
        <v>0.5</v>
      </c>
      <c r="P1772" s="663">
        <v>640.41999999999996</v>
      </c>
      <c r="Q1772" s="678">
        <v>1</v>
      </c>
      <c r="R1772" s="662">
        <v>2</v>
      </c>
      <c r="S1772" s="678">
        <v>1</v>
      </c>
      <c r="T1772" s="745">
        <v>0.5</v>
      </c>
      <c r="U1772" s="701">
        <v>1</v>
      </c>
    </row>
    <row r="1773" spans="1:21" ht="14.4" customHeight="1" x14ac:dyDescent="0.3">
      <c r="A1773" s="661">
        <v>4</v>
      </c>
      <c r="B1773" s="662" t="s">
        <v>3182</v>
      </c>
      <c r="C1773" s="662" t="s">
        <v>3518</v>
      </c>
      <c r="D1773" s="743" t="s">
        <v>5665</v>
      </c>
      <c r="E1773" s="744" t="s">
        <v>3555</v>
      </c>
      <c r="F1773" s="662" t="s">
        <v>3512</v>
      </c>
      <c r="G1773" s="662" t="s">
        <v>3660</v>
      </c>
      <c r="H1773" s="662" t="s">
        <v>597</v>
      </c>
      <c r="I1773" s="662" t="s">
        <v>3662</v>
      </c>
      <c r="J1773" s="662" t="s">
        <v>1621</v>
      </c>
      <c r="K1773" s="662" t="s">
        <v>3663</v>
      </c>
      <c r="L1773" s="663">
        <v>453.8</v>
      </c>
      <c r="M1773" s="663">
        <v>453.8</v>
      </c>
      <c r="N1773" s="662">
        <v>1</v>
      </c>
      <c r="O1773" s="745">
        <v>0.5</v>
      </c>
      <c r="P1773" s="663"/>
      <c r="Q1773" s="678">
        <v>0</v>
      </c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4</v>
      </c>
      <c r="B1774" s="662" t="s">
        <v>3182</v>
      </c>
      <c r="C1774" s="662" t="s">
        <v>3518</v>
      </c>
      <c r="D1774" s="743" t="s">
        <v>5665</v>
      </c>
      <c r="E1774" s="744" t="s">
        <v>3555</v>
      </c>
      <c r="F1774" s="662" t="s">
        <v>3512</v>
      </c>
      <c r="G1774" s="662" t="s">
        <v>3593</v>
      </c>
      <c r="H1774" s="662" t="s">
        <v>597</v>
      </c>
      <c r="I1774" s="662" t="s">
        <v>806</v>
      </c>
      <c r="J1774" s="662" t="s">
        <v>3594</v>
      </c>
      <c r="K1774" s="662" t="s">
        <v>3595</v>
      </c>
      <c r="L1774" s="663">
        <v>0</v>
      </c>
      <c r="M1774" s="663">
        <v>0</v>
      </c>
      <c r="N1774" s="662">
        <v>2</v>
      </c>
      <c r="O1774" s="745">
        <v>1.5</v>
      </c>
      <c r="P1774" s="663">
        <v>0</v>
      </c>
      <c r="Q1774" s="678"/>
      <c r="R1774" s="662">
        <v>1</v>
      </c>
      <c r="S1774" s="678">
        <v>0.5</v>
      </c>
      <c r="T1774" s="745">
        <v>1</v>
      </c>
      <c r="U1774" s="701">
        <v>0.66666666666666663</v>
      </c>
    </row>
    <row r="1775" spans="1:21" ht="14.4" customHeight="1" x14ac:dyDescent="0.3">
      <c r="A1775" s="661">
        <v>4</v>
      </c>
      <c r="B1775" s="662" t="s">
        <v>3182</v>
      </c>
      <c r="C1775" s="662" t="s">
        <v>3518</v>
      </c>
      <c r="D1775" s="743" t="s">
        <v>5665</v>
      </c>
      <c r="E1775" s="744" t="s">
        <v>3555</v>
      </c>
      <c r="F1775" s="662" t="s">
        <v>3512</v>
      </c>
      <c r="G1775" s="662" t="s">
        <v>3666</v>
      </c>
      <c r="H1775" s="662" t="s">
        <v>1373</v>
      </c>
      <c r="I1775" s="662" t="s">
        <v>3828</v>
      </c>
      <c r="J1775" s="662" t="s">
        <v>3829</v>
      </c>
      <c r="K1775" s="662" t="s">
        <v>2247</v>
      </c>
      <c r="L1775" s="663">
        <v>140.94999999999999</v>
      </c>
      <c r="M1775" s="663">
        <v>281.89999999999998</v>
      </c>
      <c r="N1775" s="662">
        <v>2</v>
      </c>
      <c r="O1775" s="745">
        <v>1</v>
      </c>
      <c r="P1775" s="663">
        <v>281.89999999999998</v>
      </c>
      <c r="Q1775" s="678">
        <v>1</v>
      </c>
      <c r="R1775" s="662">
        <v>2</v>
      </c>
      <c r="S1775" s="678">
        <v>1</v>
      </c>
      <c r="T1775" s="745">
        <v>1</v>
      </c>
      <c r="U1775" s="701">
        <v>1</v>
      </c>
    </row>
    <row r="1776" spans="1:21" ht="14.4" customHeight="1" x14ac:dyDescent="0.3">
      <c r="A1776" s="661">
        <v>4</v>
      </c>
      <c r="B1776" s="662" t="s">
        <v>3182</v>
      </c>
      <c r="C1776" s="662" t="s">
        <v>3518</v>
      </c>
      <c r="D1776" s="743" t="s">
        <v>5665</v>
      </c>
      <c r="E1776" s="744" t="s">
        <v>3555</v>
      </c>
      <c r="F1776" s="662" t="s">
        <v>3512</v>
      </c>
      <c r="G1776" s="662" t="s">
        <v>3599</v>
      </c>
      <c r="H1776" s="662" t="s">
        <v>597</v>
      </c>
      <c r="I1776" s="662" t="s">
        <v>4721</v>
      </c>
      <c r="J1776" s="662" t="s">
        <v>4722</v>
      </c>
      <c r="K1776" s="662" t="s">
        <v>2249</v>
      </c>
      <c r="L1776" s="663">
        <v>0</v>
      </c>
      <c r="M1776" s="663">
        <v>0</v>
      </c>
      <c r="N1776" s="662">
        <v>2</v>
      </c>
      <c r="O1776" s="745">
        <v>1</v>
      </c>
      <c r="P1776" s="663"/>
      <c r="Q1776" s="678"/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4</v>
      </c>
      <c r="B1777" s="662" t="s">
        <v>3182</v>
      </c>
      <c r="C1777" s="662" t="s">
        <v>3518</v>
      </c>
      <c r="D1777" s="743" t="s">
        <v>5665</v>
      </c>
      <c r="E1777" s="744" t="s">
        <v>3555</v>
      </c>
      <c r="F1777" s="662" t="s">
        <v>3512</v>
      </c>
      <c r="G1777" s="662" t="s">
        <v>3602</v>
      </c>
      <c r="H1777" s="662" t="s">
        <v>1373</v>
      </c>
      <c r="I1777" s="662" t="s">
        <v>1538</v>
      </c>
      <c r="J1777" s="662" t="s">
        <v>1539</v>
      </c>
      <c r="K1777" s="662" t="s">
        <v>1540</v>
      </c>
      <c r="L1777" s="663">
        <v>133.94</v>
      </c>
      <c r="M1777" s="663">
        <v>669.7</v>
      </c>
      <c r="N1777" s="662">
        <v>5</v>
      </c>
      <c r="O1777" s="745">
        <v>1</v>
      </c>
      <c r="P1777" s="663">
        <v>669.7</v>
      </c>
      <c r="Q1777" s="678">
        <v>1</v>
      </c>
      <c r="R1777" s="662">
        <v>5</v>
      </c>
      <c r="S1777" s="678">
        <v>1</v>
      </c>
      <c r="T1777" s="745">
        <v>1</v>
      </c>
      <c r="U1777" s="701">
        <v>1</v>
      </c>
    </row>
    <row r="1778" spans="1:21" ht="14.4" customHeight="1" x14ac:dyDescent="0.3">
      <c r="A1778" s="661">
        <v>4</v>
      </c>
      <c r="B1778" s="662" t="s">
        <v>3182</v>
      </c>
      <c r="C1778" s="662" t="s">
        <v>3518</v>
      </c>
      <c r="D1778" s="743" t="s">
        <v>5665</v>
      </c>
      <c r="E1778" s="744" t="s">
        <v>3555</v>
      </c>
      <c r="F1778" s="662" t="s">
        <v>3514</v>
      </c>
      <c r="G1778" s="662" t="s">
        <v>3976</v>
      </c>
      <c r="H1778" s="662" t="s">
        <v>597</v>
      </c>
      <c r="I1778" s="662" t="s">
        <v>3977</v>
      </c>
      <c r="J1778" s="662" t="s">
        <v>3978</v>
      </c>
      <c r="K1778" s="662" t="s">
        <v>3979</v>
      </c>
      <c r="L1778" s="663">
        <v>410</v>
      </c>
      <c r="M1778" s="663">
        <v>6560</v>
      </c>
      <c r="N1778" s="662">
        <v>16</v>
      </c>
      <c r="O1778" s="745">
        <v>16</v>
      </c>
      <c r="P1778" s="663">
        <v>6150</v>
      </c>
      <c r="Q1778" s="678">
        <v>0.9375</v>
      </c>
      <c r="R1778" s="662">
        <v>15</v>
      </c>
      <c r="S1778" s="678">
        <v>0.9375</v>
      </c>
      <c r="T1778" s="745">
        <v>15</v>
      </c>
      <c r="U1778" s="701">
        <v>0.9375</v>
      </c>
    </row>
    <row r="1779" spans="1:21" ht="14.4" customHeight="1" x14ac:dyDescent="0.3">
      <c r="A1779" s="661">
        <v>4</v>
      </c>
      <c r="B1779" s="662" t="s">
        <v>3182</v>
      </c>
      <c r="C1779" s="662" t="s">
        <v>3518</v>
      </c>
      <c r="D1779" s="743" t="s">
        <v>5665</v>
      </c>
      <c r="E1779" s="744" t="s">
        <v>3555</v>
      </c>
      <c r="F1779" s="662" t="s">
        <v>3514</v>
      </c>
      <c r="G1779" s="662" t="s">
        <v>3976</v>
      </c>
      <c r="H1779" s="662" t="s">
        <v>597</v>
      </c>
      <c r="I1779" s="662" t="s">
        <v>3980</v>
      </c>
      <c r="J1779" s="662" t="s">
        <v>3981</v>
      </c>
      <c r="K1779" s="662" t="s">
        <v>3982</v>
      </c>
      <c r="L1779" s="663">
        <v>566</v>
      </c>
      <c r="M1779" s="663">
        <v>2264</v>
      </c>
      <c r="N1779" s="662">
        <v>4</v>
      </c>
      <c r="O1779" s="745">
        <v>4</v>
      </c>
      <c r="P1779" s="663"/>
      <c r="Q1779" s="678">
        <v>0</v>
      </c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4</v>
      </c>
      <c r="B1780" s="662" t="s">
        <v>3182</v>
      </c>
      <c r="C1780" s="662" t="s">
        <v>3518</v>
      </c>
      <c r="D1780" s="743" t="s">
        <v>5665</v>
      </c>
      <c r="E1780" s="744" t="s">
        <v>3555</v>
      </c>
      <c r="F1780" s="662" t="s">
        <v>3514</v>
      </c>
      <c r="G1780" s="662" t="s">
        <v>3768</v>
      </c>
      <c r="H1780" s="662" t="s">
        <v>597</v>
      </c>
      <c r="I1780" s="662" t="s">
        <v>3840</v>
      </c>
      <c r="J1780" s="662" t="s">
        <v>3841</v>
      </c>
      <c r="K1780" s="662" t="s">
        <v>3842</v>
      </c>
      <c r="L1780" s="663">
        <v>900</v>
      </c>
      <c r="M1780" s="663">
        <v>900</v>
      </c>
      <c r="N1780" s="662">
        <v>1</v>
      </c>
      <c r="O1780" s="745">
        <v>1</v>
      </c>
      <c r="P1780" s="663">
        <v>900</v>
      </c>
      <c r="Q1780" s="678">
        <v>1</v>
      </c>
      <c r="R1780" s="662">
        <v>1</v>
      </c>
      <c r="S1780" s="678">
        <v>1</v>
      </c>
      <c r="T1780" s="745">
        <v>1</v>
      </c>
      <c r="U1780" s="701">
        <v>1</v>
      </c>
    </row>
    <row r="1781" spans="1:21" ht="14.4" customHeight="1" x14ac:dyDescent="0.3">
      <c r="A1781" s="661">
        <v>4</v>
      </c>
      <c r="B1781" s="662" t="s">
        <v>3182</v>
      </c>
      <c r="C1781" s="662" t="s">
        <v>3518</v>
      </c>
      <c r="D1781" s="743" t="s">
        <v>5665</v>
      </c>
      <c r="E1781" s="744" t="s">
        <v>3556</v>
      </c>
      <c r="F1781" s="662" t="s">
        <v>3514</v>
      </c>
      <c r="G1781" s="662" t="s">
        <v>4073</v>
      </c>
      <c r="H1781" s="662" t="s">
        <v>597</v>
      </c>
      <c r="I1781" s="662" t="s">
        <v>4222</v>
      </c>
      <c r="J1781" s="662" t="s">
        <v>4223</v>
      </c>
      <c r="K1781" s="662" t="s">
        <v>4076</v>
      </c>
      <c r="L1781" s="663">
        <v>1080</v>
      </c>
      <c r="M1781" s="663">
        <v>1080</v>
      </c>
      <c r="N1781" s="662">
        <v>1</v>
      </c>
      <c r="O1781" s="745">
        <v>1</v>
      </c>
      <c r="P1781" s="663"/>
      <c r="Q1781" s="678">
        <v>0</v>
      </c>
      <c r="R1781" s="662"/>
      <c r="S1781" s="678">
        <v>0</v>
      </c>
      <c r="T1781" s="745"/>
      <c r="U1781" s="701">
        <v>0</v>
      </c>
    </row>
    <row r="1782" spans="1:21" ht="14.4" customHeight="1" x14ac:dyDescent="0.3">
      <c r="A1782" s="661">
        <v>4</v>
      </c>
      <c r="B1782" s="662" t="s">
        <v>3182</v>
      </c>
      <c r="C1782" s="662" t="s">
        <v>3518</v>
      </c>
      <c r="D1782" s="743" t="s">
        <v>5665</v>
      </c>
      <c r="E1782" s="744" t="s">
        <v>3556</v>
      </c>
      <c r="F1782" s="662" t="s">
        <v>3514</v>
      </c>
      <c r="G1782" s="662" t="s">
        <v>4073</v>
      </c>
      <c r="H1782" s="662" t="s">
        <v>597</v>
      </c>
      <c r="I1782" s="662" t="s">
        <v>4265</v>
      </c>
      <c r="J1782" s="662" t="s">
        <v>4266</v>
      </c>
      <c r="K1782" s="662" t="s">
        <v>4267</v>
      </c>
      <c r="L1782" s="663">
        <v>1500.3</v>
      </c>
      <c r="M1782" s="663">
        <v>3000.6</v>
      </c>
      <c r="N1782" s="662">
        <v>2</v>
      </c>
      <c r="O1782" s="745">
        <v>1</v>
      </c>
      <c r="P1782" s="663"/>
      <c r="Q1782" s="678">
        <v>0</v>
      </c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4</v>
      </c>
      <c r="B1783" s="662" t="s">
        <v>3182</v>
      </c>
      <c r="C1783" s="662" t="s">
        <v>3518</v>
      </c>
      <c r="D1783" s="743" t="s">
        <v>5665</v>
      </c>
      <c r="E1783" s="744" t="s">
        <v>3556</v>
      </c>
      <c r="F1783" s="662" t="s">
        <v>3514</v>
      </c>
      <c r="G1783" s="662" t="s">
        <v>4073</v>
      </c>
      <c r="H1783" s="662" t="s">
        <v>597</v>
      </c>
      <c r="I1783" s="662" t="s">
        <v>4271</v>
      </c>
      <c r="J1783" s="662" t="s">
        <v>4272</v>
      </c>
      <c r="K1783" s="662" t="s">
        <v>4273</v>
      </c>
      <c r="L1783" s="663">
        <v>3000</v>
      </c>
      <c r="M1783" s="663">
        <v>9000</v>
      </c>
      <c r="N1783" s="662">
        <v>3</v>
      </c>
      <c r="O1783" s="745">
        <v>1</v>
      </c>
      <c r="P1783" s="663"/>
      <c r="Q1783" s="678">
        <v>0</v>
      </c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4</v>
      </c>
      <c r="B1784" s="662" t="s">
        <v>3182</v>
      </c>
      <c r="C1784" s="662" t="s">
        <v>3518</v>
      </c>
      <c r="D1784" s="743" t="s">
        <v>5665</v>
      </c>
      <c r="E1784" s="744" t="s">
        <v>3556</v>
      </c>
      <c r="F1784" s="662" t="s">
        <v>3514</v>
      </c>
      <c r="G1784" s="662" t="s">
        <v>4073</v>
      </c>
      <c r="H1784" s="662" t="s">
        <v>597</v>
      </c>
      <c r="I1784" s="662" t="s">
        <v>4387</v>
      </c>
      <c r="J1784" s="662" t="s">
        <v>4388</v>
      </c>
      <c r="K1784" s="662" t="s">
        <v>4106</v>
      </c>
      <c r="L1784" s="663">
        <v>309</v>
      </c>
      <c r="M1784" s="663">
        <v>618</v>
      </c>
      <c r="N1784" s="662">
        <v>2</v>
      </c>
      <c r="O1784" s="745">
        <v>1</v>
      </c>
      <c r="P1784" s="663"/>
      <c r="Q1784" s="678">
        <v>0</v>
      </c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4</v>
      </c>
      <c r="B1785" s="662" t="s">
        <v>3182</v>
      </c>
      <c r="C1785" s="662" t="s">
        <v>3518</v>
      </c>
      <c r="D1785" s="743" t="s">
        <v>5665</v>
      </c>
      <c r="E1785" s="744" t="s">
        <v>3557</v>
      </c>
      <c r="F1785" s="662" t="s">
        <v>3512</v>
      </c>
      <c r="G1785" s="662" t="s">
        <v>3998</v>
      </c>
      <c r="H1785" s="662" t="s">
        <v>597</v>
      </c>
      <c r="I1785" s="662" t="s">
        <v>5250</v>
      </c>
      <c r="J1785" s="662" t="s">
        <v>5251</v>
      </c>
      <c r="K1785" s="662" t="s">
        <v>2225</v>
      </c>
      <c r="L1785" s="663">
        <v>16.920000000000002</v>
      </c>
      <c r="M1785" s="663">
        <v>33.840000000000003</v>
      </c>
      <c r="N1785" s="662">
        <v>2</v>
      </c>
      <c r="O1785" s="745">
        <v>1</v>
      </c>
      <c r="P1785" s="663">
        <v>33.840000000000003</v>
      </c>
      <c r="Q1785" s="678">
        <v>1</v>
      </c>
      <c r="R1785" s="662">
        <v>2</v>
      </c>
      <c r="S1785" s="678">
        <v>1</v>
      </c>
      <c r="T1785" s="745">
        <v>1</v>
      </c>
      <c r="U1785" s="701">
        <v>1</v>
      </c>
    </row>
    <row r="1786" spans="1:21" ht="14.4" customHeight="1" x14ac:dyDescent="0.3">
      <c r="A1786" s="661">
        <v>4</v>
      </c>
      <c r="B1786" s="662" t="s">
        <v>3182</v>
      </c>
      <c r="C1786" s="662" t="s">
        <v>3518</v>
      </c>
      <c r="D1786" s="743" t="s">
        <v>5665</v>
      </c>
      <c r="E1786" s="744" t="s">
        <v>3557</v>
      </c>
      <c r="F1786" s="662" t="s">
        <v>3512</v>
      </c>
      <c r="G1786" s="662" t="s">
        <v>3573</v>
      </c>
      <c r="H1786" s="662" t="s">
        <v>597</v>
      </c>
      <c r="I1786" s="662" t="s">
        <v>4006</v>
      </c>
      <c r="J1786" s="662" t="s">
        <v>2273</v>
      </c>
      <c r="K1786" s="662" t="s">
        <v>4007</v>
      </c>
      <c r="L1786" s="663">
        <v>150.04</v>
      </c>
      <c r="M1786" s="663">
        <v>300.08</v>
      </c>
      <c r="N1786" s="662">
        <v>2</v>
      </c>
      <c r="O1786" s="745">
        <v>1</v>
      </c>
      <c r="P1786" s="663">
        <v>300.08</v>
      </c>
      <c r="Q1786" s="678">
        <v>1</v>
      </c>
      <c r="R1786" s="662">
        <v>2</v>
      </c>
      <c r="S1786" s="678">
        <v>1</v>
      </c>
      <c r="T1786" s="745">
        <v>1</v>
      </c>
      <c r="U1786" s="701">
        <v>1</v>
      </c>
    </row>
    <row r="1787" spans="1:21" ht="14.4" customHeight="1" x14ac:dyDescent="0.3">
      <c r="A1787" s="661">
        <v>4</v>
      </c>
      <c r="B1787" s="662" t="s">
        <v>3182</v>
      </c>
      <c r="C1787" s="662" t="s">
        <v>3518</v>
      </c>
      <c r="D1787" s="743" t="s">
        <v>5665</v>
      </c>
      <c r="E1787" s="744" t="s">
        <v>3557</v>
      </c>
      <c r="F1787" s="662" t="s">
        <v>3512</v>
      </c>
      <c r="G1787" s="662" t="s">
        <v>3573</v>
      </c>
      <c r="H1787" s="662" t="s">
        <v>597</v>
      </c>
      <c r="I1787" s="662" t="s">
        <v>4006</v>
      </c>
      <c r="J1787" s="662" t="s">
        <v>2273</v>
      </c>
      <c r="K1787" s="662" t="s">
        <v>4007</v>
      </c>
      <c r="L1787" s="663">
        <v>154.36000000000001</v>
      </c>
      <c r="M1787" s="663">
        <v>617.44000000000005</v>
      </c>
      <c r="N1787" s="662">
        <v>4</v>
      </c>
      <c r="O1787" s="745">
        <v>2</v>
      </c>
      <c r="P1787" s="663">
        <v>617.44000000000005</v>
      </c>
      <c r="Q1787" s="678">
        <v>1</v>
      </c>
      <c r="R1787" s="662">
        <v>4</v>
      </c>
      <c r="S1787" s="678">
        <v>1</v>
      </c>
      <c r="T1787" s="745">
        <v>2</v>
      </c>
      <c r="U1787" s="701">
        <v>1</v>
      </c>
    </row>
    <row r="1788" spans="1:21" ht="14.4" customHeight="1" x14ac:dyDescent="0.3">
      <c r="A1788" s="661">
        <v>4</v>
      </c>
      <c r="B1788" s="662" t="s">
        <v>3182</v>
      </c>
      <c r="C1788" s="662" t="s">
        <v>3518</v>
      </c>
      <c r="D1788" s="743" t="s">
        <v>5665</v>
      </c>
      <c r="E1788" s="744" t="s">
        <v>3557</v>
      </c>
      <c r="F1788" s="662" t="s">
        <v>3512</v>
      </c>
      <c r="G1788" s="662" t="s">
        <v>3573</v>
      </c>
      <c r="H1788" s="662" t="s">
        <v>1373</v>
      </c>
      <c r="I1788" s="662" t="s">
        <v>1641</v>
      </c>
      <c r="J1788" s="662" t="s">
        <v>1557</v>
      </c>
      <c r="K1788" s="662" t="s">
        <v>3351</v>
      </c>
      <c r="L1788" s="663">
        <v>154.36000000000001</v>
      </c>
      <c r="M1788" s="663">
        <v>154.36000000000001</v>
      </c>
      <c r="N1788" s="662">
        <v>1</v>
      </c>
      <c r="O1788" s="745">
        <v>1</v>
      </c>
      <c r="P1788" s="663">
        <v>154.36000000000001</v>
      </c>
      <c r="Q1788" s="678">
        <v>1</v>
      </c>
      <c r="R1788" s="662">
        <v>1</v>
      </c>
      <c r="S1788" s="678">
        <v>1</v>
      </c>
      <c r="T1788" s="745">
        <v>1</v>
      </c>
      <c r="U1788" s="701">
        <v>1</v>
      </c>
    </row>
    <row r="1789" spans="1:21" ht="14.4" customHeight="1" x14ac:dyDescent="0.3">
      <c r="A1789" s="661">
        <v>4</v>
      </c>
      <c r="B1789" s="662" t="s">
        <v>3182</v>
      </c>
      <c r="C1789" s="662" t="s">
        <v>3518</v>
      </c>
      <c r="D1789" s="743" t="s">
        <v>5665</v>
      </c>
      <c r="E1789" s="744" t="s">
        <v>3557</v>
      </c>
      <c r="F1789" s="662" t="s">
        <v>3512</v>
      </c>
      <c r="G1789" s="662" t="s">
        <v>3574</v>
      </c>
      <c r="H1789" s="662" t="s">
        <v>597</v>
      </c>
      <c r="I1789" s="662" t="s">
        <v>873</v>
      </c>
      <c r="J1789" s="662" t="s">
        <v>4662</v>
      </c>
      <c r="K1789" s="662" t="s">
        <v>4663</v>
      </c>
      <c r="L1789" s="663">
        <v>0</v>
      </c>
      <c r="M1789" s="663">
        <v>0</v>
      </c>
      <c r="N1789" s="662">
        <v>2</v>
      </c>
      <c r="O1789" s="745">
        <v>1</v>
      </c>
      <c r="P1789" s="663">
        <v>0</v>
      </c>
      <c r="Q1789" s="678"/>
      <c r="R1789" s="662">
        <v>2</v>
      </c>
      <c r="S1789" s="678">
        <v>1</v>
      </c>
      <c r="T1789" s="745">
        <v>1</v>
      </c>
      <c r="U1789" s="701">
        <v>1</v>
      </c>
    </row>
    <row r="1790" spans="1:21" ht="14.4" customHeight="1" x14ac:dyDescent="0.3">
      <c r="A1790" s="661">
        <v>4</v>
      </c>
      <c r="B1790" s="662" t="s">
        <v>3182</v>
      </c>
      <c r="C1790" s="662" t="s">
        <v>3518</v>
      </c>
      <c r="D1790" s="743" t="s">
        <v>5665</v>
      </c>
      <c r="E1790" s="744" t="s">
        <v>3557</v>
      </c>
      <c r="F1790" s="662" t="s">
        <v>3512</v>
      </c>
      <c r="G1790" s="662" t="s">
        <v>3574</v>
      </c>
      <c r="H1790" s="662" t="s">
        <v>597</v>
      </c>
      <c r="I1790" s="662" t="s">
        <v>5252</v>
      </c>
      <c r="J1790" s="662" t="s">
        <v>4662</v>
      </c>
      <c r="K1790" s="662" t="s">
        <v>4663</v>
      </c>
      <c r="L1790" s="663">
        <v>0</v>
      </c>
      <c r="M1790" s="663">
        <v>0</v>
      </c>
      <c r="N1790" s="662">
        <v>7</v>
      </c>
      <c r="O1790" s="745">
        <v>2.5</v>
      </c>
      <c r="P1790" s="663"/>
      <c r="Q1790" s="678"/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4</v>
      </c>
      <c r="B1791" s="662" t="s">
        <v>3182</v>
      </c>
      <c r="C1791" s="662" t="s">
        <v>3518</v>
      </c>
      <c r="D1791" s="743" t="s">
        <v>5665</v>
      </c>
      <c r="E1791" s="744" t="s">
        <v>3557</v>
      </c>
      <c r="F1791" s="662" t="s">
        <v>3512</v>
      </c>
      <c r="G1791" s="662" t="s">
        <v>3574</v>
      </c>
      <c r="H1791" s="662" t="s">
        <v>597</v>
      </c>
      <c r="I1791" s="662" t="s">
        <v>5253</v>
      </c>
      <c r="J1791" s="662" t="s">
        <v>4662</v>
      </c>
      <c r="K1791" s="662" t="s">
        <v>4663</v>
      </c>
      <c r="L1791" s="663">
        <v>0</v>
      </c>
      <c r="M1791" s="663">
        <v>0</v>
      </c>
      <c r="N1791" s="662">
        <v>3</v>
      </c>
      <c r="O1791" s="745">
        <v>0.5</v>
      </c>
      <c r="P1791" s="663"/>
      <c r="Q1791" s="678"/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4</v>
      </c>
      <c r="B1792" s="662" t="s">
        <v>3182</v>
      </c>
      <c r="C1792" s="662" t="s">
        <v>3518</v>
      </c>
      <c r="D1792" s="743" t="s">
        <v>5665</v>
      </c>
      <c r="E1792" s="744" t="s">
        <v>3557</v>
      </c>
      <c r="F1792" s="662" t="s">
        <v>3512</v>
      </c>
      <c r="G1792" s="662" t="s">
        <v>3574</v>
      </c>
      <c r="H1792" s="662" t="s">
        <v>597</v>
      </c>
      <c r="I1792" s="662" t="s">
        <v>5254</v>
      </c>
      <c r="J1792" s="662" t="s">
        <v>4662</v>
      </c>
      <c r="K1792" s="662" t="s">
        <v>4663</v>
      </c>
      <c r="L1792" s="663">
        <v>0</v>
      </c>
      <c r="M1792" s="663">
        <v>0</v>
      </c>
      <c r="N1792" s="662">
        <v>1</v>
      </c>
      <c r="O1792" s="745">
        <v>1</v>
      </c>
      <c r="P1792" s="663">
        <v>0</v>
      </c>
      <c r="Q1792" s="678"/>
      <c r="R1792" s="662">
        <v>1</v>
      </c>
      <c r="S1792" s="678">
        <v>1</v>
      </c>
      <c r="T1792" s="745">
        <v>1</v>
      </c>
      <c r="U1792" s="701">
        <v>1</v>
      </c>
    </row>
    <row r="1793" spans="1:21" ht="14.4" customHeight="1" x14ac:dyDescent="0.3">
      <c r="A1793" s="661">
        <v>4</v>
      </c>
      <c r="B1793" s="662" t="s">
        <v>3182</v>
      </c>
      <c r="C1793" s="662" t="s">
        <v>3518</v>
      </c>
      <c r="D1793" s="743" t="s">
        <v>5665</v>
      </c>
      <c r="E1793" s="744" t="s">
        <v>3557</v>
      </c>
      <c r="F1793" s="662" t="s">
        <v>3512</v>
      </c>
      <c r="G1793" s="662" t="s">
        <v>3813</v>
      </c>
      <c r="H1793" s="662" t="s">
        <v>597</v>
      </c>
      <c r="I1793" s="662" t="s">
        <v>4996</v>
      </c>
      <c r="J1793" s="662" t="s">
        <v>2447</v>
      </c>
      <c r="K1793" s="662" t="s">
        <v>3096</v>
      </c>
      <c r="L1793" s="663">
        <v>0</v>
      </c>
      <c r="M1793" s="663">
        <v>0</v>
      </c>
      <c r="N1793" s="662">
        <v>2</v>
      </c>
      <c r="O1793" s="745">
        <v>0.5</v>
      </c>
      <c r="P1793" s="663">
        <v>0</v>
      </c>
      <c r="Q1793" s="678"/>
      <c r="R1793" s="662">
        <v>2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4</v>
      </c>
      <c r="B1794" s="662" t="s">
        <v>3182</v>
      </c>
      <c r="C1794" s="662" t="s">
        <v>3518</v>
      </c>
      <c r="D1794" s="743" t="s">
        <v>5665</v>
      </c>
      <c r="E1794" s="744" t="s">
        <v>3557</v>
      </c>
      <c r="F1794" s="662" t="s">
        <v>3512</v>
      </c>
      <c r="G1794" s="662" t="s">
        <v>3856</v>
      </c>
      <c r="H1794" s="662" t="s">
        <v>597</v>
      </c>
      <c r="I1794" s="662" t="s">
        <v>5255</v>
      </c>
      <c r="J1794" s="662" t="s">
        <v>5256</v>
      </c>
      <c r="K1794" s="662" t="s">
        <v>3943</v>
      </c>
      <c r="L1794" s="663">
        <v>189.43</v>
      </c>
      <c r="M1794" s="663">
        <v>568.29</v>
      </c>
      <c r="N1794" s="662">
        <v>3</v>
      </c>
      <c r="O1794" s="745">
        <v>0.5</v>
      </c>
      <c r="P1794" s="663"/>
      <c r="Q1794" s="678">
        <v>0</v>
      </c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4</v>
      </c>
      <c r="B1795" s="662" t="s">
        <v>3182</v>
      </c>
      <c r="C1795" s="662" t="s">
        <v>3518</v>
      </c>
      <c r="D1795" s="743" t="s">
        <v>5665</v>
      </c>
      <c r="E1795" s="744" t="s">
        <v>3557</v>
      </c>
      <c r="F1795" s="662" t="s">
        <v>3512</v>
      </c>
      <c r="G1795" s="662" t="s">
        <v>5105</v>
      </c>
      <c r="H1795" s="662" t="s">
        <v>597</v>
      </c>
      <c r="I1795" s="662" t="s">
        <v>5196</v>
      </c>
      <c r="J1795" s="662" t="s">
        <v>5107</v>
      </c>
      <c r="K1795" s="662" t="s">
        <v>5197</v>
      </c>
      <c r="L1795" s="663">
        <v>0</v>
      </c>
      <c r="M1795" s="663">
        <v>0</v>
      </c>
      <c r="N1795" s="662">
        <v>2</v>
      </c>
      <c r="O1795" s="745">
        <v>0.5</v>
      </c>
      <c r="P1795" s="663"/>
      <c r="Q1795" s="678"/>
      <c r="R1795" s="662"/>
      <c r="S1795" s="678">
        <v>0</v>
      </c>
      <c r="T1795" s="745"/>
      <c r="U1795" s="701">
        <v>0</v>
      </c>
    </row>
    <row r="1796" spans="1:21" ht="14.4" customHeight="1" x14ac:dyDescent="0.3">
      <c r="A1796" s="661">
        <v>4</v>
      </c>
      <c r="B1796" s="662" t="s">
        <v>3182</v>
      </c>
      <c r="C1796" s="662" t="s">
        <v>3518</v>
      </c>
      <c r="D1796" s="743" t="s">
        <v>5665</v>
      </c>
      <c r="E1796" s="744" t="s">
        <v>3557</v>
      </c>
      <c r="F1796" s="662" t="s">
        <v>3512</v>
      </c>
      <c r="G1796" s="662" t="s">
        <v>3649</v>
      </c>
      <c r="H1796" s="662" t="s">
        <v>597</v>
      </c>
      <c r="I1796" s="662" t="s">
        <v>700</v>
      </c>
      <c r="J1796" s="662" t="s">
        <v>3650</v>
      </c>
      <c r="K1796" s="662" t="s">
        <v>3651</v>
      </c>
      <c r="L1796" s="663">
        <v>37.61</v>
      </c>
      <c r="M1796" s="663">
        <v>37.61</v>
      </c>
      <c r="N1796" s="662">
        <v>1</v>
      </c>
      <c r="O1796" s="745">
        <v>1</v>
      </c>
      <c r="P1796" s="663"/>
      <c r="Q1796" s="678">
        <v>0</v>
      </c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4</v>
      </c>
      <c r="B1797" s="662" t="s">
        <v>3182</v>
      </c>
      <c r="C1797" s="662" t="s">
        <v>3518</v>
      </c>
      <c r="D1797" s="743" t="s">
        <v>5665</v>
      </c>
      <c r="E1797" s="744" t="s">
        <v>3557</v>
      </c>
      <c r="F1797" s="662" t="s">
        <v>3512</v>
      </c>
      <c r="G1797" s="662" t="s">
        <v>4015</v>
      </c>
      <c r="H1797" s="662" t="s">
        <v>597</v>
      </c>
      <c r="I1797" s="662" t="s">
        <v>5257</v>
      </c>
      <c r="J1797" s="662" t="s">
        <v>922</v>
      </c>
      <c r="K1797" s="662" t="s">
        <v>5258</v>
      </c>
      <c r="L1797" s="663">
        <v>0</v>
      </c>
      <c r="M1797" s="663">
        <v>0</v>
      </c>
      <c r="N1797" s="662">
        <v>1</v>
      </c>
      <c r="O1797" s="745">
        <v>0.5</v>
      </c>
      <c r="P1797" s="663">
        <v>0</v>
      </c>
      <c r="Q1797" s="678"/>
      <c r="R1797" s="662">
        <v>1</v>
      </c>
      <c r="S1797" s="678">
        <v>1</v>
      </c>
      <c r="T1797" s="745">
        <v>0.5</v>
      </c>
      <c r="U1797" s="701">
        <v>1</v>
      </c>
    </row>
    <row r="1798" spans="1:21" ht="14.4" customHeight="1" x14ac:dyDescent="0.3">
      <c r="A1798" s="661">
        <v>4</v>
      </c>
      <c r="B1798" s="662" t="s">
        <v>3182</v>
      </c>
      <c r="C1798" s="662" t="s">
        <v>3518</v>
      </c>
      <c r="D1798" s="743" t="s">
        <v>5665</v>
      </c>
      <c r="E1798" s="744" t="s">
        <v>3557</v>
      </c>
      <c r="F1798" s="662" t="s">
        <v>3512</v>
      </c>
      <c r="G1798" s="662" t="s">
        <v>5259</v>
      </c>
      <c r="H1798" s="662" t="s">
        <v>597</v>
      </c>
      <c r="I1798" s="662" t="s">
        <v>5260</v>
      </c>
      <c r="J1798" s="662" t="s">
        <v>5261</v>
      </c>
      <c r="K1798" s="662" t="s">
        <v>5262</v>
      </c>
      <c r="L1798" s="663">
        <v>123.2</v>
      </c>
      <c r="M1798" s="663">
        <v>123.2</v>
      </c>
      <c r="N1798" s="662">
        <v>1</v>
      </c>
      <c r="O1798" s="745">
        <v>0.5</v>
      </c>
      <c r="P1798" s="663">
        <v>123.2</v>
      </c>
      <c r="Q1798" s="678">
        <v>1</v>
      </c>
      <c r="R1798" s="662">
        <v>1</v>
      </c>
      <c r="S1798" s="678">
        <v>1</v>
      </c>
      <c r="T1798" s="745">
        <v>0.5</v>
      </c>
      <c r="U1798" s="701">
        <v>1</v>
      </c>
    </row>
    <row r="1799" spans="1:21" ht="14.4" customHeight="1" x14ac:dyDescent="0.3">
      <c r="A1799" s="661">
        <v>4</v>
      </c>
      <c r="B1799" s="662" t="s">
        <v>3182</v>
      </c>
      <c r="C1799" s="662" t="s">
        <v>3518</v>
      </c>
      <c r="D1799" s="743" t="s">
        <v>5665</v>
      </c>
      <c r="E1799" s="744" t="s">
        <v>3557</v>
      </c>
      <c r="F1799" s="662" t="s">
        <v>3512</v>
      </c>
      <c r="G1799" s="662" t="s">
        <v>5263</v>
      </c>
      <c r="H1799" s="662" t="s">
        <v>597</v>
      </c>
      <c r="I1799" s="662" t="s">
        <v>5264</v>
      </c>
      <c r="J1799" s="662" t="s">
        <v>5265</v>
      </c>
      <c r="K1799" s="662" t="s">
        <v>5266</v>
      </c>
      <c r="L1799" s="663">
        <v>0</v>
      </c>
      <c r="M1799" s="663">
        <v>0</v>
      </c>
      <c r="N1799" s="662">
        <v>5</v>
      </c>
      <c r="O1799" s="745">
        <v>2</v>
      </c>
      <c r="P1799" s="663"/>
      <c r="Q1799" s="678"/>
      <c r="R1799" s="662"/>
      <c r="S1799" s="678">
        <v>0</v>
      </c>
      <c r="T1799" s="745"/>
      <c r="U1799" s="701">
        <v>0</v>
      </c>
    </row>
    <row r="1800" spans="1:21" ht="14.4" customHeight="1" x14ac:dyDescent="0.3">
      <c r="A1800" s="661">
        <v>4</v>
      </c>
      <c r="B1800" s="662" t="s">
        <v>3182</v>
      </c>
      <c r="C1800" s="662" t="s">
        <v>3518</v>
      </c>
      <c r="D1800" s="743" t="s">
        <v>5665</v>
      </c>
      <c r="E1800" s="744" t="s">
        <v>3557</v>
      </c>
      <c r="F1800" s="662" t="s">
        <v>3512</v>
      </c>
      <c r="G1800" s="662" t="s">
        <v>5267</v>
      </c>
      <c r="H1800" s="662" t="s">
        <v>1373</v>
      </c>
      <c r="I1800" s="662" t="s">
        <v>1637</v>
      </c>
      <c r="J1800" s="662" t="s">
        <v>1638</v>
      </c>
      <c r="K1800" s="662" t="s">
        <v>3371</v>
      </c>
      <c r="L1800" s="663">
        <v>92.76</v>
      </c>
      <c r="M1800" s="663">
        <v>185.52</v>
      </c>
      <c r="N1800" s="662">
        <v>2</v>
      </c>
      <c r="O1800" s="745">
        <v>0.5</v>
      </c>
      <c r="P1800" s="663">
        <v>185.52</v>
      </c>
      <c r="Q1800" s="678">
        <v>1</v>
      </c>
      <c r="R1800" s="662">
        <v>2</v>
      </c>
      <c r="S1800" s="678">
        <v>1</v>
      </c>
      <c r="T1800" s="745">
        <v>0.5</v>
      </c>
      <c r="U1800" s="701">
        <v>1</v>
      </c>
    </row>
    <row r="1801" spans="1:21" ht="14.4" customHeight="1" x14ac:dyDescent="0.3">
      <c r="A1801" s="661">
        <v>4</v>
      </c>
      <c r="B1801" s="662" t="s">
        <v>3182</v>
      </c>
      <c r="C1801" s="662" t="s">
        <v>3518</v>
      </c>
      <c r="D1801" s="743" t="s">
        <v>5665</v>
      </c>
      <c r="E1801" s="744" t="s">
        <v>3557</v>
      </c>
      <c r="F1801" s="662" t="s">
        <v>3512</v>
      </c>
      <c r="G1801" s="662" t="s">
        <v>5268</v>
      </c>
      <c r="H1801" s="662" t="s">
        <v>597</v>
      </c>
      <c r="I1801" s="662" t="s">
        <v>5269</v>
      </c>
      <c r="J1801" s="662" t="s">
        <v>5270</v>
      </c>
      <c r="K1801" s="662" t="s">
        <v>5271</v>
      </c>
      <c r="L1801" s="663">
        <v>0</v>
      </c>
      <c r="M1801" s="663">
        <v>0</v>
      </c>
      <c r="N1801" s="662">
        <v>1</v>
      </c>
      <c r="O1801" s="745">
        <v>1</v>
      </c>
      <c r="P1801" s="663">
        <v>0</v>
      </c>
      <c r="Q1801" s="678"/>
      <c r="R1801" s="662">
        <v>1</v>
      </c>
      <c r="S1801" s="678">
        <v>1</v>
      </c>
      <c r="T1801" s="745">
        <v>1</v>
      </c>
      <c r="U1801" s="701">
        <v>1</v>
      </c>
    </row>
    <row r="1802" spans="1:21" ht="14.4" customHeight="1" x14ac:dyDescent="0.3">
      <c r="A1802" s="661">
        <v>4</v>
      </c>
      <c r="B1802" s="662" t="s">
        <v>3182</v>
      </c>
      <c r="C1802" s="662" t="s">
        <v>3518</v>
      </c>
      <c r="D1802" s="743" t="s">
        <v>5665</v>
      </c>
      <c r="E1802" s="744" t="s">
        <v>3557</v>
      </c>
      <c r="F1802" s="662" t="s">
        <v>3512</v>
      </c>
      <c r="G1802" s="662" t="s">
        <v>3864</v>
      </c>
      <c r="H1802" s="662" t="s">
        <v>597</v>
      </c>
      <c r="I1802" s="662" t="s">
        <v>1875</v>
      </c>
      <c r="J1802" s="662" t="s">
        <v>1876</v>
      </c>
      <c r="K1802" s="662" t="s">
        <v>3865</v>
      </c>
      <c r="L1802" s="663">
        <v>156.77000000000001</v>
      </c>
      <c r="M1802" s="663">
        <v>940.62000000000012</v>
      </c>
      <c r="N1802" s="662">
        <v>6</v>
      </c>
      <c r="O1802" s="745">
        <v>1.5</v>
      </c>
      <c r="P1802" s="663">
        <v>470.31000000000006</v>
      </c>
      <c r="Q1802" s="678">
        <v>0.5</v>
      </c>
      <c r="R1802" s="662">
        <v>3</v>
      </c>
      <c r="S1802" s="678">
        <v>0.5</v>
      </c>
      <c r="T1802" s="745">
        <v>1</v>
      </c>
      <c r="U1802" s="701">
        <v>0.66666666666666663</v>
      </c>
    </row>
    <row r="1803" spans="1:21" ht="14.4" customHeight="1" x14ac:dyDescent="0.3">
      <c r="A1803" s="661">
        <v>4</v>
      </c>
      <c r="B1803" s="662" t="s">
        <v>3182</v>
      </c>
      <c r="C1803" s="662" t="s">
        <v>3518</v>
      </c>
      <c r="D1803" s="743" t="s">
        <v>5665</v>
      </c>
      <c r="E1803" s="744" t="s">
        <v>3557</v>
      </c>
      <c r="F1803" s="662" t="s">
        <v>3512</v>
      </c>
      <c r="G1803" s="662" t="s">
        <v>5272</v>
      </c>
      <c r="H1803" s="662" t="s">
        <v>597</v>
      </c>
      <c r="I1803" s="662" t="s">
        <v>5273</v>
      </c>
      <c r="J1803" s="662" t="s">
        <v>5274</v>
      </c>
      <c r="K1803" s="662" t="s">
        <v>5275</v>
      </c>
      <c r="L1803" s="663">
        <v>0</v>
      </c>
      <c r="M1803" s="663">
        <v>0</v>
      </c>
      <c r="N1803" s="662">
        <v>1</v>
      </c>
      <c r="O1803" s="745">
        <v>1</v>
      </c>
      <c r="P1803" s="663">
        <v>0</v>
      </c>
      <c r="Q1803" s="678"/>
      <c r="R1803" s="662">
        <v>1</v>
      </c>
      <c r="S1803" s="678">
        <v>1</v>
      </c>
      <c r="T1803" s="745">
        <v>1</v>
      </c>
      <c r="U1803" s="701">
        <v>1</v>
      </c>
    </row>
    <row r="1804" spans="1:21" ht="14.4" customHeight="1" x14ac:dyDescent="0.3">
      <c r="A1804" s="661">
        <v>4</v>
      </c>
      <c r="B1804" s="662" t="s">
        <v>3182</v>
      </c>
      <c r="C1804" s="662" t="s">
        <v>3518</v>
      </c>
      <c r="D1804" s="743" t="s">
        <v>5665</v>
      </c>
      <c r="E1804" s="744" t="s">
        <v>3557</v>
      </c>
      <c r="F1804" s="662" t="s">
        <v>3512</v>
      </c>
      <c r="G1804" s="662" t="s">
        <v>5276</v>
      </c>
      <c r="H1804" s="662" t="s">
        <v>597</v>
      </c>
      <c r="I1804" s="662" t="s">
        <v>5277</v>
      </c>
      <c r="J1804" s="662" t="s">
        <v>5278</v>
      </c>
      <c r="K1804" s="662" t="s">
        <v>5279</v>
      </c>
      <c r="L1804" s="663">
        <v>48.58</v>
      </c>
      <c r="M1804" s="663">
        <v>97.16</v>
      </c>
      <c r="N1804" s="662">
        <v>2</v>
      </c>
      <c r="O1804" s="745">
        <v>1</v>
      </c>
      <c r="P1804" s="663">
        <v>97.16</v>
      </c>
      <c r="Q1804" s="678">
        <v>1</v>
      </c>
      <c r="R1804" s="662">
        <v>2</v>
      </c>
      <c r="S1804" s="678">
        <v>1</v>
      </c>
      <c r="T1804" s="745">
        <v>1</v>
      </c>
      <c r="U1804" s="701">
        <v>1</v>
      </c>
    </row>
    <row r="1805" spans="1:21" ht="14.4" customHeight="1" x14ac:dyDescent="0.3">
      <c r="A1805" s="661">
        <v>4</v>
      </c>
      <c r="B1805" s="662" t="s">
        <v>3182</v>
      </c>
      <c r="C1805" s="662" t="s">
        <v>3518</v>
      </c>
      <c r="D1805" s="743" t="s">
        <v>5665</v>
      </c>
      <c r="E1805" s="744" t="s">
        <v>3557</v>
      </c>
      <c r="F1805" s="662" t="s">
        <v>3512</v>
      </c>
      <c r="G1805" s="662" t="s">
        <v>4594</v>
      </c>
      <c r="H1805" s="662" t="s">
        <v>597</v>
      </c>
      <c r="I1805" s="662" t="s">
        <v>2432</v>
      </c>
      <c r="J1805" s="662" t="s">
        <v>2433</v>
      </c>
      <c r="K1805" s="662" t="s">
        <v>4595</v>
      </c>
      <c r="L1805" s="663">
        <v>48.09</v>
      </c>
      <c r="M1805" s="663">
        <v>96.18</v>
      </c>
      <c r="N1805" s="662">
        <v>2</v>
      </c>
      <c r="O1805" s="745">
        <v>2</v>
      </c>
      <c r="P1805" s="663"/>
      <c r="Q1805" s="678">
        <v>0</v>
      </c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4</v>
      </c>
      <c r="B1806" s="662" t="s">
        <v>3182</v>
      </c>
      <c r="C1806" s="662" t="s">
        <v>3518</v>
      </c>
      <c r="D1806" s="743" t="s">
        <v>5665</v>
      </c>
      <c r="E1806" s="744" t="s">
        <v>3557</v>
      </c>
      <c r="F1806" s="662" t="s">
        <v>3512</v>
      </c>
      <c r="G1806" s="662" t="s">
        <v>3905</v>
      </c>
      <c r="H1806" s="662" t="s">
        <v>597</v>
      </c>
      <c r="I1806" s="662" t="s">
        <v>4997</v>
      </c>
      <c r="J1806" s="662" t="s">
        <v>1617</v>
      </c>
      <c r="K1806" s="662" t="s">
        <v>1618</v>
      </c>
      <c r="L1806" s="663">
        <v>147.31</v>
      </c>
      <c r="M1806" s="663">
        <v>294.62</v>
      </c>
      <c r="N1806" s="662">
        <v>2</v>
      </c>
      <c r="O1806" s="745">
        <v>1</v>
      </c>
      <c r="P1806" s="663"/>
      <c r="Q1806" s="678">
        <v>0</v>
      </c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4</v>
      </c>
      <c r="B1807" s="662" t="s">
        <v>3182</v>
      </c>
      <c r="C1807" s="662" t="s">
        <v>3518</v>
      </c>
      <c r="D1807" s="743" t="s">
        <v>5665</v>
      </c>
      <c r="E1807" s="744" t="s">
        <v>3557</v>
      </c>
      <c r="F1807" s="662" t="s">
        <v>3512</v>
      </c>
      <c r="G1807" s="662" t="s">
        <v>5280</v>
      </c>
      <c r="H1807" s="662" t="s">
        <v>597</v>
      </c>
      <c r="I1807" s="662" t="s">
        <v>1805</v>
      </c>
      <c r="J1807" s="662" t="s">
        <v>5281</v>
      </c>
      <c r="K1807" s="662" t="s">
        <v>5282</v>
      </c>
      <c r="L1807" s="663">
        <v>44.59</v>
      </c>
      <c r="M1807" s="663">
        <v>133.77000000000001</v>
      </c>
      <c r="N1807" s="662">
        <v>3</v>
      </c>
      <c r="O1807" s="745">
        <v>0.5</v>
      </c>
      <c r="P1807" s="663"/>
      <c r="Q1807" s="678">
        <v>0</v>
      </c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4</v>
      </c>
      <c r="B1808" s="662" t="s">
        <v>3182</v>
      </c>
      <c r="C1808" s="662" t="s">
        <v>3518</v>
      </c>
      <c r="D1808" s="743" t="s">
        <v>5665</v>
      </c>
      <c r="E1808" s="744" t="s">
        <v>3557</v>
      </c>
      <c r="F1808" s="662" t="s">
        <v>3512</v>
      </c>
      <c r="G1808" s="662" t="s">
        <v>3653</v>
      </c>
      <c r="H1808" s="662" t="s">
        <v>597</v>
      </c>
      <c r="I1808" s="662" t="s">
        <v>5283</v>
      </c>
      <c r="J1808" s="662" t="s">
        <v>3655</v>
      </c>
      <c r="K1808" s="662" t="s">
        <v>5284</v>
      </c>
      <c r="L1808" s="663">
        <v>0</v>
      </c>
      <c r="M1808" s="663">
        <v>0</v>
      </c>
      <c r="N1808" s="662">
        <v>3</v>
      </c>
      <c r="O1808" s="745">
        <v>1</v>
      </c>
      <c r="P1808" s="663">
        <v>0</v>
      </c>
      <c r="Q1808" s="678"/>
      <c r="R1808" s="662">
        <v>3</v>
      </c>
      <c r="S1808" s="678">
        <v>1</v>
      </c>
      <c r="T1808" s="745">
        <v>1</v>
      </c>
      <c r="U1808" s="701">
        <v>1</v>
      </c>
    </row>
    <row r="1809" spans="1:21" ht="14.4" customHeight="1" x14ac:dyDescent="0.3">
      <c r="A1809" s="661">
        <v>4</v>
      </c>
      <c r="B1809" s="662" t="s">
        <v>3182</v>
      </c>
      <c r="C1809" s="662" t="s">
        <v>3518</v>
      </c>
      <c r="D1809" s="743" t="s">
        <v>5665</v>
      </c>
      <c r="E1809" s="744" t="s">
        <v>3557</v>
      </c>
      <c r="F1809" s="662" t="s">
        <v>3512</v>
      </c>
      <c r="G1809" s="662" t="s">
        <v>3653</v>
      </c>
      <c r="H1809" s="662" t="s">
        <v>597</v>
      </c>
      <c r="I1809" s="662" t="s">
        <v>918</v>
      </c>
      <c r="J1809" s="662" t="s">
        <v>3655</v>
      </c>
      <c r="K1809" s="662" t="s">
        <v>5285</v>
      </c>
      <c r="L1809" s="663">
        <v>10.55</v>
      </c>
      <c r="M1809" s="663">
        <v>10.55</v>
      </c>
      <c r="N1809" s="662">
        <v>1</v>
      </c>
      <c r="O1809" s="745">
        <v>0.5</v>
      </c>
      <c r="P1809" s="663">
        <v>10.55</v>
      </c>
      <c r="Q1809" s="678">
        <v>1</v>
      </c>
      <c r="R1809" s="662">
        <v>1</v>
      </c>
      <c r="S1809" s="678">
        <v>1</v>
      </c>
      <c r="T1809" s="745">
        <v>0.5</v>
      </c>
      <c r="U1809" s="701">
        <v>1</v>
      </c>
    </row>
    <row r="1810" spans="1:21" ht="14.4" customHeight="1" x14ac:dyDescent="0.3">
      <c r="A1810" s="661">
        <v>4</v>
      </c>
      <c r="B1810" s="662" t="s">
        <v>3182</v>
      </c>
      <c r="C1810" s="662" t="s">
        <v>3518</v>
      </c>
      <c r="D1810" s="743" t="s">
        <v>5665</v>
      </c>
      <c r="E1810" s="744" t="s">
        <v>3557</v>
      </c>
      <c r="F1810" s="662" t="s">
        <v>3512</v>
      </c>
      <c r="G1810" s="662" t="s">
        <v>3611</v>
      </c>
      <c r="H1810" s="662" t="s">
        <v>597</v>
      </c>
      <c r="I1810" s="662" t="s">
        <v>748</v>
      </c>
      <c r="J1810" s="662" t="s">
        <v>749</v>
      </c>
      <c r="K1810" s="662" t="s">
        <v>3612</v>
      </c>
      <c r="L1810" s="663">
        <v>733.55</v>
      </c>
      <c r="M1810" s="663">
        <v>2200.6499999999996</v>
      </c>
      <c r="N1810" s="662">
        <v>3</v>
      </c>
      <c r="O1810" s="745">
        <v>2.5</v>
      </c>
      <c r="P1810" s="663">
        <v>2200.6499999999996</v>
      </c>
      <c r="Q1810" s="678">
        <v>1</v>
      </c>
      <c r="R1810" s="662">
        <v>3</v>
      </c>
      <c r="S1810" s="678">
        <v>1</v>
      </c>
      <c r="T1810" s="745">
        <v>2.5</v>
      </c>
      <c r="U1810" s="701">
        <v>1</v>
      </c>
    </row>
    <row r="1811" spans="1:21" ht="14.4" customHeight="1" x14ac:dyDescent="0.3">
      <c r="A1811" s="661">
        <v>4</v>
      </c>
      <c r="B1811" s="662" t="s">
        <v>3182</v>
      </c>
      <c r="C1811" s="662" t="s">
        <v>3518</v>
      </c>
      <c r="D1811" s="743" t="s">
        <v>5665</v>
      </c>
      <c r="E1811" s="744" t="s">
        <v>3557</v>
      </c>
      <c r="F1811" s="662" t="s">
        <v>3512</v>
      </c>
      <c r="G1811" s="662" t="s">
        <v>4520</v>
      </c>
      <c r="H1811" s="662" t="s">
        <v>597</v>
      </c>
      <c r="I1811" s="662" t="s">
        <v>5286</v>
      </c>
      <c r="J1811" s="662" t="s">
        <v>5137</v>
      </c>
      <c r="K1811" s="662" t="s">
        <v>5287</v>
      </c>
      <c r="L1811" s="663">
        <v>189.43</v>
      </c>
      <c r="M1811" s="663">
        <v>378.86</v>
      </c>
      <c r="N1811" s="662">
        <v>2</v>
      </c>
      <c r="O1811" s="745">
        <v>0.5</v>
      </c>
      <c r="P1811" s="663"/>
      <c r="Q1811" s="678">
        <v>0</v>
      </c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4</v>
      </c>
      <c r="B1812" s="662" t="s">
        <v>3182</v>
      </c>
      <c r="C1812" s="662" t="s">
        <v>3518</v>
      </c>
      <c r="D1812" s="743" t="s">
        <v>5665</v>
      </c>
      <c r="E1812" s="744" t="s">
        <v>3557</v>
      </c>
      <c r="F1812" s="662" t="s">
        <v>3512</v>
      </c>
      <c r="G1812" s="662" t="s">
        <v>3783</v>
      </c>
      <c r="H1812" s="662" t="s">
        <v>1373</v>
      </c>
      <c r="I1812" s="662" t="s">
        <v>1408</v>
      </c>
      <c r="J1812" s="662" t="s">
        <v>1409</v>
      </c>
      <c r="K1812" s="662" t="s">
        <v>3342</v>
      </c>
      <c r="L1812" s="663">
        <v>79.03</v>
      </c>
      <c r="M1812" s="663">
        <v>79.03</v>
      </c>
      <c r="N1812" s="662">
        <v>1</v>
      </c>
      <c r="O1812" s="745">
        <v>0.5</v>
      </c>
      <c r="P1812" s="663"/>
      <c r="Q1812" s="678">
        <v>0</v>
      </c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4</v>
      </c>
      <c r="B1813" s="662" t="s">
        <v>3182</v>
      </c>
      <c r="C1813" s="662" t="s">
        <v>3518</v>
      </c>
      <c r="D1813" s="743" t="s">
        <v>5665</v>
      </c>
      <c r="E1813" s="744" t="s">
        <v>3557</v>
      </c>
      <c r="F1813" s="662" t="s">
        <v>3512</v>
      </c>
      <c r="G1813" s="662" t="s">
        <v>3700</v>
      </c>
      <c r="H1813" s="662" t="s">
        <v>597</v>
      </c>
      <c r="I1813" s="662" t="s">
        <v>825</v>
      </c>
      <c r="J1813" s="662" t="s">
        <v>826</v>
      </c>
      <c r="K1813" s="662" t="s">
        <v>3701</v>
      </c>
      <c r="L1813" s="663">
        <v>232.37</v>
      </c>
      <c r="M1813" s="663">
        <v>464.74</v>
      </c>
      <c r="N1813" s="662">
        <v>2</v>
      </c>
      <c r="O1813" s="745">
        <v>1.5</v>
      </c>
      <c r="P1813" s="663">
        <v>232.37</v>
      </c>
      <c r="Q1813" s="678">
        <v>0.5</v>
      </c>
      <c r="R1813" s="662">
        <v>1</v>
      </c>
      <c r="S1813" s="678">
        <v>0.5</v>
      </c>
      <c r="T1813" s="745">
        <v>0.5</v>
      </c>
      <c r="U1813" s="701">
        <v>0.33333333333333331</v>
      </c>
    </row>
    <row r="1814" spans="1:21" ht="14.4" customHeight="1" x14ac:dyDescent="0.3">
      <c r="A1814" s="661">
        <v>4</v>
      </c>
      <c r="B1814" s="662" t="s">
        <v>3182</v>
      </c>
      <c r="C1814" s="662" t="s">
        <v>3518</v>
      </c>
      <c r="D1814" s="743" t="s">
        <v>5665</v>
      </c>
      <c r="E1814" s="744" t="s">
        <v>3557</v>
      </c>
      <c r="F1814" s="662" t="s">
        <v>3512</v>
      </c>
      <c r="G1814" s="662" t="s">
        <v>3615</v>
      </c>
      <c r="H1814" s="662" t="s">
        <v>597</v>
      </c>
      <c r="I1814" s="662" t="s">
        <v>2257</v>
      </c>
      <c r="J1814" s="662" t="s">
        <v>2258</v>
      </c>
      <c r="K1814" s="662" t="s">
        <v>2259</v>
      </c>
      <c r="L1814" s="663">
        <v>374.79</v>
      </c>
      <c r="M1814" s="663">
        <v>2998.32</v>
      </c>
      <c r="N1814" s="662">
        <v>8</v>
      </c>
      <c r="O1814" s="745">
        <v>1</v>
      </c>
      <c r="P1814" s="663">
        <v>2998.32</v>
      </c>
      <c r="Q1814" s="678">
        <v>1</v>
      </c>
      <c r="R1814" s="662">
        <v>8</v>
      </c>
      <c r="S1814" s="678">
        <v>1</v>
      </c>
      <c r="T1814" s="745">
        <v>1</v>
      </c>
      <c r="U1814" s="701">
        <v>1</v>
      </c>
    </row>
    <row r="1815" spans="1:21" ht="14.4" customHeight="1" x14ac:dyDescent="0.3">
      <c r="A1815" s="661">
        <v>4</v>
      </c>
      <c r="B1815" s="662" t="s">
        <v>3182</v>
      </c>
      <c r="C1815" s="662" t="s">
        <v>3518</v>
      </c>
      <c r="D1815" s="743" t="s">
        <v>5665</v>
      </c>
      <c r="E1815" s="744" t="s">
        <v>3557</v>
      </c>
      <c r="F1815" s="662" t="s">
        <v>3512</v>
      </c>
      <c r="G1815" s="662" t="s">
        <v>3615</v>
      </c>
      <c r="H1815" s="662" t="s">
        <v>597</v>
      </c>
      <c r="I1815" s="662" t="s">
        <v>4031</v>
      </c>
      <c r="J1815" s="662" t="s">
        <v>2258</v>
      </c>
      <c r="K1815" s="662" t="s">
        <v>3644</v>
      </c>
      <c r="L1815" s="663">
        <v>0</v>
      </c>
      <c r="M1815" s="663">
        <v>0</v>
      </c>
      <c r="N1815" s="662">
        <v>2</v>
      </c>
      <c r="O1815" s="745">
        <v>0.5</v>
      </c>
      <c r="P1815" s="663">
        <v>0</v>
      </c>
      <c r="Q1815" s="678"/>
      <c r="R1815" s="662">
        <v>2</v>
      </c>
      <c r="S1815" s="678">
        <v>1</v>
      </c>
      <c r="T1815" s="745">
        <v>0.5</v>
      </c>
      <c r="U1815" s="701">
        <v>1</v>
      </c>
    </row>
    <row r="1816" spans="1:21" ht="14.4" customHeight="1" x14ac:dyDescent="0.3">
      <c r="A1816" s="661">
        <v>4</v>
      </c>
      <c r="B1816" s="662" t="s">
        <v>3182</v>
      </c>
      <c r="C1816" s="662" t="s">
        <v>3518</v>
      </c>
      <c r="D1816" s="743" t="s">
        <v>5665</v>
      </c>
      <c r="E1816" s="744" t="s">
        <v>3557</v>
      </c>
      <c r="F1816" s="662" t="s">
        <v>3512</v>
      </c>
      <c r="G1816" s="662" t="s">
        <v>3877</v>
      </c>
      <c r="H1816" s="662" t="s">
        <v>1373</v>
      </c>
      <c r="I1816" s="662" t="s">
        <v>2283</v>
      </c>
      <c r="J1816" s="662" t="s">
        <v>2205</v>
      </c>
      <c r="K1816" s="662" t="s">
        <v>3021</v>
      </c>
      <c r="L1816" s="663">
        <v>48.42</v>
      </c>
      <c r="M1816" s="663">
        <v>48.42</v>
      </c>
      <c r="N1816" s="662">
        <v>1</v>
      </c>
      <c r="O1816" s="745">
        <v>1</v>
      </c>
      <c r="P1816" s="663"/>
      <c r="Q1816" s="678">
        <v>0</v>
      </c>
      <c r="R1816" s="662"/>
      <c r="S1816" s="678">
        <v>0</v>
      </c>
      <c r="T1816" s="745"/>
      <c r="U1816" s="701">
        <v>0</v>
      </c>
    </row>
    <row r="1817" spans="1:21" ht="14.4" customHeight="1" x14ac:dyDescent="0.3">
      <c r="A1817" s="661">
        <v>4</v>
      </c>
      <c r="B1817" s="662" t="s">
        <v>3182</v>
      </c>
      <c r="C1817" s="662" t="s">
        <v>3518</v>
      </c>
      <c r="D1817" s="743" t="s">
        <v>5665</v>
      </c>
      <c r="E1817" s="744" t="s">
        <v>3557</v>
      </c>
      <c r="F1817" s="662" t="s">
        <v>3512</v>
      </c>
      <c r="G1817" s="662" t="s">
        <v>3877</v>
      </c>
      <c r="H1817" s="662" t="s">
        <v>1373</v>
      </c>
      <c r="I1817" s="662" t="s">
        <v>4616</v>
      </c>
      <c r="J1817" s="662" t="s">
        <v>2205</v>
      </c>
      <c r="K1817" s="662" t="s">
        <v>4617</v>
      </c>
      <c r="L1817" s="663">
        <v>0</v>
      </c>
      <c r="M1817" s="663">
        <v>0</v>
      </c>
      <c r="N1817" s="662">
        <v>4</v>
      </c>
      <c r="O1817" s="745">
        <v>1.5</v>
      </c>
      <c r="P1817" s="663"/>
      <c r="Q1817" s="678"/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4</v>
      </c>
      <c r="B1818" s="662" t="s">
        <v>3182</v>
      </c>
      <c r="C1818" s="662" t="s">
        <v>3518</v>
      </c>
      <c r="D1818" s="743" t="s">
        <v>5665</v>
      </c>
      <c r="E1818" s="744" t="s">
        <v>3557</v>
      </c>
      <c r="F1818" s="662" t="s">
        <v>3512</v>
      </c>
      <c r="G1818" s="662" t="s">
        <v>3589</v>
      </c>
      <c r="H1818" s="662" t="s">
        <v>597</v>
      </c>
      <c r="I1818" s="662" t="s">
        <v>3686</v>
      </c>
      <c r="J1818" s="662" t="s">
        <v>1841</v>
      </c>
      <c r="K1818" s="662" t="s">
        <v>1845</v>
      </c>
      <c r="L1818" s="663">
        <v>0</v>
      </c>
      <c r="M1818" s="663">
        <v>0</v>
      </c>
      <c r="N1818" s="662">
        <v>3</v>
      </c>
      <c r="O1818" s="745">
        <v>1</v>
      </c>
      <c r="P1818" s="663">
        <v>0</v>
      </c>
      <c r="Q1818" s="678"/>
      <c r="R1818" s="662">
        <v>3</v>
      </c>
      <c r="S1818" s="678">
        <v>1</v>
      </c>
      <c r="T1818" s="745">
        <v>1</v>
      </c>
      <c r="U1818" s="701">
        <v>1</v>
      </c>
    </row>
    <row r="1819" spans="1:21" ht="14.4" customHeight="1" x14ac:dyDescent="0.3">
      <c r="A1819" s="661">
        <v>4</v>
      </c>
      <c r="B1819" s="662" t="s">
        <v>3182</v>
      </c>
      <c r="C1819" s="662" t="s">
        <v>3518</v>
      </c>
      <c r="D1819" s="743" t="s">
        <v>5665</v>
      </c>
      <c r="E1819" s="744" t="s">
        <v>3557</v>
      </c>
      <c r="F1819" s="662" t="s">
        <v>3512</v>
      </c>
      <c r="G1819" s="662" t="s">
        <v>3589</v>
      </c>
      <c r="H1819" s="662" t="s">
        <v>597</v>
      </c>
      <c r="I1819" s="662" t="s">
        <v>3639</v>
      </c>
      <c r="J1819" s="662" t="s">
        <v>3591</v>
      </c>
      <c r="K1819" s="662" t="s">
        <v>1845</v>
      </c>
      <c r="L1819" s="663">
        <v>185.26</v>
      </c>
      <c r="M1819" s="663">
        <v>185.26</v>
      </c>
      <c r="N1819" s="662">
        <v>1</v>
      </c>
      <c r="O1819" s="745">
        <v>0.5</v>
      </c>
      <c r="P1819" s="663">
        <v>185.26</v>
      </c>
      <c r="Q1819" s="678">
        <v>1</v>
      </c>
      <c r="R1819" s="662">
        <v>1</v>
      </c>
      <c r="S1819" s="678">
        <v>1</v>
      </c>
      <c r="T1819" s="745">
        <v>0.5</v>
      </c>
      <c r="U1819" s="701">
        <v>1</v>
      </c>
    </row>
    <row r="1820" spans="1:21" ht="14.4" customHeight="1" x14ac:dyDescent="0.3">
      <c r="A1820" s="661">
        <v>4</v>
      </c>
      <c r="B1820" s="662" t="s">
        <v>3182</v>
      </c>
      <c r="C1820" s="662" t="s">
        <v>3518</v>
      </c>
      <c r="D1820" s="743" t="s">
        <v>5665</v>
      </c>
      <c r="E1820" s="744" t="s">
        <v>3557</v>
      </c>
      <c r="F1820" s="662" t="s">
        <v>3512</v>
      </c>
      <c r="G1820" s="662" t="s">
        <v>5288</v>
      </c>
      <c r="H1820" s="662" t="s">
        <v>597</v>
      </c>
      <c r="I1820" s="662" t="s">
        <v>5289</v>
      </c>
      <c r="J1820" s="662" t="s">
        <v>989</v>
      </c>
      <c r="K1820" s="662" t="s">
        <v>5290</v>
      </c>
      <c r="L1820" s="663">
        <v>0</v>
      </c>
      <c r="M1820" s="663">
        <v>0</v>
      </c>
      <c r="N1820" s="662">
        <v>1</v>
      </c>
      <c r="O1820" s="745">
        <v>0.5</v>
      </c>
      <c r="P1820" s="663">
        <v>0</v>
      </c>
      <c r="Q1820" s="678"/>
      <c r="R1820" s="662">
        <v>1</v>
      </c>
      <c r="S1820" s="678">
        <v>1</v>
      </c>
      <c r="T1820" s="745">
        <v>0.5</v>
      </c>
      <c r="U1820" s="701">
        <v>1</v>
      </c>
    </row>
    <row r="1821" spans="1:21" ht="14.4" customHeight="1" x14ac:dyDescent="0.3">
      <c r="A1821" s="661">
        <v>4</v>
      </c>
      <c r="B1821" s="662" t="s">
        <v>3182</v>
      </c>
      <c r="C1821" s="662" t="s">
        <v>3518</v>
      </c>
      <c r="D1821" s="743" t="s">
        <v>5665</v>
      </c>
      <c r="E1821" s="744" t="s">
        <v>3557</v>
      </c>
      <c r="F1821" s="662" t="s">
        <v>3512</v>
      </c>
      <c r="G1821" s="662" t="s">
        <v>5147</v>
      </c>
      <c r="H1821" s="662" t="s">
        <v>597</v>
      </c>
      <c r="I1821" s="662" t="s">
        <v>5291</v>
      </c>
      <c r="J1821" s="662" t="s">
        <v>5292</v>
      </c>
      <c r="K1821" s="662" t="s">
        <v>1487</v>
      </c>
      <c r="L1821" s="663">
        <v>48.27</v>
      </c>
      <c r="M1821" s="663">
        <v>48.27</v>
      </c>
      <c r="N1821" s="662">
        <v>1</v>
      </c>
      <c r="O1821" s="745">
        <v>0.5</v>
      </c>
      <c r="P1821" s="663">
        <v>48.27</v>
      </c>
      <c r="Q1821" s="678">
        <v>1</v>
      </c>
      <c r="R1821" s="662">
        <v>1</v>
      </c>
      <c r="S1821" s="678">
        <v>1</v>
      </c>
      <c r="T1821" s="745">
        <v>0.5</v>
      </c>
      <c r="U1821" s="701">
        <v>1</v>
      </c>
    </row>
    <row r="1822" spans="1:21" ht="14.4" customHeight="1" x14ac:dyDescent="0.3">
      <c r="A1822" s="661">
        <v>4</v>
      </c>
      <c r="B1822" s="662" t="s">
        <v>3182</v>
      </c>
      <c r="C1822" s="662" t="s">
        <v>3518</v>
      </c>
      <c r="D1822" s="743" t="s">
        <v>5665</v>
      </c>
      <c r="E1822" s="744" t="s">
        <v>3557</v>
      </c>
      <c r="F1822" s="662" t="s">
        <v>3512</v>
      </c>
      <c r="G1822" s="662" t="s">
        <v>3641</v>
      </c>
      <c r="H1822" s="662" t="s">
        <v>597</v>
      </c>
      <c r="I1822" s="662" t="s">
        <v>2170</v>
      </c>
      <c r="J1822" s="662" t="s">
        <v>2171</v>
      </c>
      <c r="K1822" s="662" t="s">
        <v>3642</v>
      </c>
      <c r="L1822" s="663">
        <v>0</v>
      </c>
      <c r="M1822" s="663">
        <v>0</v>
      </c>
      <c r="N1822" s="662">
        <v>2</v>
      </c>
      <c r="O1822" s="745">
        <v>0.5</v>
      </c>
      <c r="P1822" s="663"/>
      <c r="Q1822" s="678"/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4</v>
      </c>
      <c r="B1823" s="662" t="s">
        <v>3182</v>
      </c>
      <c r="C1823" s="662" t="s">
        <v>3518</v>
      </c>
      <c r="D1823" s="743" t="s">
        <v>5665</v>
      </c>
      <c r="E1823" s="744" t="s">
        <v>3557</v>
      </c>
      <c r="F1823" s="662" t="s">
        <v>3512</v>
      </c>
      <c r="G1823" s="662" t="s">
        <v>3664</v>
      </c>
      <c r="H1823" s="662" t="s">
        <v>597</v>
      </c>
      <c r="I1823" s="662" t="s">
        <v>740</v>
      </c>
      <c r="J1823" s="662" t="s">
        <v>741</v>
      </c>
      <c r="K1823" s="662" t="s">
        <v>3759</v>
      </c>
      <c r="L1823" s="663">
        <v>0</v>
      </c>
      <c r="M1823" s="663">
        <v>0</v>
      </c>
      <c r="N1823" s="662">
        <v>2</v>
      </c>
      <c r="O1823" s="745">
        <v>1</v>
      </c>
      <c r="P1823" s="663">
        <v>0</v>
      </c>
      <c r="Q1823" s="678"/>
      <c r="R1823" s="662">
        <v>2</v>
      </c>
      <c r="S1823" s="678">
        <v>1</v>
      </c>
      <c r="T1823" s="745">
        <v>1</v>
      </c>
      <c r="U1823" s="701">
        <v>1</v>
      </c>
    </row>
    <row r="1824" spans="1:21" ht="14.4" customHeight="1" x14ac:dyDescent="0.3">
      <c r="A1824" s="661">
        <v>4</v>
      </c>
      <c r="B1824" s="662" t="s">
        <v>3182</v>
      </c>
      <c r="C1824" s="662" t="s">
        <v>3518</v>
      </c>
      <c r="D1824" s="743" t="s">
        <v>5665</v>
      </c>
      <c r="E1824" s="744" t="s">
        <v>3557</v>
      </c>
      <c r="F1824" s="662" t="s">
        <v>3512</v>
      </c>
      <c r="G1824" s="662" t="s">
        <v>3687</v>
      </c>
      <c r="H1824" s="662" t="s">
        <v>597</v>
      </c>
      <c r="I1824" s="662" t="s">
        <v>5293</v>
      </c>
      <c r="J1824" s="662" t="s">
        <v>5294</v>
      </c>
      <c r="K1824" s="662" t="s">
        <v>5295</v>
      </c>
      <c r="L1824" s="663">
        <v>70.150000000000006</v>
      </c>
      <c r="M1824" s="663">
        <v>210.45000000000002</v>
      </c>
      <c r="N1824" s="662">
        <v>3</v>
      </c>
      <c r="O1824" s="745">
        <v>3</v>
      </c>
      <c r="P1824" s="663">
        <v>210.45000000000002</v>
      </c>
      <c r="Q1824" s="678">
        <v>1</v>
      </c>
      <c r="R1824" s="662">
        <v>3</v>
      </c>
      <c r="S1824" s="678">
        <v>1</v>
      </c>
      <c r="T1824" s="745">
        <v>3</v>
      </c>
      <c r="U1824" s="701">
        <v>1</v>
      </c>
    </row>
    <row r="1825" spans="1:21" ht="14.4" customHeight="1" x14ac:dyDescent="0.3">
      <c r="A1825" s="661">
        <v>4</v>
      </c>
      <c r="B1825" s="662" t="s">
        <v>3182</v>
      </c>
      <c r="C1825" s="662" t="s">
        <v>3518</v>
      </c>
      <c r="D1825" s="743" t="s">
        <v>5665</v>
      </c>
      <c r="E1825" s="744" t="s">
        <v>3557</v>
      </c>
      <c r="F1825" s="662" t="s">
        <v>3512</v>
      </c>
      <c r="G1825" s="662" t="s">
        <v>3593</v>
      </c>
      <c r="H1825" s="662" t="s">
        <v>597</v>
      </c>
      <c r="I1825" s="662" t="s">
        <v>806</v>
      </c>
      <c r="J1825" s="662" t="s">
        <v>3594</v>
      </c>
      <c r="K1825" s="662" t="s">
        <v>3595</v>
      </c>
      <c r="L1825" s="663">
        <v>0</v>
      </c>
      <c r="M1825" s="663">
        <v>0</v>
      </c>
      <c r="N1825" s="662">
        <v>4</v>
      </c>
      <c r="O1825" s="745">
        <v>1</v>
      </c>
      <c r="P1825" s="663"/>
      <c r="Q1825" s="678"/>
      <c r="R1825" s="662"/>
      <c r="S1825" s="678">
        <v>0</v>
      </c>
      <c r="T1825" s="745"/>
      <c r="U1825" s="701">
        <v>0</v>
      </c>
    </row>
    <row r="1826" spans="1:21" ht="14.4" customHeight="1" x14ac:dyDescent="0.3">
      <c r="A1826" s="661">
        <v>4</v>
      </c>
      <c r="B1826" s="662" t="s">
        <v>3182</v>
      </c>
      <c r="C1826" s="662" t="s">
        <v>3518</v>
      </c>
      <c r="D1826" s="743" t="s">
        <v>5665</v>
      </c>
      <c r="E1826" s="744" t="s">
        <v>3557</v>
      </c>
      <c r="F1826" s="662" t="s">
        <v>3512</v>
      </c>
      <c r="G1826" s="662" t="s">
        <v>3647</v>
      </c>
      <c r="H1826" s="662" t="s">
        <v>597</v>
      </c>
      <c r="I1826" s="662" t="s">
        <v>4533</v>
      </c>
      <c r="J1826" s="662" t="s">
        <v>1606</v>
      </c>
      <c r="K1826" s="662" t="s">
        <v>4534</v>
      </c>
      <c r="L1826" s="663">
        <v>31.42</v>
      </c>
      <c r="M1826" s="663">
        <v>31.42</v>
      </c>
      <c r="N1826" s="662">
        <v>1</v>
      </c>
      <c r="O1826" s="745">
        <v>1</v>
      </c>
      <c r="P1826" s="663">
        <v>31.42</v>
      </c>
      <c r="Q1826" s="678">
        <v>1</v>
      </c>
      <c r="R1826" s="662">
        <v>1</v>
      </c>
      <c r="S1826" s="678">
        <v>1</v>
      </c>
      <c r="T1826" s="745">
        <v>1</v>
      </c>
      <c r="U1826" s="701">
        <v>1</v>
      </c>
    </row>
    <row r="1827" spans="1:21" ht="14.4" customHeight="1" x14ac:dyDescent="0.3">
      <c r="A1827" s="661">
        <v>4</v>
      </c>
      <c r="B1827" s="662" t="s">
        <v>3182</v>
      </c>
      <c r="C1827" s="662" t="s">
        <v>3518</v>
      </c>
      <c r="D1827" s="743" t="s">
        <v>5665</v>
      </c>
      <c r="E1827" s="744" t="s">
        <v>3557</v>
      </c>
      <c r="F1827" s="662" t="s">
        <v>3512</v>
      </c>
      <c r="G1827" s="662" t="s">
        <v>3666</v>
      </c>
      <c r="H1827" s="662" t="s">
        <v>597</v>
      </c>
      <c r="I1827" s="662" t="s">
        <v>5296</v>
      </c>
      <c r="J1827" s="662" t="s">
        <v>3797</v>
      </c>
      <c r="K1827" s="662" t="s">
        <v>3446</v>
      </c>
      <c r="L1827" s="663">
        <v>93.96</v>
      </c>
      <c r="M1827" s="663">
        <v>93.96</v>
      </c>
      <c r="N1827" s="662">
        <v>1</v>
      </c>
      <c r="O1827" s="745">
        <v>1</v>
      </c>
      <c r="P1827" s="663">
        <v>93.96</v>
      </c>
      <c r="Q1827" s="678">
        <v>1</v>
      </c>
      <c r="R1827" s="662">
        <v>1</v>
      </c>
      <c r="S1827" s="678">
        <v>1</v>
      </c>
      <c r="T1827" s="745">
        <v>1</v>
      </c>
      <c r="U1827" s="701">
        <v>1</v>
      </c>
    </row>
    <row r="1828" spans="1:21" ht="14.4" customHeight="1" x14ac:dyDescent="0.3">
      <c r="A1828" s="661">
        <v>4</v>
      </c>
      <c r="B1828" s="662" t="s">
        <v>3182</v>
      </c>
      <c r="C1828" s="662" t="s">
        <v>3518</v>
      </c>
      <c r="D1828" s="743" t="s">
        <v>5665</v>
      </c>
      <c r="E1828" s="744" t="s">
        <v>3557</v>
      </c>
      <c r="F1828" s="662" t="s">
        <v>3512</v>
      </c>
      <c r="G1828" s="662" t="s">
        <v>3666</v>
      </c>
      <c r="H1828" s="662" t="s">
        <v>597</v>
      </c>
      <c r="I1828" s="662" t="s">
        <v>5297</v>
      </c>
      <c r="J1828" s="662" t="s">
        <v>5298</v>
      </c>
      <c r="K1828" s="662" t="s">
        <v>5299</v>
      </c>
      <c r="L1828" s="663">
        <v>0</v>
      </c>
      <c r="M1828" s="663">
        <v>0</v>
      </c>
      <c r="N1828" s="662">
        <v>1</v>
      </c>
      <c r="O1828" s="745">
        <v>0.5</v>
      </c>
      <c r="P1828" s="663">
        <v>0</v>
      </c>
      <c r="Q1828" s="678"/>
      <c r="R1828" s="662">
        <v>1</v>
      </c>
      <c r="S1828" s="678">
        <v>1</v>
      </c>
      <c r="T1828" s="745">
        <v>0.5</v>
      </c>
      <c r="U1828" s="701">
        <v>1</v>
      </c>
    </row>
    <row r="1829" spans="1:21" ht="14.4" customHeight="1" x14ac:dyDescent="0.3">
      <c r="A1829" s="661">
        <v>4</v>
      </c>
      <c r="B1829" s="662" t="s">
        <v>3182</v>
      </c>
      <c r="C1829" s="662" t="s">
        <v>3518</v>
      </c>
      <c r="D1829" s="743" t="s">
        <v>5665</v>
      </c>
      <c r="E1829" s="744" t="s">
        <v>3557</v>
      </c>
      <c r="F1829" s="662" t="s">
        <v>3512</v>
      </c>
      <c r="G1829" s="662" t="s">
        <v>3599</v>
      </c>
      <c r="H1829" s="662" t="s">
        <v>597</v>
      </c>
      <c r="I1829" s="662" t="s">
        <v>5300</v>
      </c>
      <c r="J1829" s="662" t="s">
        <v>4722</v>
      </c>
      <c r="K1829" s="662" t="s">
        <v>1880</v>
      </c>
      <c r="L1829" s="663">
        <v>0</v>
      </c>
      <c r="M1829" s="663">
        <v>0</v>
      </c>
      <c r="N1829" s="662">
        <v>1</v>
      </c>
      <c r="O1829" s="745">
        <v>0.5</v>
      </c>
      <c r="P1829" s="663">
        <v>0</v>
      </c>
      <c r="Q1829" s="678"/>
      <c r="R1829" s="662">
        <v>1</v>
      </c>
      <c r="S1829" s="678">
        <v>1</v>
      </c>
      <c r="T1829" s="745">
        <v>0.5</v>
      </c>
      <c r="U1829" s="701">
        <v>1</v>
      </c>
    </row>
    <row r="1830" spans="1:21" ht="14.4" customHeight="1" x14ac:dyDescent="0.3">
      <c r="A1830" s="661">
        <v>4</v>
      </c>
      <c r="B1830" s="662" t="s">
        <v>3182</v>
      </c>
      <c r="C1830" s="662" t="s">
        <v>3518</v>
      </c>
      <c r="D1830" s="743" t="s">
        <v>5665</v>
      </c>
      <c r="E1830" s="744" t="s">
        <v>3557</v>
      </c>
      <c r="F1830" s="662" t="s">
        <v>3512</v>
      </c>
      <c r="G1830" s="662" t="s">
        <v>3599</v>
      </c>
      <c r="H1830" s="662" t="s">
        <v>597</v>
      </c>
      <c r="I1830" s="662" t="s">
        <v>5301</v>
      </c>
      <c r="J1830" s="662" t="s">
        <v>4722</v>
      </c>
      <c r="K1830" s="662" t="s">
        <v>5302</v>
      </c>
      <c r="L1830" s="663">
        <v>0</v>
      </c>
      <c r="M1830" s="663">
        <v>0</v>
      </c>
      <c r="N1830" s="662">
        <v>1</v>
      </c>
      <c r="O1830" s="745">
        <v>1</v>
      </c>
      <c r="P1830" s="663"/>
      <c r="Q1830" s="678"/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4</v>
      </c>
      <c r="B1831" s="662" t="s">
        <v>3182</v>
      </c>
      <c r="C1831" s="662" t="s">
        <v>3518</v>
      </c>
      <c r="D1831" s="743" t="s">
        <v>5665</v>
      </c>
      <c r="E1831" s="744" t="s">
        <v>3557</v>
      </c>
      <c r="F1831" s="662" t="s">
        <v>3512</v>
      </c>
      <c r="G1831" s="662" t="s">
        <v>4727</v>
      </c>
      <c r="H1831" s="662" t="s">
        <v>597</v>
      </c>
      <c r="I1831" s="662" t="s">
        <v>5303</v>
      </c>
      <c r="J1831" s="662" t="s">
        <v>5304</v>
      </c>
      <c r="K1831" s="662" t="s">
        <v>5305</v>
      </c>
      <c r="L1831" s="663">
        <v>1618.69</v>
      </c>
      <c r="M1831" s="663">
        <v>9712.14</v>
      </c>
      <c r="N1831" s="662">
        <v>6</v>
      </c>
      <c r="O1831" s="745">
        <v>3.5</v>
      </c>
      <c r="P1831" s="663">
        <v>9712.14</v>
      </c>
      <c r="Q1831" s="678">
        <v>1</v>
      </c>
      <c r="R1831" s="662">
        <v>6</v>
      </c>
      <c r="S1831" s="678">
        <v>1</v>
      </c>
      <c r="T1831" s="745">
        <v>3.5</v>
      </c>
      <c r="U1831" s="701">
        <v>1</v>
      </c>
    </row>
    <row r="1832" spans="1:21" ht="14.4" customHeight="1" x14ac:dyDescent="0.3">
      <c r="A1832" s="661">
        <v>4</v>
      </c>
      <c r="B1832" s="662" t="s">
        <v>3182</v>
      </c>
      <c r="C1832" s="662" t="s">
        <v>3518</v>
      </c>
      <c r="D1832" s="743" t="s">
        <v>5665</v>
      </c>
      <c r="E1832" s="744" t="s">
        <v>3557</v>
      </c>
      <c r="F1832" s="662" t="s">
        <v>3513</v>
      </c>
      <c r="G1832" s="662" t="s">
        <v>3603</v>
      </c>
      <c r="H1832" s="662" t="s">
        <v>597</v>
      </c>
      <c r="I1832" s="662" t="s">
        <v>4072</v>
      </c>
      <c r="J1832" s="662" t="s">
        <v>3605</v>
      </c>
      <c r="K1832" s="662"/>
      <c r="L1832" s="663">
        <v>0</v>
      </c>
      <c r="M1832" s="663">
        <v>0</v>
      </c>
      <c r="N1832" s="662">
        <v>3</v>
      </c>
      <c r="O1832" s="745">
        <v>3</v>
      </c>
      <c r="P1832" s="663">
        <v>0</v>
      </c>
      <c r="Q1832" s="678"/>
      <c r="R1832" s="662">
        <v>3</v>
      </c>
      <c r="S1832" s="678">
        <v>1</v>
      </c>
      <c r="T1832" s="745">
        <v>3</v>
      </c>
      <c r="U1832" s="701">
        <v>1</v>
      </c>
    </row>
    <row r="1833" spans="1:21" ht="14.4" customHeight="1" x14ac:dyDescent="0.3">
      <c r="A1833" s="661">
        <v>4</v>
      </c>
      <c r="B1833" s="662" t="s">
        <v>3182</v>
      </c>
      <c r="C1833" s="662" t="s">
        <v>3518</v>
      </c>
      <c r="D1833" s="743" t="s">
        <v>5665</v>
      </c>
      <c r="E1833" s="744" t="s">
        <v>3557</v>
      </c>
      <c r="F1833" s="662" t="s">
        <v>3514</v>
      </c>
      <c r="G1833" s="662" t="s">
        <v>4073</v>
      </c>
      <c r="H1833" s="662" t="s">
        <v>597</v>
      </c>
      <c r="I1833" s="662" t="s">
        <v>4074</v>
      </c>
      <c r="J1833" s="662" t="s">
        <v>4075</v>
      </c>
      <c r="K1833" s="662" t="s">
        <v>4076</v>
      </c>
      <c r="L1833" s="663">
        <v>500</v>
      </c>
      <c r="M1833" s="663">
        <v>500</v>
      </c>
      <c r="N1833" s="662">
        <v>1</v>
      </c>
      <c r="O1833" s="745">
        <v>1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4</v>
      </c>
      <c r="B1834" s="662" t="s">
        <v>3182</v>
      </c>
      <c r="C1834" s="662" t="s">
        <v>3518</v>
      </c>
      <c r="D1834" s="743" t="s">
        <v>5665</v>
      </c>
      <c r="E1834" s="744" t="s">
        <v>3557</v>
      </c>
      <c r="F1834" s="662" t="s">
        <v>3514</v>
      </c>
      <c r="G1834" s="662" t="s">
        <v>4073</v>
      </c>
      <c r="H1834" s="662" t="s">
        <v>597</v>
      </c>
      <c r="I1834" s="662" t="s">
        <v>4080</v>
      </c>
      <c r="J1834" s="662" t="s">
        <v>4081</v>
      </c>
      <c r="K1834" s="662" t="s">
        <v>4082</v>
      </c>
      <c r="L1834" s="663">
        <v>287</v>
      </c>
      <c r="M1834" s="663">
        <v>287</v>
      </c>
      <c r="N1834" s="662">
        <v>1</v>
      </c>
      <c r="O1834" s="745">
        <v>1</v>
      </c>
      <c r="P1834" s="663">
        <v>287</v>
      </c>
      <c r="Q1834" s="678">
        <v>1</v>
      </c>
      <c r="R1834" s="662">
        <v>1</v>
      </c>
      <c r="S1834" s="678">
        <v>1</v>
      </c>
      <c r="T1834" s="745">
        <v>1</v>
      </c>
      <c r="U1834" s="701">
        <v>1</v>
      </c>
    </row>
    <row r="1835" spans="1:21" ht="14.4" customHeight="1" x14ac:dyDescent="0.3">
      <c r="A1835" s="661">
        <v>4</v>
      </c>
      <c r="B1835" s="662" t="s">
        <v>3182</v>
      </c>
      <c r="C1835" s="662" t="s">
        <v>3518</v>
      </c>
      <c r="D1835" s="743" t="s">
        <v>5665</v>
      </c>
      <c r="E1835" s="744" t="s">
        <v>3557</v>
      </c>
      <c r="F1835" s="662" t="s">
        <v>3514</v>
      </c>
      <c r="G1835" s="662" t="s">
        <v>4073</v>
      </c>
      <c r="H1835" s="662" t="s">
        <v>597</v>
      </c>
      <c r="I1835" s="662" t="s">
        <v>4083</v>
      </c>
      <c r="J1835" s="662" t="s">
        <v>4084</v>
      </c>
      <c r="K1835" s="662" t="s">
        <v>4085</v>
      </c>
      <c r="L1835" s="663">
        <v>253</v>
      </c>
      <c r="M1835" s="663">
        <v>253</v>
      </c>
      <c r="N1835" s="662">
        <v>1</v>
      </c>
      <c r="O1835" s="745">
        <v>1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4</v>
      </c>
      <c r="B1836" s="662" t="s">
        <v>3182</v>
      </c>
      <c r="C1836" s="662" t="s">
        <v>3518</v>
      </c>
      <c r="D1836" s="743" t="s">
        <v>5665</v>
      </c>
      <c r="E1836" s="744" t="s">
        <v>3557</v>
      </c>
      <c r="F1836" s="662" t="s">
        <v>3514</v>
      </c>
      <c r="G1836" s="662" t="s">
        <v>4073</v>
      </c>
      <c r="H1836" s="662" t="s">
        <v>597</v>
      </c>
      <c r="I1836" s="662" t="s">
        <v>4095</v>
      </c>
      <c r="J1836" s="662" t="s">
        <v>4096</v>
      </c>
      <c r="K1836" s="662" t="s">
        <v>4097</v>
      </c>
      <c r="L1836" s="663">
        <v>315.5</v>
      </c>
      <c r="M1836" s="663">
        <v>315.5</v>
      </c>
      <c r="N1836" s="662">
        <v>1</v>
      </c>
      <c r="O1836" s="745">
        <v>1</v>
      </c>
      <c r="P1836" s="663">
        <v>315.5</v>
      </c>
      <c r="Q1836" s="678">
        <v>1</v>
      </c>
      <c r="R1836" s="662">
        <v>1</v>
      </c>
      <c r="S1836" s="678">
        <v>1</v>
      </c>
      <c r="T1836" s="745">
        <v>1</v>
      </c>
      <c r="U1836" s="701">
        <v>1</v>
      </c>
    </row>
    <row r="1837" spans="1:21" ht="14.4" customHeight="1" x14ac:dyDescent="0.3">
      <c r="A1837" s="661">
        <v>4</v>
      </c>
      <c r="B1837" s="662" t="s">
        <v>3182</v>
      </c>
      <c r="C1837" s="662" t="s">
        <v>3518</v>
      </c>
      <c r="D1837" s="743" t="s">
        <v>5665</v>
      </c>
      <c r="E1837" s="744" t="s">
        <v>3557</v>
      </c>
      <c r="F1837" s="662" t="s">
        <v>3514</v>
      </c>
      <c r="G1837" s="662" t="s">
        <v>4073</v>
      </c>
      <c r="H1837" s="662" t="s">
        <v>597</v>
      </c>
      <c r="I1837" s="662" t="s">
        <v>4733</v>
      </c>
      <c r="J1837" s="662" t="s">
        <v>4734</v>
      </c>
      <c r="K1837" s="662" t="s">
        <v>4151</v>
      </c>
      <c r="L1837" s="663">
        <v>291.2</v>
      </c>
      <c r="M1837" s="663">
        <v>291.2</v>
      </c>
      <c r="N1837" s="662">
        <v>1</v>
      </c>
      <c r="O1837" s="745">
        <v>1</v>
      </c>
      <c r="P1837" s="663">
        <v>291.2</v>
      </c>
      <c r="Q1837" s="678">
        <v>1</v>
      </c>
      <c r="R1837" s="662">
        <v>1</v>
      </c>
      <c r="S1837" s="678">
        <v>1</v>
      </c>
      <c r="T1837" s="745">
        <v>1</v>
      </c>
      <c r="U1837" s="701">
        <v>1</v>
      </c>
    </row>
    <row r="1838" spans="1:21" ht="14.4" customHeight="1" x14ac:dyDescent="0.3">
      <c r="A1838" s="661">
        <v>4</v>
      </c>
      <c r="B1838" s="662" t="s">
        <v>3182</v>
      </c>
      <c r="C1838" s="662" t="s">
        <v>3518</v>
      </c>
      <c r="D1838" s="743" t="s">
        <v>5665</v>
      </c>
      <c r="E1838" s="744" t="s">
        <v>3557</v>
      </c>
      <c r="F1838" s="662" t="s">
        <v>3514</v>
      </c>
      <c r="G1838" s="662" t="s">
        <v>4073</v>
      </c>
      <c r="H1838" s="662" t="s">
        <v>597</v>
      </c>
      <c r="I1838" s="662" t="s">
        <v>4117</v>
      </c>
      <c r="J1838" s="662" t="s">
        <v>4118</v>
      </c>
      <c r="K1838" s="662" t="s">
        <v>4119</v>
      </c>
      <c r="L1838" s="663">
        <v>5343.9</v>
      </c>
      <c r="M1838" s="663">
        <v>10687.8</v>
      </c>
      <c r="N1838" s="662">
        <v>2</v>
      </c>
      <c r="O1838" s="745">
        <v>1</v>
      </c>
      <c r="P1838" s="663">
        <v>10687.8</v>
      </c>
      <c r="Q1838" s="678">
        <v>1</v>
      </c>
      <c r="R1838" s="662">
        <v>2</v>
      </c>
      <c r="S1838" s="678">
        <v>1</v>
      </c>
      <c r="T1838" s="745">
        <v>1</v>
      </c>
      <c r="U1838" s="701">
        <v>1</v>
      </c>
    </row>
    <row r="1839" spans="1:21" ht="14.4" customHeight="1" x14ac:dyDescent="0.3">
      <c r="A1839" s="661">
        <v>4</v>
      </c>
      <c r="B1839" s="662" t="s">
        <v>3182</v>
      </c>
      <c r="C1839" s="662" t="s">
        <v>3518</v>
      </c>
      <c r="D1839" s="743" t="s">
        <v>5665</v>
      </c>
      <c r="E1839" s="744" t="s">
        <v>3557</v>
      </c>
      <c r="F1839" s="662" t="s">
        <v>3514</v>
      </c>
      <c r="G1839" s="662" t="s">
        <v>4073</v>
      </c>
      <c r="H1839" s="662" t="s">
        <v>597</v>
      </c>
      <c r="I1839" s="662" t="s">
        <v>4129</v>
      </c>
      <c r="J1839" s="662" t="s">
        <v>4130</v>
      </c>
      <c r="K1839" s="662" t="s">
        <v>2668</v>
      </c>
      <c r="L1839" s="663">
        <v>1832.09</v>
      </c>
      <c r="M1839" s="663">
        <v>5496.2699999999995</v>
      </c>
      <c r="N1839" s="662">
        <v>3</v>
      </c>
      <c r="O1839" s="745">
        <v>1</v>
      </c>
      <c r="P1839" s="663">
        <v>5496.2699999999995</v>
      </c>
      <c r="Q1839" s="678">
        <v>1</v>
      </c>
      <c r="R1839" s="662">
        <v>3</v>
      </c>
      <c r="S1839" s="678">
        <v>1</v>
      </c>
      <c r="T1839" s="745">
        <v>1</v>
      </c>
      <c r="U1839" s="701">
        <v>1</v>
      </c>
    </row>
    <row r="1840" spans="1:21" ht="14.4" customHeight="1" x14ac:dyDescent="0.3">
      <c r="A1840" s="661">
        <v>4</v>
      </c>
      <c r="B1840" s="662" t="s">
        <v>3182</v>
      </c>
      <c r="C1840" s="662" t="s">
        <v>3518</v>
      </c>
      <c r="D1840" s="743" t="s">
        <v>5665</v>
      </c>
      <c r="E1840" s="744" t="s">
        <v>3557</v>
      </c>
      <c r="F1840" s="662" t="s">
        <v>3514</v>
      </c>
      <c r="G1840" s="662" t="s">
        <v>4073</v>
      </c>
      <c r="H1840" s="662" t="s">
        <v>597</v>
      </c>
      <c r="I1840" s="662" t="s">
        <v>4205</v>
      </c>
      <c r="J1840" s="662" t="s">
        <v>4206</v>
      </c>
      <c r="K1840" s="662" t="s">
        <v>4097</v>
      </c>
      <c r="L1840" s="663">
        <v>500</v>
      </c>
      <c r="M1840" s="663">
        <v>1000</v>
      </c>
      <c r="N1840" s="662">
        <v>2</v>
      </c>
      <c r="O1840" s="745">
        <v>1</v>
      </c>
      <c r="P1840" s="663">
        <v>1000</v>
      </c>
      <c r="Q1840" s="678">
        <v>1</v>
      </c>
      <c r="R1840" s="662">
        <v>2</v>
      </c>
      <c r="S1840" s="678">
        <v>1</v>
      </c>
      <c r="T1840" s="745">
        <v>1</v>
      </c>
      <c r="U1840" s="701">
        <v>1</v>
      </c>
    </row>
    <row r="1841" spans="1:21" ht="14.4" customHeight="1" x14ac:dyDescent="0.3">
      <c r="A1841" s="661">
        <v>4</v>
      </c>
      <c r="B1841" s="662" t="s">
        <v>3182</v>
      </c>
      <c r="C1841" s="662" t="s">
        <v>3518</v>
      </c>
      <c r="D1841" s="743" t="s">
        <v>5665</v>
      </c>
      <c r="E1841" s="744" t="s">
        <v>3557</v>
      </c>
      <c r="F1841" s="662" t="s">
        <v>3514</v>
      </c>
      <c r="G1841" s="662" t="s">
        <v>4073</v>
      </c>
      <c r="H1841" s="662" t="s">
        <v>597</v>
      </c>
      <c r="I1841" s="662" t="s">
        <v>4207</v>
      </c>
      <c r="J1841" s="662" t="s">
        <v>4208</v>
      </c>
      <c r="K1841" s="662" t="s">
        <v>4209</v>
      </c>
      <c r="L1841" s="663">
        <v>556</v>
      </c>
      <c r="M1841" s="663">
        <v>556</v>
      </c>
      <c r="N1841" s="662">
        <v>1</v>
      </c>
      <c r="O1841" s="745">
        <v>1</v>
      </c>
      <c r="P1841" s="663">
        <v>556</v>
      </c>
      <c r="Q1841" s="678">
        <v>1</v>
      </c>
      <c r="R1841" s="662">
        <v>1</v>
      </c>
      <c r="S1841" s="678">
        <v>1</v>
      </c>
      <c r="T1841" s="745">
        <v>1</v>
      </c>
      <c r="U1841" s="701">
        <v>1</v>
      </c>
    </row>
    <row r="1842" spans="1:21" ht="14.4" customHeight="1" x14ac:dyDescent="0.3">
      <c r="A1842" s="661">
        <v>4</v>
      </c>
      <c r="B1842" s="662" t="s">
        <v>3182</v>
      </c>
      <c r="C1842" s="662" t="s">
        <v>3518</v>
      </c>
      <c r="D1842" s="743" t="s">
        <v>5665</v>
      </c>
      <c r="E1842" s="744" t="s">
        <v>3557</v>
      </c>
      <c r="F1842" s="662" t="s">
        <v>3514</v>
      </c>
      <c r="G1842" s="662" t="s">
        <v>4073</v>
      </c>
      <c r="H1842" s="662" t="s">
        <v>597</v>
      </c>
      <c r="I1842" s="662" t="s">
        <v>4222</v>
      </c>
      <c r="J1842" s="662" t="s">
        <v>4223</v>
      </c>
      <c r="K1842" s="662" t="s">
        <v>4076</v>
      </c>
      <c r="L1842" s="663">
        <v>1080</v>
      </c>
      <c r="M1842" s="663">
        <v>1080</v>
      </c>
      <c r="N1842" s="662">
        <v>1</v>
      </c>
      <c r="O1842" s="745">
        <v>1</v>
      </c>
      <c r="P1842" s="663"/>
      <c r="Q1842" s="678">
        <v>0</v>
      </c>
      <c r="R1842" s="662"/>
      <c r="S1842" s="678">
        <v>0</v>
      </c>
      <c r="T1842" s="745"/>
      <c r="U1842" s="701">
        <v>0</v>
      </c>
    </row>
    <row r="1843" spans="1:21" ht="14.4" customHeight="1" x14ac:dyDescent="0.3">
      <c r="A1843" s="661">
        <v>4</v>
      </c>
      <c r="B1843" s="662" t="s">
        <v>3182</v>
      </c>
      <c r="C1843" s="662" t="s">
        <v>3518</v>
      </c>
      <c r="D1843" s="743" t="s">
        <v>5665</v>
      </c>
      <c r="E1843" s="744" t="s">
        <v>3557</v>
      </c>
      <c r="F1843" s="662" t="s">
        <v>3514</v>
      </c>
      <c r="G1843" s="662" t="s">
        <v>4073</v>
      </c>
      <c r="H1843" s="662" t="s">
        <v>597</v>
      </c>
      <c r="I1843" s="662" t="s">
        <v>4224</v>
      </c>
      <c r="J1843" s="662" t="s">
        <v>4225</v>
      </c>
      <c r="K1843" s="662" t="s">
        <v>2668</v>
      </c>
      <c r="L1843" s="663">
        <v>600</v>
      </c>
      <c r="M1843" s="663">
        <v>600</v>
      </c>
      <c r="N1843" s="662">
        <v>1</v>
      </c>
      <c r="O1843" s="745">
        <v>1</v>
      </c>
      <c r="P1843" s="663"/>
      <c r="Q1843" s="678">
        <v>0</v>
      </c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4</v>
      </c>
      <c r="B1844" s="662" t="s">
        <v>3182</v>
      </c>
      <c r="C1844" s="662" t="s">
        <v>3518</v>
      </c>
      <c r="D1844" s="743" t="s">
        <v>5665</v>
      </c>
      <c r="E1844" s="744" t="s">
        <v>3557</v>
      </c>
      <c r="F1844" s="662" t="s">
        <v>3514</v>
      </c>
      <c r="G1844" s="662" t="s">
        <v>4073</v>
      </c>
      <c r="H1844" s="662" t="s">
        <v>597</v>
      </c>
      <c r="I1844" s="662" t="s">
        <v>4236</v>
      </c>
      <c r="J1844" s="662" t="s">
        <v>4237</v>
      </c>
      <c r="K1844" s="662" t="s">
        <v>4228</v>
      </c>
      <c r="L1844" s="663">
        <v>300</v>
      </c>
      <c r="M1844" s="663">
        <v>300</v>
      </c>
      <c r="N1844" s="662">
        <v>1</v>
      </c>
      <c r="O1844" s="745">
        <v>1</v>
      </c>
      <c r="P1844" s="663"/>
      <c r="Q1844" s="678">
        <v>0</v>
      </c>
      <c r="R1844" s="662"/>
      <c r="S1844" s="678">
        <v>0</v>
      </c>
      <c r="T1844" s="745"/>
      <c r="U1844" s="701">
        <v>0</v>
      </c>
    </row>
    <row r="1845" spans="1:21" ht="14.4" customHeight="1" x14ac:dyDescent="0.3">
      <c r="A1845" s="661">
        <v>4</v>
      </c>
      <c r="B1845" s="662" t="s">
        <v>3182</v>
      </c>
      <c r="C1845" s="662" t="s">
        <v>3518</v>
      </c>
      <c r="D1845" s="743" t="s">
        <v>5665</v>
      </c>
      <c r="E1845" s="744" t="s">
        <v>3557</v>
      </c>
      <c r="F1845" s="662" t="s">
        <v>3514</v>
      </c>
      <c r="G1845" s="662" t="s">
        <v>4073</v>
      </c>
      <c r="H1845" s="662" t="s">
        <v>597</v>
      </c>
      <c r="I1845" s="662" t="s">
        <v>4250</v>
      </c>
      <c r="J1845" s="662" t="s">
        <v>4251</v>
      </c>
      <c r="K1845" s="662" t="s">
        <v>4252</v>
      </c>
      <c r="L1845" s="663">
        <v>370.4</v>
      </c>
      <c r="M1845" s="663">
        <v>370.4</v>
      </c>
      <c r="N1845" s="662">
        <v>1</v>
      </c>
      <c r="O1845" s="745">
        <v>1</v>
      </c>
      <c r="P1845" s="663">
        <v>370.4</v>
      </c>
      <c r="Q1845" s="678">
        <v>1</v>
      </c>
      <c r="R1845" s="662">
        <v>1</v>
      </c>
      <c r="S1845" s="678">
        <v>1</v>
      </c>
      <c r="T1845" s="745">
        <v>1</v>
      </c>
      <c r="U1845" s="701">
        <v>1</v>
      </c>
    </row>
    <row r="1846" spans="1:21" ht="14.4" customHeight="1" x14ac:dyDescent="0.3">
      <c r="A1846" s="661">
        <v>4</v>
      </c>
      <c r="B1846" s="662" t="s">
        <v>3182</v>
      </c>
      <c r="C1846" s="662" t="s">
        <v>3518</v>
      </c>
      <c r="D1846" s="743" t="s">
        <v>5665</v>
      </c>
      <c r="E1846" s="744" t="s">
        <v>3557</v>
      </c>
      <c r="F1846" s="662" t="s">
        <v>3514</v>
      </c>
      <c r="G1846" s="662" t="s">
        <v>4073</v>
      </c>
      <c r="H1846" s="662" t="s">
        <v>597</v>
      </c>
      <c r="I1846" s="662" t="s">
        <v>4253</v>
      </c>
      <c r="J1846" s="662" t="s">
        <v>4254</v>
      </c>
      <c r="K1846" s="662" t="s">
        <v>4255</v>
      </c>
      <c r="L1846" s="663">
        <v>453.2</v>
      </c>
      <c r="M1846" s="663">
        <v>453.2</v>
      </c>
      <c r="N1846" s="662">
        <v>1</v>
      </c>
      <c r="O1846" s="745">
        <v>1</v>
      </c>
      <c r="P1846" s="663">
        <v>453.2</v>
      </c>
      <c r="Q1846" s="678">
        <v>1</v>
      </c>
      <c r="R1846" s="662">
        <v>1</v>
      </c>
      <c r="S1846" s="678">
        <v>1</v>
      </c>
      <c r="T1846" s="745">
        <v>1</v>
      </c>
      <c r="U1846" s="701">
        <v>1</v>
      </c>
    </row>
    <row r="1847" spans="1:21" ht="14.4" customHeight="1" x14ac:dyDescent="0.3">
      <c r="A1847" s="661">
        <v>4</v>
      </c>
      <c r="B1847" s="662" t="s">
        <v>3182</v>
      </c>
      <c r="C1847" s="662" t="s">
        <v>3518</v>
      </c>
      <c r="D1847" s="743" t="s">
        <v>5665</v>
      </c>
      <c r="E1847" s="744" t="s">
        <v>3557</v>
      </c>
      <c r="F1847" s="662" t="s">
        <v>3514</v>
      </c>
      <c r="G1847" s="662" t="s">
        <v>4073</v>
      </c>
      <c r="H1847" s="662" t="s">
        <v>597</v>
      </c>
      <c r="I1847" s="662" t="s">
        <v>4286</v>
      </c>
      <c r="J1847" s="662" t="s">
        <v>4287</v>
      </c>
      <c r="K1847" s="662" t="s">
        <v>4288</v>
      </c>
      <c r="L1847" s="663">
        <v>198.08</v>
      </c>
      <c r="M1847" s="663">
        <v>198.08</v>
      </c>
      <c r="N1847" s="662">
        <v>1</v>
      </c>
      <c r="O1847" s="745">
        <v>1</v>
      </c>
      <c r="P1847" s="663">
        <v>198.08</v>
      </c>
      <c r="Q1847" s="678">
        <v>1</v>
      </c>
      <c r="R1847" s="662">
        <v>1</v>
      </c>
      <c r="S1847" s="678">
        <v>1</v>
      </c>
      <c r="T1847" s="745">
        <v>1</v>
      </c>
      <c r="U1847" s="701">
        <v>1</v>
      </c>
    </row>
    <row r="1848" spans="1:21" ht="14.4" customHeight="1" x14ac:dyDescent="0.3">
      <c r="A1848" s="661">
        <v>4</v>
      </c>
      <c r="B1848" s="662" t="s">
        <v>3182</v>
      </c>
      <c r="C1848" s="662" t="s">
        <v>3518</v>
      </c>
      <c r="D1848" s="743" t="s">
        <v>5665</v>
      </c>
      <c r="E1848" s="744" t="s">
        <v>3557</v>
      </c>
      <c r="F1848" s="662" t="s">
        <v>3514</v>
      </c>
      <c r="G1848" s="662" t="s">
        <v>4073</v>
      </c>
      <c r="H1848" s="662" t="s">
        <v>597</v>
      </c>
      <c r="I1848" s="662" t="s">
        <v>4297</v>
      </c>
      <c r="J1848" s="662" t="s">
        <v>4298</v>
      </c>
      <c r="K1848" s="662" t="s">
        <v>4299</v>
      </c>
      <c r="L1848" s="663">
        <v>159.5</v>
      </c>
      <c r="M1848" s="663">
        <v>319</v>
      </c>
      <c r="N1848" s="662">
        <v>2</v>
      </c>
      <c r="O1848" s="745">
        <v>2</v>
      </c>
      <c r="P1848" s="663">
        <v>319</v>
      </c>
      <c r="Q1848" s="678">
        <v>1</v>
      </c>
      <c r="R1848" s="662">
        <v>2</v>
      </c>
      <c r="S1848" s="678">
        <v>1</v>
      </c>
      <c r="T1848" s="745">
        <v>2</v>
      </c>
      <c r="U1848" s="701">
        <v>1</v>
      </c>
    </row>
    <row r="1849" spans="1:21" ht="14.4" customHeight="1" x14ac:dyDescent="0.3">
      <c r="A1849" s="661">
        <v>4</v>
      </c>
      <c r="B1849" s="662" t="s">
        <v>3182</v>
      </c>
      <c r="C1849" s="662" t="s">
        <v>3518</v>
      </c>
      <c r="D1849" s="743" t="s">
        <v>5665</v>
      </c>
      <c r="E1849" s="744" t="s">
        <v>3557</v>
      </c>
      <c r="F1849" s="662" t="s">
        <v>3514</v>
      </c>
      <c r="G1849" s="662" t="s">
        <v>4073</v>
      </c>
      <c r="H1849" s="662" t="s">
        <v>597</v>
      </c>
      <c r="I1849" s="662" t="s">
        <v>4315</v>
      </c>
      <c r="J1849" s="662" t="s">
        <v>4316</v>
      </c>
      <c r="K1849" s="662" t="s">
        <v>4317</v>
      </c>
      <c r="L1849" s="663">
        <v>319</v>
      </c>
      <c r="M1849" s="663">
        <v>319</v>
      </c>
      <c r="N1849" s="662">
        <v>1</v>
      </c>
      <c r="O1849" s="745">
        <v>1</v>
      </c>
      <c r="P1849" s="663">
        <v>319</v>
      </c>
      <c r="Q1849" s="678">
        <v>1</v>
      </c>
      <c r="R1849" s="662">
        <v>1</v>
      </c>
      <c r="S1849" s="678">
        <v>1</v>
      </c>
      <c r="T1849" s="745">
        <v>1</v>
      </c>
      <c r="U1849" s="701">
        <v>1</v>
      </c>
    </row>
    <row r="1850" spans="1:21" ht="14.4" customHeight="1" x14ac:dyDescent="0.3">
      <c r="A1850" s="661">
        <v>4</v>
      </c>
      <c r="B1850" s="662" t="s">
        <v>3182</v>
      </c>
      <c r="C1850" s="662" t="s">
        <v>3518</v>
      </c>
      <c r="D1850" s="743" t="s">
        <v>5665</v>
      </c>
      <c r="E1850" s="744" t="s">
        <v>3557</v>
      </c>
      <c r="F1850" s="662" t="s">
        <v>3514</v>
      </c>
      <c r="G1850" s="662" t="s">
        <v>4073</v>
      </c>
      <c r="H1850" s="662" t="s">
        <v>597</v>
      </c>
      <c r="I1850" s="662" t="s">
        <v>4324</v>
      </c>
      <c r="J1850" s="662" t="s">
        <v>4325</v>
      </c>
      <c r="K1850" s="662" t="s">
        <v>4326</v>
      </c>
      <c r="L1850" s="663">
        <v>720</v>
      </c>
      <c r="M1850" s="663">
        <v>720</v>
      </c>
      <c r="N1850" s="662">
        <v>1</v>
      </c>
      <c r="O1850" s="745">
        <v>1</v>
      </c>
      <c r="P1850" s="663">
        <v>720</v>
      </c>
      <c r="Q1850" s="678">
        <v>1</v>
      </c>
      <c r="R1850" s="662">
        <v>1</v>
      </c>
      <c r="S1850" s="678">
        <v>1</v>
      </c>
      <c r="T1850" s="745">
        <v>1</v>
      </c>
      <c r="U1850" s="701">
        <v>1</v>
      </c>
    </row>
    <row r="1851" spans="1:21" ht="14.4" customHeight="1" x14ac:dyDescent="0.3">
      <c r="A1851" s="661">
        <v>4</v>
      </c>
      <c r="B1851" s="662" t="s">
        <v>3182</v>
      </c>
      <c r="C1851" s="662" t="s">
        <v>3518</v>
      </c>
      <c r="D1851" s="743" t="s">
        <v>5665</v>
      </c>
      <c r="E1851" s="744" t="s">
        <v>3557</v>
      </c>
      <c r="F1851" s="662" t="s">
        <v>3514</v>
      </c>
      <c r="G1851" s="662" t="s">
        <v>4073</v>
      </c>
      <c r="H1851" s="662" t="s">
        <v>597</v>
      </c>
      <c r="I1851" s="662" t="s">
        <v>4365</v>
      </c>
      <c r="J1851" s="662" t="s">
        <v>4366</v>
      </c>
      <c r="K1851" s="662" t="s">
        <v>2668</v>
      </c>
      <c r="L1851" s="663">
        <v>590.5</v>
      </c>
      <c r="M1851" s="663">
        <v>590.5</v>
      </c>
      <c r="N1851" s="662">
        <v>1</v>
      </c>
      <c r="O1851" s="745">
        <v>1</v>
      </c>
      <c r="P1851" s="663">
        <v>590.5</v>
      </c>
      <c r="Q1851" s="678">
        <v>1</v>
      </c>
      <c r="R1851" s="662">
        <v>1</v>
      </c>
      <c r="S1851" s="678">
        <v>1</v>
      </c>
      <c r="T1851" s="745">
        <v>1</v>
      </c>
      <c r="U1851" s="701">
        <v>1</v>
      </c>
    </row>
    <row r="1852" spans="1:21" ht="14.4" customHeight="1" x14ac:dyDescent="0.3">
      <c r="A1852" s="661">
        <v>4</v>
      </c>
      <c r="B1852" s="662" t="s">
        <v>3182</v>
      </c>
      <c r="C1852" s="662" t="s">
        <v>3518</v>
      </c>
      <c r="D1852" s="743" t="s">
        <v>5665</v>
      </c>
      <c r="E1852" s="744" t="s">
        <v>3557</v>
      </c>
      <c r="F1852" s="662" t="s">
        <v>3514</v>
      </c>
      <c r="G1852" s="662" t="s">
        <v>4073</v>
      </c>
      <c r="H1852" s="662" t="s">
        <v>597</v>
      </c>
      <c r="I1852" s="662" t="s">
        <v>4394</v>
      </c>
      <c r="J1852" s="662" t="s">
        <v>4395</v>
      </c>
      <c r="K1852" s="662" t="s">
        <v>4396</v>
      </c>
      <c r="L1852" s="663">
        <v>2815.92</v>
      </c>
      <c r="M1852" s="663">
        <v>16895.52</v>
      </c>
      <c r="N1852" s="662">
        <v>6</v>
      </c>
      <c r="O1852" s="745">
        <v>1</v>
      </c>
      <c r="P1852" s="663"/>
      <c r="Q1852" s="678">
        <v>0</v>
      </c>
      <c r="R1852" s="662"/>
      <c r="S1852" s="678">
        <v>0</v>
      </c>
      <c r="T1852" s="745"/>
      <c r="U1852" s="701">
        <v>0</v>
      </c>
    </row>
    <row r="1853" spans="1:21" ht="14.4" customHeight="1" x14ac:dyDescent="0.3">
      <c r="A1853" s="661">
        <v>4</v>
      </c>
      <c r="B1853" s="662" t="s">
        <v>3182</v>
      </c>
      <c r="C1853" s="662" t="s">
        <v>3518</v>
      </c>
      <c r="D1853" s="743" t="s">
        <v>5665</v>
      </c>
      <c r="E1853" s="744" t="s">
        <v>3557</v>
      </c>
      <c r="F1853" s="662" t="s">
        <v>3514</v>
      </c>
      <c r="G1853" s="662" t="s">
        <v>4073</v>
      </c>
      <c r="H1853" s="662" t="s">
        <v>597</v>
      </c>
      <c r="I1853" s="662" t="s">
        <v>4403</v>
      </c>
      <c r="J1853" s="662" t="s">
        <v>4404</v>
      </c>
      <c r="K1853" s="662" t="s">
        <v>4405</v>
      </c>
      <c r="L1853" s="663">
        <v>556.53</v>
      </c>
      <c r="M1853" s="663">
        <v>556.53</v>
      </c>
      <c r="N1853" s="662">
        <v>1</v>
      </c>
      <c r="O1853" s="745">
        <v>1</v>
      </c>
      <c r="P1853" s="663">
        <v>556.53</v>
      </c>
      <c r="Q1853" s="678">
        <v>1</v>
      </c>
      <c r="R1853" s="662">
        <v>1</v>
      </c>
      <c r="S1853" s="678">
        <v>1</v>
      </c>
      <c r="T1853" s="745">
        <v>1</v>
      </c>
      <c r="U1853" s="701">
        <v>1</v>
      </c>
    </row>
    <row r="1854" spans="1:21" ht="14.4" customHeight="1" x14ac:dyDescent="0.3">
      <c r="A1854" s="661">
        <v>4</v>
      </c>
      <c r="B1854" s="662" t="s">
        <v>3182</v>
      </c>
      <c r="C1854" s="662" t="s">
        <v>3518</v>
      </c>
      <c r="D1854" s="743" t="s">
        <v>5665</v>
      </c>
      <c r="E1854" s="744" t="s">
        <v>3557</v>
      </c>
      <c r="F1854" s="662" t="s">
        <v>3514</v>
      </c>
      <c r="G1854" s="662" t="s">
        <v>4073</v>
      </c>
      <c r="H1854" s="662" t="s">
        <v>597</v>
      </c>
      <c r="I1854" s="662" t="s">
        <v>5193</v>
      </c>
      <c r="J1854" s="662" t="s">
        <v>5194</v>
      </c>
      <c r="K1854" s="662" t="s">
        <v>5195</v>
      </c>
      <c r="L1854" s="663">
        <v>1781.3</v>
      </c>
      <c r="M1854" s="663">
        <v>10687.8</v>
      </c>
      <c r="N1854" s="662">
        <v>6</v>
      </c>
      <c r="O1854" s="745">
        <v>1</v>
      </c>
      <c r="P1854" s="663"/>
      <c r="Q1854" s="678">
        <v>0</v>
      </c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4</v>
      </c>
      <c r="B1855" s="662" t="s">
        <v>3182</v>
      </c>
      <c r="C1855" s="662" t="s">
        <v>3518</v>
      </c>
      <c r="D1855" s="743" t="s">
        <v>5665</v>
      </c>
      <c r="E1855" s="744" t="s">
        <v>3557</v>
      </c>
      <c r="F1855" s="662" t="s">
        <v>3514</v>
      </c>
      <c r="G1855" s="662" t="s">
        <v>3820</v>
      </c>
      <c r="H1855" s="662" t="s">
        <v>597</v>
      </c>
      <c r="I1855" s="662" t="s">
        <v>4537</v>
      </c>
      <c r="J1855" s="662" t="s">
        <v>4538</v>
      </c>
      <c r="K1855" s="662" t="s">
        <v>4473</v>
      </c>
      <c r="L1855" s="663">
        <v>144.05000000000001</v>
      </c>
      <c r="M1855" s="663">
        <v>288.10000000000002</v>
      </c>
      <c r="N1855" s="662">
        <v>2</v>
      </c>
      <c r="O1855" s="745">
        <v>2</v>
      </c>
      <c r="P1855" s="663">
        <v>288.10000000000002</v>
      </c>
      <c r="Q1855" s="678">
        <v>1</v>
      </c>
      <c r="R1855" s="662">
        <v>2</v>
      </c>
      <c r="S1855" s="678">
        <v>1</v>
      </c>
      <c r="T1855" s="745">
        <v>2</v>
      </c>
      <c r="U1855" s="701">
        <v>1</v>
      </c>
    </row>
    <row r="1856" spans="1:21" ht="14.4" customHeight="1" x14ac:dyDescent="0.3">
      <c r="A1856" s="661">
        <v>4</v>
      </c>
      <c r="B1856" s="662" t="s">
        <v>3182</v>
      </c>
      <c r="C1856" s="662" t="s">
        <v>3518</v>
      </c>
      <c r="D1856" s="743" t="s">
        <v>5665</v>
      </c>
      <c r="E1856" s="744" t="s">
        <v>3557</v>
      </c>
      <c r="F1856" s="662" t="s">
        <v>3514</v>
      </c>
      <c r="G1856" s="662" t="s">
        <v>3820</v>
      </c>
      <c r="H1856" s="662" t="s">
        <v>597</v>
      </c>
      <c r="I1856" s="662" t="s">
        <v>3952</v>
      </c>
      <c r="J1856" s="662" t="s">
        <v>3953</v>
      </c>
      <c r="K1856" s="662" t="s">
        <v>3954</v>
      </c>
      <c r="L1856" s="663">
        <v>100</v>
      </c>
      <c r="M1856" s="663">
        <v>100</v>
      </c>
      <c r="N1856" s="662">
        <v>1</v>
      </c>
      <c r="O1856" s="745">
        <v>1</v>
      </c>
      <c r="P1856" s="663">
        <v>100</v>
      </c>
      <c r="Q1856" s="678">
        <v>1</v>
      </c>
      <c r="R1856" s="662">
        <v>1</v>
      </c>
      <c r="S1856" s="678">
        <v>1</v>
      </c>
      <c r="T1856" s="745">
        <v>1</v>
      </c>
      <c r="U1856" s="701">
        <v>1</v>
      </c>
    </row>
    <row r="1857" spans="1:21" ht="14.4" customHeight="1" x14ac:dyDescent="0.3">
      <c r="A1857" s="661">
        <v>4</v>
      </c>
      <c r="B1857" s="662" t="s">
        <v>3182</v>
      </c>
      <c r="C1857" s="662" t="s">
        <v>3518</v>
      </c>
      <c r="D1857" s="743" t="s">
        <v>5665</v>
      </c>
      <c r="E1857" s="744" t="s">
        <v>3557</v>
      </c>
      <c r="F1857" s="662" t="s">
        <v>3514</v>
      </c>
      <c r="G1857" s="662" t="s">
        <v>3820</v>
      </c>
      <c r="H1857" s="662" t="s">
        <v>597</v>
      </c>
      <c r="I1857" s="662" t="s">
        <v>3952</v>
      </c>
      <c r="J1857" s="662" t="s">
        <v>3953</v>
      </c>
      <c r="K1857" s="662" t="s">
        <v>3954</v>
      </c>
      <c r="L1857" s="663">
        <v>200</v>
      </c>
      <c r="M1857" s="663">
        <v>600</v>
      </c>
      <c r="N1857" s="662">
        <v>3</v>
      </c>
      <c r="O1857" s="745">
        <v>2</v>
      </c>
      <c r="P1857" s="663">
        <v>600</v>
      </c>
      <c r="Q1857" s="678">
        <v>1</v>
      </c>
      <c r="R1857" s="662">
        <v>3</v>
      </c>
      <c r="S1857" s="678">
        <v>1</v>
      </c>
      <c r="T1857" s="745">
        <v>2</v>
      </c>
      <c r="U1857" s="701">
        <v>1</v>
      </c>
    </row>
    <row r="1858" spans="1:21" ht="14.4" customHeight="1" x14ac:dyDescent="0.3">
      <c r="A1858" s="661">
        <v>4</v>
      </c>
      <c r="B1858" s="662" t="s">
        <v>3182</v>
      </c>
      <c r="C1858" s="662" t="s">
        <v>3518</v>
      </c>
      <c r="D1858" s="743" t="s">
        <v>5665</v>
      </c>
      <c r="E1858" s="744" t="s">
        <v>3557</v>
      </c>
      <c r="F1858" s="662" t="s">
        <v>3514</v>
      </c>
      <c r="G1858" s="662" t="s">
        <v>3976</v>
      </c>
      <c r="H1858" s="662" t="s">
        <v>597</v>
      </c>
      <c r="I1858" s="662" t="s">
        <v>3977</v>
      </c>
      <c r="J1858" s="662" t="s">
        <v>3978</v>
      </c>
      <c r="K1858" s="662" t="s">
        <v>3979</v>
      </c>
      <c r="L1858" s="663">
        <v>410</v>
      </c>
      <c r="M1858" s="663">
        <v>28700</v>
      </c>
      <c r="N1858" s="662">
        <v>70</v>
      </c>
      <c r="O1858" s="745">
        <v>70</v>
      </c>
      <c r="P1858" s="663">
        <v>25010</v>
      </c>
      <c r="Q1858" s="678">
        <v>0.87142857142857144</v>
      </c>
      <c r="R1858" s="662">
        <v>61</v>
      </c>
      <c r="S1858" s="678">
        <v>0.87142857142857144</v>
      </c>
      <c r="T1858" s="745">
        <v>61</v>
      </c>
      <c r="U1858" s="701">
        <v>0.87142857142857144</v>
      </c>
    </row>
    <row r="1859" spans="1:21" ht="14.4" customHeight="1" x14ac:dyDescent="0.3">
      <c r="A1859" s="661">
        <v>4</v>
      </c>
      <c r="B1859" s="662" t="s">
        <v>3182</v>
      </c>
      <c r="C1859" s="662" t="s">
        <v>3518</v>
      </c>
      <c r="D1859" s="743" t="s">
        <v>5665</v>
      </c>
      <c r="E1859" s="744" t="s">
        <v>3557</v>
      </c>
      <c r="F1859" s="662" t="s">
        <v>3514</v>
      </c>
      <c r="G1859" s="662" t="s">
        <v>3976</v>
      </c>
      <c r="H1859" s="662" t="s">
        <v>597</v>
      </c>
      <c r="I1859" s="662" t="s">
        <v>3980</v>
      </c>
      <c r="J1859" s="662" t="s">
        <v>3981</v>
      </c>
      <c r="K1859" s="662" t="s">
        <v>3982</v>
      </c>
      <c r="L1859" s="663">
        <v>566</v>
      </c>
      <c r="M1859" s="663">
        <v>12452</v>
      </c>
      <c r="N1859" s="662">
        <v>22</v>
      </c>
      <c r="O1859" s="745">
        <v>22</v>
      </c>
      <c r="P1859" s="663">
        <v>5660</v>
      </c>
      <c r="Q1859" s="678">
        <v>0.45454545454545453</v>
      </c>
      <c r="R1859" s="662">
        <v>10</v>
      </c>
      <c r="S1859" s="678">
        <v>0.45454545454545453</v>
      </c>
      <c r="T1859" s="745">
        <v>10</v>
      </c>
      <c r="U1859" s="701">
        <v>0.45454545454545453</v>
      </c>
    </row>
    <row r="1860" spans="1:21" ht="14.4" customHeight="1" x14ac:dyDescent="0.3">
      <c r="A1860" s="661">
        <v>4</v>
      </c>
      <c r="B1860" s="662" t="s">
        <v>3182</v>
      </c>
      <c r="C1860" s="662" t="s">
        <v>3518</v>
      </c>
      <c r="D1860" s="743" t="s">
        <v>5665</v>
      </c>
      <c r="E1860" s="744" t="s">
        <v>3557</v>
      </c>
      <c r="F1860" s="662" t="s">
        <v>3514</v>
      </c>
      <c r="G1860" s="662" t="s">
        <v>3768</v>
      </c>
      <c r="H1860" s="662" t="s">
        <v>597</v>
      </c>
      <c r="I1860" s="662" t="s">
        <v>5306</v>
      </c>
      <c r="J1860" s="662" t="s">
        <v>5307</v>
      </c>
      <c r="K1860" s="662" t="s">
        <v>5308</v>
      </c>
      <c r="L1860" s="663">
        <v>2296.87</v>
      </c>
      <c r="M1860" s="663">
        <v>2296.87</v>
      </c>
      <c r="N1860" s="662">
        <v>1</v>
      </c>
      <c r="O1860" s="745">
        <v>1</v>
      </c>
      <c r="P1860" s="663">
        <v>2296.87</v>
      </c>
      <c r="Q1860" s="678">
        <v>1</v>
      </c>
      <c r="R1860" s="662">
        <v>1</v>
      </c>
      <c r="S1860" s="678">
        <v>1</v>
      </c>
      <c r="T1860" s="745">
        <v>1</v>
      </c>
      <c r="U1860" s="701">
        <v>1</v>
      </c>
    </row>
    <row r="1861" spans="1:21" ht="14.4" customHeight="1" x14ac:dyDescent="0.3">
      <c r="A1861" s="661">
        <v>4</v>
      </c>
      <c r="B1861" s="662" t="s">
        <v>3182</v>
      </c>
      <c r="C1861" s="662" t="s">
        <v>3518</v>
      </c>
      <c r="D1861" s="743" t="s">
        <v>5665</v>
      </c>
      <c r="E1861" s="744" t="s">
        <v>3557</v>
      </c>
      <c r="F1861" s="662" t="s">
        <v>3514</v>
      </c>
      <c r="G1861" s="662" t="s">
        <v>3768</v>
      </c>
      <c r="H1861" s="662" t="s">
        <v>597</v>
      </c>
      <c r="I1861" s="662" t="s">
        <v>5309</v>
      </c>
      <c r="J1861" s="662" t="s">
        <v>5310</v>
      </c>
      <c r="K1861" s="662" t="s">
        <v>5311</v>
      </c>
      <c r="L1861" s="663">
        <v>1800</v>
      </c>
      <c r="M1861" s="663">
        <v>93600</v>
      </c>
      <c r="N1861" s="662">
        <v>52</v>
      </c>
      <c r="O1861" s="745">
        <v>48</v>
      </c>
      <c r="P1861" s="663">
        <v>37800</v>
      </c>
      <c r="Q1861" s="678">
        <v>0.40384615384615385</v>
      </c>
      <c r="R1861" s="662">
        <v>21</v>
      </c>
      <c r="S1861" s="678">
        <v>0.40384615384615385</v>
      </c>
      <c r="T1861" s="745">
        <v>20</v>
      </c>
      <c r="U1861" s="701">
        <v>0.41666666666666669</v>
      </c>
    </row>
    <row r="1862" spans="1:21" ht="14.4" customHeight="1" x14ac:dyDescent="0.3">
      <c r="A1862" s="661">
        <v>4</v>
      </c>
      <c r="B1862" s="662" t="s">
        <v>3182</v>
      </c>
      <c r="C1862" s="662" t="s">
        <v>3518</v>
      </c>
      <c r="D1862" s="743" t="s">
        <v>5665</v>
      </c>
      <c r="E1862" s="744" t="s">
        <v>3557</v>
      </c>
      <c r="F1862" s="662" t="s">
        <v>3514</v>
      </c>
      <c r="G1862" s="662" t="s">
        <v>3768</v>
      </c>
      <c r="H1862" s="662" t="s">
        <v>597</v>
      </c>
      <c r="I1862" s="662" t="s">
        <v>3769</v>
      </c>
      <c r="J1862" s="662" t="s">
        <v>3770</v>
      </c>
      <c r="K1862" s="662" t="s">
        <v>3771</v>
      </c>
      <c r="L1862" s="663">
        <v>500</v>
      </c>
      <c r="M1862" s="663">
        <v>26000</v>
      </c>
      <c r="N1862" s="662">
        <v>52</v>
      </c>
      <c r="O1862" s="745">
        <v>49</v>
      </c>
      <c r="P1862" s="663">
        <v>26000</v>
      </c>
      <c r="Q1862" s="678">
        <v>1</v>
      </c>
      <c r="R1862" s="662">
        <v>52</v>
      </c>
      <c r="S1862" s="678">
        <v>1</v>
      </c>
      <c r="T1862" s="745">
        <v>49</v>
      </c>
      <c r="U1862" s="701">
        <v>1</v>
      </c>
    </row>
    <row r="1863" spans="1:21" ht="14.4" customHeight="1" x14ac:dyDescent="0.3">
      <c r="A1863" s="661">
        <v>4</v>
      </c>
      <c r="B1863" s="662" t="s">
        <v>3182</v>
      </c>
      <c r="C1863" s="662" t="s">
        <v>3518</v>
      </c>
      <c r="D1863" s="743" t="s">
        <v>5665</v>
      </c>
      <c r="E1863" s="744" t="s">
        <v>3557</v>
      </c>
      <c r="F1863" s="662" t="s">
        <v>3514</v>
      </c>
      <c r="G1863" s="662" t="s">
        <v>3768</v>
      </c>
      <c r="H1863" s="662" t="s">
        <v>597</v>
      </c>
      <c r="I1863" s="662" t="s">
        <v>3840</v>
      </c>
      <c r="J1863" s="662" t="s">
        <v>3841</v>
      </c>
      <c r="K1863" s="662" t="s">
        <v>3842</v>
      </c>
      <c r="L1863" s="663">
        <v>900</v>
      </c>
      <c r="M1863" s="663">
        <v>900</v>
      </c>
      <c r="N1863" s="662">
        <v>1</v>
      </c>
      <c r="O1863" s="745">
        <v>1</v>
      </c>
      <c r="P1863" s="663">
        <v>900</v>
      </c>
      <c r="Q1863" s="678">
        <v>1</v>
      </c>
      <c r="R1863" s="662">
        <v>1</v>
      </c>
      <c r="S1863" s="678">
        <v>1</v>
      </c>
      <c r="T1863" s="745">
        <v>1</v>
      </c>
      <c r="U1863" s="701">
        <v>1</v>
      </c>
    </row>
    <row r="1864" spans="1:21" ht="14.4" customHeight="1" x14ac:dyDescent="0.3">
      <c r="A1864" s="661">
        <v>4</v>
      </c>
      <c r="B1864" s="662" t="s">
        <v>3182</v>
      </c>
      <c r="C1864" s="662" t="s">
        <v>3518</v>
      </c>
      <c r="D1864" s="743" t="s">
        <v>5665</v>
      </c>
      <c r="E1864" s="744" t="s">
        <v>3557</v>
      </c>
      <c r="F1864" s="662" t="s">
        <v>3514</v>
      </c>
      <c r="G1864" s="662" t="s">
        <v>3768</v>
      </c>
      <c r="H1864" s="662" t="s">
        <v>597</v>
      </c>
      <c r="I1864" s="662" t="s">
        <v>3810</v>
      </c>
      <c r="J1864" s="662" t="s">
        <v>3811</v>
      </c>
      <c r="K1864" s="662" t="s">
        <v>3812</v>
      </c>
      <c r="L1864" s="663">
        <v>378.48</v>
      </c>
      <c r="M1864" s="663">
        <v>378.48</v>
      </c>
      <c r="N1864" s="662">
        <v>1</v>
      </c>
      <c r="O1864" s="745">
        <v>1</v>
      </c>
      <c r="P1864" s="663">
        <v>378.48</v>
      </c>
      <c r="Q1864" s="678">
        <v>1</v>
      </c>
      <c r="R1864" s="662">
        <v>1</v>
      </c>
      <c r="S1864" s="678">
        <v>1</v>
      </c>
      <c r="T1864" s="745">
        <v>1</v>
      </c>
      <c r="U1864" s="701">
        <v>1</v>
      </c>
    </row>
    <row r="1865" spans="1:21" ht="14.4" customHeight="1" x14ac:dyDescent="0.3">
      <c r="A1865" s="661">
        <v>4</v>
      </c>
      <c r="B1865" s="662" t="s">
        <v>3182</v>
      </c>
      <c r="C1865" s="662" t="s">
        <v>3518</v>
      </c>
      <c r="D1865" s="743" t="s">
        <v>5665</v>
      </c>
      <c r="E1865" s="744" t="s">
        <v>3558</v>
      </c>
      <c r="F1865" s="662" t="s">
        <v>3512</v>
      </c>
      <c r="G1865" s="662" t="s">
        <v>3573</v>
      </c>
      <c r="H1865" s="662" t="s">
        <v>1373</v>
      </c>
      <c r="I1865" s="662" t="s">
        <v>1641</v>
      </c>
      <c r="J1865" s="662" t="s">
        <v>1557</v>
      </c>
      <c r="K1865" s="662" t="s">
        <v>3351</v>
      </c>
      <c r="L1865" s="663">
        <v>154.36000000000001</v>
      </c>
      <c r="M1865" s="663">
        <v>463.08000000000004</v>
      </c>
      <c r="N1865" s="662">
        <v>3</v>
      </c>
      <c r="O1865" s="745">
        <v>3</v>
      </c>
      <c r="P1865" s="663">
        <v>463.08000000000004</v>
      </c>
      <c r="Q1865" s="678">
        <v>1</v>
      </c>
      <c r="R1865" s="662">
        <v>3</v>
      </c>
      <c r="S1865" s="678">
        <v>1</v>
      </c>
      <c r="T1865" s="745">
        <v>3</v>
      </c>
      <c r="U1865" s="701">
        <v>1</v>
      </c>
    </row>
    <row r="1866" spans="1:21" ht="14.4" customHeight="1" x14ac:dyDescent="0.3">
      <c r="A1866" s="661">
        <v>4</v>
      </c>
      <c r="B1866" s="662" t="s">
        <v>3182</v>
      </c>
      <c r="C1866" s="662" t="s">
        <v>3518</v>
      </c>
      <c r="D1866" s="743" t="s">
        <v>5665</v>
      </c>
      <c r="E1866" s="744" t="s">
        <v>3558</v>
      </c>
      <c r="F1866" s="662" t="s">
        <v>3512</v>
      </c>
      <c r="G1866" s="662" t="s">
        <v>3849</v>
      </c>
      <c r="H1866" s="662" t="s">
        <v>1373</v>
      </c>
      <c r="I1866" s="662" t="s">
        <v>3853</v>
      </c>
      <c r="J1866" s="662" t="s">
        <v>3854</v>
      </c>
      <c r="K1866" s="662" t="s">
        <v>3855</v>
      </c>
      <c r="L1866" s="663">
        <v>119.7</v>
      </c>
      <c r="M1866" s="663">
        <v>119.7</v>
      </c>
      <c r="N1866" s="662">
        <v>1</v>
      </c>
      <c r="O1866" s="745">
        <v>0.5</v>
      </c>
      <c r="P1866" s="663">
        <v>119.7</v>
      </c>
      <c r="Q1866" s="678">
        <v>1</v>
      </c>
      <c r="R1866" s="662">
        <v>1</v>
      </c>
      <c r="S1866" s="678">
        <v>1</v>
      </c>
      <c r="T1866" s="745">
        <v>0.5</v>
      </c>
      <c r="U1866" s="701">
        <v>1</v>
      </c>
    </row>
    <row r="1867" spans="1:21" ht="14.4" customHeight="1" x14ac:dyDescent="0.3">
      <c r="A1867" s="661">
        <v>4</v>
      </c>
      <c r="B1867" s="662" t="s">
        <v>3182</v>
      </c>
      <c r="C1867" s="662" t="s">
        <v>3518</v>
      </c>
      <c r="D1867" s="743" t="s">
        <v>5665</v>
      </c>
      <c r="E1867" s="744" t="s">
        <v>3558</v>
      </c>
      <c r="F1867" s="662" t="s">
        <v>3512</v>
      </c>
      <c r="G1867" s="662" t="s">
        <v>3813</v>
      </c>
      <c r="H1867" s="662" t="s">
        <v>597</v>
      </c>
      <c r="I1867" s="662" t="s">
        <v>5312</v>
      </c>
      <c r="J1867" s="662" t="s">
        <v>4861</v>
      </c>
      <c r="K1867" s="662" t="s">
        <v>3443</v>
      </c>
      <c r="L1867" s="663">
        <v>85.27</v>
      </c>
      <c r="M1867" s="663">
        <v>85.27</v>
      </c>
      <c r="N1867" s="662">
        <v>1</v>
      </c>
      <c r="O1867" s="745">
        <v>1</v>
      </c>
      <c r="P1867" s="663">
        <v>85.27</v>
      </c>
      <c r="Q1867" s="678">
        <v>1</v>
      </c>
      <c r="R1867" s="662">
        <v>1</v>
      </c>
      <c r="S1867" s="678">
        <v>1</v>
      </c>
      <c r="T1867" s="745">
        <v>1</v>
      </c>
      <c r="U1867" s="701">
        <v>1</v>
      </c>
    </row>
    <row r="1868" spans="1:21" ht="14.4" customHeight="1" x14ac:dyDescent="0.3">
      <c r="A1868" s="661">
        <v>4</v>
      </c>
      <c r="B1868" s="662" t="s">
        <v>3182</v>
      </c>
      <c r="C1868" s="662" t="s">
        <v>3518</v>
      </c>
      <c r="D1868" s="743" t="s">
        <v>5665</v>
      </c>
      <c r="E1868" s="744" t="s">
        <v>3558</v>
      </c>
      <c r="F1868" s="662" t="s">
        <v>3512</v>
      </c>
      <c r="G1868" s="662" t="s">
        <v>5263</v>
      </c>
      <c r="H1868" s="662" t="s">
        <v>597</v>
      </c>
      <c r="I1868" s="662" t="s">
        <v>5264</v>
      </c>
      <c r="J1868" s="662" t="s">
        <v>5265</v>
      </c>
      <c r="K1868" s="662" t="s">
        <v>5266</v>
      </c>
      <c r="L1868" s="663">
        <v>0</v>
      </c>
      <c r="M1868" s="663">
        <v>0</v>
      </c>
      <c r="N1868" s="662">
        <v>2</v>
      </c>
      <c r="O1868" s="745">
        <v>2</v>
      </c>
      <c r="P1868" s="663"/>
      <c r="Q1868" s="678"/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4</v>
      </c>
      <c r="B1869" s="662" t="s">
        <v>3182</v>
      </c>
      <c r="C1869" s="662" t="s">
        <v>3518</v>
      </c>
      <c r="D1869" s="743" t="s">
        <v>5665</v>
      </c>
      <c r="E1869" s="744" t="s">
        <v>3558</v>
      </c>
      <c r="F1869" s="662" t="s">
        <v>3512</v>
      </c>
      <c r="G1869" s="662" t="s">
        <v>5263</v>
      </c>
      <c r="H1869" s="662" t="s">
        <v>597</v>
      </c>
      <c r="I1869" s="662" t="s">
        <v>5313</v>
      </c>
      <c r="J1869" s="662" t="s">
        <v>5265</v>
      </c>
      <c r="K1869" s="662" t="s">
        <v>5314</v>
      </c>
      <c r="L1869" s="663">
        <v>0</v>
      </c>
      <c r="M1869" s="663">
        <v>0</v>
      </c>
      <c r="N1869" s="662">
        <v>3</v>
      </c>
      <c r="O1869" s="745">
        <v>3</v>
      </c>
      <c r="P1869" s="663">
        <v>0</v>
      </c>
      <c r="Q1869" s="678"/>
      <c r="R1869" s="662">
        <v>1</v>
      </c>
      <c r="S1869" s="678">
        <v>0.33333333333333331</v>
      </c>
      <c r="T1869" s="745">
        <v>1</v>
      </c>
      <c r="U1869" s="701">
        <v>0.33333333333333331</v>
      </c>
    </row>
    <row r="1870" spans="1:21" ht="14.4" customHeight="1" x14ac:dyDescent="0.3">
      <c r="A1870" s="661">
        <v>4</v>
      </c>
      <c r="B1870" s="662" t="s">
        <v>3182</v>
      </c>
      <c r="C1870" s="662" t="s">
        <v>3518</v>
      </c>
      <c r="D1870" s="743" t="s">
        <v>5665</v>
      </c>
      <c r="E1870" s="744" t="s">
        <v>3558</v>
      </c>
      <c r="F1870" s="662" t="s">
        <v>3512</v>
      </c>
      <c r="G1870" s="662" t="s">
        <v>5315</v>
      </c>
      <c r="H1870" s="662" t="s">
        <v>597</v>
      </c>
      <c r="I1870" s="662" t="s">
        <v>5316</v>
      </c>
      <c r="J1870" s="662" t="s">
        <v>5317</v>
      </c>
      <c r="K1870" s="662" t="s">
        <v>5318</v>
      </c>
      <c r="L1870" s="663">
        <v>0</v>
      </c>
      <c r="M1870" s="663">
        <v>0</v>
      </c>
      <c r="N1870" s="662">
        <v>3</v>
      </c>
      <c r="O1870" s="745">
        <v>3</v>
      </c>
      <c r="P1870" s="663">
        <v>0</v>
      </c>
      <c r="Q1870" s="678"/>
      <c r="R1870" s="662">
        <v>1</v>
      </c>
      <c r="S1870" s="678">
        <v>0.33333333333333331</v>
      </c>
      <c r="T1870" s="745">
        <v>1</v>
      </c>
      <c r="U1870" s="701">
        <v>0.33333333333333331</v>
      </c>
    </row>
    <row r="1871" spans="1:21" ht="14.4" customHeight="1" x14ac:dyDescent="0.3">
      <c r="A1871" s="661">
        <v>4</v>
      </c>
      <c r="B1871" s="662" t="s">
        <v>3182</v>
      </c>
      <c r="C1871" s="662" t="s">
        <v>3518</v>
      </c>
      <c r="D1871" s="743" t="s">
        <v>5665</v>
      </c>
      <c r="E1871" s="744" t="s">
        <v>3558</v>
      </c>
      <c r="F1871" s="662" t="s">
        <v>3512</v>
      </c>
      <c r="G1871" s="662" t="s">
        <v>5315</v>
      </c>
      <c r="H1871" s="662" t="s">
        <v>597</v>
      </c>
      <c r="I1871" s="662" t="s">
        <v>5319</v>
      </c>
      <c r="J1871" s="662" t="s">
        <v>5317</v>
      </c>
      <c r="K1871" s="662" t="s">
        <v>3947</v>
      </c>
      <c r="L1871" s="663">
        <v>0</v>
      </c>
      <c r="M1871" s="663">
        <v>0</v>
      </c>
      <c r="N1871" s="662">
        <v>1</v>
      </c>
      <c r="O1871" s="745">
        <v>1</v>
      </c>
      <c r="P1871" s="663">
        <v>0</v>
      </c>
      <c r="Q1871" s="678"/>
      <c r="R1871" s="662">
        <v>1</v>
      </c>
      <c r="S1871" s="678">
        <v>1</v>
      </c>
      <c r="T1871" s="745">
        <v>1</v>
      </c>
      <c r="U1871" s="701">
        <v>1</v>
      </c>
    </row>
    <row r="1872" spans="1:21" ht="14.4" customHeight="1" x14ac:dyDescent="0.3">
      <c r="A1872" s="661">
        <v>4</v>
      </c>
      <c r="B1872" s="662" t="s">
        <v>3182</v>
      </c>
      <c r="C1872" s="662" t="s">
        <v>3518</v>
      </c>
      <c r="D1872" s="743" t="s">
        <v>5665</v>
      </c>
      <c r="E1872" s="744" t="s">
        <v>3558</v>
      </c>
      <c r="F1872" s="662" t="s">
        <v>3512</v>
      </c>
      <c r="G1872" s="662" t="s">
        <v>4594</v>
      </c>
      <c r="H1872" s="662" t="s">
        <v>597</v>
      </c>
      <c r="I1872" s="662" t="s">
        <v>2432</v>
      </c>
      <c r="J1872" s="662" t="s">
        <v>2433</v>
      </c>
      <c r="K1872" s="662" t="s">
        <v>4595</v>
      </c>
      <c r="L1872" s="663">
        <v>48.09</v>
      </c>
      <c r="M1872" s="663">
        <v>48.09</v>
      </c>
      <c r="N1872" s="662">
        <v>1</v>
      </c>
      <c r="O1872" s="745">
        <v>1</v>
      </c>
      <c r="P1872" s="663"/>
      <c r="Q1872" s="678">
        <v>0</v>
      </c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4</v>
      </c>
      <c r="B1873" s="662" t="s">
        <v>3182</v>
      </c>
      <c r="C1873" s="662" t="s">
        <v>3518</v>
      </c>
      <c r="D1873" s="743" t="s">
        <v>5665</v>
      </c>
      <c r="E1873" s="744" t="s">
        <v>3558</v>
      </c>
      <c r="F1873" s="662" t="s">
        <v>3512</v>
      </c>
      <c r="G1873" s="662" t="s">
        <v>3866</v>
      </c>
      <c r="H1873" s="662" t="s">
        <v>597</v>
      </c>
      <c r="I1873" s="662" t="s">
        <v>5320</v>
      </c>
      <c r="J1873" s="662" t="s">
        <v>3871</v>
      </c>
      <c r="K1873" s="662" t="s">
        <v>5321</v>
      </c>
      <c r="L1873" s="663">
        <v>0</v>
      </c>
      <c r="M1873" s="663">
        <v>0</v>
      </c>
      <c r="N1873" s="662">
        <v>1</v>
      </c>
      <c r="O1873" s="745">
        <v>1</v>
      </c>
      <c r="P1873" s="663">
        <v>0</v>
      </c>
      <c r="Q1873" s="678"/>
      <c r="R1873" s="662">
        <v>1</v>
      </c>
      <c r="S1873" s="678">
        <v>1</v>
      </c>
      <c r="T1873" s="745">
        <v>1</v>
      </c>
      <c r="U1873" s="701">
        <v>1</v>
      </c>
    </row>
    <row r="1874" spans="1:21" ht="14.4" customHeight="1" x14ac:dyDescent="0.3">
      <c r="A1874" s="661">
        <v>4</v>
      </c>
      <c r="B1874" s="662" t="s">
        <v>3182</v>
      </c>
      <c r="C1874" s="662" t="s">
        <v>3518</v>
      </c>
      <c r="D1874" s="743" t="s">
        <v>5665</v>
      </c>
      <c r="E1874" s="744" t="s">
        <v>3558</v>
      </c>
      <c r="F1874" s="662" t="s">
        <v>3512</v>
      </c>
      <c r="G1874" s="662" t="s">
        <v>3877</v>
      </c>
      <c r="H1874" s="662" t="s">
        <v>1373</v>
      </c>
      <c r="I1874" s="662" t="s">
        <v>2283</v>
      </c>
      <c r="J1874" s="662" t="s">
        <v>2205</v>
      </c>
      <c r="K1874" s="662" t="s">
        <v>3021</v>
      </c>
      <c r="L1874" s="663">
        <v>48.42</v>
      </c>
      <c r="M1874" s="663">
        <v>96.84</v>
      </c>
      <c r="N1874" s="662">
        <v>2</v>
      </c>
      <c r="O1874" s="745">
        <v>1</v>
      </c>
      <c r="P1874" s="663">
        <v>96.84</v>
      </c>
      <c r="Q1874" s="678">
        <v>1</v>
      </c>
      <c r="R1874" s="662">
        <v>2</v>
      </c>
      <c r="S1874" s="678">
        <v>1</v>
      </c>
      <c r="T1874" s="745">
        <v>1</v>
      </c>
      <c r="U1874" s="701">
        <v>1</v>
      </c>
    </row>
    <row r="1875" spans="1:21" ht="14.4" customHeight="1" x14ac:dyDescent="0.3">
      <c r="A1875" s="661">
        <v>4</v>
      </c>
      <c r="B1875" s="662" t="s">
        <v>3182</v>
      </c>
      <c r="C1875" s="662" t="s">
        <v>3518</v>
      </c>
      <c r="D1875" s="743" t="s">
        <v>5665</v>
      </c>
      <c r="E1875" s="744" t="s">
        <v>3558</v>
      </c>
      <c r="F1875" s="662" t="s">
        <v>3512</v>
      </c>
      <c r="G1875" s="662" t="s">
        <v>3877</v>
      </c>
      <c r="H1875" s="662" t="s">
        <v>597</v>
      </c>
      <c r="I1875" s="662" t="s">
        <v>2204</v>
      </c>
      <c r="J1875" s="662" t="s">
        <v>2205</v>
      </c>
      <c r="K1875" s="662" t="s">
        <v>4618</v>
      </c>
      <c r="L1875" s="663">
        <v>48.42</v>
      </c>
      <c r="M1875" s="663">
        <v>48.42</v>
      </c>
      <c r="N1875" s="662">
        <v>1</v>
      </c>
      <c r="O1875" s="745"/>
      <c r="P1875" s="663">
        <v>48.42</v>
      </c>
      <c r="Q1875" s="678">
        <v>1</v>
      </c>
      <c r="R1875" s="662">
        <v>1</v>
      </c>
      <c r="S1875" s="678">
        <v>1</v>
      </c>
      <c r="T1875" s="745"/>
      <c r="U1875" s="701"/>
    </row>
    <row r="1876" spans="1:21" ht="14.4" customHeight="1" x14ac:dyDescent="0.3">
      <c r="A1876" s="661">
        <v>4</v>
      </c>
      <c r="B1876" s="662" t="s">
        <v>3182</v>
      </c>
      <c r="C1876" s="662" t="s">
        <v>3518</v>
      </c>
      <c r="D1876" s="743" t="s">
        <v>5665</v>
      </c>
      <c r="E1876" s="744" t="s">
        <v>3558</v>
      </c>
      <c r="F1876" s="662" t="s">
        <v>3512</v>
      </c>
      <c r="G1876" s="662" t="s">
        <v>4622</v>
      </c>
      <c r="H1876" s="662" t="s">
        <v>597</v>
      </c>
      <c r="I1876" s="662" t="s">
        <v>5322</v>
      </c>
      <c r="J1876" s="662" t="s">
        <v>733</v>
      </c>
      <c r="K1876" s="662" t="s">
        <v>5323</v>
      </c>
      <c r="L1876" s="663">
        <v>0</v>
      </c>
      <c r="M1876" s="663">
        <v>0</v>
      </c>
      <c r="N1876" s="662">
        <v>1</v>
      </c>
      <c r="O1876" s="745">
        <v>1</v>
      </c>
      <c r="P1876" s="663">
        <v>0</v>
      </c>
      <c r="Q1876" s="678"/>
      <c r="R1876" s="662">
        <v>1</v>
      </c>
      <c r="S1876" s="678">
        <v>1</v>
      </c>
      <c r="T1876" s="745">
        <v>1</v>
      </c>
      <c r="U1876" s="701">
        <v>1</v>
      </c>
    </row>
    <row r="1877" spans="1:21" ht="14.4" customHeight="1" x14ac:dyDescent="0.3">
      <c r="A1877" s="661">
        <v>4</v>
      </c>
      <c r="B1877" s="662" t="s">
        <v>3182</v>
      </c>
      <c r="C1877" s="662" t="s">
        <v>3518</v>
      </c>
      <c r="D1877" s="743" t="s">
        <v>5665</v>
      </c>
      <c r="E1877" s="744" t="s">
        <v>3558</v>
      </c>
      <c r="F1877" s="662" t="s">
        <v>3512</v>
      </c>
      <c r="G1877" s="662" t="s">
        <v>3592</v>
      </c>
      <c r="H1877" s="662" t="s">
        <v>597</v>
      </c>
      <c r="I1877" s="662" t="s">
        <v>4558</v>
      </c>
      <c r="J1877" s="662" t="s">
        <v>1330</v>
      </c>
      <c r="K1877" s="662" t="s">
        <v>4559</v>
      </c>
      <c r="L1877" s="663">
        <v>54.23</v>
      </c>
      <c r="M1877" s="663">
        <v>54.23</v>
      </c>
      <c r="N1877" s="662">
        <v>1</v>
      </c>
      <c r="O1877" s="745">
        <v>1</v>
      </c>
      <c r="P1877" s="663">
        <v>54.23</v>
      </c>
      <c r="Q1877" s="678">
        <v>1</v>
      </c>
      <c r="R1877" s="662">
        <v>1</v>
      </c>
      <c r="S1877" s="678">
        <v>1</v>
      </c>
      <c r="T1877" s="745">
        <v>1</v>
      </c>
      <c r="U1877" s="701">
        <v>1</v>
      </c>
    </row>
    <row r="1878" spans="1:21" ht="14.4" customHeight="1" x14ac:dyDescent="0.3">
      <c r="A1878" s="661">
        <v>4</v>
      </c>
      <c r="B1878" s="662" t="s">
        <v>3182</v>
      </c>
      <c r="C1878" s="662" t="s">
        <v>3518</v>
      </c>
      <c r="D1878" s="743" t="s">
        <v>5665</v>
      </c>
      <c r="E1878" s="744" t="s">
        <v>3558</v>
      </c>
      <c r="F1878" s="662" t="s">
        <v>3512</v>
      </c>
      <c r="G1878" s="662" t="s">
        <v>3928</v>
      </c>
      <c r="H1878" s="662" t="s">
        <v>597</v>
      </c>
      <c r="I1878" s="662" t="s">
        <v>3929</v>
      </c>
      <c r="J1878" s="662" t="s">
        <v>1158</v>
      </c>
      <c r="K1878" s="662" t="s">
        <v>3930</v>
      </c>
      <c r="L1878" s="663">
        <v>121.96</v>
      </c>
      <c r="M1878" s="663">
        <v>121.96</v>
      </c>
      <c r="N1878" s="662">
        <v>1</v>
      </c>
      <c r="O1878" s="745">
        <v>1</v>
      </c>
      <c r="P1878" s="663"/>
      <c r="Q1878" s="678">
        <v>0</v>
      </c>
      <c r="R1878" s="662"/>
      <c r="S1878" s="678">
        <v>0</v>
      </c>
      <c r="T1878" s="745"/>
      <c r="U1878" s="701">
        <v>0</v>
      </c>
    </row>
    <row r="1879" spans="1:21" ht="14.4" customHeight="1" x14ac:dyDescent="0.3">
      <c r="A1879" s="661">
        <v>4</v>
      </c>
      <c r="B1879" s="662" t="s">
        <v>3182</v>
      </c>
      <c r="C1879" s="662" t="s">
        <v>3518</v>
      </c>
      <c r="D1879" s="743" t="s">
        <v>5665</v>
      </c>
      <c r="E1879" s="744" t="s">
        <v>3558</v>
      </c>
      <c r="F1879" s="662" t="s">
        <v>3512</v>
      </c>
      <c r="G1879" s="662" t="s">
        <v>3593</v>
      </c>
      <c r="H1879" s="662" t="s">
        <v>597</v>
      </c>
      <c r="I1879" s="662" t="s">
        <v>806</v>
      </c>
      <c r="J1879" s="662" t="s">
        <v>3594</v>
      </c>
      <c r="K1879" s="662" t="s">
        <v>3595</v>
      </c>
      <c r="L1879" s="663">
        <v>0</v>
      </c>
      <c r="M1879" s="663">
        <v>0</v>
      </c>
      <c r="N1879" s="662">
        <v>1</v>
      </c>
      <c r="O1879" s="745">
        <v>1</v>
      </c>
      <c r="P1879" s="663"/>
      <c r="Q1879" s="678"/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4</v>
      </c>
      <c r="B1880" s="662" t="s">
        <v>3182</v>
      </c>
      <c r="C1880" s="662" t="s">
        <v>3518</v>
      </c>
      <c r="D1880" s="743" t="s">
        <v>5665</v>
      </c>
      <c r="E1880" s="744" t="s">
        <v>3558</v>
      </c>
      <c r="F1880" s="662" t="s">
        <v>3512</v>
      </c>
      <c r="G1880" s="662" t="s">
        <v>3647</v>
      </c>
      <c r="H1880" s="662" t="s">
        <v>597</v>
      </c>
      <c r="I1880" s="662" t="s">
        <v>1605</v>
      </c>
      <c r="J1880" s="662" t="s">
        <v>1606</v>
      </c>
      <c r="K1880" s="662" t="s">
        <v>3648</v>
      </c>
      <c r="L1880" s="663">
        <v>22.44</v>
      </c>
      <c r="M1880" s="663">
        <v>22.44</v>
      </c>
      <c r="N1880" s="662">
        <v>1</v>
      </c>
      <c r="O1880" s="745">
        <v>1</v>
      </c>
      <c r="P1880" s="663">
        <v>22.44</v>
      </c>
      <c r="Q1880" s="678">
        <v>1</v>
      </c>
      <c r="R1880" s="662">
        <v>1</v>
      </c>
      <c r="S1880" s="678">
        <v>1</v>
      </c>
      <c r="T1880" s="745">
        <v>1</v>
      </c>
      <c r="U1880" s="701">
        <v>1</v>
      </c>
    </row>
    <row r="1881" spans="1:21" ht="14.4" customHeight="1" x14ac:dyDescent="0.3">
      <c r="A1881" s="661">
        <v>4</v>
      </c>
      <c r="B1881" s="662" t="s">
        <v>3182</v>
      </c>
      <c r="C1881" s="662" t="s">
        <v>3518</v>
      </c>
      <c r="D1881" s="743" t="s">
        <v>5665</v>
      </c>
      <c r="E1881" s="744" t="s">
        <v>3558</v>
      </c>
      <c r="F1881" s="662" t="s">
        <v>3512</v>
      </c>
      <c r="G1881" s="662" t="s">
        <v>3666</v>
      </c>
      <c r="H1881" s="662" t="s">
        <v>1373</v>
      </c>
      <c r="I1881" s="662" t="s">
        <v>2290</v>
      </c>
      <c r="J1881" s="662" t="s">
        <v>2291</v>
      </c>
      <c r="K1881" s="662" t="s">
        <v>2292</v>
      </c>
      <c r="L1881" s="663">
        <v>31.32</v>
      </c>
      <c r="M1881" s="663">
        <v>31.32</v>
      </c>
      <c r="N1881" s="662">
        <v>1</v>
      </c>
      <c r="O1881" s="745">
        <v>0.5</v>
      </c>
      <c r="P1881" s="663">
        <v>31.32</v>
      </c>
      <c r="Q1881" s="678">
        <v>1</v>
      </c>
      <c r="R1881" s="662">
        <v>1</v>
      </c>
      <c r="S1881" s="678">
        <v>1</v>
      </c>
      <c r="T1881" s="745">
        <v>0.5</v>
      </c>
      <c r="U1881" s="701">
        <v>1</v>
      </c>
    </row>
    <row r="1882" spans="1:21" ht="14.4" customHeight="1" x14ac:dyDescent="0.3">
      <c r="A1882" s="661">
        <v>4</v>
      </c>
      <c r="B1882" s="662" t="s">
        <v>3182</v>
      </c>
      <c r="C1882" s="662" t="s">
        <v>3518</v>
      </c>
      <c r="D1882" s="743" t="s">
        <v>5665</v>
      </c>
      <c r="E1882" s="744" t="s">
        <v>3558</v>
      </c>
      <c r="F1882" s="662" t="s">
        <v>3512</v>
      </c>
      <c r="G1882" s="662" t="s">
        <v>5324</v>
      </c>
      <c r="H1882" s="662" t="s">
        <v>597</v>
      </c>
      <c r="I1882" s="662" t="s">
        <v>5325</v>
      </c>
      <c r="J1882" s="662" t="s">
        <v>5326</v>
      </c>
      <c r="K1882" s="662" t="s">
        <v>5327</v>
      </c>
      <c r="L1882" s="663">
        <v>0</v>
      </c>
      <c r="M1882" s="663">
        <v>0</v>
      </c>
      <c r="N1882" s="662">
        <v>1</v>
      </c>
      <c r="O1882" s="745">
        <v>1</v>
      </c>
      <c r="P1882" s="663"/>
      <c r="Q1882" s="678"/>
      <c r="R1882" s="662"/>
      <c r="S1882" s="678">
        <v>0</v>
      </c>
      <c r="T1882" s="745"/>
      <c r="U1882" s="701">
        <v>0</v>
      </c>
    </row>
    <row r="1883" spans="1:21" ht="14.4" customHeight="1" x14ac:dyDescent="0.3">
      <c r="A1883" s="661">
        <v>4</v>
      </c>
      <c r="B1883" s="662" t="s">
        <v>3182</v>
      </c>
      <c r="C1883" s="662" t="s">
        <v>3518</v>
      </c>
      <c r="D1883" s="743" t="s">
        <v>5665</v>
      </c>
      <c r="E1883" s="744" t="s">
        <v>3558</v>
      </c>
      <c r="F1883" s="662" t="s">
        <v>3513</v>
      </c>
      <c r="G1883" s="662" t="s">
        <v>3603</v>
      </c>
      <c r="H1883" s="662" t="s">
        <v>597</v>
      </c>
      <c r="I1883" s="662" t="s">
        <v>4072</v>
      </c>
      <c r="J1883" s="662" t="s">
        <v>3605</v>
      </c>
      <c r="K1883" s="662"/>
      <c r="L1883" s="663">
        <v>0</v>
      </c>
      <c r="M1883" s="663">
        <v>0</v>
      </c>
      <c r="N1883" s="662">
        <v>1</v>
      </c>
      <c r="O1883" s="745">
        <v>1</v>
      </c>
      <c r="P1883" s="663">
        <v>0</v>
      </c>
      <c r="Q1883" s="678"/>
      <c r="R1883" s="662">
        <v>1</v>
      </c>
      <c r="S1883" s="678">
        <v>1</v>
      </c>
      <c r="T1883" s="745">
        <v>1</v>
      </c>
      <c r="U1883" s="701">
        <v>1</v>
      </c>
    </row>
    <row r="1884" spans="1:21" ht="14.4" customHeight="1" x14ac:dyDescent="0.3">
      <c r="A1884" s="661">
        <v>4</v>
      </c>
      <c r="B1884" s="662" t="s">
        <v>3182</v>
      </c>
      <c r="C1884" s="662" t="s">
        <v>3518</v>
      </c>
      <c r="D1884" s="743" t="s">
        <v>5665</v>
      </c>
      <c r="E1884" s="744" t="s">
        <v>3558</v>
      </c>
      <c r="F1884" s="662" t="s">
        <v>3514</v>
      </c>
      <c r="G1884" s="662" t="s">
        <v>3820</v>
      </c>
      <c r="H1884" s="662" t="s">
        <v>597</v>
      </c>
      <c r="I1884" s="662" t="s">
        <v>4537</v>
      </c>
      <c r="J1884" s="662" t="s">
        <v>4538</v>
      </c>
      <c r="K1884" s="662" t="s">
        <v>4473</v>
      </c>
      <c r="L1884" s="663">
        <v>100</v>
      </c>
      <c r="M1884" s="663">
        <v>100</v>
      </c>
      <c r="N1884" s="662">
        <v>1</v>
      </c>
      <c r="O1884" s="745">
        <v>1</v>
      </c>
      <c r="P1884" s="663">
        <v>100</v>
      </c>
      <c r="Q1884" s="678">
        <v>1</v>
      </c>
      <c r="R1884" s="662">
        <v>1</v>
      </c>
      <c r="S1884" s="678">
        <v>1</v>
      </c>
      <c r="T1884" s="745">
        <v>1</v>
      </c>
      <c r="U1884" s="701">
        <v>1</v>
      </c>
    </row>
    <row r="1885" spans="1:21" ht="14.4" customHeight="1" x14ac:dyDescent="0.3">
      <c r="A1885" s="661">
        <v>4</v>
      </c>
      <c r="B1885" s="662" t="s">
        <v>3182</v>
      </c>
      <c r="C1885" s="662" t="s">
        <v>3518</v>
      </c>
      <c r="D1885" s="743" t="s">
        <v>5665</v>
      </c>
      <c r="E1885" s="744" t="s">
        <v>3558</v>
      </c>
      <c r="F1885" s="662" t="s">
        <v>3514</v>
      </c>
      <c r="G1885" s="662" t="s">
        <v>3820</v>
      </c>
      <c r="H1885" s="662" t="s">
        <v>597</v>
      </c>
      <c r="I1885" s="662" t="s">
        <v>4537</v>
      </c>
      <c r="J1885" s="662" t="s">
        <v>4538</v>
      </c>
      <c r="K1885" s="662" t="s">
        <v>4473</v>
      </c>
      <c r="L1885" s="663">
        <v>144.05000000000001</v>
      </c>
      <c r="M1885" s="663">
        <v>288.10000000000002</v>
      </c>
      <c r="N1885" s="662">
        <v>2</v>
      </c>
      <c r="O1885" s="745">
        <v>1</v>
      </c>
      <c r="P1885" s="663">
        <v>288.10000000000002</v>
      </c>
      <c r="Q1885" s="678">
        <v>1</v>
      </c>
      <c r="R1885" s="662">
        <v>2</v>
      </c>
      <c r="S1885" s="678">
        <v>1</v>
      </c>
      <c r="T1885" s="745">
        <v>1</v>
      </c>
      <c r="U1885" s="701">
        <v>1</v>
      </c>
    </row>
    <row r="1886" spans="1:21" ht="14.4" customHeight="1" x14ac:dyDescent="0.3">
      <c r="A1886" s="661">
        <v>4</v>
      </c>
      <c r="B1886" s="662" t="s">
        <v>3182</v>
      </c>
      <c r="C1886" s="662" t="s">
        <v>3518</v>
      </c>
      <c r="D1886" s="743" t="s">
        <v>5665</v>
      </c>
      <c r="E1886" s="744" t="s">
        <v>3558</v>
      </c>
      <c r="F1886" s="662" t="s">
        <v>3514</v>
      </c>
      <c r="G1886" s="662" t="s">
        <v>3820</v>
      </c>
      <c r="H1886" s="662" t="s">
        <v>597</v>
      </c>
      <c r="I1886" s="662" t="s">
        <v>3952</v>
      </c>
      <c r="J1886" s="662" t="s">
        <v>3953</v>
      </c>
      <c r="K1886" s="662" t="s">
        <v>3954</v>
      </c>
      <c r="L1886" s="663">
        <v>200</v>
      </c>
      <c r="M1886" s="663">
        <v>2400</v>
      </c>
      <c r="N1886" s="662">
        <v>12</v>
      </c>
      <c r="O1886" s="745">
        <v>5</v>
      </c>
      <c r="P1886" s="663">
        <v>2400</v>
      </c>
      <c r="Q1886" s="678">
        <v>1</v>
      </c>
      <c r="R1886" s="662">
        <v>12</v>
      </c>
      <c r="S1886" s="678">
        <v>1</v>
      </c>
      <c r="T1886" s="745">
        <v>5</v>
      </c>
      <c r="U1886" s="701">
        <v>1</v>
      </c>
    </row>
    <row r="1887" spans="1:21" ht="14.4" customHeight="1" x14ac:dyDescent="0.3">
      <c r="A1887" s="661">
        <v>4</v>
      </c>
      <c r="B1887" s="662" t="s">
        <v>3182</v>
      </c>
      <c r="C1887" s="662" t="s">
        <v>3518</v>
      </c>
      <c r="D1887" s="743" t="s">
        <v>5665</v>
      </c>
      <c r="E1887" s="744" t="s">
        <v>3558</v>
      </c>
      <c r="F1887" s="662" t="s">
        <v>3514</v>
      </c>
      <c r="G1887" s="662" t="s">
        <v>3820</v>
      </c>
      <c r="H1887" s="662" t="s">
        <v>597</v>
      </c>
      <c r="I1887" s="662" t="s">
        <v>3955</v>
      </c>
      <c r="J1887" s="662" t="s">
        <v>3956</v>
      </c>
      <c r="K1887" s="662" t="s">
        <v>3957</v>
      </c>
      <c r="L1887" s="663">
        <v>120</v>
      </c>
      <c r="M1887" s="663">
        <v>600</v>
      </c>
      <c r="N1887" s="662">
        <v>5</v>
      </c>
      <c r="O1887" s="745">
        <v>2</v>
      </c>
      <c r="P1887" s="663">
        <v>240</v>
      </c>
      <c r="Q1887" s="678">
        <v>0.4</v>
      </c>
      <c r="R1887" s="662">
        <v>2</v>
      </c>
      <c r="S1887" s="678">
        <v>0.4</v>
      </c>
      <c r="T1887" s="745">
        <v>1</v>
      </c>
      <c r="U1887" s="701">
        <v>0.5</v>
      </c>
    </row>
    <row r="1888" spans="1:21" ht="14.4" customHeight="1" x14ac:dyDescent="0.3">
      <c r="A1888" s="661">
        <v>4</v>
      </c>
      <c r="B1888" s="662" t="s">
        <v>3182</v>
      </c>
      <c r="C1888" s="662" t="s">
        <v>3518</v>
      </c>
      <c r="D1888" s="743" t="s">
        <v>5665</v>
      </c>
      <c r="E1888" s="744" t="s">
        <v>3558</v>
      </c>
      <c r="F1888" s="662" t="s">
        <v>3514</v>
      </c>
      <c r="G1888" s="662" t="s">
        <v>3976</v>
      </c>
      <c r="H1888" s="662" t="s">
        <v>597</v>
      </c>
      <c r="I1888" s="662" t="s">
        <v>3977</v>
      </c>
      <c r="J1888" s="662" t="s">
        <v>3978</v>
      </c>
      <c r="K1888" s="662" t="s">
        <v>3979</v>
      </c>
      <c r="L1888" s="663">
        <v>410</v>
      </c>
      <c r="M1888" s="663">
        <v>8200</v>
      </c>
      <c r="N1888" s="662">
        <v>20</v>
      </c>
      <c r="O1888" s="745">
        <v>20</v>
      </c>
      <c r="P1888" s="663">
        <v>6970</v>
      </c>
      <c r="Q1888" s="678">
        <v>0.85</v>
      </c>
      <c r="R1888" s="662">
        <v>17</v>
      </c>
      <c r="S1888" s="678">
        <v>0.85</v>
      </c>
      <c r="T1888" s="745">
        <v>17</v>
      </c>
      <c r="U1888" s="701">
        <v>0.85</v>
      </c>
    </row>
    <row r="1889" spans="1:21" ht="14.4" customHeight="1" x14ac:dyDescent="0.3">
      <c r="A1889" s="661">
        <v>4</v>
      </c>
      <c r="B1889" s="662" t="s">
        <v>3182</v>
      </c>
      <c r="C1889" s="662" t="s">
        <v>3518</v>
      </c>
      <c r="D1889" s="743" t="s">
        <v>5665</v>
      </c>
      <c r="E1889" s="744" t="s">
        <v>3558</v>
      </c>
      <c r="F1889" s="662" t="s">
        <v>3514</v>
      </c>
      <c r="G1889" s="662" t="s">
        <v>3768</v>
      </c>
      <c r="H1889" s="662" t="s">
        <v>597</v>
      </c>
      <c r="I1889" s="662" t="s">
        <v>5309</v>
      </c>
      <c r="J1889" s="662" t="s">
        <v>5310</v>
      </c>
      <c r="K1889" s="662" t="s">
        <v>5311</v>
      </c>
      <c r="L1889" s="663">
        <v>1800</v>
      </c>
      <c r="M1889" s="663">
        <v>1800</v>
      </c>
      <c r="N1889" s="662">
        <v>1</v>
      </c>
      <c r="O1889" s="745">
        <v>1</v>
      </c>
      <c r="P1889" s="663">
        <v>1800</v>
      </c>
      <c r="Q1889" s="678">
        <v>1</v>
      </c>
      <c r="R1889" s="662">
        <v>1</v>
      </c>
      <c r="S1889" s="678">
        <v>1</v>
      </c>
      <c r="T1889" s="745">
        <v>1</v>
      </c>
      <c r="U1889" s="701">
        <v>1</v>
      </c>
    </row>
    <row r="1890" spans="1:21" ht="14.4" customHeight="1" x14ac:dyDescent="0.3">
      <c r="A1890" s="661">
        <v>4</v>
      </c>
      <c r="B1890" s="662" t="s">
        <v>3182</v>
      </c>
      <c r="C1890" s="662" t="s">
        <v>3518</v>
      </c>
      <c r="D1890" s="743" t="s">
        <v>5665</v>
      </c>
      <c r="E1890" s="744" t="s">
        <v>3558</v>
      </c>
      <c r="F1890" s="662" t="s">
        <v>3514</v>
      </c>
      <c r="G1890" s="662" t="s">
        <v>3768</v>
      </c>
      <c r="H1890" s="662" t="s">
        <v>597</v>
      </c>
      <c r="I1890" s="662" t="s">
        <v>3769</v>
      </c>
      <c r="J1890" s="662" t="s">
        <v>3770</v>
      </c>
      <c r="K1890" s="662" t="s">
        <v>3771</v>
      </c>
      <c r="L1890" s="663">
        <v>500</v>
      </c>
      <c r="M1890" s="663">
        <v>500</v>
      </c>
      <c r="N1890" s="662">
        <v>1</v>
      </c>
      <c r="O1890" s="745">
        <v>1</v>
      </c>
      <c r="P1890" s="663">
        <v>500</v>
      </c>
      <c r="Q1890" s="678">
        <v>1</v>
      </c>
      <c r="R1890" s="662">
        <v>1</v>
      </c>
      <c r="S1890" s="678">
        <v>1</v>
      </c>
      <c r="T1890" s="745">
        <v>1</v>
      </c>
      <c r="U1890" s="701">
        <v>1</v>
      </c>
    </row>
    <row r="1891" spans="1:21" ht="14.4" customHeight="1" x14ac:dyDescent="0.3">
      <c r="A1891" s="661">
        <v>4</v>
      </c>
      <c r="B1891" s="662" t="s">
        <v>3182</v>
      </c>
      <c r="C1891" s="662" t="s">
        <v>3518</v>
      </c>
      <c r="D1891" s="743" t="s">
        <v>5665</v>
      </c>
      <c r="E1891" s="744" t="s">
        <v>3558</v>
      </c>
      <c r="F1891" s="662" t="s">
        <v>3514</v>
      </c>
      <c r="G1891" s="662" t="s">
        <v>3768</v>
      </c>
      <c r="H1891" s="662" t="s">
        <v>597</v>
      </c>
      <c r="I1891" s="662" t="s">
        <v>3840</v>
      </c>
      <c r="J1891" s="662" t="s">
        <v>3841</v>
      </c>
      <c r="K1891" s="662" t="s">
        <v>3842</v>
      </c>
      <c r="L1891" s="663">
        <v>900</v>
      </c>
      <c r="M1891" s="663">
        <v>900</v>
      </c>
      <c r="N1891" s="662">
        <v>1</v>
      </c>
      <c r="O1891" s="745">
        <v>1</v>
      </c>
      <c r="P1891" s="663">
        <v>900</v>
      </c>
      <c r="Q1891" s="678">
        <v>1</v>
      </c>
      <c r="R1891" s="662">
        <v>1</v>
      </c>
      <c r="S1891" s="678">
        <v>1</v>
      </c>
      <c r="T1891" s="745">
        <v>1</v>
      </c>
      <c r="U1891" s="701">
        <v>1</v>
      </c>
    </row>
    <row r="1892" spans="1:21" ht="14.4" customHeight="1" x14ac:dyDescent="0.3">
      <c r="A1892" s="661">
        <v>4</v>
      </c>
      <c r="B1892" s="662" t="s">
        <v>3182</v>
      </c>
      <c r="C1892" s="662" t="s">
        <v>3518</v>
      </c>
      <c r="D1892" s="743" t="s">
        <v>5665</v>
      </c>
      <c r="E1892" s="744" t="s">
        <v>3558</v>
      </c>
      <c r="F1892" s="662" t="s">
        <v>3514</v>
      </c>
      <c r="G1892" s="662" t="s">
        <v>3768</v>
      </c>
      <c r="H1892" s="662" t="s">
        <v>597</v>
      </c>
      <c r="I1892" s="662" t="s">
        <v>3810</v>
      </c>
      <c r="J1892" s="662" t="s">
        <v>3811</v>
      </c>
      <c r="K1892" s="662" t="s">
        <v>3812</v>
      </c>
      <c r="L1892" s="663">
        <v>378.48</v>
      </c>
      <c r="M1892" s="663">
        <v>756.96</v>
      </c>
      <c r="N1892" s="662">
        <v>2</v>
      </c>
      <c r="O1892" s="745">
        <v>2</v>
      </c>
      <c r="P1892" s="663">
        <v>378.48</v>
      </c>
      <c r="Q1892" s="678">
        <v>0.5</v>
      </c>
      <c r="R1892" s="662">
        <v>1</v>
      </c>
      <c r="S1892" s="678">
        <v>0.5</v>
      </c>
      <c r="T1892" s="745">
        <v>1</v>
      </c>
      <c r="U1892" s="701">
        <v>0.5</v>
      </c>
    </row>
    <row r="1893" spans="1:21" ht="14.4" customHeight="1" x14ac:dyDescent="0.3">
      <c r="A1893" s="661">
        <v>4</v>
      </c>
      <c r="B1893" s="662" t="s">
        <v>3182</v>
      </c>
      <c r="C1893" s="662" t="s">
        <v>3518</v>
      </c>
      <c r="D1893" s="743" t="s">
        <v>5665</v>
      </c>
      <c r="E1893" s="744" t="s">
        <v>3559</v>
      </c>
      <c r="F1893" s="662" t="s">
        <v>3512</v>
      </c>
      <c r="G1893" s="662" t="s">
        <v>3573</v>
      </c>
      <c r="H1893" s="662" t="s">
        <v>1373</v>
      </c>
      <c r="I1893" s="662" t="s">
        <v>1641</v>
      </c>
      <c r="J1893" s="662" t="s">
        <v>1557</v>
      </c>
      <c r="K1893" s="662" t="s">
        <v>3351</v>
      </c>
      <c r="L1893" s="663">
        <v>154.36000000000001</v>
      </c>
      <c r="M1893" s="663">
        <v>154.36000000000001</v>
      </c>
      <c r="N1893" s="662">
        <v>1</v>
      </c>
      <c r="O1893" s="745">
        <v>1</v>
      </c>
      <c r="P1893" s="663"/>
      <c r="Q1893" s="678">
        <v>0</v>
      </c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4</v>
      </c>
      <c r="B1894" s="662" t="s">
        <v>3182</v>
      </c>
      <c r="C1894" s="662" t="s">
        <v>3518</v>
      </c>
      <c r="D1894" s="743" t="s">
        <v>5665</v>
      </c>
      <c r="E1894" s="744" t="s">
        <v>3559</v>
      </c>
      <c r="F1894" s="662" t="s">
        <v>3512</v>
      </c>
      <c r="G1894" s="662" t="s">
        <v>5328</v>
      </c>
      <c r="H1894" s="662" t="s">
        <v>597</v>
      </c>
      <c r="I1894" s="662" t="s">
        <v>5329</v>
      </c>
      <c r="J1894" s="662" t="s">
        <v>5330</v>
      </c>
      <c r="K1894" s="662" t="s">
        <v>5331</v>
      </c>
      <c r="L1894" s="663">
        <v>59.16</v>
      </c>
      <c r="M1894" s="663">
        <v>118.32</v>
      </c>
      <c r="N1894" s="662">
        <v>2</v>
      </c>
      <c r="O1894" s="745">
        <v>0.5</v>
      </c>
      <c r="P1894" s="663">
        <v>118.32</v>
      </c>
      <c r="Q1894" s="678">
        <v>1</v>
      </c>
      <c r="R1894" s="662">
        <v>2</v>
      </c>
      <c r="S1894" s="678">
        <v>1</v>
      </c>
      <c r="T1894" s="745">
        <v>0.5</v>
      </c>
      <c r="U1894" s="701">
        <v>1</v>
      </c>
    </row>
    <row r="1895" spans="1:21" ht="14.4" customHeight="1" x14ac:dyDescent="0.3">
      <c r="A1895" s="661">
        <v>4</v>
      </c>
      <c r="B1895" s="662" t="s">
        <v>3182</v>
      </c>
      <c r="C1895" s="662" t="s">
        <v>3518</v>
      </c>
      <c r="D1895" s="743" t="s">
        <v>5665</v>
      </c>
      <c r="E1895" s="744" t="s">
        <v>3559</v>
      </c>
      <c r="F1895" s="662" t="s">
        <v>3512</v>
      </c>
      <c r="G1895" s="662" t="s">
        <v>3813</v>
      </c>
      <c r="H1895" s="662" t="s">
        <v>597</v>
      </c>
      <c r="I1895" s="662" t="s">
        <v>4996</v>
      </c>
      <c r="J1895" s="662" t="s">
        <v>2447</v>
      </c>
      <c r="K1895" s="662" t="s">
        <v>3096</v>
      </c>
      <c r="L1895" s="663">
        <v>0</v>
      </c>
      <c r="M1895" s="663">
        <v>0</v>
      </c>
      <c r="N1895" s="662">
        <v>2</v>
      </c>
      <c r="O1895" s="745">
        <v>0.5</v>
      </c>
      <c r="P1895" s="663">
        <v>0</v>
      </c>
      <c r="Q1895" s="678"/>
      <c r="R1895" s="662">
        <v>2</v>
      </c>
      <c r="S1895" s="678">
        <v>1</v>
      </c>
      <c r="T1895" s="745">
        <v>0.5</v>
      </c>
      <c r="U1895" s="701">
        <v>1</v>
      </c>
    </row>
    <row r="1896" spans="1:21" ht="14.4" customHeight="1" x14ac:dyDescent="0.3">
      <c r="A1896" s="661">
        <v>4</v>
      </c>
      <c r="B1896" s="662" t="s">
        <v>3182</v>
      </c>
      <c r="C1896" s="662" t="s">
        <v>3518</v>
      </c>
      <c r="D1896" s="743" t="s">
        <v>5665</v>
      </c>
      <c r="E1896" s="744" t="s">
        <v>3559</v>
      </c>
      <c r="F1896" s="662" t="s">
        <v>3512</v>
      </c>
      <c r="G1896" s="662" t="s">
        <v>3864</v>
      </c>
      <c r="H1896" s="662" t="s">
        <v>597</v>
      </c>
      <c r="I1896" s="662" t="s">
        <v>1875</v>
      </c>
      <c r="J1896" s="662" t="s">
        <v>1876</v>
      </c>
      <c r="K1896" s="662" t="s">
        <v>3865</v>
      </c>
      <c r="L1896" s="663">
        <v>156.77000000000001</v>
      </c>
      <c r="M1896" s="663">
        <v>470.31000000000006</v>
      </c>
      <c r="N1896" s="662">
        <v>3</v>
      </c>
      <c r="O1896" s="745">
        <v>1</v>
      </c>
      <c r="P1896" s="663">
        <v>470.31000000000006</v>
      </c>
      <c r="Q1896" s="678">
        <v>1</v>
      </c>
      <c r="R1896" s="662">
        <v>3</v>
      </c>
      <c r="S1896" s="678">
        <v>1</v>
      </c>
      <c r="T1896" s="745">
        <v>1</v>
      </c>
      <c r="U1896" s="701">
        <v>1</v>
      </c>
    </row>
    <row r="1897" spans="1:21" ht="14.4" customHeight="1" x14ac:dyDescent="0.3">
      <c r="A1897" s="661">
        <v>4</v>
      </c>
      <c r="B1897" s="662" t="s">
        <v>3182</v>
      </c>
      <c r="C1897" s="662" t="s">
        <v>3518</v>
      </c>
      <c r="D1897" s="743" t="s">
        <v>5665</v>
      </c>
      <c r="E1897" s="744" t="s">
        <v>3559</v>
      </c>
      <c r="F1897" s="662" t="s">
        <v>3512</v>
      </c>
      <c r="G1897" s="662" t="s">
        <v>3611</v>
      </c>
      <c r="H1897" s="662" t="s">
        <v>597</v>
      </c>
      <c r="I1897" s="662" t="s">
        <v>748</v>
      </c>
      <c r="J1897" s="662" t="s">
        <v>749</v>
      </c>
      <c r="K1897" s="662" t="s">
        <v>3612</v>
      </c>
      <c r="L1897" s="663">
        <v>733.55</v>
      </c>
      <c r="M1897" s="663">
        <v>2200.6499999999996</v>
      </c>
      <c r="N1897" s="662">
        <v>3</v>
      </c>
      <c r="O1897" s="745">
        <v>1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4</v>
      </c>
      <c r="B1898" s="662" t="s">
        <v>3182</v>
      </c>
      <c r="C1898" s="662" t="s">
        <v>3518</v>
      </c>
      <c r="D1898" s="743" t="s">
        <v>5665</v>
      </c>
      <c r="E1898" s="744" t="s">
        <v>3559</v>
      </c>
      <c r="F1898" s="662" t="s">
        <v>3512</v>
      </c>
      <c r="G1898" s="662" t="s">
        <v>3613</v>
      </c>
      <c r="H1898" s="662" t="s">
        <v>597</v>
      </c>
      <c r="I1898" s="662" t="s">
        <v>1090</v>
      </c>
      <c r="J1898" s="662" t="s">
        <v>1091</v>
      </c>
      <c r="K1898" s="662" t="s">
        <v>1092</v>
      </c>
      <c r="L1898" s="663">
        <v>0</v>
      </c>
      <c r="M1898" s="663">
        <v>0</v>
      </c>
      <c r="N1898" s="662">
        <v>1</v>
      </c>
      <c r="O1898" s="745">
        <v>1</v>
      </c>
      <c r="P1898" s="663">
        <v>0</v>
      </c>
      <c r="Q1898" s="678"/>
      <c r="R1898" s="662">
        <v>1</v>
      </c>
      <c r="S1898" s="678">
        <v>1</v>
      </c>
      <c r="T1898" s="745">
        <v>1</v>
      </c>
      <c r="U1898" s="701">
        <v>1</v>
      </c>
    </row>
    <row r="1899" spans="1:21" ht="14.4" customHeight="1" x14ac:dyDescent="0.3">
      <c r="A1899" s="661">
        <v>4</v>
      </c>
      <c r="B1899" s="662" t="s">
        <v>3182</v>
      </c>
      <c r="C1899" s="662" t="s">
        <v>3518</v>
      </c>
      <c r="D1899" s="743" t="s">
        <v>5665</v>
      </c>
      <c r="E1899" s="744" t="s">
        <v>3559</v>
      </c>
      <c r="F1899" s="662" t="s">
        <v>3514</v>
      </c>
      <c r="G1899" s="662" t="s">
        <v>3820</v>
      </c>
      <c r="H1899" s="662" t="s">
        <v>597</v>
      </c>
      <c r="I1899" s="662" t="s">
        <v>3952</v>
      </c>
      <c r="J1899" s="662" t="s">
        <v>3953</v>
      </c>
      <c r="K1899" s="662" t="s">
        <v>3954</v>
      </c>
      <c r="L1899" s="663">
        <v>200</v>
      </c>
      <c r="M1899" s="663">
        <v>600</v>
      </c>
      <c r="N1899" s="662">
        <v>3</v>
      </c>
      <c r="O1899" s="745">
        <v>1</v>
      </c>
      <c r="P1899" s="663">
        <v>600</v>
      </c>
      <c r="Q1899" s="678">
        <v>1</v>
      </c>
      <c r="R1899" s="662">
        <v>3</v>
      </c>
      <c r="S1899" s="678">
        <v>1</v>
      </c>
      <c r="T1899" s="745">
        <v>1</v>
      </c>
      <c r="U1899" s="701">
        <v>1</v>
      </c>
    </row>
    <row r="1900" spans="1:21" ht="14.4" customHeight="1" x14ac:dyDescent="0.3">
      <c r="A1900" s="661">
        <v>4</v>
      </c>
      <c r="B1900" s="662" t="s">
        <v>3182</v>
      </c>
      <c r="C1900" s="662" t="s">
        <v>3518</v>
      </c>
      <c r="D1900" s="743" t="s">
        <v>5665</v>
      </c>
      <c r="E1900" s="744" t="s">
        <v>3559</v>
      </c>
      <c r="F1900" s="662" t="s">
        <v>3514</v>
      </c>
      <c r="G1900" s="662" t="s">
        <v>3976</v>
      </c>
      <c r="H1900" s="662" t="s">
        <v>597</v>
      </c>
      <c r="I1900" s="662" t="s">
        <v>3977</v>
      </c>
      <c r="J1900" s="662" t="s">
        <v>3978</v>
      </c>
      <c r="K1900" s="662" t="s">
        <v>3979</v>
      </c>
      <c r="L1900" s="663">
        <v>410</v>
      </c>
      <c r="M1900" s="663">
        <v>2870</v>
      </c>
      <c r="N1900" s="662">
        <v>7</v>
      </c>
      <c r="O1900" s="745">
        <v>7</v>
      </c>
      <c r="P1900" s="663">
        <v>2870</v>
      </c>
      <c r="Q1900" s="678">
        <v>1</v>
      </c>
      <c r="R1900" s="662">
        <v>7</v>
      </c>
      <c r="S1900" s="678">
        <v>1</v>
      </c>
      <c r="T1900" s="745">
        <v>7</v>
      </c>
      <c r="U1900" s="701">
        <v>1</v>
      </c>
    </row>
    <row r="1901" spans="1:21" ht="14.4" customHeight="1" x14ac:dyDescent="0.3">
      <c r="A1901" s="661">
        <v>4</v>
      </c>
      <c r="B1901" s="662" t="s">
        <v>3182</v>
      </c>
      <c r="C1901" s="662" t="s">
        <v>3518</v>
      </c>
      <c r="D1901" s="743" t="s">
        <v>5665</v>
      </c>
      <c r="E1901" s="744" t="s">
        <v>3559</v>
      </c>
      <c r="F1901" s="662" t="s">
        <v>3514</v>
      </c>
      <c r="G1901" s="662" t="s">
        <v>3976</v>
      </c>
      <c r="H1901" s="662" t="s">
        <v>597</v>
      </c>
      <c r="I1901" s="662" t="s">
        <v>3980</v>
      </c>
      <c r="J1901" s="662" t="s">
        <v>3981</v>
      </c>
      <c r="K1901" s="662" t="s">
        <v>3982</v>
      </c>
      <c r="L1901" s="663">
        <v>566</v>
      </c>
      <c r="M1901" s="663">
        <v>566</v>
      </c>
      <c r="N1901" s="662">
        <v>1</v>
      </c>
      <c r="O1901" s="745">
        <v>1</v>
      </c>
      <c r="P1901" s="663">
        <v>566</v>
      </c>
      <c r="Q1901" s="678">
        <v>1</v>
      </c>
      <c r="R1901" s="662">
        <v>1</v>
      </c>
      <c r="S1901" s="678">
        <v>1</v>
      </c>
      <c r="T1901" s="745">
        <v>1</v>
      </c>
      <c r="U1901" s="701">
        <v>1</v>
      </c>
    </row>
    <row r="1902" spans="1:21" ht="14.4" customHeight="1" x14ac:dyDescent="0.3">
      <c r="A1902" s="661">
        <v>4</v>
      </c>
      <c r="B1902" s="662" t="s">
        <v>3182</v>
      </c>
      <c r="C1902" s="662" t="s">
        <v>3518</v>
      </c>
      <c r="D1902" s="743" t="s">
        <v>5665</v>
      </c>
      <c r="E1902" s="744" t="s">
        <v>3559</v>
      </c>
      <c r="F1902" s="662" t="s">
        <v>3514</v>
      </c>
      <c r="G1902" s="662" t="s">
        <v>3768</v>
      </c>
      <c r="H1902" s="662" t="s">
        <v>597</v>
      </c>
      <c r="I1902" s="662" t="s">
        <v>3840</v>
      </c>
      <c r="J1902" s="662" t="s">
        <v>3841</v>
      </c>
      <c r="K1902" s="662" t="s">
        <v>3842</v>
      </c>
      <c r="L1902" s="663">
        <v>900</v>
      </c>
      <c r="M1902" s="663">
        <v>900</v>
      </c>
      <c r="N1902" s="662">
        <v>1</v>
      </c>
      <c r="O1902" s="745">
        <v>1</v>
      </c>
      <c r="P1902" s="663">
        <v>900</v>
      </c>
      <c r="Q1902" s="678">
        <v>1</v>
      </c>
      <c r="R1902" s="662">
        <v>1</v>
      </c>
      <c r="S1902" s="678">
        <v>1</v>
      </c>
      <c r="T1902" s="745">
        <v>1</v>
      </c>
      <c r="U1902" s="701">
        <v>1</v>
      </c>
    </row>
    <row r="1903" spans="1:21" ht="14.4" customHeight="1" x14ac:dyDescent="0.3">
      <c r="A1903" s="661">
        <v>4</v>
      </c>
      <c r="B1903" s="662" t="s">
        <v>3182</v>
      </c>
      <c r="C1903" s="662" t="s">
        <v>3518</v>
      </c>
      <c r="D1903" s="743" t="s">
        <v>5665</v>
      </c>
      <c r="E1903" s="744" t="s">
        <v>3559</v>
      </c>
      <c r="F1903" s="662" t="s">
        <v>3514</v>
      </c>
      <c r="G1903" s="662" t="s">
        <v>3768</v>
      </c>
      <c r="H1903" s="662" t="s">
        <v>597</v>
      </c>
      <c r="I1903" s="662" t="s">
        <v>5332</v>
      </c>
      <c r="J1903" s="662" t="s">
        <v>5333</v>
      </c>
      <c r="K1903" s="662" t="s">
        <v>5334</v>
      </c>
      <c r="L1903" s="663">
        <v>1100</v>
      </c>
      <c r="M1903" s="663">
        <v>1100</v>
      </c>
      <c r="N1903" s="662">
        <v>1</v>
      </c>
      <c r="O1903" s="745">
        <v>1</v>
      </c>
      <c r="P1903" s="663"/>
      <c r="Q1903" s="678">
        <v>0</v>
      </c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4</v>
      </c>
      <c r="B1904" s="662" t="s">
        <v>3182</v>
      </c>
      <c r="C1904" s="662" t="s">
        <v>3518</v>
      </c>
      <c r="D1904" s="743" t="s">
        <v>5665</v>
      </c>
      <c r="E1904" s="744" t="s">
        <v>3560</v>
      </c>
      <c r="F1904" s="662" t="s">
        <v>3512</v>
      </c>
      <c r="G1904" s="662" t="s">
        <v>3573</v>
      </c>
      <c r="H1904" s="662" t="s">
        <v>1373</v>
      </c>
      <c r="I1904" s="662" t="s">
        <v>1641</v>
      </c>
      <c r="J1904" s="662" t="s">
        <v>1557</v>
      </c>
      <c r="K1904" s="662" t="s">
        <v>3351</v>
      </c>
      <c r="L1904" s="663">
        <v>150.04</v>
      </c>
      <c r="M1904" s="663">
        <v>300.08</v>
      </c>
      <c r="N1904" s="662">
        <v>2</v>
      </c>
      <c r="O1904" s="745">
        <v>1</v>
      </c>
      <c r="P1904" s="663">
        <v>300.08</v>
      </c>
      <c r="Q1904" s="678">
        <v>1</v>
      </c>
      <c r="R1904" s="662">
        <v>2</v>
      </c>
      <c r="S1904" s="678">
        <v>1</v>
      </c>
      <c r="T1904" s="745">
        <v>1</v>
      </c>
      <c r="U1904" s="701">
        <v>1</v>
      </c>
    </row>
    <row r="1905" spans="1:21" ht="14.4" customHeight="1" x14ac:dyDescent="0.3">
      <c r="A1905" s="661">
        <v>4</v>
      </c>
      <c r="B1905" s="662" t="s">
        <v>3182</v>
      </c>
      <c r="C1905" s="662" t="s">
        <v>3518</v>
      </c>
      <c r="D1905" s="743" t="s">
        <v>5665</v>
      </c>
      <c r="E1905" s="744" t="s">
        <v>3560</v>
      </c>
      <c r="F1905" s="662" t="s">
        <v>3512</v>
      </c>
      <c r="G1905" s="662" t="s">
        <v>3573</v>
      </c>
      <c r="H1905" s="662" t="s">
        <v>1373</v>
      </c>
      <c r="I1905" s="662" t="s">
        <v>1641</v>
      </c>
      <c r="J1905" s="662" t="s">
        <v>1557</v>
      </c>
      <c r="K1905" s="662" t="s">
        <v>3351</v>
      </c>
      <c r="L1905" s="663">
        <v>154.36000000000001</v>
      </c>
      <c r="M1905" s="663">
        <v>1080.52</v>
      </c>
      <c r="N1905" s="662">
        <v>7</v>
      </c>
      <c r="O1905" s="745">
        <v>3.5</v>
      </c>
      <c r="P1905" s="663">
        <v>154.36000000000001</v>
      </c>
      <c r="Q1905" s="678">
        <v>0.14285714285714288</v>
      </c>
      <c r="R1905" s="662">
        <v>1</v>
      </c>
      <c r="S1905" s="678">
        <v>0.14285714285714285</v>
      </c>
      <c r="T1905" s="745">
        <v>1</v>
      </c>
      <c r="U1905" s="701">
        <v>0.2857142857142857</v>
      </c>
    </row>
    <row r="1906" spans="1:21" ht="14.4" customHeight="1" x14ac:dyDescent="0.3">
      <c r="A1906" s="661">
        <v>4</v>
      </c>
      <c r="B1906" s="662" t="s">
        <v>3182</v>
      </c>
      <c r="C1906" s="662" t="s">
        <v>3518</v>
      </c>
      <c r="D1906" s="743" t="s">
        <v>5665</v>
      </c>
      <c r="E1906" s="744" t="s">
        <v>3560</v>
      </c>
      <c r="F1906" s="662" t="s">
        <v>3512</v>
      </c>
      <c r="G1906" s="662" t="s">
        <v>4659</v>
      </c>
      <c r="H1906" s="662" t="s">
        <v>597</v>
      </c>
      <c r="I1906" s="662" t="s">
        <v>4660</v>
      </c>
      <c r="J1906" s="662" t="s">
        <v>4661</v>
      </c>
      <c r="K1906" s="662" t="s">
        <v>986</v>
      </c>
      <c r="L1906" s="663">
        <v>118.03</v>
      </c>
      <c r="M1906" s="663">
        <v>590.15000000000009</v>
      </c>
      <c r="N1906" s="662">
        <v>5</v>
      </c>
      <c r="O1906" s="745">
        <v>1</v>
      </c>
      <c r="P1906" s="663">
        <v>354.09000000000003</v>
      </c>
      <c r="Q1906" s="678">
        <v>0.6</v>
      </c>
      <c r="R1906" s="662">
        <v>3</v>
      </c>
      <c r="S1906" s="678">
        <v>0.6</v>
      </c>
      <c r="T1906" s="745">
        <v>0.5</v>
      </c>
      <c r="U1906" s="701">
        <v>0.5</v>
      </c>
    </row>
    <row r="1907" spans="1:21" ht="14.4" customHeight="1" x14ac:dyDescent="0.3">
      <c r="A1907" s="661">
        <v>4</v>
      </c>
      <c r="B1907" s="662" t="s">
        <v>3182</v>
      </c>
      <c r="C1907" s="662" t="s">
        <v>3518</v>
      </c>
      <c r="D1907" s="743" t="s">
        <v>5665</v>
      </c>
      <c r="E1907" s="744" t="s">
        <v>3560</v>
      </c>
      <c r="F1907" s="662" t="s">
        <v>3512</v>
      </c>
      <c r="G1907" s="662" t="s">
        <v>5023</v>
      </c>
      <c r="H1907" s="662" t="s">
        <v>1373</v>
      </c>
      <c r="I1907" s="662" t="s">
        <v>2320</v>
      </c>
      <c r="J1907" s="662" t="s">
        <v>3430</v>
      </c>
      <c r="K1907" s="662" t="s">
        <v>1880</v>
      </c>
      <c r="L1907" s="663">
        <v>62.46</v>
      </c>
      <c r="M1907" s="663">
        <v>187.38</v>
      </c>
      <c r="N1907" s="662">
        <v>3</v>
      </c>
      <c r="O1907" s="745">
        <v>0.5</v>
      </c>
      <c r="P1907" s="663"/>
      <c r="Q1907" s="678">
        <v>0</v>
      </c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4</v>
      </c>
      <c r="B1908" s="662" t="s">
        <v>3182</v>
      </c>
      <c r="C1908" s="662" t="s">
        <v>3518</v>
      </c>
      <c r="D1908" s="743" t="s">
        <v>5665</v>
      </c>
      <c r="E1908" s="744" t="s">
        <v>3560</v>
      </c>
      <c r="F1908" s="662" t="s">
        <v>3512</v>
      </c>
      <c r="G1908" s="662" t="s">
        <v>5023</v>
      </c>
      <c r="H1908" s="662" t="s">
        <v>1373</v>
      </c>
      <c r="I1908" s="662" t="s">
        <v>2320</v>
      </c>
      <c r="J1908" s="662" t="s">
        <v>3430</v>
      </c>
      <c r="K1908" s="662" t="s">
        <v>1880</v>
      </c>
      <c r="L1908" s="663">
        <v>58.86</v>
      </c>
      <c r="M1908" s="663">
        <v>353.15999999999997</v>
      </c>
      <c r="N1908" s="662">
        <v>6</v>
      </c>
      <c r="O1908" s="745">
        <v>1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4</v>
      </c>
      <c r="B1909" s="662" t="s">
        <v>3182</v>
      </c>
      <c r="C1909" s="662" t="s">
        <v>3518</v>
      </c>
      <c r="D1909" s="743" t="s">
        <v>5665</v>
      </c>
      <c r="E1909" s="744" t="s">
        <v>3560</v>
      </c>
      <c r="F1909" s="662" t="s">
        <v>3512</v>
      </c>
      <c r="G1909" s="662" t="s">
        <v>5023</v>
      </c>
      <c r="H1909" s="662" t="s">
        <v>1373</v>
      </c>
      <c r="I1909" s="662" t="s">
        <v>1454</v>
      </c>
      <c r="J1909" s="662" t="s">
        <v>1455</v>
      </c>
      <c r="K1909" s="662" t="s">
        <v>2963</v>
      </c>
      <c r="L1909" s="663">
        <v>392.42</v>
      </c>
      <c r="M1909" s="663">
        <v>392.42</v>
      </c>
      <c r="N1909" s="662">
        <v>1</v>
      </c>
      <c r="O1909" s="745">
        <v>1</v>
      </c>
      <c r="P1909" s="663">
        <v>392.42</v>
      </c>
      <c r="Q1909" s="678">
        <v>1</v>
      </c>
      <c r="R1909" s="662">
        <v>1</v>
      </c>
      <c r="S1909" s="678">
        <v>1</v>
      </c>
      <c r="T1909" s="745">
        <v>1</v>
      </c>
      <c r="U1909" s="701">
        <v>1</v>
      </c>
    </row>
    <row r="1910" spans="1:21" ht="14.4" customHeight="1" x14ac:dyDescent="0.3">
      <c r="A1910" s="661">
        <v>4</v>
      </c>
      <c r="B1910" s="662" t="s">
        <v>3182</v>
      </c>
      <c r="C1910" s="662" t="s">
        <v>3518</v>
      </c>
      <c r="D1910" s="743" t="s">
        <v>5665</v>
      </c>
      <c r="E1910" s="744" t="s">
        <v>3560</v>
      </c>
      <c r="F1910" s="662" t="s">
        <v>3512</v>
      </c>
      <c r="G1910" s="662" t="s">
        <v>4856</v>
      </c>
      <c r="H1910" s="662" t="s">
        <v>1373</v>
      </c>
      <c r="I1910" s="662" t="s">
        <v>1412</v>
      </c>
      <c r="J1910" s="662" t="s">
        <v>1413</v>
      </c>
      <c r="K1910" s="662" t="s">
        <v>1027</v>
      </c>
      <c r="L1910" s="663">
        <v>35.11</v>
      </c>
      <c r="M1910" s="663">
        <v>386.21</v>
      </c>
      <c r="N1910" s="662">
        <v>11</v>
      </c>
      <c r="O1910" s="745">
        <v>2</v>
      </c>
      <c r="P1910" s="663"/>
      <c r="Q1910" s="678">
        <v>0</v>
      </c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4</v>
      </c>
      <c r="B1911" s="662" t="s">
        <v>3182</v>
      </c>
      <c r="C1911" s="662" t="s">
        <v>3518</v>
      </c>
      <c r="D1911" s="743" t="s">
        <v>5665</v>
      </c>
      <c r="E1911" s="744" t="s">
        <v>3560</v>
      </c>
      <c r="F1911" s="662" t="s">
        <v>3512</v>
      </c>
      <c r="G1911" s="662" t="s">
        <v>3574</v>
      </c>
      <c r="H1911" s="662" t="s">
        <v>597</v>
      </c>
      <c r="I1911" s="662" t="s">
        <v>869</v>
      </c>
      <c r="J1911" s="662" t="s">
        <v>3575</v>
      </c>
      <c r="K1911" s="662" t="s">
        <v>3576</v>
      </c>
      <c r="L1911" s="663">
        <v>0</v>
      </c>
      <c r="M1911" s="663">
        <v>0</v>
      </c>
      <c r="N1911" s="662">
        <v>3</v>
      </c>
      <c r="O1911" s="745">
        <v>0.5</v>
      </c>
      <c r="P1911" s="663">
        <v>0</v>
      </c>
      <c r="Q1911" s="678"/>
      <c r="R1911" s="662">
        <v>3</v>
      </c>
      <c r="S1911" s="678">
        <v>1</v>
      </c>
      <c r="T1911" s="745">
        <v>0.5</v>
      </c>
      <c r="U1911" s="701">
        <v>1</v>
      </c>
    </row>
    <row r="1912" spans="1:21" ht="14.4" customHeight="1" x14ac:dyDescent="0.3">
      <c r="A1912" s="661">
        <v>4</v>
      </c>
      <c r="B1912" s="662" t="s">
        <v>3182</v>
      </c>
      <c r="C1912" s="662" t="s">
        <v>3518</v>
      </c>
      <c r="D1912" s="743" t="s">
        <v>5665</v>
      </c>
      <c r="E1912" s="744" t="s">
        <v>3560</v>
      </c>
      <c r="F1912" s="662" t="s">
        <v>3512</v>
      </c>
      <c r="G1912" s="662" t="s">
        <v>5335</v>
      </c>
      <c r="H1912" s="662" t="s">
        <v>597</v>
      </c>
      <c r="I1912" s="662" t="s">
        <v>1798</v>
      </c>
      <c r="J1912" s="662" t="s">
        <v>1799</v>
      </c>
      <c r="K1912" s="662" t="s">
        <v>1800</v>
      </c>
      <c r="L1912" s="663">
        <v>1065.51</v>
      </c>
      <c r="M1912" s="663">
        <v>6393.0599999999995</v>
      </c>
      <c r="N1912" s="662">
        <v>6</v>
      </c>
      <c r="O1912" s="745">
        <v>1</v>
      </c>
      <c r="P1912" s="663"/>
      <c r="Q1912" s="678">
        <v>0</v>
      </c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4</v>
      </c>
      <c r="B1913" s="662" t="s">
        <v>3182</v>
      </c>
      <c r="C1913" s="662" t="s">
        <v>3518</v>
      </c>
      <c r="D1913" s="743" t="s">
        <v>5665</v>
      </c>
      <c r="E1913" s="744" t="s">
        <v>3560</v>
      </c>
      <c r="F1913" s="662" t="s">
        <v>3512</v>
      </c>
      <c r="G1913" s="662" t="s">
        <v>5335</v>
      </c>
      <c r="H1913" s="662" t="s">
        <v>597</v>
      </c>
      <c r="I1913" s="662" t="s">
        <v>5336</v>
      </c>
      <c r="J1913" s="662" t="s">
        <v>1799</v>
      </c>
      <c r="K1913" s="662" t="s">
        <v>5337</v>
      </c>
      <c r="L1913" s="663">
        <v>0</v>
      </c>
      <c r="M1913" s="663">
        <v>0</v>
      </c>
      <c r="N1913" s="662">
        <v>9</v>
      </c>
      <c r="O1913" s="745">
        <v>2</v>
      </c>
      <c r="P1913" s="663"/>
      <c r="Q1913" s="678"/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4</v>
      </c>
      <c r="B1914" s="662" t="s">
        <v>3182</v>
      </c>
      <c r="C1914" s="662" t="s">
        <v>3518</v>
      </c>
      <c r="D1914" s="743" t="s">
        <v>5665</v>
      </c>
      <c r="E1914" s="744" t="s">
        <v>3560</v>
      </c>
      <c r="F1914" s="662" t="s">
        <v>3512</v>
      </c>
      <c r="G1914" s="662" t="s">
        <v>5338</v>
      </c>
      <c r="H1914" s="662" t="s">
        <v>1373</v>
      </c>
      <c r="I1914" s="662" t="s">
        <v>2305</v>
      </c>
      <c r="J1914" s="662" t="s">
        <v>3434</v>
      </c>
      <c r="K1914" s="662" t="s">
        <v>3435</v>
      </c>
      <c r="L1914" s="663">
        <v>138.83000000000001</v>
      </c>
      <c r="M1914" s="663">
        <v>416.49</v>
      </c>
      <c r="N1914" s="662">
        <v>3</v>
      </c>
      <c r="O1914" s="745">
        <v>0.5</v>
      </c>
      <c r="P1914" s="663"/>
      <c r="Q1914" s="678">
        <v>0</v>
      </c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4</v>
      </c>
      <c r="B1915" s="662" t="s">
        <v>3182</v>
      </c>
      <c r="C1915" s="662" t="s">
        <v>3518</v>
      </c>
      <c r="D1915" s="743" t="s">
        <v>5665</v>
      </c>
      <c r="E1915" s="744" t="s">
        <v>3560</v>
      </c>
      <c r="F1915" s="662" t="s">
        <v>3512</v>
      </c>
      <c r="G1915" s="662" t="s">
        <v>5338</v>
      </c>
      <c r="H1915" s="662" t="s">
        <v>1373</v>
      </c>
      <c r="I1915" s="662" t="s">
        <v>5339</v>
      </c>
      <c r="J1915" s="662" t="s">
        <v>3434</v>
      </c>
      <c r="K1915" s="662" t="s">
        <v>5340</v>
      </c>
      <c r="L1915" s="663">
        <v>416.52</v>
      </c>
      <c r="M1915" s="663">
        <v>1249.56</v>
      </c>
      <c r="N1915" s="662">
        <v>3</v>
      </c>
      <c r="O1915" s="745">
        <v>1</v>
      </c>
      <c r="P1915" s="663"/>
      <c r="Q1915" s="678">
        <v>0</v>
      </c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4</v>
      </c>
      <c r="B1916" s="662" t="s">
        <v>3182</v>
      </c>
      <c r="C1916" s="662" t="s">
        <v>3518</v>
      </c>
      <c r="D1916" s="743" t="s">
        <v>5665</v>
      </c>
      <c r="E1916" s="744" t="s">
        <v>3560</v>
      </c>
      <c r="F1916" s="662" t="s">
        <v>3512</v>
      </c>
      <c r="G1916" s="662" t="s">
        <v>5341</v>
      </c>
      <c r="H1916" s="662" t="s">
        <v>597</v>
      </c>
      <c r="I1916" s="662" t="s">
        <v>5342</v>
      </c>
      <c r="J1916" s="662" t="s">
        <v>5343</v>
      </c>
      <c r="K1916" s="662" t="s">
        <v>4017</v>
      </c>
      <c r="L1916" s="663">
        <v>106.47</v>
      </c>
      <c r="M1916" s="663">
        <v>425.88</v>
      </c>
      <c r="N1916" s="662">
        <v>4</v>
      </c>
      <c r="O1916" s="745">
        <v>1</v>
      </c>
      <c r="P1916" s="663"/>
      <c r="Q1916" s="678">
        <v>0</v>
      </c>
      <c r="R1916" s="662"/>
      <c r="S1916" s="678">
        <v>0</v>
      </c>
      <c r="T1916" s="745"/>
      <c r="U1916" s="701">
        <v>0</v>
      </c>
    </row>
    <row r="1917" spans="1:21" ht="14.4" customHeight="1" x14ac:dyDescent="0.3">
      <c r="A1917" s="661">
        <v>4</v>
      </c>
      <c r="B1917" s="662" t="s">
        <v>3182</v>
      </c>
      <c r="C1917" s="662" t="s">
        <v>3518</v>
      </c>
      <c r="D1917" s="743" t="s">
        <v>5665</v>
      </c>
      <c r="E1917" s="744" t="s">
        <v>3560</v>
      </c>
      <c r="F1917" s="662" t="s">
        <v>3512</v>
      </c>
      <c r="G1917" s="662" t="s">
        <v>3577</v>
      </c>
      <c r="H1917" s="662" t="s">
        <v>597</v>
      </c>
      <c r="I1917" s="662" t="s">
        <v>1131</v>
      </c>
      <c r="J1917" s="662" t="s">
        <v>3578</v>
      </c>
      <c r="K1917" s="662" t="s">
        <v>3579</v>
      </c>
      <c r="L1917" s="663">
        <v>0</v>
      </c>
      <c r="M1917" s="663">
        <v>0</v>
      </c>
      <c r="N1917" s="662">
        <v>3</v>
      </c>
      <c r="O1917" s="745">
        <v>2</v>
      </c>
      <c r="P1917" s="663">
        <v>0</v>
      </c>
      <c r="Q1917" s="678"/>
      <c r="R1917" s="662">
        <v>3</v>
      </c>
      <c r="S1917" s="678">
        <v>1</v>
      </c>
      <c r="T1917" s="745">
        <v>2</v>
      </c>
      <c r="U1917" s="701">
        <v>1</v>
      </c>
    </row>
    <row r="1918" spans="1:21" ht="14.4" customHeight="1" x14ac:dyDescent="0.3">
      <c r="A1918" s="661">
        <v>4</v>
      </c>
      <c r="B1918" s="662" t="s">
        <v>3182</v>
      </c>
      <c r="C1918" s="662" t="s">
        <v>3518</v>
      </c>
      <c r="D1918" s="743" t="s">
        <v>5665</v>
      </c>
      <c r="E1918" s="744" t="s">
        <v>3560</v>
      </c>
      <c r="F1918" s="662" t="s">
        <v>3512</v>
      </c>
      <c r="G1918" s="662" t="s">
        <v>4589</v>
      </c>
      <c r="H1918" s="662" t="s">
        <v>597</v>
      </c>
      <c r="I1918" s="662" t="s">
        <v>5344</v>
      </c>
      <c r="J1918" s="662" t="s">
        <v>5345</v>
      </c>
      <c r="K1918" s="662" t="s">
        <v>964</v>
      </c>
      <c r="L1918" s="663">
        <v>0</v>
      </c>
      <c r="M1918" s="663">
        <v>0</v>
      </c>
      <c r="N1918" s="662">
        <v>1</v>
      </c>
      <c r="O1918" s="745">
        <v>0.5</v>
      </c>
      <c r="P1918" s="663"/>
      <c r="Q1918" s="678"/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4</v>
      </c>
      <c r="B1919" s="662" t="s">
        <v>3182</v>
      </c>
      <c r="C1919" s="662" t="s">
        <v>3518</v>
      </c>
      <c r="D1919" s="743" t="s">
        <v>5665</v>
      </c>
      <c r="E1919" s="744" t="s">
        <v>3560</v>
      </c>
      <c r="F1919" s="662" t="s">
        <v>3512</v>
      </c>
      <c r="G1919" s="662" t="s">
        <v>5346</v>
      </c>
      <c r="H1919" s="662" t="s">
        <v>597</v>
      </c>
      <c r="I1919" s="662" t="s">
        <v>5347</v>
      </c>
      <c r="J1919" s="662" t="s">
        <v>5348</v>
      </c>
      <c r="K1919" s="662" t="s">
        <v>2877</v>
      </c>
      <c r="L1919" s="663">
        <v>0</v>
      </c>
      <c r="M1919" s="663">
        <v>0</v>
      </c>
      <c r="N1919" s="662">
        <v>2</v>
      </c>
      <c r="O1919" s="745">
        <v>1</v>
      </c>
      <c r="P1919" s="663">
        <v>0</v>
      </c>
      <c r="Q1919" s="678"/>
      <c r="R1919" s="662">
        <v>1</v>
      </c>
      <c r="S1919" s="678">
        <v>0.5</v>
      </c>
      <c r="T1919" s="745">
        <v>0.5</v>
      </c>
      <c r="U1919" s="701">
        <v>0.5</v>
      </c>
    </row>
    <row r="1920" spans="1:21" ht="14.4" customHeight="1" x14ac:dyDescent="0.3">
      <c r="A1920" s="661">
        <v>4</v>
      </c>
      <c r="B1920" s="662" t="s">
        <v>3182</v>
      </c>
      <c r="C1920" s="662" t="s">
        <v>3518</v>
      </c>
      <c r="D1920" s="743" t="s">
        <v>5665</v>
      </c>
      <c r="E1920" s="744" t="s">
        <v>3560</v>
      </c>
      <c r="F1920" s="662" t="s">
        <v>3512</v>
      </c>
      <c r="G1920" s="662" t="s">
        <v>4998</v>
      </c>
      <c r="H1920" s="662" t="s">
        <v>597</v>
      </c>
      <c r="I1920" s="662" t="s">
        <v>5038</v>
      </c>
      <c r="J1920" s="662" t="s">
        <v>5039</v>
      </c>
      <c r="K1920" s="662" t="s">
        <v>5040</v>
      </c>
      <c r="L1920" s="663">
        <v>100.11</v>
      </c>
      <c r="M1920" s="663">
        <v>600.66</v>
      </c>
      <c r="N1920" s="662">
        <v>6</v>
      </c>
      <c r="O1920" s="745">
        <v>1</v>
      </c>
      <c r="P1920" s="663"/>
      <c r="Q1920" s="678">
        <v>0</v>
      </c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4</v>
      </c>
      <c r="B1921" s="662" t="s">
        <v>3182</v>
      </c>
      <c r="C1921" s="662" t="s">
        <v>3518</v>
      </c>
      <c r="D1921" s="743" t="s">
        <v>5665</v>
      </c>
      <c r="E1921" s="744" t="s">
        <v>3560</v>
      </c>
      <c r="F1921" s="662" t="s">
        <v>3512</v>
      </c>
      <c r="G1921" s="662" t="s">
        <v>4998</v>
      </c>
      <c r="H1921" s="662" t="s">
        <v>597</v>
      </c>
      <c r="I1921" s="662" t="s">
        <v>5349</v>
      </c>
      <c r="J1921" s="662" t="s">
        <v>5039</v>
      </c>
      <c r="K1921" s="662" t="s">
        <v>5040</v>
      </c>
      <c r="L1921" s="663">
        <v>100.11</v>
      </c>
      <c r="M1921" s="663">
        <v>300.33</v>
      </c>
      <c r="N1921" s="662">
        <v>3</v>
      </c>
      <c r="O1921" s="745">
        <v>0.5</v>
      </c>
      <c r="P1921" s="663"/>
      <c r="Q1921" s="678">
        <v>0</v>
      </c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4</v>
      </c>
      <c r="B1922" s="662" t="s">
        <v>3182</v>
      </c>
      <c r="C1922" s="662" t="s">
        <v>3518</v>
      </c>
      <c r="D1922" s="743" t="s">
        <v>5665</v>
      </c>
      <c r="E1922" s="744" t="s">
        <v>3560</v>
      </c>
      <c r="F1922" s="662" t="s">
        <v>3512</v>
      </c>
      <c r="G1922" s="662" t="s">
        <v>4998</v>
      </c>
      <c r="H1922" s="662" t="s">
        <v>597</v>
      </c>
      <c r="I1922" s="662" t="s">
        <v>5350</v>
      </c>
      <c r="J1922" s="662" t="s">
        <v>5039</v>
      </c>
      <c r="K1922" s="662" t="s">
        <v>5040</v>
      </c>
      <c r="L1922" s="663">
        <v>0</v>
      </c>
      <c r="M1922" s="663">
        <v>0</v>
      </c>
      <c r="N1922" s="662">
        <v>12</v>
      </c>
      <c r="O1922" s="745">
        <v>2</v>
      </c>
      <c r="P1922" s="663"/>
      <c r="Q1922" s="678"/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4</v>
      </c>
      <c r="B1923" s="662" t="s">
        <v>3182</v>
      </c>
      <c r="C1923" s="662" t="s">
        <v>3518</v>
      </c>
      <c r="D1923" s="743" t="s">
        <v>5665</v>
      </c>
      <c r="E1923" s="744" t="s">
        <v>3560</v>
      </c>
      <c r="F1923" s="662" t="s">
        <v>3512</v>
      </c>
      <c r="G1923" s="662" t="s">
        <v>3653</v>
      </c>
      <c r="H1923" s="662" t="s">
        <v>597</v>
      </c>
      <c r="I1923" s="662" t="s">
        <v>5351</v>
      </c>
      <c r="J1923" s="662" t="s">
        <v>4960</v>
      </c>
      <c r="K1923" s="662" t="s">
        <v>5209</v>
      </c>
      <c r="L1923" s="663">
        <v>26.37</v>
      </c>
      <c r="M1923" s="663">
        <v>105.48</v>
      </c>
      <c r="N1923" s="662">
        <v>4</v>
      </c>
      <c r="O1923" s="745">
        <v>1</v>
      </c>
      <c r="P1923" s="663"/>
      <c r="Q1923" s="678">
        <v>0</v>
      </c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4</v>
      </c>
      <c r="B1924" s="662" t="s">
        <v>3182</v>
      </c>
      <c r="C1924" s="662" t="s">
        <v>3518</v>
      </c>
      <c r="D1924" s="743" t="s">
        <v>5665</v>
      </c>
      <c r="E1924" s="744" t="s">
        <v>3560</v>
      </c>
      <c r="F1924" s="662" t="s">
        <v>3512</v>
      </c>
      <c r="G1924" s="662" t="s">
        <v>3653</v>
      </c>
      <c r="H1924" s="662" t="s">
        <v>597</v>
      </c>
      <c r="I1924" s="662" t="s">
        <v>4959</v>
      </c>
      <c r="J1924" s="662" t="s">
        <v>4960</v>
      </c>
      <c r="K1924" s="662" t="s">
        <v>4961</v>
      </c>
      <c r="L1924" s="663">
        <v>52.75</v>
      </c>
      <c r="M1924" s="663">
        <v>105.5</v>
      </c>
      <c r="N1924" s="662">
        <v>2</v>
      </c>
      <c r="O1924" s="745">
        <v>1</v>
      </c>
      <c r="P1924" s="663"/>
      <c r="Q1924" s="678">
        <v>0</v>
      </c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4</v>
      </c>
      <c r="B1925" s="662" t="s">
        <v>3182</v>
      </c>
      <c r="C1925" s="662" t="s">
        <v>3518</v>
      </c>
      <c r="D1925" s="743" t="s">
        <v>5665</v>
      </c>
      <c r="E1925" s="744" t="s">
        <v>3560</v>
      </c>
      <c r="F1925" s="662" t="s">
        <v>3512</v>
      </c>
      <c r="G1925" s="662" t="s">
        <v>3583</v>
      </c>
      <c r="H1925" s="662" t="s">
        <v>1373</v>
      </c>
      <c r="I1925" s="662" t="s">
        <v>1404</v>
      </c>
      <c r="J1925" s="662" t="s">
        <v>1405</v>
      </c>
      <c r="K1925" s="662" t="s">
        <v>1406</v>
      </c>
      <c r="L1925" s="663">
        <v>0</v>
      </c>
      <c r="M1925" s="663">
        <v>0</v>
      </c>
      <c r="N1925" s="662">
        <v>2</v>
      </c>
      <c r="O1925" s="745">
        <v>2</v>
      </c>
      <c r="P1925" s="663">
        <v>0</v>
      </c>
      <c r="Q1925" s="678"/>
      <c r="R1925" s="662">
        <v>1</v>
      </c>
      <c r="S1925" s="678">
        <v>0.5</v>
      </c>
      <c r="T1925" s="745">
        <v>1</v>
      </c>
      <c r="U1925" s="701">
        <v>0.5</v>
      </c>
    </row>
    <row r="1926" spans="1:21" ht="14.4" customHeight="1" x14ac:dyDescent="0.3">
      <c r="A1926" s="661">
        <v>4</v>
      </c>
      <c r="B1926" s="662" t="s">
        <v>3182</v>
      </c>
      <c r="C1926" s="662" t="s">
        <v>3518</v>
      </c>
      <c r="D1926" s="743" t="s">
        <v>5665</v>
      </c>
      <c r="E1926" s="744" t="s">
        <v>3560</v>
      </c>
      <c r="F1926" s="662" t="s">
        <v>3512</v>
      </c>
      <c r="G1926" s="662" t="s">
        <v>3700</v>
      </c>
      <c r="H1926" s="662" t="s">
        <v>597</v>
      </c>
      <c r="I1926" s="662" t="s">
        <v>825</v>
      </c>
      <c r="J1926" s="662" t="s">
        <v>826</v>
      </c>
      <c r="K1926" s="662" t="s">
        <v>3701</v>
      </c>
      <c r="L1926" s="663">
        <v>232.37</v>
      </c>
      <c r="M1926" s="663">
        <v>4182.6599999999989</v>
      </c>
      <c r="N1926" s="662">
        <v>18</v>
      </c>
      <c r="O1926" s="745">
        <v>17</v>
      </c>
      <c r="P1926" s="663">
        <v>1626.5899999999997</v>
      </c>
      <c r="Q1926" s="678">
        <v>0.3888888888888889</v>
      </c>
      <c r="R1926" s="662">
        <v>7</v>
      </c>
      <c r="S1926" s="678">
        <v>0.3888888888888889</v>
      </c>
      <c r="T1926" s="745">
        <v>6</v>
      </c>
      <c r="U1926" s="701">
        <v>0.35294117647058826</v>
      </c>
    </row>
    <row r="1927" spans="1:21" ht="14.4" customHeight="1" x14ac:dyDescent="0.3">
      <c r="A1927" s="661">
        <v>4</v>
      </c>
      <c r="B1927" s="662" t="s">
        <v>3182</v>
      </c>
      <c r="C1927" s="662" t="s">
        <v>3518</v>
      </c>
      <c r="D1927" s="743" t="s">
        <v>5665</v>
      </c>
      <c r="E1927" s="744" t="s">
        <v>3560</v>
      </c>
      <c r="F1927" s="662" t="s">
        <v>3512</v>
      </c>
      <c r="G1927" s="662" t="s">
        <v>5352</v>
      </c>
      <c r="H1927" s="662" t="s">
        <v>597</v>
      </c>
      <c r="I1927" s="662" t="s">
        <v>5353</v>
      </c>
      <c r="J1927" s="662" t="s">
        <v>5354</v>
      </c>
      <c r="K1927" s="662" t="s">
        <v>5355</v>
      </c>
      <c r="L1927" s="663">
        <v>0</v>
      </c>
      <c r="M1927" s="663">
        <v>0</v>
      </c>
      <c r="N1927" s="662">
        <v>2</v>
      </c>
      <c r="O1927" s="745">
        <v>0.5</v>
      </c>
      <c r="P1927" s="663"/>
      <c r="Q1927" s="678"/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4</v>
      </c>
      <c r="B1928" s="662" t="s">
        <v>3182</v>
      </c>
      <c r="C1928" s="662" t="s">
        <v>3518</v>
      </c>
      <c r="D1928" s="743" t="s">
        <v>5665</v>
      </c>
      <c r="E1928" s="744" t="s">
        <v>3560</v>
      </c>
      <c r="F1928" s="662" t="s">
        <v>3512</v>
      </c>
      <c r="G1928" s="662" t="s">
        <v>3877</v>
      </c>
      <c r="H1928" s="662" t="s">
        <v>1373</v>
      </c>
      <c r="I1928" s="662" t="s">
        <v>2283</v>
      </c>
      <c r="J1928" s="662" t="s">
        <v>2205</v>
      </c>
      <c r="K1928" s="662" t="s">
        <v>3021</v>
      </c>
      <c r="L1928" s="663">
        <v>48.42</v>
      </c>
      <c r="M1928" s="663">
        <v>48.42</v>
      </c>
      <c r="N1928" s="662">
        <v>1</v>
      </c>
      <c r="O1928" s="745">
        <v>0.5</v>
      </c>
      <c r="P1928" s="663"/>
      <c r="Q1928" s="678">
        <v>0</v>
      </c>
      <c r="R1928" s="662"/>
      <c r="S1928" s="678">
        <v>0</v>
      </c>
      <c r="T1928" s="745"/>
      <c r="U1928" s="701">
        <v>0</v>
      </c>
    </row>
    <row r="1929" spans="1:21" ht="14.4" customHeight="1" x14ac:dyDescent="0.3">
      <c r="A1929" s="661">
        <v>4</v>
      </c>
      <c r="B1929" s="662" t="s">
        <v>3182</v>
      </c>
      <c r="C1929" s="662" t="s">
        <v>3518</v>
      </c>
      <c r="D1929" s="743" t="s">
        <v>5665</v>
      </c>
      <c r="E1929" s="744" t="s">
        <v>3560</v>
      </c>
      <c r="F1929" s="662" t="s">
        <v>3512</v>
      </c>
      <c r="G1929" s="662" t="s">
        <v>3877</v>
      </c>
      <c r="H1929" s="662" t="s">
        <v>597</v>
      </c>
      <c r="I1929" s="662" t="s">
        <v>2204</v>
      </c>
      <c r="J1929" s="662" t="s">
        <v>2205</v>
      </c>
      <c r="K1929" s="662" t="s">
        <v>4618</v>
      </c>
      <c r="L1929" s="663">
        <v>48.42</v>
      </c>
      <c r="M1929" s="663">
        <v>48.42</v>
      </c>
      <c r="N1929" s="662">
        <v>1</v>
      </c>
      <c r="O1929" s="745">
        <v>0.5</v>
      </c>
      <c r="P1929" s="663"/>
      <c r="Q1929" s="678">
        <v>0</v>
      </c>
      <c r="R1929" s="662"/>
      <c r="S1929" s="678">
        <v>0</v>
      </c>
      <c r="T1929" s="745"/>
      <c r="U1929" s="701">
        <v>0</v>
      </c>
    </row>
    <row r="1930" spans="1:21" ht="14.4" customHeight="1" x14ac:dyDescent="0.3">
      <c r="A1930" s="661">
        <v>4</v>
      </c>
      <c r="B1930" s="662" t="s">
        <v>3182</v>
      </c>
      <c r="C1930" s="662" t="s">
        <v>3518</v>
      </c>
      <c r="D1930" s="743" t="s">
        <v>5665</v>
      </c>
      <c r="E1930" s="744" t="s">
        <v>3560</v>
      </c>
      <c r="F1930" s="662" t="s">
        <v>3512</v>
      </c>
      <c r="G1930" s="662" t="s">
        <v>3877</v>
      </c>
      <c r="H1930" s="662" t="s">
        <v>597</v>
      </c>
      <c r="I1930" s="662" t="s">
        <v>5356</v>
      </c>
      <c r="J1930" s="662" t="s">
        <v>3879</v>
      </c>
      <c r="K1930" s="662" t="s">
        <v>5357</v>
      </c>
      <c r="L1930" s="663">
        <v>0</v>
      </c>
      <c r="M1930" s="663">
        <v>0</v>
      </c>
      <c r="N1930" s="662">
        <v>1</v>
      </c>
      <c r="O1930" s="745">
        <v>1</v>
      </c>
      <c r="P1930" s="663"/>
      <c r="Q1930" s="678"/>
      <c r="R1930" s="662"/>
      <c r="S1930" s="678">
        <v>0</v>
      </c>
      <c r="T1930" s="745"/>
      <c r="U1930" s="701">
        <v>0</v>
      </c>
    </row>
    <row r="1931" spans="1:21" ht="14.4" customHeight="1" x14ac:dyDescent="0.3">
      <c r="A1931" s="661">
        <v>4</v>
      </c>
      <c r="B1931" s="662" t="s">
        <v>3182</v>
      </c>
      <c r="C1931" s="662" t="s">
        <v>3518</v>
      </c>
      <c r="D1931" s="743" t="s">
        <v>5665</v>
      </c>
      <c r="E1931" s="744" t="s">
        <v>3560</v>
      </c>
      <c r="F1931" s="662" t="s">
        <v>3512</v>
      </c>
      <c r="G1931" s="662" t="s">
        <v>3877</v>
      </c>
      <c r="H1931" s="662" t="s">
        <v>597</v>
      </c>
      <c r="I1931" s="662" t="s">
        <v>3878</v>
      </c>
      <c r="J1931" s="662" t="s">
        <v>3879</v>
      </c>
      <c r="K1931" s="662" t="s">
        <v>3880</v>
      </c>
      <c r="L1931" s="663">
        <v>48.42</v>
      </c>
      <c r="M1931" s="663">
        <v>96.84</v>
      </c>
      <c r="N1931" s="662">
        <v>2</v>
      </c>
      <c r="O1931" s="745">
        <v>1.5</v>
      </c>
      <c r="P1931" s="663"/>
      <c r="Q1931" s="678">
        <v>0</v>
      </c>
      <c r="R1931" s="662"/>
      <c r="S1931" s="678">
        <v>0</v>
      </c>
      <c r="T1931" s="745"/>
      <c r="U1931" s="701">
        <v>0</v>
      </c>
    </row>
    <row r="1932" spans="1:21" ht="14.4" customHeight="1" x14ac:dyDescent="0.3">
      <c r="A1932" s="661">
        <v>4</v>
      </c>
      <c r="B1932" s="662" t="s">
        <v>3182</v>
      </c>
      <c r="C1932" s="662" t="s">
        <v>3518</v>
      </c>
      <c r="D1932" s="743" t="s">
        <v>5665</v>
      </c>
      <c r="E1932" s="744" t="s">
        <v>3560</v>
      </c>
      <c r="F1932" s="662" t="s">
        <v>3512</v>
      </c>
      <c r="G1932" s="662" t="s">
        <v>3589</v>
      </c>
      <c r="H1932" s="662" t="s">
        <v>597</v>
      </c>
      <c r="I1932" s="662" t="s">
        <v>3639</v>
      </c>
      <c r="J1932" s="662" t="s">
        <v>3591</v>
      </c>
      <c r="K1932" s="662" t="s">
        <v>1845</v>
      </c>
      <c r="L1932" s="663">
        <v>301.2</v>
      </c>
      <c r="M1932" s="663">
        <v>602.4</v>
      </c>
      <c r="N1932" s="662">
        <v>2</v>
      </c>
      <c r="O1932" s="745">
        <v>2</v>
      </c>
      <c r="P1932" s="663">
        <v>602.4</v>
      </c>
      <c r="Q1932" s="678">
        <v>1</v>
      </c>
      <c r="R1932" s="662">
        <v>2</v>
      </c>
      <c r="S1932" s="678">
        <v>1</v>
      </c>
      <c r="T1932" s="745">
        <v>2</v>
      </c>
      <c r="U1932" s="701">
        <v>1</v>
      </c>
    </row>
    <row r="1933" spans="1:21" ht="14.4" customHeight="1" x14ac:dyDescent="0.3">
      <c r="A1933" s="661">
        <v>4</v>
      </c>
      <c r="B1933" s="662" t="s">
        <v>3182</v>
      </c>
      <c r="C1933" s="662" t="s">
        <v>3518</v>
      </c>
      <c r="D1933" s="743" t="s">
        <v>5665</v>
      </c>
      <c r="E1933" s="744" t="s">
        <v>3560</v>
      </c>
      <c r="F1933" s="662" t="s">
        <v>3512</v>
      </c>
      <c r="G1933" s="662" t="s">
        <v>3589</v>
      </c>
      <c r="H1933" s="662" t="s">
        <v>597</v>
      </c>
      <c r="I1933" s="662" t="s">
        <v>3639</v>
      </c>
      <c r="J1933" s="662" t="s">
        <v>3591</v>
      </c>
      <c r="K1933" s="662" t="s">
        <v>1845</v>
      </c>
      <c r="L1933" s="663">
        <v>185.26</v>
      </c>
      <c r="M1933" s="663">
        <v>185.26</v>
      </c>
      <c r="N1933" s="662">
        <v>1</v>
      </c>
      <c r="O1933" s="745">
        <v>1</v>
      </c>
      <c r="P1933" s="663">
        <v>185.26</v>
      </c>
      <c r="Q1933" s="678">
        <v>1</v>
      </c>
      <c r="R1933" s="662">
        <v>1</v>
      </c>
      <c r="S1933" s="678">
        <v>1</v>
      </c>
      <c r="T1933" s="745">
        <v>1</v>
      </c>
      <c r="U1933" s="701">
        <v>1</v>
      </c>
    </row>
    <row r="1934" spans="1:21" ht="14.4" customHeight="1" x14ac:dyDescent="0.3">
      <c r="A1934" s="661">
        <v>4</v>
      </c>
      <c r="B1934" s="662" t="s">
        <v>3182</v>
      </c>
      <c r="C1934" s="662" t="s">
        <v>3518</v>
      </c>
      <c r="D1934" s="743" t="s">
        <v>5665</v>
      </c>
      <c r="E1934" s="744" t="s">
        <v>3560</v>
      </c>
      <c r="F1934" s="662" t="s">
        <v>3512</v>
      </c>
      <c r="G1934" s="662" t="s">
        <v>3589</v>
      </c>
      <c r="H1934" s="662" t="s">
        <v>597</v>
      </c>
      <c r="I1934" s="662" t="s">
        <v>1844</v>
      </c>
      <c r="J1934" s="662" t="s">
        <v>1841</v>
      </c>
      <c r="K1934" s="662" t="s">
        <v>1845</v>
      </c>
      <c r="L1934" s="663">
        <v>301.2</v>
      </c>
      <c r="M1934" s="663">
        <v>301.2</v>
      </c>
      <c r="N1934" s="662">
        <v>1</v>
      </c>
      <c r="O1934" s="745">
        <v>1</v>
      </c>
      <c r="P1934" s="663"/>
      <c r="Q1934" s="678">
        <v>0</v>
      </c>
      <c r="R1934" s="662"/>
      <c r="S1934" s="678">
        <v>0</v>
      </c>
      <c r="T1934" s="745"/>
      <c r="U1934" s="701">
        <v>0</v>
      </c>
    </row>
    <row r="1935" spans="1:21" ht="14.4" customHeight="1" x14ac:dyDescent="0.3">
      <c r="A1935" s="661">
        <v>4</v>
      </c>
      <c r="B1935" s="662" t="s">
        <v>3182</v>
      </c>
      <c r="C1935" s="662" t="s">
        <v>3518</v>
      </c>
      <c r="D1935" s="743" t="s">
        <v>5665</v>
      </c>
      <c r="E1935" s="744" t="s">
        <v>3560</v>
      </c>
      <c r="F1935" s="662" t="s">
        <v>3512</v>
      </c>
      <c r="G1935" s="662" t="s">
        <v>3772</v>
      </c>
      <c r="H1935" s="662" t="s">
        <v>597</v>
      </c>
      <c r="I1935" s="662" t="s">
        <v>1167</v>
      </c>
      <c r="J1935" s="662" t="s">
        <v>1168</v>
      </c>
      <c r="K1935" s="662" t="s">
        <v>1169</v>
      </c>
      <c r="L1935" s="663">
        <v>173.31</v>
      </c>
      <c r="M1935" s="663">
        <v>346.62</v>
      </c>
      <c r="N1935" s="662">
        <v>2</v>
      </c>
      <c r="O1935" s="745">
        <v>0.5</v>
      </c>
      <c r="P1935" s="663"/>
      <c r="Q1935" s="678">
        <v>0</v>
      </c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4</v>
      </c>
      <c r="B1936" s="662" t="s">
        <v>3182</v>
      </c>
      <c r="C1936" s="662" t="s">
        <v>3518</v>
      </c>
      <c r="D1936" s="743" t="s">
        <v>5665</v>
      </c>
      <c r="E1936" s="744" t="s">
        <v>3560</v>
      </c>
      <c r="F1936" s="662" t="s">
        <v>3512</v>
      </c>
      <c r="G1936" s="662" t="s">
        <v>3772</v>
      </c>
      <c r="H1936" s="662" t="s">
        <v>597</v>
      </c>
      <c r="I1936" s="662" t="s">
        <v>5358</v>
      </c>
      <c r="J1936" s="662" t="s">
        <v>1168</v>
      </c>
      <c r="K1936" s="662" t="s">
        <v>1169</v>
      </c>
      <c r="L1936" s="663">
        <v>161.66</v>
      </c>
      <c r="M1936" s="663">
        <v>484.98</v>
      </c>
      <c r="N1936" s="662">
        <v>3</v>
      </c>
      <c r="O1936" s="745">
        <v>0.5</v>
      </c>
      <c r="P1936" s="663"/>
      <c r="Q1936" s="678">
        <v>0</v>
      </c>
      <c r="R1936" s="662"/>
      <c r="S1936" s="678">
        <v>0</v>
      </c>
      <c r="T1936" s="745"/>
      <c r="U1936" s="701">
        <v>0</v>
      </c>
    </row>
    <row r="1937" spans="1:21" ht="14.4" customHeight="1" x14ac:dyDescent="0.3">
      <c r="A1937" s="661">
        <v>4</v>
      </c>
      <c r="B1937" s="662" t="s">
        <v>3182</v>
      </c>
      <c r="C1937" s="662" t="s">
        <v>3518</v>
      </c>
      <c r="D1937" s="743" t="s">
        <v>5665</v>
      </c>
      <c r="E1937" s="744" t="s">
        <v>3560</v>
      </c>
      <c r="F1937" s="662" t="s">
        <v>3512</v>
      </c>
      <c r="G1937" s="662" t="s">
        <v>3772</v>
      </c>
      <c r="H1937" s="662" t="s">
        <v>597</v>
      </c>
      <c r="I1937" s="662" t="s">
        <v>1366</v>
      </c>
      <c r="J1937" s="662" t="s">
        <v>1168</v>
      </c>
      <c r="K1937" s="662" t="s">
        <v>1169</v>
      </c>
      <c r="L1937" s="663">
        <v>161.66</v>
      </c>
      <c r="M1937" s="663">
        <v>323.32</v>
      </c>
      <c r="N1937" s="662">
        <v>2</v>
      </c>
      <c r="O1937" s="745">
        <v>0.5</v>
      </c>
      <c r="P1937" s="663"/>
      <c r="Q1937" s="678">
        <v>0</v>
      </c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4</v>
      </c>
      <c r="B1938" s="662" t="s">
        <v>3182</v>
      </c>
      <c r="C1938" s="662" t="s">
        <v>3518</v>
      </c>
      <c r="D1938" s="743" t="s">
        <v>5665</v>
      </c>
      <c r="E1938" s="744" t="s">
        <v>3560</v>
      </c>
      <c r="F1938" s="662" t="s">
        <v>3512</v>
      </c>
      <c r="G1938" s="662" t="s">
        <v>3995</v>
      </c>
      <c r="H1938" s="662" t="s">
        <v>597</v>
      </c>
      <c r="I1938" s="662" t="s">
        <v>4044</v>
      </c>
      <c r="J1938" s="662" t="s">
        <v>4045</v>
      </c>
      <c r="K1938" s="662" t="s">
        <v>2715</v>
      </c>
      <c r="L1938" s="663">
        <v>215.12</v>
      </c>
      <c r="M1938" s="663">
        <v>1505.8400000000001</v>
      </c>
      <c r="N1938" s="662">
        <v>7</v>
      </c>
      <c r="O1938" s="745">
        <v>7</v>
      </c>
      <c r="P1938" s="663">
        <v>860.48</v>
      </c>
      <c r="Q1938" s="678">
        <v>0.5714285714285714</v>
      </c>
      <c r="R1938" s="662">
        <v>4</v>
      </c>
      <c r="S1938" s="678">
        <v>0.5714285714285714</v>
      </c>
      <c r="T1938" s="745">
        <v>4</v>
      </c>
      <c r="U1938" s="701">
        <v>0.5714285714285714</v>
      </c>
    </row>
    <row r="1939" spans="1:21" ht="14.4" customHeight="1" x14ac:dyDescent="0.3">
      <c r="A1939" s="661">
        <v>4</v>
      </c>
      <c r="B1939" s="662" t="s">
        <v>3182</v>
      </c>
      <c r="C1939" s="662" t="s">
        <v>3518</v>
      </c>
      <c r="D1939" s="743" t="s">
        <v>5665</v>
      </c>
      <c r="E1939" s="744" t="s">
        <v>3560</v>
      </c>
      <c r="F1939" s="662" t="s">
        <v>3512</v>
      </c>
      <c r="G1939" s="662" t="s">
        <v>3592</v>
      </c>
      <c r="H1939" s="662" t="s">
        <v>597</v>
      </c>
      <c r="I1939" s="662" t="s">
        <v>1329</v>
      </c>
      <c r="J1939" s="662" t="s">
        <v>1330</v>
      </c>
      <c r="K1939" s="662" t="s">
        <v>1331</v>
      </c>
      <c r="L1939" s="663">
        <v>108.44</v>
      </c>
      <c r="M1939" s="663">
        <v>108.44</v>
      </c>
      <c r="N1939" s="662">
        <v>1</v>
      </c>
      <c r="O1939" s="745">
        <v>1</v>
      </c>
      <c r="P1939" s="663">
        <v>108.44</v>
      </c>
      <c r="Q1939" s="678">
        <v>1</v>
      </c>
      <c r="R1939" s="662">
        <v>1</v>
      </c>
      <c r="S1939" s="678">
        <v>1</v>
      </c>
      <c r="T1939" s="745">
        <v>1</v>
      </c>
      <c r="U1939" s="701">
        <v>1</v>
      </c>
    </row>
    <row r="1940" spans="1:21" ht="14.4" customHeight="1" x14ac:dyDescent="0.3">
      <c r="A1940" s="661">
        <v>4</v>
      </c>
      <c r="B1940" s="662" t="s">
        <v>3182</v>
      </c>
      <c r="C1940" s="662" t="s">
        <v>3518</v>
      </c>
      <c r="D1940" s="743" t="s">
        <v>5665</v>
      </c>
      <c r="E1940" s="744" t="s">
        <v>3560</v>
      </c>
      <c r="F1940" s="662" t="s">
        <v>3512</v>
      </c>
      <c r="G1940" s="662" t="s">
        <v>3881</v>
      </c>
      <c r="H1940" s="662" t="s">
        <v>1373</v>
      </c>
      <c r="I1940" s="662" t="s">
        <v>2366</v>
      </c>
      <c r="J1940" s="662" t="s">
        <v>2367</v>
      </c>
      <c r="K1940" s="662" t="s">
        <v>1880</v>
      </c>
      <c r="L1940" s="663">
        <v>124.91</v>
      </c>
      <c r="M1940" s="663">
        <v>374.73</v>
      </c>
      <c r="N1940" s="662">
        <v>3</v>
      </c>
      <c r="O1940" s="745">
        <v>0.5</v>
      </c>
      <c r="P1940" s="663"/>
      <c r="Q1940" s="678">
        <v>0</v>
      </c>
      <c r="R1940" s="662"/>
      <c r="S1940" s="678">
        <v>0</v>
      </c>
      <c r="T1940" s="745"/>
      <c r="U1940" s="701">
        <v>0</v>
      </c>
    </row>
    <row r="1941" spans="1:21" ht="14.4" customHeight="1" x14ac:dyDescent="0.3">
      <c r="A1941" s="661">
        <v>4</v>
      </c>
      <c r="B1941" s="662" t="s">
        <v>3182</v>
      </c>
      <c r="C1941" s="662" t="s">
        <v>3518</v>
      </c>
      <c r="D1941" s="743" t="s">
        <v>5665</v>
      </c>
      <c r="E1941" s="744" t="s">
        <v>3560</v>
      </c>
      <c r="F1941" s="662" t="s">
        <v>3512</v>
      </c>
      <c r="G1941" s="662" t="s">
        <v>3881</v>
      </c>
      <c r="H1941" s="662" t="s">
        <v>1373</v>
      </c>
      <c r="I1941" s="662" t="s">
        <v>2372</v>
      </c>
      <c r="J1941" s="662" t="s">
        <v>2373</v>
      </c>
      <c r="K1941" s="662" t="s">
        <v>2374</v>
      </c>
      <c r="L1941" s="663">
        <v>278.64</v>
      </c>
      <c r="M1941" s="663">
        <v>2507.7599999999998</v>
      </c>
      <c r="N1941" s="662">
        <v>9</v>
      </c>
      <c r="O1941" s="745">
        <v>1.5</v>
      </c>
      <c r="P1941" s="663"/>
      <c r="Q1941" s="678">
        <v>0</v>
      </c>
      <c r="R1941" s="662"/>
      <c r="S1941" s="678">
        <v>0</v>
      </c>
      <c r="T1941" s="745"/>
      <c r="U1941" s="701">
        <v>0</v>
      </c>
    </row>
    <row r="1942" spans="1:21" ht="14.4" customHeight="1" x14ac:dyDescent="0.3">
      <c r="A1942" s="661">
        <v>4</v>
      </c>
      <c r="B1942" s="662" t="s">
        <v>3182</v>
      </c>
      <c r="C1942" s="662" t="s">
        <v>3518</v>
      </c>
      <c r="D1942" s="743" t="s">
        <v>5665</v>
      </c>
      <c r="E1942" s="744" t="s">
        <v>3560</v>
      </c>
      <c r="F1942" s="662" t="s">
        <v>3512</v>
      </c>
      <c r="G1942" s="662" t="s">
        <v>3928</v>
      </c>
      <c r="H1942" s="662" t="s">
        <v>597</v>
      </c>
      <c r="I1942" s="662" t="s">
        <v>3929</v>
      </c>
      <c r="J1942" s="662" t="s">
        <v>1158</v>
      </c>
      <c r="K1942" s="662" t="s">
        <v>3930</v>
      </c>
      <c r="L1942" s="663">
        <v>121.96</v>
      </c>
      <c r="M1942" s="663">
        <v>243.92</v>
      </c>
      <c r="N1942" s="662">
        <v>2</v>
      </c>
      <c r="O1942" s="745">
        <v>1.5</v>
      </c>
      <c r="P1942" s="663">
        <v>121.96</v>
      </c>
      <c r="Q1942" s="678">
        <v>0.5</v>
      </c>
      <c r="R1942" s="662">
        <v>1</v>
      </c>
      <c r="S1942" s="678">
        <v>0.5</v>
      </c>
      <c r="T1942" s="745">
        <v>1</v>
      </c>
      <c r="U1942" s="701">
        <v>0.66666666666666663</v>
      </c>
    </row>
    <row r="1943" spans="1:21" ht="14.4" customHeight="1" x14ac:dyDescent="0.3">
      <c r="A1943" s="661">
        <v>4</v>
      </c>
      <c r="B1943" s="662" t="s">
        <v>3182</v>
      </c>
      <c r="C1943" s="662" t="s">
        <v>3518</v>
      </c>
      <c r="D1943" s="743" t="s">
        <v>5665</v>
      </c>
      <c r="E1943" s="744" t="s">
        <v>3560</v>
      </c>
      <c r="F1943" s="662" t="s">
        <v>3512</v>
      </c>
      <c r="G1943" s="662" t="s">
        <v>3599</v>
      </c>
      <c r="H1943" s="662" t="s">
        <v>597</v>
      </c>
      <c r="I1943" s="662" t="s">
        <v>4723</v>
      </c>
      <c r="J1943" s="662" t="s">
        <v>4724</v>
      </c>
      <c r="K1943" s="662" t="s">
        <v>3943</v>
      </c>
      <c r="L1943" s="663">
        <v>0</v>
      </c>
      <c r="M1943" s="663">
        <v>0</v>
      </c>
      <c r="N1943" s="662">
        <v>3</v>
      </c>
      <c r="O1943" s="745">
        <v>1</v>
      </c>
      <c r="P1943" s="663">
        <v>0</v>
      </c>
      <c r="Q1943" s="678"/>
      <c r="R1943" s="662">
        <v>2</v>
      </c>
      <c r="S1943" s="678">
        <v>0.66666666666666663</v>
      </c>
      <c r="T1943" s="745">
        <v>0.5</v>
      </c>
      <c r="U1943" s="701">
        <v>0.5</v>
      </c>
    </row>
    <row r="1944" spans="1:21" ht="14.4" customHeight="1" x14ac:dyDescent="0.3">
      <c r="A1944" s="661">
        <v>4</v>
      </c>
      <c r="B1944" s="662" t="s">
        <v>3182</v>
      </c>
      <c r="C1944" s="662" t="s">
        <v>3518</v>
      </c>
      <c r="D1944" s="743" t="s">
        <v>5665</v>
      </c>
      <c r="E1944" s="744" t="s">
        <v>3560</v>
      </c>
      <c r="F1944" s="662" t="s">
        <v>3512</v>
      </c>
      <c r="G1944" s="662" t="s">
        <v>5359</v>
      </c>
      <c r="H1944" s="662" t="s">
        <v>597</v>
      </c>
      <c r="I1944" s="662" t="s">
        <v>5360</v>
      </c>
      <c r="J1944" s="662" t="s">
        <v>5361</v>
      </c>
      <c r="K1944" s="662" t="s">
        <v>5362</v>
      </c>
      <c r="L1944" s="663">
        <v>0</v>
      </c>
      <c r="M1944" s="663">
        <v>0</v>
      </c>
      <c r="N1944" s="662">
        <v>2</v>
      </c>
      <c r="O1944" s="745">
        <v>2</v>
      </c>
      <c r="P1944" s="663"/>
      <c r="Q1944" s="678"/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4</v>
      </c>
      <c r="B1945" s="662" t="s">
        <v>3182</v>
      </c>
      <c r="C1945" s="662" t="s">
        <v>3518</v>
      </c>
      <c r="D1945" s="743" t="s">
        <v>5665</v>
      </c>
      <c r="E1945" s="744" t="s">
        <v>3560</v>
      </c>
      <c r="F1945" s="662" t="s">
        <v>3512</v>
      </c>
      <c r="G1945" s="662" t="s">
        <v>3602</v>
      </c>
      <c r="H1945" s="662" t="s">
        <v>1373</v>
      </c>
      <c r="I1945" s="662" t="s">
        <v>1538</v>
      </c>
      <c r="J1945" s="662" t="s">
        <v>1539</v>
      </c>
      <c r="K1945" s="662" t="s">
        <v>1540</v>
      </c>
      <c r="L1945" s="663">
        <v>133.94</v>
      </c>
      <c r="M1945" s="663">
        <v>267.88</v>
      </c>
      <c r="N1945" s="662">
        <v>2</v>
      </c>
      <c r="O1945" s="745">
        <v>0.5</v>
      </c>
      <c r="P1945" s="663">
        <v>267.88</v>
      </c>
      <c r="Q1945" s="678">
        <v>1</v>
      </c>
      <c r="R1945" s="662">
        <v>2</v>
      </c>
      <c r="S1945" s="678">
        <v>1</v>
      </c>
      <c r="T1945" s="745">
        <v>0.5</v>
      </c>
      <c r="U1945" s="701">
        <v>1</v>
      </c>
    </row>
    <row r="1946" spans="1:21" ht="14.4" customHeight="1" x14ac:dyDescent="0.3">
      <c r="A1946" s="661">
        <v>4</v>
      </c>
      <c r="B1946" s="662" t="s">
        <v>3182</v>
      </c>
      <c r="C1946" s="662" t="s">
        <v>3518</v>
      </c>
      <c r="D1946" s="743" t="s">
        <v>5665</v>
      </c>
      <c r="E1946" s="744" t="s">
        <v>3560</v>
      </c>
      <c r="F1946" s="662" t="s">
        <v>3513</v>
      </c>
      <c r="G1946" s="662" t="s">
        <v>3603</v>
      </c>
      <c r="H1946" s="662" t="s">
        <v>597</v>
      </c>
      <c r="I1946" s="662" t="s">
        <v>3604</v>
      </c>
      <c r="J1946" s="662" t="s">
        <v>3605</v>
      </c>
      <c r="K1946" s="662"/>
      <c r="L1946" s="663">
        <v>0</v>
      </c>
      <c r="M1946" s="663">
        <v>0</v>
      </c>
      <c r="N1946" s="662">
        <v>6</v>
      </c>
      <c r="O1946" s="745">
        <v>5.5</v>
      </c>
      <c r="P1946" s="663">
        <v>0</v>
      </c>
      <c r="Q1946" s="678"/>
      <c r="R1946" s="662">
        <v>5</v>
      </c>
      <c r="S1946" s="678">
        <v>0.83333333333333337</v>
      </c>
      <c r="T1946" s="745">
        <v>4.5</v>
      </c>
      <c r="U1946" s="701">
        <v>0.81818181818181823</v>
      </c>
    </row>
    <row r="1947" spans="1:21" ht="14.4" customHeight="1" x14ac:dyDescent="0.3">
      <c r="A1947" s="661">
        <v>4</v>
      </c>
      <c r="B1947" s="662" t="s">
        <v>3182</v>
      </c>
      <c r="C1947" s="662" t="s">
        <v>3518</v>
      </c>
      <c r="D1947" s="743" t="s">
        <v>5665</v>
      </c>
      <c r="E1947" s="744" t="s">
        <v>3560</v>
      </c>
      <c r="F1947" s="662" t="s">
        <v>3514</v>
      </c>
      <c r="G1947" s="662" t="s">
        <v>4073</v>
      </c>
      <c r="H1947" s="662" t="s">
        <v>597</v>
      </c>
      <c r="I1947" s="662" t="s">
        <v>4303</v>
      </c>
      <c r="J1947" s="662" t="s">
        <v>4304</v>
      </c>
      <c r="K1947" s="662" t="s">
        <v>4305</v>
      </c>
      <c r="L1947" s="663">
        <v>498.24</v>
      </c>
      <c r="M1947" s="663">
        <v>498.24</v>
      </c>
      <c r="N1947" s="662">
        <v>1</v>
      </c>
      <c r="O1947" s="745">
        <v>1</v>
      </c>
      <c r="P1947" s="663">
        <v>498.24</v>
      </c>
      <c r="Q1947" s="678">
        <v>1</v>
      </c>
      <c r="R1947" s="662">
        <v>1</v>
      </c>
      <c r="S1947" s="678">
        <v>1</v>
      </c>
      <c r="T1947" s="745">
        <v>1</v>
      </c>
      <c r="U1947" s="701">
        <v>1</v>
      </c>
    </row>
    <row r="1948" spans="1:21" ht="14.4" customHeight="1" x14ac:dyDescent="0.3">
      <c r="A1948" s="661">
        <v>4</v>
      </c>
      <c r="B1948" s="662" t="s">
        <v>3182</v>
      </c>
      <c r="C1948" s="662" t="s">
        <v>3518</v>
      </c>
      <c r="D1948" s="743" t="s">
        <v>5665</v>
      </c>
      <c r="E1948" s="744" t="s">
        <v>3560</v>
      </c>
      <c r="F1948" s="662" t="s">
        <v>3514</v>
      </c>
      <c r="G1948" s="662" t="s">
        <v>3820</v>
      </c>
      <c r="H1948" s="662" t="s">
        <v>597</v>
      </c>
      <c r="I1948" s="662" t="s">
        <v>5013</v>
      </c>
      <c r="J1948" s="662" t="s">
        <v>5014</v>
      </c>
      <c r="K1948" s="662" t="s">
        <v>5015</v>
      </c>
      <c r="L1948" s="663">
        <v>35.130000000000003</v>
      </c>
      <c r="M1948" s="663">
        <v>35.130000000000003</v>
      </c>
      <c r="N1948" s="662">
        <v>1</v>
      </c>
      <c r="O1948" s="745">
        <v>1</v>
      </c>
      <c r="P1948" s="663">
        <v>35.130000000000003</v>
      </c>
      <c r="Q1948" s="678">
        <v>1</v>
      </c>
      <c r="R1948" s="662">
        <v>1</v>
      </c>
      <c r="S1948" s="678">
        <v>1</v>
      </c>
      <c r="T1948" s="745">
        <v>1</v>
      </c>
      <c r="U1948" s="701">
        <v>1</v>
      </c>
    </row>
    <row r="1949" spans="1:21" ht="14.4" customHeight="1" x14ac:dyDescent="0.3">
      <c r="A1949" s="661">
        <v>4</v>
      </c>
      <c r="B1949" s="662" t="s">
        <v>3182</v>
      </c>
      <c r="C1949" s="662" t="s">
        <v>3518</v>
      </c>
      <c r="D1949" s="743" t="s">
        <v>5665</v>
      </c>
      <c r="E1949" s="744" t="s">
        <v>3560</v>
      </c>
      <c r="F1949" s="662" t="s">
        <v>3514</v>
      </c>
      <c r="G1949" s="662" t="s">
        <v>3976</v>
      </c>
      <c r="H1949" s="662" t="s">
        <v>597</v>
      </c>
      <c r="I1949" s="662" t="s">
        <v>3977</v>
      </c>
      <c r="J1949" s="662" t="s">
        <v>3978</v>
      </c>
      <c r="K1949" s="662" t="s">
        <v>3979</v>
      </c>
      <c r="L1949" s="663">
        <v>410</v>
      </c>
      <c r="M1949" s="663">
        <v>9430</v>
      </c>
      <c r="N1949" s="662">
        <v>23</v>
      </c>
      <c r="O1949" s="745">
        <v>23</v>
      </c>
      <c r="P1949" s="663">
        <v>8610</v>
      </c>
      <c r="Q1949" s="678">
        <v>0.91304347826086951</v>
      </c>
      <c r="R1949" s="662">
        <v>21</v>
      </c>
      <c r="S1949" s="678">
        <v>0.91304347826086951</v>
      </c>
      <c r="T1949" s="745">
        <v>21</v>
      </c>
      <c r="U1949" s="701">
        <v>0.91304347826086951</v>
      </c>
    </row>
    <row r="1950" spans="1:21" ht="14.4" customHeight="1" x14ac:dyDescent="0.3">
      <c r="A1950" s="661">
        <v>4</v>
      </c>
      <c r="B1950" s="662" t="s">
        <v>3182</v>
      </c>
      <c r="C1950" s="662" t="s">
        <v>3518</v>
      </c>
      <c r="D1950" s="743" t="s">
        <v>5665</v>
      </c>
      <c r="E1950" s="744" t="s">
        <v>3560</v>
      </c>
      <c r="F1950" s="662" t="s">
        <v>3514</v>
      </c>
      <c r="G1950" s="662" t="s">
        <v>3976</v>
      </c>
      <c r="H1950" s="662" t="s">
        <v>597</v>
      </c>
      <c r="I1950" s="662" t="s">
        <v>5363</v>
      </c>
      <c r="J1950" s="662" t="s">
        <v>3981</v>
      </c>
      <c r="K1950" s="662" t="s">
        <v>5364</v>
      </c>
      <c r="L1950" s="663">
        <v>600</v>
      </c>
      <c r="M1950" s="663">
        <v>600</v>
      </c>
      <c r="N1950" s="662">
        <v>1</v>
      </c>
      <c r="O1950" s="745">
        <v>1</v>
      </c>
      <c r="P1950" s="663"/>
      <c r="Q1950" s="678">
        <v>0</v>
      </c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4</v>
      </c>
      <c r="B1951" s="662" t="s">
        <v>3182</v>
      </c>
      <c r="C1951" s="662" t="s">
        <v>3518</v>
      </c>
      <c r="D1951" s="743" t="s">
        <v>5665</v>
      </c>
      <c r="E1951" s="744" t="s">
        <v>3560</v>
      </c>
      <c r="F1951" s="662" t="s">
        <v>3514</v>
      </c>
      <c r="G1951" s="662" t="s">
        <v>3768</v>
      </c>
      <c r="H1951" s="662" t="s">
        <v>597</v>
      </c>
      <c r="I1951" s="662" t="s">
        <v>3840</v>
      </c>
      <c r="J1951" s="662" t="s">
        <v>3841</v>
      </c>
      <c r="K1951" s="662" t="s">
        <v>3842</v>
      </c>
      <c r="L1951" s="663">
        <v>900</v>
      </c>
      <c r="M1951" s="663">
        <v>900</v>
      </c>
      <c r="N1951" s="662">
        <v>1</v>
      </c>
      <c r="O1951" s="745">
        <v>1</v>
      </c>
      <c r="P1951" s="663">
        <v>900</v>
      </c>
      <c r="Q1951" s="678">
        <v>1</v>
      </c>
      <c r="R1951" s="662">
        <v>1</v>
      </c>
      <c r="S1951" s="678">
        <v>1</v>
      </c>
      <c r="T1951" s="745">
        <v>1</v>
      </c>
      <c r="U1951" s="701">
        <v>1</v>
      </c>
    </row>
    <row r="1952" spans="1:21" ht="14.4" customHeight="1" x14ac:dyDescent="0.3">
      <c r="A1952" s="661">
        <v>4</v>
      </c>
      <c r="B1952" s="662" t="s">
        <v>3182</v>
      </c>
      <c r="C1952" s="662" t="s">
        <v>3518</v>
      </c>
      <c r="D1952" s="743" t="s">
        <v>5665</v>
      </c>
      <c r="E1952" s="744" t="s">
        <v>3561</v>
      </c>
      <c r="F1952" s="662" t="s">
        <v>3512</v>
      </c>
      <c r="G1952" s="662" t="s">
        <v>3998</v>
      </c>
      <c r="H1952" s="662" t="s">
        <v>597</v>
      </c>
      <c r="I1952" s="662" t="s">
        <v>4652</v>
      </c>
      <c r="J1952" s="662" t="s">
        <v>4653</v>
      </c>
      <c r="K1952" s="662" t="s">
        <v>3449</v>
      </c>
      <c r="L1952" s="663">
        <v>4.7</v>
      </c>
      <c r="M1952" s="663">
        <v>9.4</v>
      </c>
      <c r="N1952" s="662">
        <v>2</v>
      </c>
      <c r="O1952" s="745">
        <v>1</v>
      </c>
      <c r="P1952" s="663"/>
      <c r="Q1952" s="678">
        <v>0</v>
      </c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4</v>
      </c>
      <c r="B1953" s="662" t="s">
        <v>3182</v>
      </c>
      <c r="C1953" s="662" t="s">
        <v>3518</v>
      </c>
      <c r="D1953" s="743" t="s">
        <v>5665</v>
      </c>
      <c r="E1953" s="744" t="s">
        <v>3561</v>
      </c>
      <c r="F1953" s="662" t="s">
        <v>3512</v>
      </c>
      <c r="G1953" s="662" t="s">
        <v>3798</v>
      </c>
      <c r="H1953" s="662" t="s">
        <v>597</v>
      </c>
      <c r="I1953" s="662" t="s">
        <v>5365</v>
      </c>
      <c r="J1953" s="662" t="s">
        <v>5366</v>
      </c>
      <c r="K1953" s="662" t="s">
        <v>5367</v>
      </c>
      <c r="L1953" s="663">
        <v>0</v>
      </c>
      <c r="M1953" s="663">
        <v>0</v>
      </c>
      <c r="N1953" s="662">
        <v>2</v>
      </c>
      <c r="O1953" s="745">
        <v>0.5</v>
      </c>
      <c r="P1953" s="663"/>
      <c r="Q1953" s="678"/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4</v>
      </c>
      <c r="B1954" s="662" t="s">
        <v>3182</v>
      </c>
      <c r="C1954" s="662" t="s">
        <v>3518</v>
      </c>
      <c r="D1954" s="743" t="s">
        <v>5665</v>
      </c>
      <c r="E1954" s="744" t="s">
        <v>3561</v>
      </c>
      <c r="F1954" s="662" t="s">
        <v>3512</v>
      </c>
      <c r="G1954" s="662" t="s">
        <v>4001</v>
      </c>
      <c r="H1954" s="662" t="s">
        <v>597</v>
      </c>
      <c r="I1954" s="662" t="s">
        <v>1104</v>
      </c>
      <c r="J1954" s="662" t="s">
        <v>662</v>
      </c>
      <c r="K1954" s="662" t="s">
        <v>4002</v>
      </c>
      <c r="L1954" s="663">
        <v>33.840000000000003</v>
      </c>
      <c r="M1954" s="663">
        <v>372.24</v>
      </c>
      <c r="N1954" s="662">
        <v>11</v>
      </c>
      <c r="O1954" s="745">
        <v>3</v>
      </c>
      <c r="P1954" s="663">
        <v>372.24</v>
      </c>
      <c r="Q1954" s="678">
        <v>1</v>
      </c>
      <c r="R1954" s="662">
        <v>11</v>
      </c>
      <c r="S1954" s="678">
        <v>1</v>
      </c>
      <c r="T1954" s="745">
        <v>3</v>
      </c>
      <c r="U1954" s="701">
        <v>1</v>
      </c>
    </row>
    <row r="1955" spans="1:21" ht="14.4" customHeight="1" x14ac:dyDescent="0.3">
      <c r="A1955" s="661">
        <v>4</v>
      </c>
      <c r="B1955" s="662" t="s">
        <v>3182</v>
      </c>
      <c r="C1955" s="662" t="s">
        <v>3518</v>
      </c>
      <c r="D1955" s="743" t="s">
        <v>5665</v>
      </c>
      <c r="E1955" s="744" t="s">
        <v>3561</v>
      </c>
      <c r="F1955" s="662" t="s">
        <v>3512</v>
      </c>
      <c r="G1955" s="662" t="s">
        <v>4572</v>
      </c>
      <c r="H1955" s="662" t="s">
        <v>597</v>
      </c>
      <c r="I1955" s="662" t="s">
        <v>4573</v>
      </c>
      <c r="J1955" s="662" t="s">
        <v>4574</v>
      </c>
      <c r="K1955" s="662" t="s">
        <v>4575</v>
      </c>
      <c r="L1955" s="663">
        <v>61.44</v>
      </c>
      <c r="M1955" s="663">
        <v>184.32</v>
      </c>
      <c r="N1955" s="662">
        <v>3</v>
      </c>
      <c r="O1955" s="745">
        <v>1.5</v>
      </c>
      <c r="P1955" s="663"/>
      <c r="Q1955" s="678">
        <v>0</v>
      </c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4</v>
      </c>
      <c r="B1956" s="662" t="s">
        <v>3182</v>
      </c>
      <c r="C1956" s="662" t="s">
        <v>3518</v>
      </c>
      <c r="D1956" s="743" t="s">
        <v>5665</v>
      </c>
      <c r="E1956" s="744" t="s">
        <v>3561</v>
      </c>
      <c r="F1956" s="662" t="s">
        <v>3512</v>
      </c>
      <c r="G1956" s="662" t="s">
        <v>3573</v>
      </c>
      <c r="H1956" s="662" t="s">
        <v>597</v>
      </c>
      <c r="I1956" s="662" t="s">
        <v>5368</v>
      </c>
      <c r="J1956" s="662" t="s">
        <v>2273</v>
      </c>
      <c r="K1956" s="662" t="s">
        <v>3351</v>
      </c>
      <c r="L1956" s="663">
        <v>150.04</v>
      </c>
      <c r="M1956" s="663">
        <v>300.08</v>
      </c>
      <c r="N1956" s="662">
        <v>2</v>
      </c>
      <c r="O1956" s="745">
        <v>1</v>
      </c>
      <c r="P1956" s="663"/>
      <c r="Q1956" s="678">
        <v>0</v>
      </c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4</v>
      </c>
      <c r="B1957" s="662" t="s">
        <v>3182</v>
      </c>
      <c r="C1957" s="662" t="s">
        <v>3518</v>
      </c>
      <c r="D1957" s="743" t="s">
        <v>5665</v>
      </c>
      <c r="E1957" s="744" t="s">
        <v>3561</v>
      </c>
      <c r="F1957" s="662" t="s">
        <v>3512</v>
      </c>
      <c r="G1957" s="662" t="s">
        <v>3573</v>
      </c>
      <c r="H1957" s="662" t="s">
        <v>1373</v>
      </c>
      <c r="I1957" s="662" t="s">
        <v>1641</v>
      </c>
      <c r="J1957" s="662" t="s">
        <v>1557</v>
      </c>
      <c r="K1957" s="662" t="s">
        <v>3351</v>
      </c>
      <c r="L1957" s="663">
        <v>154.36000000000001</v>
      </c>
      <c r="M1957" s="663">
        <v>771.80000000000007</v>
      </c>
      <c r="N1957" s="662">
        <v>5</v>
      </c>
      <c r="O1957" s="745">
        <v>3.5</v>
      </c>
      <c r="P1957" s="663">
        <v>154.36000000000001</v>
      </c>
      <c r="Q1957" s="678">
        <v>0.2</v>
      </c>
      <c r="R1957" s="662">
        <v>1</v>
      </c>
      <c r="S1957" s="678">
        <v>0.2</v>
      </c>
      <c r="T1957" s="745">
        <v>1</v>
      </c>
      <c r="U1957" s="701">
        <v>0.2857142857142857</v>
      </c>
    </row>
    <row r="1958" spans="1:21" ht="14.4" customHeight="1" x14ac:dyDescent="0.3">
      <c r="A1958" s="661">
        <v>4</v>
      </c>
      <c r="B1958" s="662" t="s">
        <v>3182</v>
      </c>
      <c r="C1958" s="662" t="s">
        <v>3518</v>
      </c>
      <c r="D1958" s="743" t="s">
        <v>5665</v>
      </c>
      <c r="E1958" s="744" t="s">
        <v>3561</v>
      </c>
      <c r="F1958" s="662" t="s">
        <v>3512</v>
      </c>
      <c r="G1958" s="662" t="s">
        <v>3573</v>
      </c>
      <c r="H1958" s="662" t="s">
        <v>1373</v>
      </c>
      <c r="I1958" s="662" t="s">
        <v>2478</v>
      </c>
      <c r="J1958" s="662" t="s">
        <v>3438</v>
      </c>
      <c r="K1958" s="662" t="s">
        <v>3350</v>
      </c>
      <c r="L1958" s="663">
        <v>149.52000000000001</v>
      </c>
      <c r="M1958" s="663">
        <v>299.04000000000002</v>
      </c>
      <c r="N1958" s="662">
        <v>2</v>
      </c>
      <c r="O1958" s="745">
        <v>0.5</v>
      </c>
      <c r="P1958" s="663"/>
      <c r="Q1958" s="678">
        <v>0</v>
      </c>
      <c r="R1958" s="662"/>
      <c r="S1958" s="678">
        <v>0</v>
      </c>
      <c r="T1958" s="745"/>
      <c r="U1958" s="701">
        <v>0</v>
      </c>
    </row>
    <row r="1959" spans="1:21" ht="14.4" customHeight="1" x14ac:dyDescent="0.3">
      <c r="A1959" s="661">
        <v>4</v>
      </c>
      <c r="B1959" s="662" t="s">
        <v>3182</v>
      </c>
      <c r="C1959" s="662" t="s">
        <v>3518</v>
      </c>
      <c r="D1959" s="743" t="s">
        <v>5665</v>
      </c>
      <c r="E1959" s="744" t="s">
        <v>3561</v>
      </c>
      <c r="F1959" s="662" t="s">
        <v>3512</v>
      </c>
      <c r="G1959" s="662" t="s">
        <v>3573</v>
      </c>
      <c r="H1959" s="662" t="s">
        <v>597</v>
      </c>
      <c r="I1959" s="662" t="s">
        <v>5369</v>
      </c>
      <c r="J1959" s="662" t="s">
        <v>5370</v>
      </c>
      <c r="K1959" s="662" t="s">
        <v>5371</v>
      </c>
      <c r="L1959" s="663">
        <v>149.52000000000001</v>
      </c>
      <c r="M1959" s="663">
        <v>299.04000000000002</v>
      </c>
      <c r="N1959" s="662">
        <v>2</v>
      </c>
      <c r="O1959" s="745">
        <v>0.5</v>
      </c>
      <c r="P1959" s="663"/>
      <c r="Q1959" s="678">
        <v>0</v>
      </c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4</v>
      </c>
      <c r="B1960" s="662" t="s">
        <v>3182</v>
      </c>
      <c r="C1960" s="662" t="s">
        <v>3518</v>
      </c>
      <c r="D1960" s="743" t="s">
        <v>5665</v>
      </c>
      <c r="E1960" s="744" t="s">
        <v>3561</v>
      </c>
      <c r="F1960" s="662" t="s">
        <v>3512</v>
      </c>
      <c r="G1960" s="662" t="s">
        <v>5372</v>
      </c>
      <c r="H1960" s="662" t="s">
        <v>597</v>
      </c>
      <c r="I1960" s="662" t="s">
        <v>5373</v>
      </c>
      <c r="J1960" s="662" t="s">
        <v>5374</v>
      </c>
      <c r="K1960" s="662" t="s">
        <v>5375</v>
      </c>
      <c r="L1960" s="663">
        <v>0</v>
      </c>
      <c r="M1960" s="663">
        <v>0</v>
      </c>
      <c r="N1960" s="662">
        <v>1</v>
      </c>
      <c r="O1960" s="745">
        <v>0.5</v>
      </c>
      <c r="P1960" s="663">
        <v>0</v>
      </c>
      <c r="Q1960" s="678"/>
      <c r="R1960" s="662">
        <v>1</v>
      </c>
      <c r="S1960" s="678">
        <v>1</v>
      </c>
      <c r="T1960" s="745">
        <v>0.5</v>
      </c>
      <c r="U1960" s="701">
        <v>1</v>
      </c>
    </row>
    <row r="1961" spans="1:21" ht="14.4" customHeight="1" x14ac:dyDescent="0.3">
      <c r="A1961" s="661">
        <v>4</v>
      </c>
      <c r="B1961" s="662" t="s">
        <v>3182</v>
      </c>
      <c r="C1961" s="662" t="s">
        <v>3518</v>
      </c>
      <c r="D1961" s="743" t="s">
        <v>5665</v>
      </c>
      <c r="E1961" s="744" t="s">
        <v>3561</v>
      </c>
      <c r="F1961" s="662" t="s">
        <v>3512</v>
      </c>
      <c r="G1961" s="662" t="s">
        <v>3624</v>
      </c>
      <c r="H1961" s="662" t="s">
        <v>597</v>
      </c>
      <c r="I1961" s="662" t="s">
        <v>3824</v>
      </c>
      <c r="J1961" s="662" t="s">
        <v>3626</v>
      </c>
      <c r="K1961" s="662" t="s">
        <v>3825</v>
      </c>
      <c r="L1961" s="663">
        <v>322.8</v>
      </c>
      <c r="M1961" s="663">
        <v>645.6</v>
      </c>
      <c r="N1961" s="662">
        <v>2</v>
      </c>
      <c r="O1961" s="745">
        <v>0.5</v>
      </c>
      <c r="P1961" s="663"/>
      <c r="Q1961" s="678">
        <v>0</v>
      </c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4</v>
      </c>
      <c r="B1962" s="662" t="s">
        <v>3182</v>
      </c>
      <c r="C1962" s="662" t="s">
        <v>3518</v>
      </c>
      <c r="D1962" s="743" t="s">
        <v>5665</v>
      </c>
      <c r="E1962" s="744" t="s">
        <v>3561</v>
      </c>
      <c r="F1962" s="662" t="s">
        <v>3512</v>
      </c>
      <c r="G1962" s="662" t="s">
        <v>3719</v>
      </c>
      <c r="H1962" s="662" t="s">
        <v>597</v>
      </c>
      <c r="I1962" s="662" t="s">
        <v>752</v>
      </c>
      <c r="J1962" s="662" t="s">
        <v>753</v>
      </c>
      <c r="K1962" s="662" t="s">
        <v>3302</v>
      </c>
      <c r="L1962" s="663">
        <v>110.28</v>
      </c>
      <c r="M1962" s="663">
        <v>110.28</v>
      </c>
      <c r="N1962" s="662">
        <v>1</v>
      </c>
      <c r="O1962" s="745">
        <v>1</v>
      </c>
      <c r="P1962" s="663">
        <v>110.28</v>
      </c>
      <c r="Q1962" s="678">
        <v>1</v>
      </c>
      <c r="R1962" s="662">
        <v>1</v>
      </c>
      <c r="S1962" s="678">
        <v>1</v>
      </c>
      <c r="T1962" s="745">
        <v>1</v>
      </c>
      <c r="U1962" s="701">
        <v>1</v>
      </c>
    </row>
    <row r="1963" spans="1:21" ht="14.4" customHeight="1" x14ac:dyDescent="0.3">
      <c r="A1963" s="661">
        <v>4</v>
      </c>
      <c r="B1963" s="662" t="s">
        <v>3182</v>
      </c>
      <c r="C1963" s="662" t="s">
        <v>3518</v>
      </c>
      <c r="D1963" s="743" t="s">
        <v>5665</v>
      </c>
      <c r="E1963" s="744" t="s">
        <v>3561</v>
      </c>
      <c r="F1963" s="662" t="s">
        <v>3512</v>
      </c>
      <c r="G1963" s="662" t="s">
        <v>3719</v>
      </c>
      <c r="H1963" s="662" t="s">
        <v>597</v>
      </c>
      <c r="I1963" s="662" t="s">
        <v>5376</v>
      </c>
      <c r="J1963" s="662" t="s">
        <v>753</v>
      </c>
      <c r="K1963" s="662" t="s">
        <v>4672</v>
      </c>
      <c r="L1963" s="663">
        <v>220.56</v>
      </c>
      <c r="M1963" s="663">
        <v>441.12</v>
      </c>
      <c r="N1963" s="662">
        <v>2</v>
      </c>
      <c r="O1963" s="745">
        <v>1</v>
      </c>
      <c r="P1963" s="663"/>
      <c r="Q1963" s="678">
        <v>0</v>
      </c>
      <c r="R1963" s="662"/>
      <c r="S1963" s="678">
        <v>0</v>
      </c>
      <c r="T1963" s="745"/>
      <c r="U1963" s="701">
        <v>0</v>
      </c>
    </row>
    <row r="1964" spans="1:21" ht="14.4" customHeight="1" x14ac:dyDescent="0.3">
      <c r="A1964" s="661">
        <v>4</v>
      </c>
      <c r="B1964" s="662" t="s">
        <v>3182</v>
      </c>
      <c r="C1964" s="662" t="s">
        <v>3518</v>
      </c>
      <c r="D1964" s="743" t="s">
        <v>5665</v>
      </c>
      <c r="E1964" s="744" t="s">
        <v>3561</v>
      </c>
      <c r="F1964" s="662" t="s">
        <v>3512</v>
      </c>
      <c r="G1964" s="662" t="s">
        <v>4015</v>
      </c>
      <c r="H1964" s="662" t="s">
        <v>597</v>
      </c>
      <c r="I1964" s="662" t="s">
        <v>865</v>
      </c>
      <c r="J1964" s="662" t="s">
        <v>922</v>
      </c>
      <c r="K1964" s="662" t="s">
        <v>5377</v>
      </c>
      <c r="L1964" s="663">
        <v>123.3</v>
      </c>
      <c r="M1964" s="663">
        <v>246.6</v>
      </c>
      <c r="N1964" s="662">
        <v>2</v>
      </c>
      <c r="O1964" s="745">
        <v>1</v>
      </c>
      <c r="P1964" s="663">
        <v>246.6</v>
      </c>
      <c r="Q1964" s="678">
        <v>1</v>
      </c>
      <c r="R1964" s="662">
        <v>2</v>
      </c>
      <c r="S1964" s="678">
        <v>1</v>
      </c>
      <c r="T1964" s="745">
        <v>1</v>
      </c>
      <c r="U1964" s="701">
        <v>1</v>
      </c>
    </row>
    <row r="1965" spans="1:21" ht="14.4" customHeight="1" x14ac:dyDescent="0.3">
      <c r="A1965" s="661">
        <v>4</v>
      </c>
      <c r="B1965" s="662" t="s">
        <v>3182</v>
      </c>
      <c r="C1965" s="662" t="s">
        <v>3518</v>
      </c>
      <c r="D1965" s="743" t="s">
        <v>5665</v>
      </c>
      <c r="E1965" s="744" t="s">
        <v>3561</v>
      </c>
      <c r="F1965" s="662" t="s">
        <v>3512</v>
      </c>
      <c r="G1965" s="662" t="s">
        <v>3729</v>
      </c>
      <c r="H1965" s="662" t="s">
        <v>1373</v>
      </c>
      <c r="I1965" s="662" t="s">
        <v>5378</v>
      </c>
      <c r="J1965" s="662" t="s">
        <v>3400</v>
      </c>
      <c r="K1965" s="662" t="s">
        <v>4554</v>
      </c>
      <c r="L1965" s="663">
        <v>848.49</v>
      </c>
      <c r="M1965" s="663">
        <v>848.49</v>
      </c>
      <c r="N1965" s="662">
        <v>1</v>
      </c>
      <c r="O1965" s="745">
        <v>1</v>
      </c>
      <c r="P1965" s="663"/>
      <c r="Q1965" s="678">
        <v>0</v>
      </c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4</v>
      </c>
      <c r="B1966" s="662" t="s">
        <v>3182</v>
      </c>
      <c r="C1966" s="662" t="s">
        <v>3518</v>
      </c>
      <c r="D1966" s="743" t="s">
        <v>5665</v>
      </c>
      <c r="E1966" s="744" t="s">
        <v>3561</v>
      </c>
      <c r="F1966" s="662" t="s">
        <v>3512</v>
      </c>
      <c r="G1966" s="662" t="s">
        <v>5379</v>
      </c>
      <c r="H1966" s="662" t="s">
        <v>597</v>
      </c>
      <c r="I1966" s="662" t="s">
        <v>5380</v>
      </c>
      <c r="J1966" s="662" t="s">
        <v>5381</v>
      </c>
      <c r="K1966" s="662" t="s">
        <v>5382</v>
      </c>
      <c r="L1966" s="663">
        <v>0</v>
      </c>
      <c r="M1966" s="663">
        <v>0</v>
      </c>
      <c r="N1966" s="662">
        <v>2</v>
      </c>
      <c r="O1966" s="745">
        <v>1</v>
      </c>
      <c r="P1966" s="663">
        <v>0</v>
      </c>
      <c r="Q1966" s="678"/>
      <c r="R1966" s="662">
        <v>2</v>
      </c>
      <c r="S1966" s="678">
        <v>1</v>
      </c>
      <c r="T1966" s="745">
        <v>1</v>
      </c>
      <c r="U1966" s="701">
        <v>1</v>
      </c>
    </row>
    <row r="1967" spans="1:21" ht="14.4" customHeight="1" x14ac:dyDescent="0.3">
      <c r="A1967" s="661">
        <v>4</v>
      </c>
      <c r="B1967" s="662" t="s">
        <v>3182</v>
      </c>
      <c r="C1967" s="662" t="s">
        <v>3518</v>
      </c>
      <c r="D1967" s="743" t="s">
        <v>5665</v>
      </c>
      <c r="E1967" s="744" t="s">
        <v>3561</v>
      </c>
      <c r="F1967" s="662" t="s">
        <v>3512</v>
      </c>
      <c r="G1967" s="662" t="s">
        <v>3629</v>
      </c>
      <c r="H1967" s="662" t="s">
        <v>597</v>
      </c>
      <c r="I1967" s="662" t="s">
        <v>1161</v>
      </c>
      <c r="J1967" s="662" t="s">
        <v>1162</v>
      </c>
      <c r="K1967" s="662" t="s">
        <v>3630</v>
      </c>
      <c r="L1967" s="663">
        <v>30.46</v>
      </c>
      <c r="M1967" s="663">
        <v>304.60000000000002</v>
      </c>
      <c r="N1967" s="662">
        <v>10</v>
      </c>
      <c r="O1967" s="745">
        <v>4</v>
      </c>
      <c r="P1967" s="663">
        <v>304.60000000000002</v>
      </c>
      <c r="Q1967" s="678">
        <v>1</v>
      </c>
      <c r="R1967" s="662">
        <v>10</v>
      </c>
      <c r="S1967" s="678">
        <v>1</v>
      </c>
      <c r="T1967" s="745">
        <v>4</v>
      </c>
      <c r="U1967" s="701">
        <v>1</v>
      </c>
    </row>
    <row r="1968" spans="1:21" ht="14.4" customHeight="1" x14ac:dyDescent="0.3">
      <c r="A1968" s="661">
        <v>4</v>
      </c>
      <c r="B1968" s="662" t="s">
        <v>3182</v>
      </c>
      <c r="C1968" s="662" t="s">
        <v>3518</v>
      </c>
      <c r="D1968" s="743" t="s">
        <v>5665</v>
      </c>
      <c r="E1968" s="744" t="s">
        <v>3561</v>
      </c>
      <c r="F1968" s="662" t="s">
        <v>3512</v>
      </c>
      <c r="G1968" s="662" t="s">
        <v>3629</v>
      </c>
      <c r="H1968" s="662" t="s">
        <v>597</v>
      </c>
      <c r="I1968" s="662" t="s">
        <v>1069</v>
      </c>
      <c r="J1968" s="662" t="s">
        <v>1070</v>
      </c>
      <c r="K1968" s="662" t="s">
        <v>4593</v>
      </c>
      <c r="L1968" s="663">
        <v>60.9</v>
      </c>
      <c r="M1968" s="663">
        <v>304.5</v>
      </c>
      <c r="N1968" s="662">
        <v>5</v>
      </c>
      <c r="O1968" s="745">
        <v>2.5</v>
      </c>
      <c r="P1968" s="663">
        <v>243.6</v>
      </c>
      <c r="Q1968" s="678">
        <v>0.79999999999999993</v>
      </c>
      <c r="R1968" s="662">
        <v>4</v>
      </c>
      <c r="S1968" s="678">
        <v>0.8</v>
      </c>
      <c r="T1968" s="745">
        <v>1.5</v>
      </c>
      <c r="U1968" s="701">
        <v>0.6</v>
      </c>
    </row>
    <row r="1969" spans="1:21" ht="14.4" customHeight="1" x14ac:dyDescent="0.3">
      <c r="A1969" s="661">
        <v>4</v>
      </c>
      <c r="B1969" s="662" t="s">
        <v>3182</v>
      </c>
      <c r="C1969" s="662" t="s">
        <v>3518</v>
      </c>
      <c r="D1969" s="743" t="s">
        <v>5665</v>
      </c>
      <c r="E1969" s="744" t="s">
        <v>3561</v>
      </c>
      <c r="F1969" s="662" t="s">
        <v>3512</v>
      </c>
      <c r="G1969" s="662" t="s">
        <v>3805</v>
      </c>
      <c r="H1969" s="662" t="s">
        <v>597</v>
      </c>
      <c r="I1969" s="662" t="s">
        <v>4937</v>
      </c>
      <c r="J1969" s="662" t="s">
        <v>4875</v>
      </c>
      <c r="K1969" s="662" t="s">
        <v>4938</v>
      </c>
      <c r="L1969" s="663">
        <v>98.75</v>
      </c>
      <c r="M1969" s="663">
        <v>197.5</v>
      </c>
      <c r="N1969" s="662">
        <v>2</v>
      </c>
      <c r="O1969" s="745">
        <v>0.5</v>
      </c>
      <c r="P1969" s="663"/>
      <c r="Q1969" s="678">
        <v>0</v>
      </c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4</v>
      </c>
      <c r="B1970" s="662" t="s">
        <v>3182</v>
      </c>
      <c r="C1970" s="662" t="s">
        <v>3518</v>
      </c>
      <c r="D1970" s="743" t="s">
        <v>5665</v>
      </c>
      <c r="E1970" s="744" t="s">
        <v>3561</v>
      </c>
      <c r="F1970" s="662" t="s">
        <v>3512</v>
      </c>
      <c r="G1970" s="662" t="s">
        <v>3805</v>
      </c>
      <c r="H1970" s="662" t="s">
        <v>597</v>
      </c>
      <c r="I1970" s="662" t="s">
        <v>4937</v>
      </c>
      <c r="J1970" s="662" t="s">
        <v>4875</v>
      </c>
      <c r="K1970" s="662" t="s">
        <v>4938</v>
      </c>
      <c r="L1970" s="663">
        <v>167.58</v>
      </c>
      <c r="M1970" s="663">
        <v>167.58</v>
      </c>
      <c r="N1970" s="662">
        <v>1</v>
      </c>
      <c r="O1970" s="745">
        <v>1</v>
      </c>
      <c r="P1970" s="663">
        <v>167.58</v>
      </c>
      <c r="Q1970" s="678">
        <v>1</v>
      </c>
      <c r="R1970" s="662">
        <v>1</v>
      </c>
      <c r="S1970" s="678">
        <v>1</v>
      </c>
      <c r="T1970" s="745">
        <v>1</v>
      </c>
      <c r="U1970" s="701">
        <v>1</v>
      </c>
    </row>
    <row r="1971" spans="1:21" ht="14.4" customHeight="1" x14ac:dyDescent="0.3">
      <c r="A1971" s="661">
        <v>4</v>
      </c>
      <c r="B1971" s="662" t="s">
        <v>3182</v>
      </c>
      <c r="C1971" s="662" t="s">
        <v>3518</v>
      </c>
      <c r="D1971" s="743" t="s">
        <v>5665</v>
      </c>
      <c r="E1971" s="744" t="s">
        <v>3561</v>
      </c>
      <c r="F1971" s="662" t="s">
        <v>3512</v>
      </c>
      <c r="G1971" s="662" t="s">
        <v>3805</v>
      </c>
      <c r="H1971" s="662" t="s">
        <v>597</v>
      </c>
      <c r="I1971" s="662" t="s">
        <v>1612</v>
      </c>
      <c r="J1971" s="662" t="s">
        <v>1613</v>
      </c>
      <c r="K1971" s="662" t="s">
        <v>3096</v>
      </c>
      <c r="L1971" s="663">
        <v>111.72</v>
      </c>
      <c r="M1971" s="663">
        <v>111.72</v>
      </c>
      <c r="N1971" s="662">
        <v>1</v>
      </c>
      <c r="O1971" s="745">
        <v>0.5</v>
      </c>
      <c r="P1971" s="663"/>
      <c r="Q1971" s="678">
        <v>0</v>
      </c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4</v>
      </c>
      <c r="B1972" s="662" t="s">
        <v>3182</v>
      </c>
      <c r="C1972" s="662" t="s">
        <v>3518</v>
      </c>
      <c r="D1972" s="743" t="s">
        <v>5665</v>
      </c>
      <c r="E1972" s="744" t="s">
        <v>3561</v>
      </c>
      <c r="F1972" s="662" t="s">
        <v>3512</v>
      </c>
      <c r="G1972" s="662" t="s">
        <v>3805</v>
      </c>
      <c r="H1972" s="662" t="s">
        <v>597</v>
      </c>
      <c r="I1972" s="662" t="s">
        <v>4939</v>
      </c>
      <c r="J1972" s="662" t="s">
        <v>1613</v>
      </c>
      <c r="K1972" s="662" t="s">
        <v>3096</v>
      </c>
      <c r="L1972" s="663">
        <v>111.72</v>
      </c>
      <c r="M1972" s="663">
        <v>446.88</v>
      </c>
      <c r="N1972" s="662">
        <v>4</v>
      </c>
      <c r="O1972" s="745">
        <v>2</v>
      </c>
      <c r="P1972" s="663">
        <v>223.44</v>
      </c>
      <c r="Q1972" s="678">
        <v>0.5</v>
      </c>
      <c r="R1972" s="662">
        <v>2</v>
      </c>
      <c r="S1972" s="678">
        <v>0.5</v>
      </c>
      <c r="T1972" s="745">
        <v>1</v>
      </c>
      <c r="U1972" s="701">
        <v>0.5</v>
      </c>
    </row>
    <row r="1973" spans="1:21" ht="14.4" customHeight="1" x14ac:dyDescent="0.3">
      <c r="A1973" s="661">
        <v>4</v>
      </c>
      <c r="B1973" s="662" t="s">
        <v>3182</v>
      </c>
      <c r="C1973" s="662" t="s">
        <v>3518</v>
      </c>
      <c r="D1973" s="743" t="s">
        <v>5665</v>
      </c>
      <c r="E1973" s="744" t="s">
        <v>3561</v>
      </c>
      <c r="F1973" s="662" t="s">
        <v>3512</v>
      </c>
      <c r="G1973" s="662" t="s">
        <v>3733</v>
      </c>
      <c r="H1973" s="662" t="s">
        <v>597</v>
      </c>
      <c r="I1973" s="662" t="s">
        <v>3734</v>
      </c>
      <c r="J1973" s="662" t="s">
        <v>3735</v>
      </c>
      <c r="K1973" s="662" t="s">
        <v>3736</v>
      </c>
      <c r="L1973" s="663">
        <v>0</v>
      </c>
      <c r="M1973" s="663">
        <v>0</v>
      </c>
      <c r="N1973" s="662">
        <v>2</v>
      </c>
      <c r="O1973" s="745">
        <v>0.5</v>
      </c>
      <c r="P1973" s="663"/>
      <c r="Q1973" s="678"/>
      <c r="R1973" s="662"/>
      <c r="S1973" s="678">
        <v>0</v>
      </c>
      <c r="T1973" s="745"/>
      <c r="U1973" s="701">
        <v>0</v>
      </c>
    </row>
    <row r="1974" spans="1:21" ht="14.4" customHeight="1" x14ac:dyDescent="0.3">
      <c r="A1974" s="661">
        <v>4</v>
      </c>
      <c r="B1974" s="662" t="s">
        <v>3182</v>
      </c>
      <c r="C1974" s="662" t="s">
        <v>3518</v>
      </c>
      <c r="D1974" s="743" t="s">
        <v>5665</v>
      </c>
      <c r="E1974" s="744" t="s">
        <v>3561</v>
      </c>
      <c r="F1974" s="662" t="s">
        <v>3512</v>
      </c>
      <c r="G1974" s="662" t="s">
        <v>3583</v>
      </c>
      <c r="H1974" s="662" t="s">
        <v>1373</v>
      </c>
      <c r="I1974" s="662" t="s">
        <v>1404</v>
      </c>
      <c r="J1974" s="662" t="s">
        <v>1405</v>
      </c>
      <c r="K1974" s="662" t="s">
        <v>1406</v>
      </c>
      <c r="L1974" s="663">
        <v>0</v>
      </c>
      <c r="M1974" s="663">
        <v>0</v>
      </c>
      <c r="N1974" s="662">
        <v>2</v>
      </c>
      <c r="O1974" s="745">
        <v>1.5</v>
      </c>
      <c r="P1974" s="663"/>
      <c r="Q1974" s="678"/>
      <c r="R1974" s="662"/>
      <c r="S1974" s="678">
        <v>0</v>
      </c>
      <c r="T1974" s="745"/>
      <c r="U1974" s="701">
        <v>0</v>
      </c>
    </row>
    <row r="1975" spans="1:21" ht="14.4" customHeight="1" x14ac:dyDescent="0.3">
      <c r="A1975" s="661">
        <v>4</v>
      </c>
      <c r="B1975" s="662" t="s">
        <v>3182</v>
      </c>
      <c r="C1975" s="662" t="s">
        <v>3518</v>
      </c>
      <c r="D1975" s="743" t="s">
        <v>5665</v>
      </c>
      <c r="E1975" s="744" t="s">
        <v>3561</v>
      </c>
      <c r="F1975" s="662" t="s">
        <v>3512</v>
      </c>
      <c r="G1975" s="662" t="s">
        <v>4024</v>
      </c>
      <c r="H1975" s="662" t="s">
        <v>597</v>
      </c>
      <c r="I1975" s="662" t="s">
        <v>5383</v>
      </c>
      <c r="J1975" s="662" t="s">
        <v>1034</v>
      </c>
      <c r="K1975" s="662" t="s">
        <v>1898</v>
      </c>
      <c r="L1975" s="663">
        <v>0</v>
      </c>
      <c r="M1975" s="663">
        <v>0</v>
      </c>
      <c r="N1975" s="662">
        <v>2</v>
      </c>
      <c r="O1975" s="745">
        <v>1</v>
      </c>
      <c r="P1975" s="663"/>
      <c r="Q1975" s="678"/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4</v>
      </c>
      <c r="B1976" s="662" t="s">
        <v>3182</v>
      </c>
      <c r="C1976" s="662" t="s">
        <v>3518</v>
      </c>
      <c r="D1976" s="743" t="s">
        <v>5665</v>
      </c>
      <c r="E1976" s="744" t="s">
        <v>3561</v>
      </c>
      <c r="F1976" s="662" t="s">
        <v>3512</v>
      </c>
      <c r="G1976" s="662" t="s">
        <v>3700</v>
      </c>
      <c r="H1976" s="662" t="s">
        <v>597</v>
      </c>
      <c r="I1976" s="662" t="s">
        <v>825</v>
      </c>
      <c r="J1976" s="662" t="s">
        <v>826</v>
      </c>
      <c r="K1976" s="662" t="s">
        <v>3701</v>
      </c>
      <c r="L1976" s="663">
        <v>232.37</v>
      </c>
      <c r="M1976" s="663">
        <v>10921.389999999996</v>
      </c>
      <c r="N1976" s="662">
        <v>47</v>
      </c>
      <c r="O1976" s="745">
        <v>41</v>
      </c>
      <c r="P1976" s="663">
        <v>4647.3999999999987</v>
      </c>
      <c r="Q1976" s="678">
        <v>0.42553191489361708</v>
      </c>
      <c r="R1976" s="662">
        <v>20</v>
      </c>
      <c r="S1976" s="678">
        <v>0.42553191489361702</v>
      </c>
      <c r="T1976" s="745">
        <v>18</v>
      </c>
      <c r="U1976" s="701">
        <v>0.43902439024390244</v>
      </c>
    </row>
    <row r="1977" spans="1:21" ht="14.4" customHeight="1" x14ac:dyDescent="0.3">
      <c r="A1977" s="661">
        <v>4</v>
      </c>
      <c r="B1977" s="662" t="s">
        <v>3182</v>
      </c>
      <c r="C1977" s="662" t="s">
        <v>3518</v>
      </c>
      <c r="D1977" s="743" t="s">
        <v>5665</v>
      </c>
      <c r="E1977" s="744" t="s">
        <v>3561</v>
      </c>
      <c r="F1977" s="662" t="s">
        <v>3512</v>
      </c>
      <c r="G1977" s="662" t="s">
        <v>3700</v>
      </c>
      <c r="H1977" s="662" t="s">
        <v>597</v>
      </c>
      <c r="I1977" s="662" t="s">
        <v>825</v>
      </c>
      <c r="J1977" s="662" t="s">
        <v>826</v>
      </c>
      <c r="K1977" s="662" t="s">
        <v>3701</v>
      </c>
      <c r="L1977" s="663">
        <v>256.67</v>
      </c>
      <c r="M1977" s="663">
        <v>3336.71</v>
      </c>
      <c r="N1977" s="662">
        <v>13</v>
      </c>
      <c r="O1977" s="745">
        <v>11.5</v>
      </c>
      <c r="P1977" s="663">
        <v>1026.68</v>
      </c>
      <c r="Q1977" s="678">
        <v>0.30769230769230771</v>
      </c>
      <c r="R1977" s="662">
        <v>4</v>
      </c>
      <c r="S1977" s="678">
        <v>0.30769230769230771</v>
      </c>
      <c r="T1977" s="745">
        <v>3</v>
      </c>
      <c r="U1977" s="701">
        <v>0.2608695652173913</v>
      </c>
    </row>
    <row r="1978" spans="1:21" ht="14.4" customHeight="1" x14ac:dyDescent="0.3">
      <c r="A1978" s="661">
        <v>4</v>
      </c>
      <c r="B1978" s="662" t="s">
        <v>3182</v>
      </c>
      <c r="C1978" s="662" t="s">
        <v>3518</v>
      </c>
      <c r="D1978" s="743" t="s">
        <v>5665</v>
      </c>
      <c r="E1978" s="744" t="s">
        <v>3561</v>
      </c>
      <c r="F1978" s="662" t="s">
        <v>3512</v>
      </c>
      <c r="G1978" s="662" t="s">
        <v>3700</v>
      </c>
      <c r="H1978" s="662" t="s">
        <v>597</v>
      </c>
      <c r="I1978" s="662" t="s">
        <v>4962</v>
      </c>
      <c r="J1978" s="662" t="s">
        <v>826</v>
      </c>
      <c r="K1978" s="662" t="s">
        <v>4963</v>
      </c>
      <c r="L1978" s="663">
        <v>0</v>
      </c>
      <c r="M1978" s="663">
        <v>0</v>
      </c>
      <c r="N1978" s="662">
        <v>1</v>
      </c>
      <c r="O1978" s="745">
        <v>1</v>
      </c>
      <c r="P1978" s="663"/>
      <c r="Q1978" s="678"/>
      <c r="R1978" s="662"/>
      <c r="S1978" s="678">
        <v>0</v>
      </c>
      <c r="T1978" s="745"/>
      <c r="U1978" s="701">
        <v>0</v>
      </c>
    </row>
    <row r="1979" spans="1:21" ht="14.4" customHeight="1" x14ac:dyDescent="0.3">
      <c r="A1979" s="661">
        <v>4</v>
      </c>
      <c r="B1979" s="662" t="s">
        <v>3182</v>
      </c>
      <c r="C1979" s="662" t="s">
        <v>3518</v>
      </c>
      <c r="D1979" s="743" t="s">
        <v>5665</v>
      </c>
      <c r="E1979" s="744" t="s">
        <v>3561</v>
      </c>
      <c r="F1979" s="662" t="s">
        <v>3512</v>
      </c>
      <c r="G1979" s="662" t="s">
        <v>3657</v>
      </c>
      <c r="H1979" s="662" t="s">
        <v>597</v>
      </c>
      <c r="I1979" s="662" t="s">
        <v>5384</v>
      </c>
      <c r="J1979" s="662" t="s">
        <v>3658</v>
      </c>
      <c r="K1979" s="662" t="s">
        <v>5385</v>
      </c>
      <c r="L1979" s="663">
        <v>775.72</v>
      </c>
      <c r="M1979" s="663">
        <v>3102.88</v>
      </c>
      <c r="N1979" s="662">
        <v>4</v>
      </c>
      <c r="O1979" s="745">
        <v>1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4</v>
      </c>
      <c r="B1980" s="662" t="s">
        <v>3182</v>
      </c>
      <c r="C1980" s="662" t="s">
        <v>3518</v>
      </c>
      <c r="D1980" s="743" t="s">
        <v>5665</v>
      </c>
      <c r="E1980" s="744" t="s">
        <v>3561</v>
      </c>
      <c r="F1980" s="662" t="s">
        <v>3512</v>
      </c>
      <c r="G1980" s="662" t="s">
        <v>3657</v>
      </c>
      <c r="H1980" s="662" t="s">
        <v>597</v>
      </c>
      <c r="I1980" s="662" t="s">
        <v>5386</v>
      </c>
      <c r="J1980" s="662" t="s">
        <v>5387</v>
      </c>
      <c r="K1980" s="662" t="s">
        <v>5388</v>
      </c>
      <c r="L1980" s="663">
        <v>0</v>
      </c>
      <c r="M1980" s="663">
        <v>0</v>
      </c>
      <c r="N1980" s="662">
        <v>1</v>
      </c>
      <c r="O1980" s="745">
        <v>1</v>
      </c>
      <c r="P1980" s="663">
        <v>0</v>
      </c>
      <c r="Q1980" s="678"/>
      <c r="R1980" s="662">
        <v>1</v>
      </c>
      <c r="S1980" s="678">
        <v>1</v>
      </c>
      <c r="T1980" s="745">
        <v>1</v>
      </c>
      <c r="U1980" s="701">
        <v>1</v>
      </c>
    </row>
    <row r="1981" spans="1:21" ht="14.4" customHeight="1" x14ac:dyDescent="0.3">
      <c r="A1981" s="661">
        <v>4</v>
      </c>
      <c r="B1981" s="662" t="s">
        <v>3182</v>
      </c>
      <c r="C1981" s="662" t="s">
        <v>3518</v>
      </c>
      <c r="D1981" s="743" t="s">
        <v>5665</v>
      </c>
      <c r="E1981" s="744" t="s">
        <v>3561</v>
      </c>
      <c r="F1981" s="662" t="s">
        <v>3512</v>
      </c>
      <c r="G1981" s="662" t="s">
        <v>3657</v>
      </c>
      <c r="H1981" s="662" t="s">
        <v>597</v>
      </c>
      <c r="I1981" s="662" t="s">
        <v>5389</v>
      </c>
      <c r="J1981" s="662" t="s">
        <v>5390</v>
      </c>
      <c r="K1981" s="662" t="s">
        <v>5391</v>
      </c>
      <c r="L1981" s="663">
        <v>0</v>
      </c>
      <c r="M1981" s="663">
        <v>0</v>
      </c>
      <c r="N1981" s="662">
        <v>1</v>
      </c>
      <c r="O1981" s="745">
        <v>0.5</v>
      </c>
      <c r="P1981" s="663">
        <v>0</v>
      </c>
      <c r="Q1981" s="678"/>
      <c r="R1981" s="662">
        <v>1</v>
      </c>
      <c r="S1981" s="678">
        <v>1</v>
      </c>
      <c r="T1981" s="745">
        <v>0.5</v>
      </c>
      <c r="U1981" s="701">
        <v>1</v>
      </c>
    </row>
    <row r="1982" spans="1:21" ht="14.4" customHeight="1" x14ac:dyDescent="0.3">
      <c r="A1982" s="661">
        <v>4</v>
      </c>
      <c r="B1982" s="662" t="s">
        <v>3182</v>
      </c>
      <c r="C1982" s="662" t="s">
        <v>3518</v>
      </c>
      <c r="D1982" s="743" t="s">
        <v>5665</v>
      </c>
      <c r="E1982" s="744" t="s">
        <v>3561</v>
      </c>
      <c r="F1982" s="662" t="s">
        <v>3512</v>
      </c>
      <c r="G1982" s="662" t="s">
        <v>3657</v>
      </c>
      <c r="H1982" s="662" t="s">
        <v>597</v>
      </c>
      <c r="I1982" s="662" t="s">
        <v>5392</v>
      </c>
      <c r="J1982" s="662" t="s">
        <v>4029</v>
      </c>
      <c r="K1982" s="662" t="s">
        <v>4030</v>
      </c>
      <c r="L1982" s="663">
        <v>522.66999999999996</v>
      </c>
      <c r="M1982" s="663">
        <v>1045.3399999999999</v>
      </c>
      <c r="N1982" s="662">
        <v>2</v>
      </c>
      <c r="O1982" s="745">
        <v>1</v>
      </c>
      <c r="P1982" s="663"/>
      <c r="Q1982" s="678">
        <v>0</v>
      </c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4</v>
      </c>
      <c r="B1983" s="662" t="s">
        <v>3182</v>
      </c>
      <c r="C1983" s="662" t="s">
        <v>3518</v>
      </c>
      <c r="D1983" s="743" t="s">
        <v>5665</v>
      </c>
      <c r="E1983" s="744" t="s">
        <v>3561</v>
      </c>
      <c r="F1983" s="662" t="s">
        <v>3512</v>
      </c>
      <c r="G1983" s="662" t="s">
        <v>3657</v>
      </c>
      <c r="H1983" s="662" t="s">
        <v>597</v>
      </c>
      <c r="I1983" s="662" t="s">
        <v>5393</v>
      </c>
      <c r="J1983" s="662" t="s">
        <v>5387</v>
      </c>
      <c r="K1983" s="662" t="s">
        <v>5394</v>
      </c>
      <c r="L1983" s="663">
        <v>665.82</v>
      </c>
      <c r="M1983" s="663">
        <v>665.82</v>
      </c>
      <c r="N1983" s="662">
        <v>1</v>
      </c>
      <c r="O1983" s="745">
        <v>0.5</v>
      </c>
      <c r="P1983" s="663">
        <v>665.82</v>
      </c>
      <c r="Q1983" s="678">
        <v>1</v>
      </c>
      <c r="R1983" s="662">
        <v>1</v>
      </c>
      <c r="S1983" s="678">
        <v>1</v>
      </c>
      <c r="T1983" s="745">
        <v>0.5</v>
      </c>
      <c r="U1983" s="701">
        <v>1</v>
      </c>
    </row>
    <row r="1984" spans="1:21" ht="14.4" customHeight="1" x14ac:dyDescent="0.3">
      <c r="A1984" s="661">
        <v>4</v>
      </c>
      <c r="B1984" s="662" t="s">
        <v>3182</v>
      </c>
      <c r="C1984" s="662" t="s">
        <v>3518</v>
      </c>
      <c r="D1984" s="743" t="s">
        <v>5665</v>
      </c>
      <c r="E1984" s="744" t="s">
        <v>3561</v>
      </c>
      <c r="F1984" s="662" t="s">
        <v>3512</v>
      </c>
      <c r="G1984" s="662" t="s">
        <v>5050</v>
      </c>
      <c r="H1984" s="662" t="s">
        <v>597</v>
      </c>
      <c r="I1984" s="662" t="s">
        <v>5395</v>
      </c>
      <c r="J1984" s="662" t="s">
        <v>1695</v>
      </c>
      <c r="K1984" s="662" t="s">
        <v>5396</v>
      </c>
      <c r="L1984" s="663">
        <v>0</v>
      </c>
      <c r="M1984" s="663">
        <v>0</v>
      </c>
      <c r="N1984" s="662">
        <v>1</v>
      </c>
      <c r="O1984" s="745">
        <v>1</v>
      </c>
      <c r="P1984" s="663">
        <v>0</v>
      </c>
      <c r="Q1984" s="678"/>
      <c r="R1984" s="662">
        <v>1</v>
      </c>
      <c r="S1984" s="678">
        <v>1</v>
      </c>
      <c r="T1984" s="745">
        <v>1</v>
      </c>
      <c r="U1984" s="701">
        <v>1</v>
      </c>
    </row>
    <row r="1985" spans="1:21" ht="14.4" customHeight="1" x14ac:dyDescent="0.3">
      <c r="A1985" s="661">
        <v>4</v>
      </c>
      <c r="B1985" s="662" t="s">
        <v>3182</v>
      </c>
      <c r="C1985" s="662" t="s">
        <v>3518</v>
      </c>
      <c r="D1985" s="743" t="s">
        <v>5665</v>
      </c>
      <c r="E1985" s="744" t="s">
        <v>3561</v>
      </c>
      <c r="F1985" s="662" t="s">
        <v>3512</v>
      </c>
      <c r="G1985" s="662" t="s">
        <v>3615</v>
      </c>
      <c r="H1985" s="662" t="s">
        <v>597</v>
      </c>
      <c r="I1985" s="662" t="s">
        <v>2257</v>
      </c>
      <c r="J1985" s="662" t="s">
        <v>2258</v>
      </c>
      <c r="K1985" s="662" t="s">
        <v>2259</v>
      </c>
      <c r="L1985" s="663">
        <v>374.79</v>
      </c>
      <c r="M1985" s="663">
        <v>749.58</v>
      </c>
      <c r="N1985" s="662">
        <v>2</v>
      </c>
      <c r="O1985" s="745">
        <v>0.5</v>
      </c>
      <c r="P1985" s="663"/>
      <c r="Q1985" s="678">
        <v>0</v>
      </c>
      <c r="R1985" s="662"/>
      <c r="S1985" s="678">
        <v>0</v>
      </c>
      <c r="T1985" s="745"/>
      <c r="U1985" s="701">
        <v>0</v>
      </c>
    </row>
    <row r="1986" spans="1:21" ht="14.4" customHeight="1" x14ac:dyDescent="0.3">
      <c r="A1986" s="661">
        <v>4</v>
      </c>
      <c r="B1986" s="662" t="s">
        <v>3182</v>
      </c>
      <c r="C1986" s="662" t="s">
        <v>3518</v>
      </c>
      <c r="D1986" s="743" t="s">
        <v>5665</v>
      </c>
      <c r="E1986" s="744" t="s">
        <v>3561</v>
      </c>
      <c r="F1986" s="662" t="s">
        <v>3512</v>
      </c>
      <c r="G1986" s="662" t="s">
        <v>3615</v>
      </c>
      <c r="H1986" s="662" t="s">
        <v>597</v>
      </c>
      <c r="I1986" s="662" t="s">
        <v>4031</v>
      </c>
      <c r="J1986" s="662" t="s">
        <v>2258</v>
      </c>
      <c r="K1986" s="662" t="s">
        <v>3644</v>
      </c>
      <c r="L1986" s="663">
        <v>0</v>
      </c>
      <c r="M1986" s="663">
        <v>0</v>
      </c>
      <c r="N1986" s="662">
        <v>9</v>
      </c>
      <c r="O1986" s="745">
        <v>2.5</v>
      </c>
      <c r="P1986" s="663"/>
      <c r="Q1986" s="678"/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4</v>
      </c>
      <c r="B1987" s="662" t="s">
        <v>3182</v>
      </c>
      <c r="C1987" s="662" t="s">
        <v>3518</v>
      </c>
      <c r="D1987" s="743" t="s">
        <v>5665</v>
      </c>
      <c r="E1987" s="744" t="s">
        <v>3561</v>
      </c>
      <c r="F1987" s="662" t="s">
        <v>3512</v>
      </c>
      <c r="G1987" s="662" t="s">
        <v>3615</v>
      </c>
      <c r="H1987" s="662" t="s">
        <v>597</v>
      </c>
      <c r="I1987" s="662" t="s">
        <v>2271</v>
      </c>
      <c r="J1987" s="662" t="s">
        <v>2258</v>
      </c>
      <c r="K1987" s="662" t="s">
        <v>2259</v>
      </c>
      <c r="L1987" s="663">
        <v>374.79</v>
      </c>
      <c r="M1987" s="663">
        <v>749.58</v>
      </c>
      <c r="N1987" s="662">
        <v>2</v>
      </c>
      <c r="O1987" s="745">
        <v>0.5</v>
      </c>
      <c r="P1987" s="663"/>
      <c r="Q1987" s="678">
        <v>0</v>
      </c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4</v>
      </c>
      <c r="B1988" s="662" t="s">
        <v>3182</v>
      </c>
      <c r="C1988" s="662" t="s">
        <v>3518</v>
      </c>
      <c r="D1988" s="743" t="s">
        <v>5665</v>
      </c>
      <c r="E1988" s="744" t="s">
        <v>3561</v>
      </c>
      <c r="F1988" s="662" t="s">
        <v>3512</v>
      </c>
      <c r="G1988" s="662" t="s">
        <v>3615</v>
      </c>
      <c r="H1988" s="662" t="s">
        <v>597</v>
      </c>
      <c r="I1988" s="662" t="s">
        <v>3830</v>
      </c>
      <c r="J1988" s="662" t="s">
        <v>2258</v>
      </c>
      <c r="K1988" s="662" t="s">
        <v>3644</v>
      </c>
      <c r="L1988" s="663">
        <v>0</v>
      </c>
      <c r="M1988" s="663">
        <v>0</v>
      </c>
      <c r="N1988" s="662">
        <v>4</v>
      </c>
      <c r="O1988" s="745">
        <v>1</v>
      </c>
      <c r="P1988" s="663"/>
      <c r="Q1988" s="678"/>
      <c r="R1988" s="662"/>
      <c r="S1988" s="678">
        <v>0</v>
      </c>
      <c r="T1988" s="745"/>
      <c r="U1988" s="701">
        <v>0</v>
      </c>
    </row>
    <row r="1989" spans="1:21" ht="14.4" customHeight="1" x14ac:dyDescent="0.3">
      <c r="A1989" s="661">
        <v>4</v>
      </c>
      <c r="B1989" s="662" t="s">
        <v>3182</v>
      </c>
      <c r="C1989" s="662" t="s">
        <v>3518</v>
      </c>
      <c r="D1989" s="743" t="s">
        <v>5665</v>
      </c>
      <c r="E1989" s="744" t="s">
        <v>3561</v>
      </c>
      <c r="F1989" s="662" t="s">
        <v>3512</v>
      </c>
      <c r="G1989" s="662" t="s">
        <v>3877</v>
      </c>
      <c r="H1989" s="662" t="s">
        <v>1373</v>
      </c>
      <c r="I1989" s="662" t="s">
        <v>2283</v>
      </c>
      <c r="J1989" s="662" t="s">
        <v>2205</v>
      </c>
      <c r="K1989" s="662" t="s">
        <v>3021</v>
      </c>
      <c r="L1989" s="663">
        <v>48.42</v>
      </c>
      <c r="M1989" s="663">
        <v>96.84</v>
      </c>
      <c r="N1989" s="662">
        <v>2</v>
      </c>
      <c r="O1989" s="745">
        <v>1</v>
      </c>
      <c r="P1989" s="663">
        <v>96.84</v>
      </c>
      <c r="Q1989" s="678">
        <v>1</v>
      </c>
      <c r="R1989" s="662">
        <v>2</v>
      </c>
      <c r="S1989" s="678">
        <v>1</v>
      </c>
      <c r="T1989" s="745">
        <v>1</v>
      </c>
      <c r="U1989" s="701">
        <v>1</v>
      </c>
    </row>
    <row r="1990" spans="1:21" ht="14.4" customHeight="1" x14ac:dyDescent="0.3">
      <c r="A1990" s="661">
        <v>4</v>
      </c>
      <c r="B1990" s="662" t="s">
        <v>3182</v>
      </c>
      <c r="C1990" s="662" t="s">
        <v>3518</v>
      </c>
      <c r="D1990" s="743" t="s">
        <v>5665</v>
      </c>
      <c r="E1990" s="744" t="s">
        <v>3561</v>
      </c>
      <c r="F1990" s="662" t="s">
        <v>3512</v>
      </c>
      <c r="G1990" s="662" t="s">
        <v>3589</v>
      </c>
      <c r="H1990" s="662" t="s">
        <v>597</v>
      </c>
      <c r="I1990" s="662" t="s">
        <v>3686</v>
      </c>
      <c r="J1990" s="662" t="s">
        <v>1841</v>
      </c>
      <c r="K1990" s="662" t="s">
        <v>1845</v>
      </c>
      <c r="L1990" s="663">
        <v>0</v>
      </c>
      <c r="M1990" s="663">
        <v>0</v>
      </c>
      <c r="N1990" s="662">
        <v>42</v>
      </c>
      <c r="O1990" s="745">
        <v>12</v>
      </c>
      <c r="P1990" s="663">
        <v>0</v>
      </c>
      <c r="Q1990" s="678"/>
      <c r="R1990" s="662">
        <v>2</v>
      </c>
      <c r="S1990" s="678">
        <v>4.7619047619047616E-2</v>
      </c>
      <c r="T1990" s="745">
        <v>1</v>
      </c>
      <c r="U1990" s="701">
        <v>8.3333333333333329E-2</v>
      </c>
    </row>
    <row r="1991" spans="1:21" ht="14.4" customHeight="1" x14ac:dyDescent="0.3">
      <c r="A1991" s="661">
        <v>4</v>
      </c>
      <c r="B1991" s="662" t="s">
        <v>3182</v>
      </c>
      <c r="C1991" s="662" t="s">
        <v>3518</v>
      </c>
      <c r="D1991" s="743" t="s">
        <v>5665</v>
      </c>
      <c r="E1991" s="744" t="s">
        <v>3561</v>
      </c>
      <c r="F1991" s="662" t="s">
        <v>3512</v>
      </c>
      <c r="G1991" s="662" t="s">
        <v>3589</v>
      </c>
      <c r="H1991" s="662" t="s">
        <v>597</v>
      </c>
      <c r="I1991" s="662" t="s">
        <v>3639</v>
      </c>
      <c r="J1991" s="662" t="s">
        <v>3591</v>
      </c>
      <c r="K1991" s="662" t="s">
        <v>1845</v>
      </c>
      <c r="L1991" s="663">
        <v>301.2</v>
      </c>
      <c r="M1991" s="663">
        <v>602.4</v>
      </c>
      <c r="N1991" s="662">
        <v>2</v>
      </c>
      <c r="O1991" s="745">
        <v>0.5</v>
      </c>
      <c r="P1991" s="663"/>
      <c r="Q1991" s="678">
        <v>0</v>
      </c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4</v>
      </c>
      <c r="B1992" s="662" t="s">
        <v>3182</v>
      </c>
      <c r="C1992" s="662" t="s">
        <v>3518</v>
      </c>
      <c r="D1992" s="743" t="s">
        <v>5665</v>
      </c>
      <c r="E1992" s="744" t="s">
        <v>3561</v>
      </c>
      <c r="F1992" s="662" t="s">
        <v>3512</v>
      </c>
      <c r="G1992" s="662" t="s">
        <v>3589</v>
      </c>
      <c r="H1992" s="662" t="s">
        <v>597</v>
      </c>
      <c r="I1992" s="662" t="s">
        <v>1844</v>
      </c>
      <c r="J1992" s="662" t="s">
        <v>1841</v>
      </c>
      <c r="K1992" s="662" t="s">
        <v>1845</v>
      </c>
      <c r="L1992" s="663">
        <v>301.2</v>
      </c>
      <c r="M1992" s="663">
        <v>602.4</v>
      </c>
      <c r="N1992" s="662">
        <v>2</v>
      </c>
      <c r="O1992" s="745">
        <v>0.5</v>
      </c>
      <c r="P1992" s="663"/>
      <c r="Q1992" s="678">
        <v>0</v>
      </c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4</v>
      </c>
      <c r="B1993" s="662" t="s">
        <v>3182</v>
      </c>
      <c r="C1993" s="662" t="s">
        <v>3518</v>
      </c>
      <c r="D1993" s="743" t="s">
        <v>5665</v>
      </c>
      <c r="E1993" s="744" t="s">
        <v>3561</v>
      </c>
      <c r="F1993" s="662" t="s">
        <v>3512</v>
      </c>
      <c r="G1993" s="662" t="s">
        <v>3589</v>
      </c>
      <c r="H1993" s="662" t="s">
        <v>597</v>
      </c>
      <c r="I1993" s="662" t="s">
        <v>1844</v>
      </c>
      <c r="J1993" s="662" t="s">
        <v>1841</v>
      </c>
      <c r="K1993" s="662" t="s">
        <v>1845</v>
      </c>
      <c r="L1993" s="663">
        <v>185.26</v>
      </c>
      <c r="M1993" s="663">
        <v>3519.94</v>
      </c>
      <c r="N1993" s="662">
        <v>19</v>
      </c>
      <c r="O1993" s="745">
        <v>5</v>
      </c>
      <c r="P1993" s="663">
        <v>370.52</v>
      </c>
      <c r="Q1993" s="678">
        <v>0.10526315789473684</v>
      </c>
      <c r="R1993" s="662">
        <v>2</v>
      </c>
      <c r="S1993" s="678">
        <v>0.10526315789473684</v>
      </c>
      <c r="T1993" s="745">
        <v>0.5</v>
      </c>
      <c r="U1993" s="701">
        <v>0.1</v>
      </c>
    </row>
    <row r="1994" spans="1:21" ht="14.4" customHeight="1" x14ac:dyDescent="0.3">
      <c r="A1994" s="661">
        <v>4</v>
      </c>
      <c r="B1994" s="662" t="s">
        <v>3182</v>
      </c>
      <c r="C1994" s="662" t="s">
        <v>3518</v>
      </c>
      <c r="D1994" s="743" t="s">
        <v>5665</v>
      </c>
      <c r="E1994" s="744" t="s">
        <v>3561</v>
      </c>
      <c r="F1994" s="662" t="s">
        <v>3512</v>
      </c>
      <c r="G1994" s="662" t="s">
        <v>3589</v>
      </c>
      <c r="H1994" s="662" t="s">
        <v>597</v>
      </c>
      <c r="I1994" s="662" t="s">
        <v>4905</v>
      </c>
      <c r="J1994" s="662" t="s">
        <v>1841</v>
      </c>
      <c r="K1994" s="662" t="s">
        <v>1845</v>
      </c>
      <c r="L1994" s="663">
        <v>0</v>
      </c>
      <c r="M1994" s="663">
        <v>0</v>
      </c>
      <c r="N1994" s="662">
        <v>9</v>
      </c>
      <c r="O1994" s="745">
        <v>3</v>
      </c>
      <c r="P1994" s="663">
        <v>0</v>
      </c>
      <c r="Q1994" s="678"/>
      <c r="R1994" s="662">
        <v>2</v>
      </c>
      <c r="S1994" s="678">
        <v>0.22222222222222221</v>
      </c>
      <c r="T1994" s="745">
        <v>0.5</v>
      </c>
      <c r="U1994" s="701">
        <v>0.16666666666666666</v>
      </c>
    </row>
    <row r="1995" spans="1:21" ht="14.4" customHeight="1" x14ac:dyDescent="0.3">
      <c r="A1995" s="661">
        <v>4</v>
      </c>
      <c r="B1995" s="662" t="s">
        <v>3182</v>
      </c>
      <c r="C1995" s="662" t="s">
        <v>3518</v>
      </c>
      <c r="D1995" s="743" t="s">
        <v>5665</v>
      </c>
      <c r="E1995" s="744" t="s">
        <v>3561</v>
      </c>
      <c r="F1995" s="662" t="s">
        <v>3512</v>
      </c>
      <c r="G1995" s="662" t="s">
        <v>3589</v>
      </c>
      <c r="H1995" s="662" t="s">
        <v>597</v>
      </c>
      <c r="I1995" s="662" t="s">
        <v>4905</v>
      </c>
      <c r="J1995" s="662" t="s">
        <v>1841</v>
      </c>
      <c r="K1995" s="662" t="s">
        <v>1845</v>
      </c>
      <c r="L1995" s="663">
        <v>301.2</v>
      </c>
      <c r="M1995" s="663">
        <v>2710.7999999999997</v>
      </c>
      <c r="N1995" s="662">
        <v>9</v>
      </c>
      <c r="O1995" s="745">
        <v>2.5</v>
      </c>
      <c r="P1995" s="663">
        <v>301.2</v>
      </c>
      <c r="Q1995" s="678">
        <v>0.11111111111111112</v>
      </c>
      <c r="R1995" s="662">
        <v>1</v>
      </c>
      <c r="S1995" s="678">
        <v>0.1111111111111111</v>
      </c>
      <c r="T1995" s="745">
        <v>0.5</v>
      </c>
      <c r="U1995" s="701">
        <v>0.2</v>
      </c>
    </row>
    <row r="1996" spans="1:21" ht="14.4" customHeight="1" x14ac:dyDescent="0.3">
      <c r="A1996" s="661">
        <v>4</v>
      </c>
      <c r="B1996" s="662" t="s">
        <v>3182</v>
      </c>
      <c r="C1996" s="662" t="s">
        <v>3518</v>
      </c>
      <c r="D1996" s="743" t="s">
        <v>5665</v>
      </c>
      <c r="E1996" s="744" t="s">
        <v>3561</v>
      </c>
      <c r="F1996" s="662" t="s">
        <v>3512</v>
      </c>
      <c r="G1996" s="662" t="s">
        <v>3684</v>
      </c>
      <c r="H1996" s="662" t="s">
        <v>1373</v>
      </c>
      <c r="I1996" s="662" t="s">
        <v>1374</v>
      </c>
      <c r="J1996" s="662" t="s">
        <v>1375</v>
      </c>
      <c r="K1996" s="662" t="s">
        <v>1376</v>
      </c>
      <c r="L1996" s="663">
        <v>102.93</v>
      </c>
      <c r="M1996" s="663">
        <v>102.93</v>
      </c>
      <c r="N1996" s="662">
        <v>1</v>
      </c>
      <c r="O1996" s="745">
        <v>0.5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4</v>
      </c>
      <c r="B1997" s="662" t="s">
        <v>3182</v>
      </c>
      <c r="C1997" s="662" t="s">
        <v>3518</v>
      </c>
      <c r="D1997" s="743" t="s">
        <v>5665</v>
      </c>
      <c r="E1997" s="744" t="s">
        <v>3561</v>
      </c>
      <c r="F1997" s="662" t="s">
        <v>3512</v>
      </c>
      <c r="G1997" s="662" t="s">
        <v>3995</v>
      </c>
      <c r="H1997" s="662" t="s">
        <v>597</v>
      </c>
      <c r="I1997" s="662" t="s">
        <v>2713</v>
      </c>
      <c r="J1997" s="662" t="s">
        <v>2714</v>
      </c>
      <c r="K1997" s="662" t="s">
        <v>2715</v>
      </c>
      <c r="L1997" s="663">
        <v>215.12</v>
      </c>
      <c r="M1997" s="663">
        <v>215.12</v>
      </c>
      <c r="N1997" s="662">
        <v>1</v>
      </c>
      <c r="O1997" s="745">
        <v>1</v>
      </c>
      <c r="P1997" s="663">
        <v>215.12</v>
      </c>
      <c r="Q1997" s="678">
        <v>1</v>
      </c>
      <c r="R1997" s="662">
        <v>1</v>
      </c>
      <c r="S1997" s="678">
        <v>1</v>
      </c>
      <c r="T1997" s="745">
        <v>1</v>
      </c>
      <c r="U1997" s="701">
        <v>1</v>
      </c>
    </row>
    <row r="1998" spans="1:21" ht="14.4" customHeight="1" x14ac:dyDescent="0.3">
      <c r="A1998" s="661">
        <v>4</v>
      </c>
      <c r="B1998" s="662" t="s">
        <v>3182</v>
      </c>
      <c r="C1998" s="662" t="s">
        <v>3518</v>
      </c>
      <c r="D1998" s="743" t="s">
        <v>5665</v>
      </c>
      <c r="E1998" s="744" t="s">
        <v>3561</v>
      </c>
      <c r="F1998" s="662" t="s">
        <v>3512</v>
      </c>
      <c r="G1998" s="662" t="s">
        <v>3995</v>
      </c>
      <c r="H1998" s="662" t="s">
        <v>597</v>
      </c>
      <c r="I1998" s="662" t="s">
        <v>2713</v>
      </c>
      <c r="J1998" s="662" t="s">
        <v>2714</v>
      </c>
      <c r="K1998" s="662" t="s">
        <v>2715</v>
      </c>
      <c r="L1998" s="663">
        <v>256.67</v>
      </c>
      <c r="M1998" s="663">
        <v>256.67</v>
      </c>
      <c r="N1998" s="662">
        <v>1</v>
      </c>
      <c r="O1998" s="745">
        <v>1</v>
      </c>
      <c r="P1998" s="663">
        <v>256.67</v>
      </c>
      <c r="Q1998" s="678">
        <v>1</v>
      </c>
      <c r="R1998" s="662">
        <v>1</v>
      </c>
      <c r="S1998" s="678">
        <v>1</v>
      </c>
      <c r="T1998" s="745">
        <v>1</v>
      </c>
      <c r="U1998" s="701">
        <v>1</v>
      </c>
    </row>
    <row r="1999" spans="1:21" ht="14.4" customHeight="1" x14ac:dyDescent="0.3">
      <c r="A1999" s="661">
        <v>4</v>
      </c>
      <c r="B1999" s="662" t="s">
        <v>3182</v>
      </c>
      <c r="C1999" s="662" t="s">
        <v>3518</v>
      </c>
      <c r="D1999" s="743" t="s">
        <v>5665</v>
      </c>
      <c r="E1999" s="744" t="s">
        <v>3561</v>
      </c>
      <c r="F1999" s="662" t="s">
        <v>3512</v>
      </c>
      <c r="G1999" s="662" t="s">
        <v>3592</v>
      </c>
      <c r="H1999" s="662" t="s">
        <v>597</v>
      </c>
      <c r="I1999" s="662" t="s">
        <v>4558</v>
      </c>
      <c r="J1999" s="662" t="s">
        <v>1330</v>
      </c>
      <c r="K1999" s="662" t="s">
        <v>4559</v>
      </c>
      <c r="L1999" s="663">
        <v>54.23</v>
      </c>
      <c r="M1999" s="663">
        <v>54.23</v>
      </c>
      <c r="N1999" s="662">
        <v>1</v>
      </c>
      <c r="O1999" s="745">
        <v>1</v>
      </c>
      <c r="P1999" s="663">
        <v>54.23</v>
      </c>
      <c r="Q1999" s="678">
        <v>1</v>
      </c>
      <c r="R1999" s="662">
        <v>1</v>
      </c>
      <c r="S1999" s="678">
        <v>1</v>
      </c>
      <c r="T1999" s="745">
        <v>1</v>
      </c>
      <c r="U1999" s="701">
        <v>1</v>
      </c>
    </row>
    <row r="2000" spans="1:21" ht="14.4" customHeight="1" x14ac:dyDescent="0.3">
      <c r="A2000" s="661">
        <v>4</v>
      </c>
      <c r="B2000" s="662" t="s">
        <v>3182</v>
      </c>
      <c r="C2000" s="662" t="s">
        <v>3518</v>
      </c>
      <c r="D2000" s="743" t="s">
        <v>5665</v>
      </c>
      <c r="E2000" s="744" t="s">
        <v>3561</v>
      </c>
      <c r="F2000" s="662" t="s">
        <v>3512</v>
      </c>
      <c r="G2000" s="662" t="s">
        <v>3641</v>
      </c>
      <c r="H2000" s="662" t="s">
        <v>597</v>
      </c>
      <c r="I2000" s="662" t="s">
        <v>2170</v>
      </c>
      <c r="J2000" s="662" t="s">
        <v>2171</v>
      </c>
      <c r="K2000" s="662" t="s">
        <v>3642</v>
      </c>
      <c r="L2000" s="663">
        <v>0</v>
      </c>
      <c r="M2000" s="663">
        <v>0</v>
      </c>
      <c r="N2000" s="662">
        <v>90</v>
      </c>
      <c r="O2000" s="745">
        <v>40</v>
      </c>
      <c r="P2000" s="663">
        <v>0</v>
      </c>
      <c r="Q2000" s="678"/>
      <c r="R2000" s="662">
        <v>66</v>
      </c>
      <c r="S2000" s="678">
        <v>0.73333333333333328</v>
      </c>
      <c r="T2000" s="745">
        <v>29.5</v>
      </c>
      <c r="U2000" s="701">
        <v>0.73750000000000004</v>
      </c>
    </row>
    <row r="2001" spans="1:21" ht="14.4" customHeight="1" x14ac:dyDescent="0.3">
      <c r="A2001" s="661">
        <v>4</v>
      </c>
      <c r="B2001" s="662" t="s">
        <v>3182</v>
      </c>
      <c r="C2001" s="662" t="s">
        <v>3518</v>
      </c>
      <c r="D2001" s="743" t="s">
        <v>5665</v>
      </c>
      <c r="E2001" s="744" t="s">
        <v>3561</v>
      </c>
      <c r="F2001" s="662" t="s">
        <v>3512</v>
      </c>
      <c r="G2001" s="662" t="s">
        <v>3928</v>
      </c>
      <c r="H2001" s="662" t="s">
        <v>597</v>
      </c>
      <c r="I2001" s="662" t="s">
        <v>3929</v>
      </c>
      <c r="J2001" s="662" t="s">
        <v>1158</v>
      </c>
      <c r="K2001" s="662" t="s">
        <v>3930</v>
      </c>
      <c r="L2001" s="663">
        <v>121.96</v>
      </c>
      <c r="M2001" s="663">
        <v>10244.640000000001</v>
      </c>
      <c r="N2001" s="662">
        <v>84</v>
      </c>
      <c r="O2001" s="745">
        <v>72.5</v>
      </c>
      <c r="P2001" s="663">
        <v>3902.7200000000007</v>
      </c>
      <c r="Q2001" s="678">
        <v>0.38095238095238099</v>
      </c>
      <c r="R2001" s="662">
        <v>32</v>
      </c>
      <c r="S2001" s="678">
        <v>0.38095238095238093</v>
      </c>
      <c r="T2001" s="745">
        <v>27.5</v>
      </c>
      <c r="U2001" s="701">
        <v>0.37931034482758619</v>
      </c>
    </row>
    <row r="2002" spans="1:21" ht="14.4" customHeight="1" x14ac:dyDescent="0.3">
      <c r="A2002" s="661">
        <v>4</v>
      </c>
      <c r="B2002" s="662" t="s">
        <v>3182</v>
      </c>
      <c r="C2002" s="662" t="s">
        <v>3518</v>
      </c>
      <c r="D2002" s="743" t="s">
        <v>5665</v>
      </c>
      <c r="E2002" s="744" t="s">
        <v>3561</v>
      </c>
      <c r="F2002" s="662" t="s">
        <v>3512</v>
      </c>
      <c r="G2002" s="662" t="s">
        <v>3928</v>
      </c>
      <c r="H2002" s="662" t="s">
        <v>597</v>
      </c>
      <c r="I2002" s="662" t="s">
        <v>3929</v>
      </c>
      <c r="J2002" s="662" t="s">
        <v>1158</v>
      </c>
      <c r="K2002" s="662" t="s">
        <v>3930</v>
      </c>
      <c r="L2002" s="663">
        <v>139.63999999999999</v>
      </c>
      <c r="M2002" s="663">
        <v>1954.9599999999998</v>
      </c>
      <c r="N2002" s="662">
        <v>14</v>
      </c>
      <c r="O2002" s="745">
        <v>13.5</v>
      </c>
      <c r="P2002" s="663">
        <v>837.83999999999992</v>
      </c>
      <c r="Q2002" s="678">
        <v>0.42857142857142855</v>
      </c>
      <c r="R2002" s="662">
        <v>6</v>
      </c>
      <c r="S2002" s="678">
        <v>0.42857142857142855</v>
      </c>
      <c r="T2002" s="745">
        <v>6</v>
      </c>
      <c r="U2002" s="701">
        <v>0.44444444444444442</v>
      </c>
    </row>
    <row r="2003" spans="1:21" ht="14.4" customHeight="1" x14ac:dyDescent="0.3">
      <c r="A2003" s="661">
        <v>4</v>
      </c>
      <c r="B2003" s="662" t="s">
        <v>3182</v>
      </c>
      <c r="C2003" s="662" t="s">
        <v>3518</v>
      </c>
      <c r="D2003" s="743" t="s">
        <v>5665</v>
      </c>
      <c r="E2003" s="744" t="s">
        <v>3561</v>
      </c>
      <c r="F2003" s="662" t="s">
        <v>3512</v>
      </c>
      <c r="G2003" s="662" t="s">
        <v>3928</v>
      </c>
      <c r="H2003" s="662" t="s">
        <v>597</v>
      </c>
      <c r="I2003" s="662" t="s">
        <v>1157</v>
      </c>
      <c r="J2003" s="662" t="s">
        <v>1158</v>
      </c>
      <c r="K2003" s="662" t="s">
        <v>4059</v>
      </c>
      <c r="L2003" s="663">
        <v>609.78</v>
      </c>
      <c r="M2003" s="663">
        <v>2439.12</v>
      </c>
      <c r="N2003" s="662">
        <v>4</v>
      </c>
      <c r="O2003" s="745">
        <v>1.5</v>
      </c>
      <c r="P2003" s="663"/>
      <c r="Q2003" s="678">
        <v>0</v>
      </c>
      <c r="R2003" s="662"/>
      <c r="S2003" s="678">
        <v>0</v>
      </c>
      <c r="T2003" s="745"/>
      <c r="U2003" s="701">
        <v>0</v>
      </c>
    </row>
    <row r="2004" spans="1:21" ht="14.4" customHeight="1" x14ac:dyDescent="0.3">
      <c r="A2004" s="661">
        <v>4</v>
      </c>
      <c r="B2004" s="662" t="s">
        <v>3182</v>
      </c>
      <c r="C2004" s="662" t="s">
        <v>3518</v>
      </c>
      <c r="D2004" s="743" t="s">
        <v>5665</v>
      </c>
      <c r="E2004" s="744" t="s">
        <v>3561</v>
      </c>
      <c r="F2004" s="662" t="s">
        <v>3512</v>
      </c>
      <c r="G2004" s="662" t="s">
        <v>3928</v>
      </c>
      <c r="H2004" s="662" t="s">
        <v>597</v>
      </c>
      <c r="I2004" s="662" t="s">
        <v>1157</v>
      </c>
      <c r="J2004" s="662" t="s">
        <v>1158</v>
      </c>
      <c r="K2004" s="662" t="s">
        <v>4059</v>
      </c>
      <c r="L2004" s="663">
        <v>698.19</v>
      </c>
      <c r="M2004" s="663">
        <v>1396.38</v>
      </c>
      <c r="N2004" s="662">
        <v>2</v>
      </c>
      <c r="O2004" s="745">
        <v>0.5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4</v>
      </c>
      <c r="B2005" s="662" t="s">
        <v>3182</v>
      </c>
      <c r="C2005" s="662" t="s">
        <v>3518</v>
      </c>
      <c r="D2005" s="743" t="s">
        <v>5665</v>
      </c>
      <c r="E2005" s="744" t="s">
        <v>3561</v>
      </c>
      <c r="F2005" s="662" t="s">
        <v>3512</v>
      </c>
      <c r="G2005" s="662" t="s">
        <v>3593</v>
      </c>
      <c r="H2005" s="662" t="s">
        <v>597</v>
      </c>
      <c r="I2005" s="662" t="s">
        <v>806</v>
      </c>
      <c r="J2005" s="662" t="s">
        <v>3594</v>
      </c>
      <c r="K2005" s="662" t="s">
        <v>3595</v>
      </c>
      <c r="L2005" s="663">
        <v>0</v>
      </c>
      <c r="M2005" s="663">
        <v>0</v>
      </c>
      <c r="N2005" s="662">
        <v>2</v>
      </c>
      <c r="O2005" s="745">
        <v>1</v>
      </c>
      <c r="P2005" s="663">
        <v>0</v>
      </c>
      <c r="Q2005" s="678"/>
      <c r="R2005" s="662">
        <v>2</v>
      </c>
      <c r="S2005" s="678">
        <v>1</v>
      </c>
      <c r="T2005" s="745">
        <v>1</v>
      </c>
      <c r="U2005" s="701">
        <v>1</v>
      </c>
    </row>
    <row r="2006" spans="1:21" ht="14.4" customHeight="1" x14ac:dyDescent="0.3">
      <c r="A2006" s="661">
        <v>4</v>
      </c>
      <c r="B2006" s="662" t="s">
        <v>3182</v>
      </c>
      <c r="C2006" s="662" t="s">
        <v>3518</v>
      </c>
      <c r="D2006" s="743" t="s">
        <v>5665</v>
      </c>
      <c r="E2006" s="744" t="s">
        <v>3561</v>
      </c>
      <c r="F2006" s="662" t="s">
        <v>3512</v>
      </c>
      <c r="G2006" s="662" t="s">
        <v>4531</v>
      </c>
      <c r="H2006" s="662" t="s">
        <v>597</v>
      </c>
      <c r="I2006" s="662" t="s">
        <v>1305</v>
      </c>
      <c r="J2006" s="662" t="s">
        <v>1306</v>
      </c>
      <c r="K2006" s="662" t="s">
        <v>4532</v>
      </c>
      <c r="L2006" s="663">
        <v>91.66</v>
      </c>
      <c r="M2006" s="663">
        <v>183.32</v>
      </c>
      <c r="N2006" s="662">
        <v>2</v>
      </c>
      <c r="O2006" s="745">
        <v>1</v>
      </c>
      <c r="P2006" s="663"/>
      <c r="Q2006" s="678">
        <v>0</v>
      </c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4</v>
      </c>
      <c r="B2007" s="662" t="s">
        <v>3182</v>
      </c>
      <c r="C2007" s="662" t="s">
        <v>3518</v>
      </c>
      <c r="D2007" s="743" t="s">
        <v>5665</v>
      </c>
      <c r="E2007" s="744" t="s">
        <v>3561</v>
      </c>
      <c r="F2007" s="662" t="s">
        <v>3512</v>
      </c>
      <c r="G2007" s="662" t="s">
        <v>3666</v>
      </c>
      <c r="H2007" s="662" t="s">
        <v>1373</v>
      </c>
      <c r="I2007" s="662" t="s">
        <v>2290</v>
      </c>
      <c r="J2007" s="662" t="s">
        <v>2291</v>
      </c>
      <c r="K2007" s="662" t="s">
        <v>2292</v>
      </c>
      <c r="L2007" s="663">
        <v>31.32</v>
      </c>
      <c r="M2007" s="663">
        <v>31.32</v>
      </c>
      <c r="N2007" s="662">
        <v>1</v>
      </c>
      <c r="O2007" s="745">
        <v>1</v>
      </c>
      <c r="P2007" s="663">
        <v>31.32</v>
      </c>
      <c r="Q2007" s="678">
        <v>1</v>
      </c>
      <c r="R2007" s="662">
        <v>1</v>
      </c>
      <c r="S2007" s="678">
        <v>1</v>
      </c>
      <c r="T2007" s="745">
        <v>1</v>
      </c>
      <c r="U2007" s="701">
        <v>1</v>
      </c>
    </row>
    <row r="2008" spans="1:21" ht="14.4" customHeight="1" x14ac:dyDescent="0.3">
      <c r="A2008" s="661">
        <v>4</v>
      </c>
      <c r="B2008" s="662" t="s">
        <v>3182</v>
      </c>
      <c r="C2008" s="662" t="s">
        <v>3518</v>
      </c>
      <c r="D2008" s="743" t="s">
        <v>5665</v>
      </c>
      <c r="E2008" s="744" t="s">
        <v>3561</v>
      </c>
      <c r="F2008" s="662" t="s">
        <v>3512</v>
      </c>
      <c r="G2008" s="662" t="s">
        <v>3666</v>
      </c>
      <c r="H2008" s="662" t="s">
        <v>1373</v>
      </c>
      <c r="I2008" s="662" t="s">
        <v>3667</v>
      </c>
      <c r="J2008" s="662" t="s">
        <v>2760</v>
      </c>
      <c r="K2008" s="662" t="s">
        <v>3668</v>
      </c>
      <c r="L2008" s="663">
        <v>300.68</v>
      </c>
      <c r="M2008" s="663">
        <v>300.68</v>
      </c>
      <c r="N2008" s="662">
        <v>1</v>
      </c>
      <c r="O2008" s="745">
        <v>1</v>
      </c>
      <c r="P2008" s="663">
        <v>300.68</v>
      </c>
      <c r="Q2008" s="678">
        <v>1</v>
      </c>
      <c r="R2008" s="662">
        <v>1</v>
      </c>
      <c r="S2008" s="678">
        <v>1</v>
      </c>
      <c r="T2008" s="745">
        <v>1</v>
      </c>
      <c r="U2008" s="701">
        <v>1</v>
      </c>
    </row>
    <row r="2009" spans="1:21" ht="14.4" customHeight="1" x14ac:dyDescent="0.3">
      <c r="A2009" s="661">
        <v>4</v>
      </c>
      <c r="B2009" s="662" t="s">
        <v>3182</v>
      </c>
      <c r="C2009" s="662" t="s">
        <v>3518</v>
      </c>
      <c r="D2009" s="743" t="s">
        <v>5665</v>
      </c>
      <c r="E2009" s="744" t="s">
        <v>3561</v>
      </c>
      <c r="F2009" s="662" t="s">
        <v>3512</v>
      </c>
      <c r="G2009" s="662" t="s">
        <v>3602</v>
      </c>
      <c r="H2009" s="662" t="s">
        <v>1373</v>
      </c>
      <c r="I2009" s="662" t="s">
        <v>1538</v>
      </c>
      <c r="J2009" s="662" t="s">
        <v>1539</v>
      </c>
      <c r="K2009" s="662" t="s">
        <v>1540</v>
      </c>
      <c r="L2009" s="663">
        <v>133.94</v>
      </c>
      <c r="M2009" s="663">
        <v>6697.0000000000009</v>
      </c>
      <c r="N2009" s="662">
        <v>50</v>
      </c>
      <c r="O2009" s="745">
        <v>13.5</v>
      </c>
      <c r="P2009" s="663">
        <v>669.7</v>
      </c>
      <c r="Q2009" s="678">
        <v>9.9999999999999992E-2</v>
      </c>
      <c r="R2009" s="662">
        <v>5</v>
      </c>
      <c r="S2009" s="678">
        <v>0.1</v>
      </c>
      <c r="T2009" s="745">
        <v>2</v>
      </c>
      <c r="U2009" s="701">
        <v>0.14814814814814814</v>
      </c>
    </row>
    <row r="2010" spans="1:21" ht="14.4" customHeight="1" x14ac:dyDescent="0.3">
      <c r="A2010" s="661">
        <v>4</v>
      </c>
      <c r="B2010" s="662" t="s">
        <v>3182</v>
      </c>
      <c r="C2010" s="662" t="s">
        <v>3518</v>
      </c>
      <c r="D2010" s="743" t="s">
        <v>5665</v>
      </c>
      <c r="E2010" s="744" t="s">
        <v>3561</v>
      </c>
      <c r="F2010" s="662" t="s">
        <v>3513</v>
      </c>
      <c r="G2010" s="662" t="s">
        <v>3603</v>
      </c>
      <c r="H2010" s="662" t="s">
        <v>597</v>
      </c>
      <c r="I2010" s="662" t="s">
        <v>4072</v>
      </c>
      <c r="J2010" s="662" t="s">
        <v>3605</v>
      </c>
      <c r="K2010" s="662"/>
      <c r="L2010" s="663">
        <v>0</v>
      </c>
      <c r="M2010" s="663">
        <v>0</v>
      </c>
      <c r="N2010" s="662">
        <v>4</v>
      </c>
      <c r="O2010" s="745">
        <v>4</v>
      </c>
      <c r="P2010" s="663">
        <v>0</v>
      </c>
      <c r="Q2010" s="678"/>
      <c r="R2010" s="662">
        <v>2</v>
      </c>
      <c r="S2010" s="678">
        <v>0.5</v>
      </c>
      <c r="T2010" s="745">
        <v>2</v>
      </c>
      <c r="U2010" s="701">
        <v>0.5</v>
      </c>
    </row>
    <row r="2011" spans="1:21" ht="14.4" customHeight="1" x14ac:dyDescent="0.3">
      <c r="A2011" s="661">
        <v>4</v>
      </c>
      <c r="B2011" s="662" t="s">
        <v>3182</v>
      </c>
      <c r="C2011" s="662" t="s">
        <v>3518</v>
      </c>
      <c r="D2011" s="743" t="s">
        <v>5665</v>
      </c>
      <c r="E2011" s="744" t="s">
        <v>3561</v>
      </c>
      <c r="F2011" s="662" t="s">
        <v>3513</v>
      </c>
      <c r="G2011" s="662" t="s">
        <v>3603</v>
      </c>
      <c r="H2011" s="662" t="s">
        <v>597</v>
      </c>
      <c r="I2011" s="662" t="s">
        <v>3948</v>
      </c>
      <c r="J2011" s="662" t="s">
        <v>3605</v>
      </c>
      <c r="K2011" s="662"/>
      <c r="L2011" s="663">
        <v>0</v>
      </c>
      <c r="M2011" s="663">
        <v>0</v>
      </c>
      <c r="N2011" s="662">
        <v>1</v>
      </c>
      <c r="O2011" s="745">
        <v>1</v>
      </c>
      <c r="P2011" s="663"/>
      <c r="Q2011" s="678"/>
      <c r="R2011" s="662"/>
      <c r="S2011" s="678">
        <v>0</v>
      </c>
      <c r="T2011" s="745"/>
      <c r="U2011" s="701">
        <v>0</v>
      </c>
    </row>
    <row r="2012" spans="1:21" ht="14.4" customHeight="1" x14ac:dyDescent="0.3">
      <c r="A2012" s="661">
        <v>4</v>
      </c>
      <c r="B2012" s="662" t="s">
        <v>3182</v>
      </c>
      <c r="C2012" s="662" t="s">
        <v>3518</v>
      </c>
      <c r="D2012" s="743" t="s">
        <v>5665</v>
      </c>
      <c r="E2012" s="744" t="s">
        <v>3561</v>
      </c>
      <c r="F2012" s="662" t="s">
        <v>3513</v>
      </c>
      <c r="G2012" s="662" t="s">
        <v>3603</v>
      </c>
      <c r="H2012" s="662" t="s">
        <v>597</v>
      </c>
      <c r="I2012" s="662" t="s">
        <v>3604</v>
      </c>
      <c r="J2012" s="662" t="s">
        <v>3605</v>
      </c>
      <c r="K2012" s="662"/>
      <c r="L2012" s="663">
        <v>0</v>
      </c>
      <c r="M2012" s="663">
        <v>0</v>
      </c>
      <c r="N2012" s="662">
        <v>53</v>
      </c>
      <c r="O2012" s="745">
        <v>52.5</v>
      </c>
      <c r="P2012" s="663">
        <v>0</v>
      </c>
      <c r="Q2012" s="678"/>
      <c r="R2012" s="662">
        <v>41</v>
      </c>
      <c r="S2012" s="678">
        <v>0.77358490566037741</v>
      </c>
      <c r="T2012" s="745">
        <v>40.5</v>
      </c>
      <c r="U2012" s="701">
        <v>0.77142857142857146</v>
      </c>
    </row>
    <row r="2013" spans="1:21" ht="14.4" customHeight="1" x14ac:dyDescent="0.3">
      <c r="A2013" s="661">
        <v>4</v>
      </c>
      <c r="B2013" s="662" t="s">
        <v>3182</v>
      </c>
      <c r="C2013" s="662" t="s">
        <v>3518</v>
      </c>
      <c r="D2013" s="743" t="s">
        <v>5665</v>
      </c>
      <c r="E2013" s="744" t="s">
        <v>3561</v>
      </c>
      <c r="F2013" s="662" t="s">
        <v>3514</v>
      </c>
      <c r="G2013" s="662" t="s">
        <v>4073</v>
      </c>
      <c r="H2013" s="662" t="s">
        <v>597</v>
      </c>
      <c r="I2013" s="662" t="s">
        <v>4074</v>
      </c>
      <c r="J2013" s="662" t="s">
        <v>4075</v>
      </c>
      <c r="K2013" s="662" t="s">
        <v>4076</v>
      </c>
      <c r="L2013" s="663">
        <v>500</v>
      </c>
      <c r="M2013" s="663">
        <v>500</v>
      </c>
      <c r="N2013" s="662">
        <v>1</v>
      </c>
      <c r="O2013" s="745">
        <v>1</v>
      </c>
      <c r="P2013" s="663">
        <v>500</v>
      </c>
      <c r="Q2013" s="678">
        <v>1</v>
      </c>
      <c r="R2013" s="662">
        <v>1</v>
      </c>
      <c r="S2013" s="678">
        <v>1</v>
      </c>
      <c r="T2013" s="745">
        <v>1</v>
      </c>
      <c r="U2013" s="701">
        <v>1</v>
      </c>
    </row>
    <row r="2014" spans="1:21" ht="14.4" customHeight="1" x14ac:dyDescent="0.3">
      <c r="A2014" s="661">
        <v>4</v>
      </c>
      <c r="B2014" s="662" t="s">
        <v>3182</v>
      </c>
      <c r="C2014" s="662" t="s">
        <v>3518</v>
      </c>
      <c r="D2014" s="743" t="s">
        <v>5665</v>
      </c>
      <c r="E2014" s="744" t="s">
        <v>3561</v>
      </c>
      <c r="F2014" s="662" t="s">
        <v>3514</v>
      </c>
      <c r="G2014" s="662" t="s">
        <v>4073</v>
      </c>
      <c r="H2014" s="662" t="s">
        <v>597</v>
      </c>
      <c r="I2014" s="662" t="s">
        <v>4080</v>
      </c>
      <c r="J2014" s="662" t="s">
        <v>4081</v>
      </c>
      <c r="K2014" s="662" t="s">
        <v>4082</v>
      </c>
      <c r="L2014" s="663">
        <v>287</v>
      </c>
      <c r="M2014" s="663">
        <v>5166</v>
      </c>
      <c r="N2014" s="662">
        <v>18</v>
      </c>
      <c r="O2014" s="745">
        <v>13</v>
      </c>
      <c r="P2014" s="663">
        <v>4879</v>
      </c>
      <c r="Q2014" s="678">
        <v>0.94444444444444442</v>
      </c>
      <c r="R2014" s="662">
        <v>17</v>
      </c>
      <c r="S2014" s="678">
        <v>0.94444444444444442</v>
      </c>
      <c r="T2014" s="745">
        <v>12</v>
      </c>
      <c r="U2014" s="701">
        <v>0.92307692307692313</v>
      </c>
    </row>
    <row r="2015" spans="1:21" ht="14.4" customHeight="1" x14ac:dyDescent="0.3">
      <c r="A2015" s="661">
        <v>4</v>
      </c>
      <c r="B2015" s="662" t="s">
        <v>3182</v>
      </c>
      <c r="C2015" s="662" t="s">
        <v>3518</v>
      </c>
      <c r="D2015" s="743" t="s">
        <v>5665</v>
      </c>
      <c r="E2015" s="744" t="s">
        <v>3561</v>
      </c>
      <c r="F2015" s="662" t="s">
        <v>3514</v>
      </c>
      <c r="G2015" s="662" t="s">
        <v>4073</v>
      </c>
      <c r="H2015" s="662" t="s">
        <v>597</v>
      </c>
      <c r="I2015" s="662" t="s">
        <v>4083</v>
      </c>
      <c r="J2015" s="662" t="s">
        <v>4084</v>
      </c>
      <c r="K2015" s="662" t="s">
        <v>4085</v>
      </c>
      <c r="L2015" s="663">
        <v>253</v>
      </c>
      <c r="M2015" s="663">
        <v>759</v>
      </c>
      <c r="N2015" s="662">
        <v>3</v>
      </c>
      <c r="O2015" s="745">
        <v>3</v>
      </c>
      <c r="P2015" s="663">
        <v>759</v>
      </c>
      <c r="Q2015" s="678">
        <v>1</v>
      </c>
      <c r="R2015" s="662">
        <v>3</v>
      </c>
      <c r="S2015" s="678">
        <v>1</v>
      </c>
      <c r="T2015" s="745">
        <v>3</v>
      </c>
      <c r="U2015" s="701">
        <v>1</v>
      </c>
    </row>
    <row r="2016" spans="1:21" ht="14.4" customHeight="1" x14ac:dyDescent="0.3">
      <c r="A2016" s="661">
        <v>4</v>
      </c>
      <c r="B2016" s="662" t="s">
        <v>3182</v>
      </c>
      <c r="C2016" s="662" t="s">
        <v>3518</v>
      </c>
      <c r="D2016" s="743" t="s">
        <v>5665</v>
      </c>
      <c r="E2016" s="744" t="s">
        <v>3561</v>
      </c>
      <c r="F2016" s="662" t="s">
        <v>3514</v>
      </c>
      <c r="G2016" s="662" t="s">
        <v>4073</v>
      </c>
      <c r="H2016" s="662" t="s">
        <v>597</v>
      </c>
      <c r="I2016" s="662" t="s">
        <v>4092</v>
      </c>
      <c r="J2016" s="662" t="s">
        <v>4093</v>
      </c>
      <c r="K2016" s="662" t="s">
        <v>4094</v>
      </c>
      <c r="L2016" s="663">
        <v>2094.4899999999998</v>
      </c>
      <c r="M2016" s="663">
        <v>10472.449999999999</v>
      </c>
      <c r="N2016" s="662">
        <v>5</v>
      </c>
      <c r="O2016" s="745">
        <v>2</v>
      </c>
      <c r="P2016" s="663">
        <v>10472.449999999999</v>
      </c>
      <c r="Q2016" s="678">
        <v>1</v>
      </c>
      <c r="R2016" s="662">
        <v>5</v>
      </c>
      <c r="S2016" s="678">
        <v>1</v>
      </c>
      <c r="T2016" s="745">
        <v>2</v>
      </c>
      <c r="U2016" s="701">
        <v>1</v>
      </c>
    </row>
    <row r="2017" spans="1:21" ht="14.4" customHeight="1" x14ac:dyDescent="0.3">
      <c r="A2017" s="661">
        <v>4</v>
      </c>
      <c r="B2017" s="662" t="s">
        <v>3182</v>
      </c>
      <c r="C2017" s="662" t="s">
        <v>3518</v>
      </c>
      <c r="D2017" s="743" t="s">
        <v>5665</v>
      </c>
      <c r="E2017" s="744" t="s">
        <v>3561</v>
      </c>
      <c r="F2017" s="662" t="s">
        <v>3514</v>
      </c>
      <c r="G2017" s="662" t="s">
        <v>4073</v>
      </c>
      <c r="H2017" s="662" t="s">
        <v>597</v>
      </c>
      <c r="I2017" s="662" t="s">
        <v>4095</v>
      </c>
      <c r="J2017" s="662" t="s">
        <v>4096</v>
      </c>
      <c r="K2017" s="662" t="s">
        <v>4097</v>
      </c>
      <c r="L2017" s="663">
        <v>315.5</v>
      </c>
      <c r="M2017" s="663">
        <v>3155</v>
      </c>
      <c r="N2017" s="662">
        <v>10</v>
      </c>
      <c r="O2017" s="745">
        <v>9</v>
      </c>
      <c r="P2017" s="663">
        <v>3155</v>
      </c>
      <c r="Q2017" s="678">
        <v>1</v>
      </c>
      <c r="R2017" s="662">
        <v>10</v>
      </c>
      <c r="S2017" s="678">
        <v>1</v>
      </c>
      <c r="T2017" s="745">
        <v>9</v>
      </c>
      <c r="U2017" s="701">
        <v>1</v>
      </c>
    </row>
    <row r="2018" spans="1:21" ht="14.4" customHeight="1" x14ac:dyDescent="0.3">
      <c r="A2018" s="661">
        <v>4</v>
      </c>
      <c r="B2018" s="662" t="s">
        <v>3182</v>
      </c>
      <c r="C2018" s="662" t="s">
        <v>3518</v>
      </c>
      <c r="D2018" s="743" t="s">
        <v>5665</v>
      </c>
      <c r="E2018" s="744" t="s">
        <v>3561</v>
      </c>
      <c r="F2018" s="662" t="s">
        <v>3514</v>
      </c>
      <c r="G2018" s="662" t="s">
        <v>4073</v>
      </c>
      <c r="H2018" s="662" t="s">
        <v>597</v>
      </c>
      <c r="I2018" s="662" t="s">
        <v>4101</v>
      </c>
      <c r="J2018" s="662" t="s">
        <v>4102</v>
      </c>
      <c r="K2018" s="662" t="s">
        <v>4103</v>
      </c>
      <c r="L2018" s="663">
        <v>484.6</v>
      </c>
      <c r="M2018" s="663">
        <v>484.6</v>
      </c>
      <c r="N2018" s="662">
        <v>1</v>
      </c>
      <c r="O2018" s="745">
        <v>1</v>
      </c>
      <c r="P2018" s="663">
        <v>484.6</v>
      </c>
      <c r="Q2018" s="678">
        <v>1</v>
      </c>
      <c r="R2018" s="662">
        <v>1</v>
      </c>
      <c r="S2018" s="678">
        <v>1</v>
      </c>
      <c r="T2018" s="745">
        <v>1</v>
      </c>
      <c r="U2018" s="701">
        <v>1</v>
      </c>
    </row>
    <row r="2019" spans="1:21" ht="14.4" customHeight="1" x14ac:dyDescent="0.3">
      <c r="A2019" s="661">
        <v>4</v>
      </c>
      <c r="B2019" s="662" t="s">
        <v>3182</v>
      </c>
      <c r="C2019" s="662" t="s">
        <v>3518</v>
      </c>
      <c r="D2019" s="743" t="s">
        <v>5665</v>
      </c>
      <c r="E2019" s="744" t="s">
        <v>3561</v>
      </c>
      <c r="F2019" s="662" t="s">
        <v>3514</v>
      </c>
      <c r="G2019" s="662" t="s">
        <v>4073</v>
      </c>
      <c r="H2019" s="662" t="s">
        <v>597</v>
      </c>
      <c r="I2019" s="662" t="s">
        <v>4733</v>
      </c>
      <c r="J2019" s="662" t="s">
        <v>4734</v>
      </c>
      <c r="K2019" s="662" t="s">
        <v>4151</v>
      </c>
      <c r="L2019" s="663">
        <v>291.2</v>
      </c>
      <c r="M2019" s="663">
        <v>1747.1999999999998</v>
      </c>
      <c r="N2019" s="662">
        <v>6</v>
      </c>
      <c r="O2019" s="745">
        <v>4</v>
      </c>
      <c r="P2019" s="663">
        <v>1747.1999999999998</v>
      </c>
      <c r="Q2019" s="678">
        <v>1</v>
      </c>
      <c r="R2019" s="662">
        <v>6</v>
      </c>
      <c r="S2019" s="678">
        <v>1</v>
      </c>
      <c r="T2019" s="745">
        <v>4</v>
      </c>
      <c r="U2019" s="701">
        <v>1</v>
      </c>
    </row>
    <row r="2020" spans="1:21" ht="14.4" customHeight="1" x14ac:dyDescent="0.3">
      <c r="A2020" s="661">
        <v>4</v>
      </c>
      <c r="B2020" s="662" t="s">
        <v>3182</v>
      </c>
      <c r="C2020" s="662" t="s">
        <v>3518</v>
      </c>
      <c r="D2020" s="743" t="s">
        <v>5665</v>
      </c>
      <c r="E2020" s="744" t="s">
        <v>3561</v>
      </c>
      <c r="F2020" s="662" t="s">
        <v>3514</v>
      </c>
      <c r="G2020" s="662" t="s">
        <v>4073</v>
      </c>
      <c r="H2020" s="662" t="s">
        <v>597</v>
      </c>
      <c r="I2020" s="662" t="s">
        <v>4107</v>
      </c>
      <c r="J2020" s="662" t="s">
        <v>4108</v>
      </c>
      <c r="K2020" s="662" t="s">
        <v>3951</v>
      </c>
      <c r="L2020" s="663">
        <v>500</v>
      </c>
      <c r="M2020" s="663">
        <v>1500</v>
      </c>
      <c r="N2020" s="662">
        <v>3</v>
      </c>
      <c r="O2020" s="745">
        <v>2</v>
      </c>
      <c r="P2020" s="663">
        <v>1500</v>
      </c>
      <c r="Q2020" s="678">
        <v>1</v>
      </c>
      <c r="R2020" s="662">
        <v>3</v>
      </c>
      <c r="S2020" s="678">
        <v>1</v>
      </c>
      <c r="T2020" s="745">
        <v>2</v>
      </c>
      <c r="U2020" s="701">
        <v>1</v>
      </c>
    </row>
    <row r="2021" spans="1:21" ht="14.4" customHeight="1" x14ac:dyDescent="0.3">
      <c r="A2021" s="661">
        <v>4</v>
      </c>
      <c r="B2021" s="662" t="s">
        <v>3182</v>
      </c>
      <c r="C2021" s="662" t="s">
        <v>3518</v>
      </c>
      <c r="D2021" s="743" t="s">
        <v>5665</v>
      </c>
      <c r="E2021" s="744" t="s">
        <v>3561</v>
      </c>
      <c r="F2021" s="662" t="s">
        <v>3514</v>
      </c>
      <c r="G2021" s="662" t="s">
        <v>4073</v>
      </c>
      <c r="H2021" s="662" t="s">
        <v>597</v>
      </c>
      <c r="I2021" s="662" t="s">
        <v>4114</v>
      </c>
      <c r="J2021" s="662" t="s">
        <v>4115</v>
      </c>
      <c r="K2021" s="662" t="s">
        <v>4116</v>
      </c>
      <c r="L2021" s="663">
        <v>180.25</v>
      </c>
      <c r="M2021" s="663">
        <v>1081.5</v>
      </c>
      <c r="N2021" s="662">
        <v>6</v>
      </c>
      <c r="O2021" s="745">
        <v>3</v>
      </c>
      <c r="P2021" s="663">
        <v>1081.5</v>
      </c>
      <c r="Q2021" s="678">
        <v>1</v>
      </c>
      <c r="R2021" s="662">
        <v>6</v>
      </c>
      <c r="S2021" s="678">
        <v>1</v>
      </c>
      <c r="T2021" s="745">
        <v>3</v>
      </c>
      <c r="U2021" s="701">
        <v>1</v>
      </c>
    </row>
    <row r="2022" spans="1:21" ht="14.4" customHeight="1" x14ac:dyDescent="0.3">
      <c r="A2022" s="661">
        <v>4</v>
      </c>
      <c r="B2022" s="662" t="s">
        <v>3182</v>
      </c>
      <c r="C2022" s="662" t="s">
        <v>3518</v>
      </c>
      <c r="D2022" s="743" t="s">
        <v>5665</v>
      </c>
      <c r="E2022" s="744" t="s">
        <v>3561</v>
      </c>
      <c r="F2022" s="662" t="s">
        <v>3514</v>
      </c>
      <c r="G2022" s="662" t="s">
        <v>4073</v>
      </c>
      <c r="H2022" s="662" t="s">
        <v>597</v>
      </c>
      <c r="I2022" s="662" t="s">
        <v>4117</v>
      </c>
      <c r="J2022" s="662" t="s">
        <v>4118</v>
      </c>
      <c r="K2022" s="662" t="s">
        <v>4119</v>
      </c>
      <c r="L2022" s="663">
        <v>5343.9</v>
      </c>
      <c r="M2022" s="663">
        <v>48095.1</v>
      </c>
      <c r="N2022" s="662">
        <v>9</v>
      </c>
      <c r="O2022" s="745">
        <v>3</v>
      </c>
      <c r="P2022" s="663">
        <v>48095.1</v>
      </c>
      <c r="Q2022" s="678">
        <v>1</v>
      </c>
      <c r="R2022" s="662">
        <v>9</v>
      </c>
      <c r="S2022" s="678">
        <v>1</v>
      </c>
      <c r="T2022" s="745">
        <v>3</v>
      </c>
      <c r="U2022" s="701">
        <v>1</v>
      </c>
    </row>
    <row r="2023" spans="1:21" ht="14.4" customHeight="1" x14ac:dyDescent="0.3">
      <c r="A2023" s="661">
        <v>4</v>
      </c>
      <c r="B2023" s="662" t="s">
        <v>3182</v>
      </c>
      <c r="C2023" s="662" t="s">
        <v>3518</v>
      </c>
      <c r="D2023" s="743" t="s">
        <v>5665</v>
      </c>
      <c r="E2023" s="744" t="s">
        <v>3561</v>
      </c>
      <c r="F2023" s="662" t="s">
        <v>3514</v>
      </c>
      <c r="G2023" s="662" t="s">
        <v>4073</v>
      </c>
      <c r="H2023" s="662" t="s">
        <v>597</v>
      </c>
      <c r="I2023" s="662" t="s">
        <v>4120</v>
      </c>
      <c r="J2023" s="662" t="s">
        <v>4121</v>
      </c>
      <c r="K2023" s="662" t="s">
        <v>4123</v>
      </c>
      <c r="L2023" s="663">
        <v>5343.9</v>
      </c>
      <c r="M2023" s="663">
        <v>5343.9</v>
      </c>
      <c r="N2023" s="662">
        <v>1</v>
      </c>
      <c r="O2023" s="745">
        <v>1</v>
      </c>
      <c r="P2023" s="663">
        <v>5343.9</v>
      </c>
      <c r="Q2023" s="678">
        <v>1</v>
      </c>
      <c r="R2023" s="662">
        <v>1</v>
      </c>
      <c r="S2023" s="678">
        <v>1</v>
      </c>
      <c r="T2023" s="745">
        <v>1</v>
      </c>
      <c r="U2023" s="701">
        <v>1</v>
      </c>
    </row>
    <row r="2024" spans="1:21" ht="14.4" customHeight="1" x14ac:dyDescent="0.3">
      <c r="A2024" s="661">
        <v>4</v>
      </c>
      <c r="B2024" s="662" t="s">
        <v>3182</v>
      </c>
      <c r="C2024" s="662" t="s">
        <v>3518</v>
      </c>
      <c r="D2024" s="743" t="s">
        <v>5665</v>
      </c>
      <c r="E2024" s="744" t="s">
        <v>3561</v>
      </c>
      <c r="F2024" s="662" t="s">
        <v>3514</v>
      </c>
      <c r="G2024" s="662" t="s">
        <v>4073</v>
      </c>
      <c r="H2024" s="662" t="s">
        <v>597</v>
      </c>
      <c r="I2024" s="662" t="s">
        <v>4129</v>
      </c>
      <c r="J2024" s="662" t="s">
        <v>4130</v>
      </c>
      <c r="K2024" s="662" t="s">
        <v>2668</v>
      </c>
      <c r="L2024" s="663">
        <v>1832.09</v>
      </c>
      <c r="M2024" s="663">
        <v>18320.899999999998</v>
      </c>
      <c r="N2024" s="662">
        <v>10</v>
      </c>
      <c r="O2024" s="745">
        <v>4</v>
      </c>
      <c r="P2024" s="663">
        <v>18320.899999999998</v>
      </c>
      <c r="Q2024" s="678">
        <v>1</v>
      </c>
      <c r="R2024" s="662">
        <v>10</v>
      </c>
      <c r="S2024" s="678">
        <v>1</v>
      </c>
      <c r="T2024" s="745">
        <v>4</v>
      </c>
      <c r="U2024" s="701">
        <v>1</v>
      </c>
    </row>
    <row r="2025" spans="1:21" ht="14.4" customHeight="1" x14ac:dyDescent="0.3">
      <c r="A2025" s="661">
        <v>4</v>
      </c>
      <c r="B2025" s="662" t="s">
        <v>3182</v>
      </c>
      <c r="C2025" s="662" t="s">
        <v>3518</v>
      </c>
      <c r="D2025" s="743" t="s">
        <v>5665</v>
      </c>
      <c r="E2025" s="744" t="s">
        <v>3561</v>
      </c>
      <c r="F2025" s="662" t="s">
        <v>3514</v>
      </c>
      <c r="G2025" s="662" t="s">
        <v>4073</v>
      </c>
      <c r="H2025" s="662" t="s">
        <v>597</v>
      </c>
      <c r="I2025" s="662" t="s">
        <v>4738</v>
      </c>
      <c r="J2025" s="662" t="s">
        <v>4133</v>
      </c>
      <c r="K2025" s="662" t="s">
        <v>4740</v>
      </c>
      <c r="L2025" s="663">
        <v>1221.4000000000001</v>
      </c>
      <c r="M2025" s="663">
        <v>6107</v>
      </c>
      <c r="N2025" s="662">
        <v>5</v>
      </c>
      <c r="O2025" s="745">
        <v>2</v>
      </c>
      <c r="P2025" s="663">
        <v>6107</v>
      </c>
      <c r="Q2025" s="678">
        <v>1</v>
      </c>
      <c r="R2025" s="662">
        <v>5</v>
      </c>
      <c r="S2025" s="678">
        <v>1</v>
      </c>
      <c r="T2025" s="745">
        <v>2</v>
      </c>
      <c r="U2025" s="701">
        <v>1</v>
      </c>
    </row>
    <row r="2026" spans="1:21" ht="14.4" customHeight="1" x14ac:dyDescent="0.3">
      <c r="A2026" s="661">
        <v>4</v>
      </c>
      <c r="B2026" s="662" t="s">
        <v>3182</v>
      </c>
      <c r="C2026" s="662" t="s">
        <v>3518</v>
      </c>
      <c r="D2026" s="743" t="s">
        <v>5665</v>
      </c>
      <c r="E2026" s="744" t="s">
        <v>3561</v>
      </c>
      <c r="F2026" s="662" t="s">
        <v>3514</v>
      </c>
      <c r="G2026" s="662" t="s">
        <v>4073</v>
      </c>
      <c r="H2026" s="662" t="s">
        <v>597</v>
      </c>
      <c r="I2026" s="662" t="s">
        <v>4136</v>
      </c>
      <c r="J2026" s="662" t="s">
        <v>4137</v>
      </c>
      <c r="K2026" s="662" t="s">
        <v>2668</v>
      </c>
      <c r="L2026" s="663">
        <v>485.63</v>
      </c>
      <c r="M2026" s="663">
        <v>485.63</v>
      </c>
      <c r="N2026" s="662">
        <v>1</v>
      </c>
      <c r="O2026" s="745">
        <v>1</v>
      </c>
      <c r="P2026" s="663">
        <v>485.63</v>
      </c>
      <c r="Q2026" s="678">
        <v>1</v>
      </c>
      <c r="R2026" s="662">
        <v>1</v>
      </c>
      <c r="S2026" s="678">
        <v>1</v>
      </c>
      <c r="T2026" s="745">
        <v>1</v>
      </c>
      <c r="U2026" s="701">
        <v>1</v>
      </c>
    </row>
    <row r="2027" spans="1:21" ht="14.4" customHeight="1" x14ac:dyDescent="0.3">
      <c r="A2027" s="661">
        <v>4</v>
      </c>
      <c r="B2027" s="662" t="s">
        <v>3182</v>
      </c>
      <c r="C2027" s="662" t="s">
        <v>3518</v>
      </c>
      <c r="D2027" s="743" t="s">
        <v>5665</v>
      </c>
      <c r="E2027" s="744" t="s">
        <v>3561</v>
      </c>
      <c r="F2027" s="662" t="s">
        <v>3514</v>
      </c>
      <c r="G2027" s="662" t="s">
        <v>4073</v>
      </c>
      <c r="H2027" s="662" t="s">
        <v>597</v>
      </c>
      <c r="I2027" s="662" t="s">
        <v>4138</v>
      </c>
      <c r="J2027" s="662" t="s">
        <v>4139</v>
      </c>
      <c r="K2027" s="662" t="s">
        <v>2668</v>
      </c>
      <c r="L2027" s="663">
        <v>300</v>
      </c>
      <c r="M2027" s="663">
        <v>300</v>
      </c>
      <c r="N2027" s="662">
        <v>1</v>
      </c>
      <c r="O2027" s="745">
        <v>1</v>
      </c>
      <c r="P2027" s="663">
        <v>300</v>
      </c>
      <c r="Q2027" s="678">
        <v>1</v>
      </c>
      <c r="R2027" s="662">
        <v>1</v>
      </c>
      <c r="S2027" s="678">
        <v>1</v>
      </c>
      <c r="T2027" s="745">
        <v>1</v>
      </c>
      <c r="U2027" s="701">
        <v>1</v>
      </c>
    </row>
    <row r="2028" spans="1:21" ht="14.4" customHeight="1" x14ac:dyDescent="0.3">
      <c r="A2028" s="661">
        <v>4</v>
      </c>
      <c r="B2028" s="662" t="s">
        <v>3182</v>
      </c>
      <c r="C2028" s="662" t="s">
        <v>3518</v>
      </c>
      <c r="D2028" s="743" t="s">
        <v>5665</v>
      </c>
      <c r="E2028" s="744" t="s">
        <v>3561</v>
      </c>
      <c r="F2028" s="662" t="s">
        <v>3514</v>
      </c>
      <c r="G2028" s="662" t="s">
        <v>4073</v>
      </c>
      <c r="H2028" s="662" t="s">
        <v>597</v>
      </c>
      <c r="I2028" s="662" t="s">
        <v>4140</v>
      </c>
      <c r="J2028" s="662" t="s">
        <v>4141</v>
      </c>
      <c r="K2028" s="662" t="s">
        <v>4142</v>
      </c>
      <c r="L2028" s="663">
        <v>196.43</v>
      </c>
      <c r="M2028" s="663">
        <v>392.86</v>
      </c>
      <c r="N2028" s="662">
        <v>2</v>
      </c>
      <c r="O2028" s="745">
        <v>2</v>
      </c>
      <c r="P2028" s="663">
        <v>392.86</v>
      </c>
      <c r="Q2028" s="678">
        <v>1</v>
      </c>
      <c r="R2028" s="662">
        <v>2</v>
      </c>
      <c r="S2028" s="678">
        <v>1</v>
      </c>
      <c r="T2028" s="745">
        <v>2</v>
      </c>
      <c r="U2028" s="701">
        <v>1</v>
      </c>
    </row>
    <row r="2029" spans="1:21" ht="14.4" customHeight="1" x14ac:dyDescent="0.3">
      <c r="A2029" s="661">
        <v>4</v>
      </c>
      <c r="B2029" s="662" t="s">
        <v>3182</v>
      </c>
      <c r="C2029" s="662" t="s">
        <v>3518</v>
      </c>
      <c r="D2029" s="743" t="s">
        <v>5665</v>
      </c>
      <c r="E2029" s="744" t="s">
        <v>3561</v>
      </c>
      <c r="F2029" s="662" t="s">
        <v>3514</v>
      </c>
      <c r="G2029" s="662" t="s">
        <v>4073</v>
      </c>
      <c r="H2029" s="662" t="s">
        <v>597</v>
      </c>
      <c r="I2029" s="662" t="s">
        <v>4143</v>
      </c>
      <c r="J2029" s="662" t="s">
        <v>4144</v>
      </c>
      <c r="K2029" s="662" t="s">
        <v>4145</v>
      </c>
      <c r="L2029" s="663">
        <v>210.33</v>
      </c>
      <c r="M2029" s="663">
        <v>210.33</v>
      </c>
      <c r="N2029" s="662">
        <v>1</v>
      </c>
      <c r="O2029" s="745">
        <v>1</v>
      </c>
      <c r="P2029" s="663">
        <v>210.33</v>
      </c>
      <c r="Q2029" s="678">
        <v>1</v>
      </c>
      <c r="R2029" s="662">
        <v>1</v>
      </c>
      <c r="S2029" s="678">
        <v>1</v>
      </c>
      <c r="T2029" s="745">
        <v>1</v>
      </c>
      <c r="U2029" s="701">
        <v>1</v>
      </c>
    </row>
    <row r="2030" spans="1:21" ht="14.4" customHeight="1" x14ac:dyDescent="0.3">
      <c r="A2030" s="661">
        <v>4</v>
      </c>
      <c r="B2030" s="662" t="s">
        <v>3182</v>
      </c>
      <c r="C2030" s="662" t="s">
        <v>3518</v>
      </c>
      <c r="D2030" s="743" t="s">
        <v>5665</v>
      </c>
      <c r="E2030" s="744" t="s">
        <v>3561</v>
      </c>
      <c r="F2030" s="662" t="s">
        <v>3514</v>
      </c>
      <c r="G2030" s="662" t="s">
        <v>4073</v>
      </c>
      <c r="H2030" s="662" t="s">
        <v>597</v>
      </c>
      <c r="I2030" s="662" t="s">
        <v>4149</v>
      </c>
      <c r="J2030" s="662" t="s">
        <v>4150</v>
      </c>
      <c r="K2030" s="662" t="s">
        <v>4151</v>
      </c>
      <c r="L2030" s="663">
        <v>299</v>
      </c>
      <c r="M2030" s="663">
        <v>299</v>
      </c>
      <c r="N2030" s="662">
        <v>1</v>
      </c>
      <c r="O2030" s="745">
        <v>1</v>
      </c>
      <c r="P2030" s="663">
        <v>299</v>
      </c>
      <c r="Q2030" s="678">
        <v>1</v>
      </c>
      <c r="R2030" s="662">
        <v>1</v>
      </c>
      <c r="S2030" s="678">
        <v>1</v>
      </c>
      <c r="T2030" s="745">
        <v>1</v>
      </c>
      <c r="U2030" s="701">
        <v>1</v>
      </c>
    </row>
    <row r="2031" spans="1:21" ht="14.4" customHeight="1" x14ac:dyDescent="0.3">
      <c r="A2031" s="661">
        <v>4</v>
      </c>
      <c r="B2031" s="662" t="s">
        <v>3182</v>
      </c>
      <c r="C2031" s="662" t="s">
        <v>3518</v>
      </c>
      <c r="D2031" s="743" t="s">
        <v>5665</v>
      </c>
      <c r="E2031" s="744" t="s">
        <v>3561</v>
      </c>
      <c r="F2031" s="662" t="s">
        <v>3514</v>
      </c>
      <c r="G2031" s="662" t="s">
        <v>4073</v>
      </c>
      <c r="H2031" s="662" t="s">
        <v>597</v>
      </c>
      <c r="I2031" s="662" t="s">
        <v>4152</v>
      </c>
      <c r="J2031" s="662" t="s">
        <v>4153</v>
      </c>
      <c r="K2031" s="662" t="s">
        <v>4154</v>
      </c>
      <c r="L2031" s="663">
        <v>320</v>
      </c>
      <c r="M2031" s="663">
        <v>640</v>
      </c>
      <c r="N2031" s="662">
        <v>2</v>
      </c>
      <c r="O2031" s="745">
        <v>1</v>
      </c>
      <c r="P2031" s="663">
        <v>640</v>
      </c>
      <c r="Q2031" s="678">
        <v>1</v>
      </c>
      <c r="R2031" s="662">
        <v>2</v>
      </c>
      <c r="S2031" s="678">
        <v>1</v>
      </c>
      <c r="T2031" s="745">
        <v>1</v>
      </c>
      <c r="U2031" s="701">
        <v>1</v>
      </c>
    </row>
    <row r="2032" spans="1:21" ht="14.4" customHeight="1" x14ac:dyDescent="0.3">
      <c r="A2032" s="661">
        <v>4</v>
      </c>
      <c r="B2032" s="662" t="s">
        <v>3182</v>
      </c>
      <c r="C2032" s="662" t="s">
        <v>3518</v>
      </c>
      <c r="D2032" s="743" t="s">
        <v>5665</v>
      </c>
      <c r="E2032" s="744" t="s">
        <v>3561</v>
      </c>
      <c r="F2032" s="662" t="s">
        <v>3514</v>
      </c>
      <c r="G2032" s="662" t="s">
        <v>4073</v>
      </c>
      <c r="H2032" s="662" t="s">
        <v>597</v>
      </c>
      <c r="I2032" s="662" t="s">
        <v>4155</v>
      </c>
      <c r="J2032" s="662" t="s">
        <v>4156</v>
      </c>
      <c r="K2032" s="662" t="s">
        <v>4157</v>
      </c>
      <c r="L2032" s="663">
        <v>498</v>
      </c>
      <c r="M2032" s="663">
        <v>996</v>
      </c>
      <c r="N2032" s="662">
        <v>2</v>
      </c>
      <c r="O2032" s="745">
        <v>1</v>
      </c>
      <c r="P2032" s="663">
        <v>996</v>
      </c>
      <c r="Q2032" s="678">
        <v>1</v>
      </c>
      <c r="R2032" s="662">
        <v>2</v>
      </c>
      <c r="S2032" s="678">
        <v>1</v>
      </c>
      <c r="T2032" s="745">
        <v>1</v>
      </c>
      <c r="U2032" s="701">
        <v>1</v>
      </c>
    </row>
    <row r="2033" spans="1:21" ht="14.4" customHeight="1" x14ac:dyDescent="0.3">
      <c r="A2033" s="661">
        <v>4</v>
      </c>
      <c r="B2033" s="662" t="s">
        <v>3182</v>
      </c>
      <c r="C2033" s="662" t="s">
        <v>3518</v>
      </c>
      <c r="D2033" s="743" t="s">
        <v>5665</v>
      </c>
      <c r="E2033" s="744" t="s">
        <v>3561</v>
      </c>
      <c r="F2033" s="662" t="s">
        <v>3514</v>
      </c>
      <c r="G2033" s="662" t="s">
        <v>4073</v>
      </c>
      <c r="H2033" s="662" t="s">
        <v>597</v>
      </c>
      <c r="I2033" s="662" t="s">
        <v>4167</v>
      </c>
      <c r="J2033" s="662" t="s">
        <v>4165</v>
      </c>
      <c r="K2033" s="662" t="s">
        <v>4168</v>
      </c>
      <c r="L2033" s="663">
        <v>1500.3</v>
      </c>
      <c r="M2033" s="663">
        <v>12002.4</v>
      </c>
      <c r="N2033" s="662">
        <v>8</v>
      </c>
      <c r="O2033" s="745">
        <v>2</v>
      </c>
      <c r="P2033" s="663">
        <v>12002.4</v>
      </c>
      <c r="Q2033" s="678">
        <v>1</v>
      </c>
      <c r="R2033" s="662">
        <v>8</v>
      </c>
      <c r="S2033" s="678">
        <v>1</v>
      </c>
      <c r="T2033" s="745">
        <v>2</v>
      </c>
      <c r="U2033" s="701">
        <v>1</v>
      </c>
    </row>
    <row r="2034" spans="1:21" ht="14.4" customHeight="1" x14ac:dyDescent="0.3">
      <c r="A2034" s="661">
        <v>4</v>
      </c>
      <c r="B2034" s="662" t="s">
        <v>3182</v>
      </c>
      <c r="C2034" s="662" t="s">
        <v>3518</v>
      </c>
      <c r="D2034" s="743" t="s">
        <v>5665</v>
      </c>
      <c r="E2034" s="744" t="s">
        <v>3561</v>
      </c>
      <c r="F2034" s="662" t="s">
        <v>3514</v>
      </c>
      <c r="G2034" s="662" t="s">
        <v>4073</v>
      </c>
      <c r="H2034" s="662" t="s">
        <v>597</v>
      </c>
      <c r="I2034" s="662" t="s">
        <v>4172</v>
      </c>
      <c r="J2034" s="662" t="s">
        <v>4170</v>
      </c>
      <c r="K2034" s="662" t="s">
        <v>4173</v>
      </c>
      <c r="L2034" s="663">
        <v>761.3</v>
      </c>
      <c r="M2034" s="663">
        <v>2283.8999999999996</v>
      </c>
      <c r="N2034" s="662">
        <v>3</v>
      </c>
      <c r="O2034" s="745">
        <v>1</v>
      </c>
      <c r="P2034" s="663">
        <v>2283.8999999999996</v>
      </c>
      <c r="Q2034" s="678">
        <v>1</v>
      </c>
      <c r="R2034" s="662">
        <v>3</v>
      </c>
      <c r="S2034" s="678">
        <v>1</v>
      </c>
      <c r="T2034" s="745">
        <v>1</v>
      </c>
      <c r="U2034" s="701">
        <v>1</v>
      </c>
    </row>
    <row r="2035" spans="1:21" ht="14.4" customHeight="1" x14ac:dyDescent="0.3">
      <c r="A2035" s="661">
        <v>4</v>
      </c>
      <c r="B2035" s="662" t="s">
        <v>3182</v>
      </c>
      <c r="C2035" s="662" t="s">
        <v>3518</v>
      </c>
      <c r="D2035" s="743" t="s">
        <v>5665</v>
      </c>
      <c r="E2035" s="744" t="s">
        <v>3561</v>
      </c>
      <c r="F2035" s="662" t="s">
        <v>3514</v>
      </c>
      <c r="G2035" s="662" t="s">
        <v>4073</v>
      </c>
      <c r="H2035" s="662" t="s">
        <v>597</v>
      </c>
      <c r="I2035" s="662" t="s">
        <v>4174</v>
      </c>
      <c r="J2035" s="662" t="s">
        <v>4175</v>
      </c>
      <c r="K2035" s="662" t="s">
        <v>4176</v>
      </c>
      <c r="L2035" s="663">
        <v>2412.9</v>
      </c>
      <c r="M2035" s="663">
        <v>28954.800000000003</v>
      </c>
      <c r="N2035" s="662">
        <v>12</v>
      </c>
      <c r="O2035" s="745">
        <v>2</v>
      </c>
      <c r="P2035" s="663">
        <v>28954.800000000003</v>
      </c>
      <c r="Q2035" s="678">
        <v>1</v>
      </c>
      <c r="R2035" s="662">
        <v>12</v>
      </c>
      <c r="S2035" s="678">
        <v>1</v>
      </c>
      <c r="T2035" s="745">
        <v>2</v>
      </c>
      <c r="U2035" s="701">
        <v>1</v>
      </c>
    </row>
    <row r="2036" spans="1:21" ht="14.4" customHeight="1" x14ac:dyDescent="0.3">
      <c r="A2036" s="661">
        <v>4</v>
      </c>
      <c r="B2036" s="662" t="s">
        <v>3182</v>
      </c>
      <c r="C2036" s="662" t="s">
        <v>3518</v>
      </c>
      <c r="D2036" s="743" t="s">
        <v>5665</v>
      </c>
      <c r="E2036" s="744" t="s">
        <v>3561</v>
      </c>
      <c r="F2036" s="662" t="s">
        <v>3514</v>
      </c>
      <c r="G2036" s="662" t="s">
        <v>4073</v>
      </c>
      <c r="H2036" s="662" t="s">
        <v>597</v>
      </c>
      <c r="I2036" s="662" t="s">
        <v>4183</v>
      </c>
      <c r="J2036" s="662" t="s">
        <v>4181</v>
      </c>
      <c r="K2036" s="662" t="s">
        <v>4184</v>
      </c>
      <c r="L2036" s="663">
        <v>1987.45</v>
      </c>
      <c r="M2036" s="663">
        <v>5962.35</v>
      </c>
      <c r="N2036" s="662">
        <v>3</v>
      </c>
      <c r="O2036" s="745">
        <v>1</v>
      </c>
      <c r="P2036" s="663">
        <v>5962.35</v>
      </c>
      <c r="Q2036" s="678">
        <v>1</v>
      </c>
      <c r="R2036" s="662">
        <v>3</v>
      </c>
      <c r="S2036" s="678">
        <v>1</v>
      </c>
      <c r="T2036" s="745">
        <v>1</v>
      </c>
      <c r="U2036" s="701">
        <v>1</v>
      </c>
    </row>
    <row r="2037" spans="1:21" ht="14.4" customHeight="1" x14ac:dyDescent="0.3">
      <c r="A2037" s="661">
        <v>4</v>
      </c>
      <c r="B2037" s="662" t="s">
        <v>3182</v>
      </c>
      <c r="C2037" s="662" t="s">
        <v>3518</v>
      </c>
      <c r="D2037" s="743" t="s">
        <v>5665</v>
      </c>
      <c r="E2037" s="744" t="s">
        <v>3561</v>
      </c>
      <c r="F2037" s="662" t="s">
        <v>3514</v>
      </c>
      <c r="G2037" s="662" t="s">
        <v>4073</v>
      </c>
      <c r="H2037" s="662" t="s">
        <v>597</v>
      </c>
      <c r="I2037" s="662" t="s">
        <v>4193</v>
      </c>
      <c r="J2037" s="662" t="s">
        <v>4191</v>
      </c>
      <c r="K2037" s="662" t="s">
        <v>4194</v>
      </c>
      <c r="L2037" s="663">
        <v>1074.31</v>
      </c>
      <c r="M2037" s="663">
        <v>25783.439999999999</v>
      </c>
      <c r="N2037" s="662">
        <v>24</v>
      </c>
      <c r="O2037" s="745">
        <v>4</v>
      </c>
      <c r="P2037" s="663">
        <v>25783.439999999999</v>
      </c>
      <c r="Q2037" s="678">
        <v>1</v>
      </c>
      <c r="R2037" s="662">
        <v>24</v>
      </c>
      <c r="S2037" s="678">
        <v>1</v>
      </c>
      <c r="T2037" s="745">
        <v>4</v>
      </c>
      <c r="U2037" s="701">
        <v>1</v>
      </c>
    </row>
    <row r="2038" spans="1:21" ht="14.4" customHeight="1" x14ac:dyDescent="0.3">
      <c r="A2038" s="661">
        <v>4</v>
      </c>
      <c r="B2038" s="662" t="s">
        <v>3182</v>
      </c>
      <c r="C2038" s="662" t="s">
        <v>3518</v>
      </c>
      <c r="D2038" s="743" t="s">
        <v>5665</v>
      </c>
      <c r="E2038" s="744" t="s">
        <v>3561</v>
      </c>
      <c r="F2038" s="662" t="s">
        <v>3514</v>
      </c>
      <c r="G2038" s="662" t="s">
        <v>4073</v>
      </c>
      <c r="H2038" s="662" t="s">
        <v>597</v>
      </c>
      <c r="I2038" s="662" t="s">
        <v>4195</v>
      </c>
      <c r="J2038" s="662" t="s">
        <v>4191</v>
      </c>
      <c r="K2038" s="662" t="s">
        <v>4196</v>
      </c>
      <c r="L2038" s="663">
        <v>1074.31</v>
      </c>
      <c r="M2038" s="663">
        <v>9668.7899999999991</v>
      </c>
      <c r="N2038" s="662">
        <v>9</v>
      </c>
      <c r="O2038" s="745">
        <v>2</v>
      </c>
      <c r="P2038" s="663">
        <v>9668.7899999999991</v>
      </c>
      <c r="Q2038" s="678">
        <v>1</v>
      </c>
      <c r="R2038" s="662">
        <v>9</v>
      </c>
      <c r="S2038" s="678">
        <v>1</v>
      </c>
      <c r="T2038" s="745">
        <v>2</v>
      </c>
      <c r="U2038" s="701">
        <v>1</v>
      </c>
    </row>
    <row r="2039" spans="1:21" ht="14.4" customHeight="1" x14ac:dyDescent="0.3">
      <c r="A2039" s="661">
        <v>4</v>
      </c>
      <c r="B2039" s="662" t="s">
        <v>3182</v>
      </c>
      <c r="C2039" s="662" t="s">
        <v>3518</v>
      </c>
      <c r="D2039" s="743" t="s">
        <v>5665</v>
      </c>
      <c r="E2039" s="744" t="s">
        <v>3561</v>
      </c>
      <c r="F2039" s="662" t="s">
        <v>3514</v>
      </c>
      <c r="G2039" s="662" t="s">
        <v>4073</v>
      </c>
      <c r="H2039" s="662" t="s">
        <v>597</v>
      </c>
      <c r="I2039" s="662" t="s">
        <v>4197</v>
      </c>
      <c r="J2039" s="662" t="s">
        <v>4198</v>
      </c>
      <c r="K2039" s="662" t="s">
        <v>4199</v>
      </c>
      <c r="L2039" s="663">
        <v>369.69</v>
      </c>
      <c r="M2039" s="663">
        <v>1109.07</v>
      </c>
      <c r="N2039" s="662">
        <v>3</v>
      </c>
      <c r="O2039" s="745">
        <v>2</v>
      </c>
      <c r="P2039" s="663">
        <v>1109.07</v>
      </c>
      <c r="Q2039" s="678">
        <v>1</v>
      </c>
      <c r="R2039" s="662">
        <v>3</v>
      </c>
      <c r="S2039" s="678">
        <v>1</v>
      </c>
      <c r="T2039" s="745">
        <v>2</v>
      </c>
      <c r="U2039" s="701">
        <v>1</v>
      </c>
    </row>
    <row r="2040" spans="1:21" ht="14.4" customHeight="1" x14ac:dyDescent="0.3">
      <c r="A2040" s="661">
        <v>4</v>
      </c>
      <c r="B2040" s="662" t="s">
        <v>3182</v>
      </c>
      <c r="C2040" s="662" t="s">
        <v>3518</v>
      </c>
      <c r="D2040" s="743" t="s">
        <v>5665</v>
      </c>
      <c r="E2040" s="744" t="s">
        <v>3561</v>
      </c>
      <c r="F2040" s="662" t="s">
        <v>3514</v>
      </c>
      <c r="G2040" s="662" t="s">
        <v>4073</v>
      </c>
      <c r="H2040" s="662" t="s">
        <v>597</v>
      </c>
      <c r="I2040" s="662" t="s">
        <v>2478</v>
      </c>
      <c r="J2040" s="662" t="s">
        <v>4200</v>
      </c>
      <c r="K2040" s="662" t="s">
        <v>4201</v>
      </c>
      <c r="L2040" s="663">
        <v>1430.6</v>
      </c>
      <c r="M2040" s="663">
        <v>2861.2</v>
      </c>
      <c r="N2040" s="662">
        <v>2</v>
      </c>
      <c r="O2040" s="745">
        <v>1</v>
      </c>
      <c r="P2040" s="663">
        <v>2861.2</v>
      </c>
      <c r="Q2040" s="678">
        <v>1</v>
      </c>
      <c r="R2040" s="662">
        <v>2</v>
      </c>
      <c r="S2040" s="678">
        <v>1</v>
      </c>
      <c r="T2040" s="745">
        <v>1</v>
      </c>
      <c r="U2040" s="701">
        <v>1</v>
      </c>
    </row>
    <row r="2041" spans="1:21" ht="14.4" customHeight="1" x14ac:dyDescent="0.3">
      <c r="A2041" s="661">
        <v>4</v>
      </c>
      <c r="B2041" s="662" t="s">
        <v>3182</v>
      </c>
      <c r="C2041" s="662" t="s">
        <v>3518</v>
      </c>
      <c r="D2041" s="743" t="s">
        <v>5665</v>
      </c>
      <c r="E2041" s="744" t="s">
        <v>3561</v>
      </c>
      <c r="F2041" s="662" t="s">
        <v>3514</v>
      </c>
      <c r="G2041" s="662" t="s">
        <v>4073</v>
      </c>
      <c r="H2041" s="662" t="s">
        <v>597</v>
      </c>
      <c r="I2041" s="662" t="s">
        <v>4205</v>
      </c>
      <c r="J2041" s="662" t="s">
        <v>4206</v>
      </c>
      <c r="K2041" s="662" t="s">
        <v>4097</v>
      </c>
      <c r="L2041" s="663">
        <v>500</v>
      </c>
      <c r="M2041" s="663">
        <v>3000</v>
      </c>
      <c r="N2041" s="662">
        <v>6</v>
      </c>
      <c r="O2041" s="745">
        <v>5</v>
      </c>
      <c r="P2041" s="663">
        <v>3000</v>
      </c>
      <c r="Q2041" s="678">
        <v>1</v>
      </c>
      <c r="R2041" s="662">
        <v>6</v>
      </c>
      <c r="S2041" s="678">
        <v>1</v>
      </c>
      <c r="T2041" s="745">
        <v>5</v>
      </c>
      <c r="U2041" s="701">
        <v>1</v>
      </c>
    </row>
    <row r="2042" spans="1:21" ht="14.4" customHeight="1" x14ac:dyDescent="0.3">
      <c r="A2042" s="661">
        <v>4</v>
      </c>
      <c r="B2042" s="662" t="s">
        <v>3182</v>
      </c>
      <c r="C2042" s="662" t="s">
        <v>3518</v>
      </c>
      <c r="D2042" s="743" t="s">
        <v>5665</v>
      </c>
      <c r="E2042" s="744" t="s">
        <v>3561</v>
      </c>
      <c r="F2042" s="662" t="s">
        <v>3514</v>
      </c>
      <c r="G2042" s="662" t="s">
        <v>4073</v>
      </c>
      <c r="H2042" s="662" t="s">
        <v>597</v>
      </c>
      <c r="I2042" s="662" t="s">
        <v>4207</v>
      </c>
      <c r="J2042" s="662" t="s">
        <v>4208</v>
      </c>
      <c r="K2042" s="662" t="s">
        <v>4209</v>
      </c>
      <c r="L2042" s="663">
        <v>556</v>
      </c>
      <c r="M2042" s="663">
        <v>2224</v>
      </c>
      <c r="N2042" s="662">
        <v>4</v>
      </c>
      <c r="O2042" s="745">
        <v>1</v>
      </c>
      <c r="P2042" s="663">
        <v>2224</v>
      </c>
      <c r="Q2042" s="678">
        <v>1</v>
      </c>
      <c r="R2042" s="662">
        <v>4</v>
      </c>
      <c r="S2042" s="678">
        <v>1</v>
      </c>
      <c r="T2042" s="745">
        <v>1</v>
      </c>
      <c r="U2042" s="701">
        <v>1</v>
      </c>
    </row>
    <row r="2043" spans="1:21" ht="14.4" customHeight="1" x14ac:dyDescent="0.3">
      <c r="A2043" s="661">
        <v>4</v>
      </c>
      <c r="B2043" s="662" t="s">
        <v>3182</v>
      </c>
      <c r="C2043" s="662" t="s">
        <v>3518</v>
      </c>
      <c r="D2043" s="743" t="s">
        <v>5665</v>
      </c>
      <c r="E2043" s="744" t="s">
        <v>3561</v>
      </c>
      <c r="F2043" s="662" t="s">
        <v>3514</v>
      </c>
      <c r="G2043" s="662" t="s">
        <v>4073</v>
      </c>
      <c r="H2043" s="662" t="s">
        <v>597</v>
      </c>
      <c r="I2043" s="662" t="s">
        <v>4210</v>
      </c>
      <c r="J2043" s="662" t="s">
        <v>4211</v>
      </c>
      <c r="K2043" s="662" t="s">
        <v>4212</v>
      </c>
      <c r="L2043" s="663">
        <v>2939</v>
      </c>
      <c r="M2043" s="663">
        <v>38207</v>
      </c>
      <c r="N2043" s="662">
        <v>13</v>
      </c>
      <c r="O2043" s="745">
        <v>5</v>
      </c>
      <c r="P2043" s="663">
        <v>38207</v>
      </c>
      <c r="Q2043" s="678">
        <v>1</v>
      </c>
      <c r="R2043" s="662">
        <v>13</v>
      </c>
      <c r="S2043" s="678">
        <v>1</v>
      </c>
      <c r="T2043" s="745">
        <v>5</v>
      </c>
      <c r="U2043" s="701">
        <v>1</v>
      </c>
    </row>
    <row r="2044" spans="1:21" ht="14.4" customHeight="1" x14ac:dyDescent="0.3">
      <c r="A2044" s="661">
        <v>4</v>
      </c>
      <c r="B2044" s="662" t="s">
        <v>3182</v>
      </c>
      <c r="C2044" s="662" t="s">
        <v>3518</v>
      </c>
      <c r="D2044" s="743" t="s">
        <v>5665</v>
      </c>
      <c r="E2044" s="744" t="s">
        <v>3561</v>
      </c>
      <c r="F2044" s="662" t="s">
        <v>3514</v>
      </c>
      <c r="G2044" s="662" t="s">
        <v>4073</v>
      </c>
      <c r="H2044" s="662" t="s">
        <v>597</v>
      </c>
      <c r="I2044" s="662" t="s">
        <v>4213</v>
      </c>
      <c r="J2044" s="662" t="s">
        <v>4214</v>
      </c>
      <c r="K2044" s="662" t="s">
        <v>4215</v>
      </c>
      <c r="L2044" s="663">
        <v>5343.9</v>
      </c>
      <c r="M2044" s="663">
        <v>26719.5</v>
      </c>
      <c r="N2044" s="662">
        <v>5</v>
      </c>
      <c r="O2044" s="745">
        <v>2</v>
      </c>
      <c r="P2044" s="663">
        <v>26719.5</v>
      </c>
      <c r="Q2044" s="678">
        <v>1</v>
      </c>
      <c r="R2044" s="662">
        <v>5</v>
      </c>
      <c r="S2044" s="678">
        <v>1</v>
      </c>
      <c r="T2044" s="745">
        <v>2</v>
      </c>
      <c r="U2044" s="701">
        <v>1</v>
      </c>
    </row>
    <row r="2045" spans="1:21" ht="14.4" customHeight="1" x14ac:dyDescent="0.3">
      <c r="A2045" s="661">
        <v>4</v>
      </c>
      <c r="B2045" s="662" t="s">
        <v>3182</v>
      </c>
      <c r="C2045" s="662" t="s">
        <v>3518</v>
      </c>
      <c r="D2045" s="743" t="s">
        <v>5665</v>
      </c>
      <c r="E2045" s="744" t="s">
        <v>3561</v>
      </c>
      <c r="F2045" s="662" t="s">
        <v>3514</v>
      </c>
      <c r="G2045" s="662" t="s">
        <v>4073</v>
      </c>
      <c r="H2045" s="662" t="s">
        <v>597</v>
      </c>
      <c r="I2045" s="662" t="s">
        <v>4219</v>
      </c>
      <c r="J2045" s="662" t="s">
        <v>4220</v>
      </c>
      <c r="K2045" s="662" t="s">
        <v>4221</v>
      </c>
      <c r="L2045" s="663">
        <v>1249.73</v>
      </c>
      <c r="M2045" s="663">
        <v>11247.57</v>
      </c>
      <c r="N2045" s="662">
        <v>9</v>
      </c>
      <c r="O2045" s="745">
        <v>1</v>
      </c>
      <c r="P2045" s="663">
        <v>11247.57</v>
      </c>
      <c r="Q2045" s="678">
        <v>1</v>
      </c>
      <c r="R2045" s="662">
        <v>9</v>
      </c>
      <c r="S2045" s="678">
        <v>1</v>
      </c>
      <c r="T2045" s="745">
        <v>1</v>
      </c>
      <c r="U2045" s="701">
        <v>1</v>
      </c>
    </row>
    <row r="2046" spans="1:21" ht="14.4" customHeight="1" x14ac:dyDescent="0.3">
      <c r="A2046" s="661">
        <v>4</v>
      </c>
      <c r="B2046" s="662" t="s">
        <v>3182</v>
      </c>
      <c r="C2046" s="662" t="s">
        <v>3518</v>
      </c>
      <c r="D2046" s="743" t="s">
        <v>5665</v>
      </c>
      <c r="E2046" s="744" t="s">
        <v>3561</v>
      </c>
      <c r="F2046" s="662" t="s">
        <v>3514</v>
      </c>
      <c r="G2046" s="662" t="s">
        <v>4073</v>
      </c>
      <c r="H2046" s="662" t="s">
        <v>597</v>
      </c>
      <c r="I2046" s="662" t="s">
        <v>4222</v>
      </c>
      <c r="J2046" s="662" t="s">
        <v>4223</v>
      </c>
      <c r="K2046" s="662" t="s">
        <v>4076</v>
      </c>
      <c r="L2046" s="663">
        <v>1080</v>
      </c>
      <c r="M2046" s="663">
        <v>2160</v>
      </c>
      <c r="N2046" s="662">
        <v>2</v>
      </c>
      <c r="O2046" s="745">
        <v>2</v>
      </c>
      <c r="P2046" s="663">
        <v>1080</v>
      </c>
      <c r="Q2046" s="678">
        <v>0.5</v>
      </c>
      <c r="R2046" s="662">
        <v>1</v>
      </c>
      <c r="S2046" s="678">
        <v>0.5</v>
      </c>
      <c r="T2046" s="745">
        <v>1</v>
      </c>
      <c r="U2046" s="701">
        <v>0.5</v>
      </c>
    </row>
    <row r="2047" spans="1:21" ht="14.4" customHeight="1" x14ac:dyDescent="0.3">
      <c r="A2047" s="661">
        <v>4</v>
      </c>
      <c r="B2047" s="662" t="s">
        <v>3182</v>
      </c>
      <c r="C2047" s="662" t="s">
        <v>3518</v>
      </c>
      <c r="D2047" s="743" t="s">
        <v>5665</v>
      </c>
      <c r="E2047" s="744" t="s">
        <v>3561</v>
      </c>
      <c r="F2047" s="662" t="s">
        <v>3514</v>
      </c>
      <c r="G2047" s="662" t="s">
        <v>4073</v>
      </c>
      <c r="H2047" s="662" t="s">
        <v>597</v>
      </c>
      <c r="I2047" s="662" t="s">
        <v>4224</v>
      </c>
      <c r="J2047" s="662" t="s">
        <v>4225</v>
      </c>
      <c r="K2047" s="662" t="s">
        <v>2668</v>
      </c>
      <c r="L2047" s="663">
        <v>600</v>
      </c>
      <c r="M2047" s="663">
        <v>4800</v>
      </c>
      <c r="N2047" s="662">
        <v>8</v>
      </c>
      <c r="O2047" s="745">
        <v>8</v>
      </c>
      <c r="P2047" s="663">
        <v>4200</v>
      </c>
      <c r="Q2047" s="678">
        <v>0.875</v>
      </c>
      <c r="R2047" s="662">
        <v>7</v>
      </c>
      <c r="S2047" s="678">
        <v>0.875</v>
      </c>
      <c r="T2047" s="745">
        <v>7</v>
      </c>
      <c r="U2047" s="701">
        <v>0.875</v>
      </c>
    </row>
    <row r="2048" spans="1:21" ht="14.4" customHeight="1" x14ac:dyDescent="0.3">
      <c r="A2048" s="661">
        <v>4</v>
      </c>
      <c r="B2048" s="662" t="s">
        <v>3182</v>
      </c>
      <c r="C2048" s="662" t="s">
        <v>3518</v>
      </c>
      <c r="D2048" s="743" t="s">
        <v>5665</v>
      </c>
      <c r="E2048" s="744" t="s">
        <v>3561</v>
      </c>
      <c r="F2048" s="662" t="s">
        <v>3514</v>
      </c>
      <c r="G2048" s="662" t="s">
        <v>4073</v>
      </c>
      <c r="H2048" s="662" t="s">
        <v>597</v>
      </c>
      <c r="I2048" s="662" t="s">
        <v>4226</v>
      </c>
      <c r="J2048" s="662" t="s">
        <v>4227</v>
      </c>
      <c r="K2048" s="662" t="s">
        <v>4228</v>
      </c>
      <c r="L2048" s="663">
        <v>500</v>
      </c>
      <c r="M2048" s="663">
        <v>4500</v>
      </c>
      <c r="N2048" s="662">
        <v>9</v>
      </c>
      <c r="O2048" s="745">
        <v>5</v>
      </c>
      <c r="P2048" s="663">
        <v>4000</v>
      </c>
      <c r="Q2048" s="678">
        <v>0.88888888888888884</v>
      </c>
      <c r="R2048" s="662">
        <v>8</v>
      </c>
      <c r="S2048" s="678">
        <v>0.88888888888888884</v>
      </c>
      <c r="T2048" s="745">
        <v>4</v>
      </c>
      <c r="U2048" s="701">
        <v>0.8</v>
      </c>
    </row>
    <row r="2049" spans="1:21" ht="14.4" customHeight="1" x14ac:dyDescent="0.3">
      <c r="A2049" s="661">
        <v>4</v>
      </c>
      <c r="B2049" s="662" t="s">
        <v>3182</v>
      </c>
      <c r="C2049" s="662" t="s">
        <v>3518</v>
      </c>
      <c r="D2049" s="743" t="s">
        <v>5665</v>
      </c>
      <c r="E2049" s="744" t="s">
        <v>3561</v>
      </c>
      <c r="F2049" s="662" t="s">
        <v>3514</v>
      </c>
      <c r="G2049" s="662" t="s">
        <v>4073</v>
      </c>
      <c r="H2049" s="662" t="s">
        <v>597</v>
      </c>
      <c r="I2049" s="662" t="s">
        <v>4229</v>
      </c>
      <c r="J2049" s="662" t="s">
        <v>4230</v>
      </c>
      <c r="K2049" s="662" t="s">
        <v>2668</v>
      </c>
      <c r="L2049" s="663">
        <v>1000</v>
      </c>
      <c r="M2049" s="663">
        <v>5000</v>
      </c>
      <c r="N2049" s="662">
        <v>5</v>
      </c>
      <c r="O2049" s="745">
        <v>5</v>
      </c>
      <c r="P2049" s="663">
        <v>4000</v>
      </c>
      <c r="Q2049" s="678">
        <v>0.8</v>
      </c>
      <c r="R2049" s="662">
        <v>4</v>
      </c>
      <c r="S2049" s="678">
        <v>0.8</v>
      </c>
      <c r="T2049" s="745">
        <v>4</v>
      </c>
      <c r="U2049" s="701">
        <v>0.8</v>
      </c>
    </row>
    <row r="2050" spans="1:21" ht="14.4" customHeight="1" x14ac:dyDescent="0.3">
      <c r="A2050" s="661">
        <v>4</v>
      </c>
      <c r="B2050" s="662" t="s">
        <v>3182</v>
      </c>
      <c r="C2050" s="662" t="s">
        <v>3518</v>
      </c>
      <c r="D2050" s="743" t="s">
        <v>5665</v>
      </c>
      <c r="E2050" s="744" t="s">
        <v>3561</v>
      </c>
      <c r="F2050" s="662" t="s">
        <v>3514</v>
      </c>
      <c r="G2050" s="662" t="s">
        <v>4073</v>
      </c>
      <c r="H2050" s="662" t="s">
        <v>597</v>
      </c>
      <c r="I2050" s="662" t="s">
        <v>4234</v>
      </c>
      <c r="J2050" s="662" t="s">
        <v>4232</v>
      </c>
      <c r="K2050" s="662" t="s">
        <v>4235</v>
      </c>
      <c r="L2050" s="663">
        <v>3000</v>
      </c>
      <c r="M2050" s="663">
        <v>9000</v>
      </c>
      <c r="N2050" s="662">
        <v>3</v>
      </c>
      <c r="O2050" s="745">
        <v>1</v>
      </c>
      <c r="P2050" s="663"/>
      <c r="Q2050" s="678">
        <v>0</v>
      </c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4</v>
      </c>
      <c r="B2051" s="662" t="s">
        <v>3182</v>
      </c>
      <c r="C2051" s="662" t="s">
        <v>3518</v>
      </c>
      <c r="D2051" s="743" t="s">
        <v>5665</v>
      </c>
      <c r="E2051" s="744" t="s">
        <v>3561</v>
      </c>
      <c r="F2051" s="662" t="s">
        <v>3514</v>
      </c>
      <c r="G2051" s="662" t="s">
        <v>4073</v>
      </c>
      <c r="H2051" s="662" t="s">
        <v>597</v>
      </c>
      <c r="I2051" s="662" t="s">
        <v>4236</v>
      </c>
      <c r="J2051" s="662" t="s">
        <v>4237</v>
      </c>
      <c r="K2051" s="662" t="s">
        <v>4228</v>
      </c>
      <c r="L2051" s="663">
        <v>300</v>
      </c>
      <c r="M2051" s="663">
        <v>5400</v>
      </c>
      <c r="N2051" s="662">
        <v>18</v>
      </c>
      <c r="O2051" s="745">
        <v>11</v>
      </c>
      <c r="P2051" s="663">
        <v>4200</v>
      </c>
      <c r="Q2051" s="678">
        <v>0.77777777777777779</v>
      </c>
      <c r="R2051" s="662">
        <v>14</v>
      </c>
      <c r="S2051" s="678">
        <v>0.77777777777777779</v>
      </c>
      <c r="T2051" s="745">
        <v>9</v>
      </c>
      <c r="U2051" s="701">
        <v>0.81818181818181823</v>
      </c>
    </row>
    <row r="2052" spans="1:21" ht="14.4" customHeight="1" x14ac:dyDescent="0.3">
      <c r="A2052" s="661">
        <v>4</v>
      </c>
      <c r="B2052" s="662" t="s">
        <v>3182</v>
      </c>
      <c r="C2052" s="662" t="s">
        <v>3518</v>
      </c>
      <c r="D2052" s="743" t="s">
        <v>5665</v>
      </c>
      <c r="E2052" s="744" t="s">
        <v>3561</v>
      </c>
      <c r="F2052" s="662" t="s">
        <v>3514</v>
      </c>
      <c r="G2052" s="662" t="s">
        <v>4073</v>
      </c>
      <c r="H2052" s="662" t="s">
        <v>597</v>
      </c>
      <c r="I2052" s="662" t="s">
        <v>4238</v>
      </c>
      <c r="J2052" s="662" t="s">
        <v>4239</v>
      </c>
      <c r="K2052" s="662" t="s">
        <v>4228</v>
      </c>
      <c r="L2052" s="663">
        <v>300</v>
      </c>
      <c r="M2052" s="663">
        <v>600</v>
      </c>
      <c r="N2052" s="662">
        <v>2</v>
      </c>
      <c r="O2052" s="745">
        <v>1</v>
      </c>
      <c r="P2052" s="663">
        <v>600</v>
      </c>
      <c r="Q2052" s="678">
        <v>1</v>
      </c>
      <c r="R2052" s="662">
        <v>2</v>
      </c>
      <c r="S2052" s="678">
        <v>1</v>
      </c>
      <c r="T2052" s="745">
        <v>1</v>
      </c>
      <c r="U2052" s="701">
        <v>1</v>
      </c>
    </row>
    <row r="2053" spans="1:21" ht="14.4" customHeight="1" x14ac:dyDescent="0.3">
      <c r="A2053" s="661">
        <v>4</v>
      </c>
      <c r="B2053" s="662" t="s">
        <v>3182</v>
      </c>
      <c r="C2053" s="662" t="s">
        <v>3518</v>
      </c>
      <c r="D2053" s="743" t="s">
        <v>5665</v>
      </c>
      <c r="E2053" s="744" t="s">
        <v>3561</v>
      </c>
      <c r="F2053" s="662" t="s">
        <v>3514</v>
      </c>
      <c r="G2053" s="662" t="s">
        <v>4073</v>
      </c>
      <c r="H2053" s="662" t="s">
        <v>597</v>
      </c>
      <c r="I2053" s="662" t="s">
        <v>4240</v>
      </c>
      <c r="J2053" s="662" t="s">
        <v>4241</v>
      </c>
      <c r="K2053" s="662"/>
      <c r="L2053" s="663">
        <v>525.23</v>
      </c>
      <c r="M2053" s="663">
        <v>525.23</v>
      </c>
      <c r="N2053" s="662">
        <v>1</v>
      </c>
      <c r="O2053" s="745">
        <v>1</v>
      </c>
      <c r="P2053" s="663">
        <v>525.23</v>
      </c>
      <c r="Q2053" s="678">
        <v>1</v>
      </c>
      <c r="R2053" s="662">
        <v>1</v>
      </c>
      <c r="S2053" s="678">
        <v>1</v>
      </c>
      <c r="T2053" s="745">
        <v>1</v>
      </c>
      <c r="U2053" s="701">
        <v>1</v>
      </c>
    </row>
    <row r="2054" spans="1:21" ht="14.4" customHeight="1" x14ac:dyDescent="0.3">
      <c r="A2054" s="661">
        <v>4</v>
      </c>
      <c r="B2054" s="662" t="s">
        <v>3182</v>
      </c>
      <c r="C2054" s="662" t="s">
        <v>3518</v>
      </c>
      <c r="D2054" s="743" t="s">
        <v>5665</v>
      </c>
      <c r="E2054" s="744" t="s">
        <v>3561</v>
      </c>
      <c r="F2054" s="662" t="s">
        <v>3514</v>
      </c>
      <c r="G2054" s="662" t="s">
        <v>4073</v>
      </c>
      <c r="H2054" s="662" t="s">
        <v>597</v>
      </c>
      <c r="I2054" s="662" t="s">
        <v>4247</v>
      </c>
      <c r="J2054" s="662" t="s">
        <v>4248</v>
      </c>
      <c r="K2054" s="662" t="s">
        <v>4249</v>
      </c>
      <c r="L2054" s="663">
        <v>856.97</v>
      </c>
      <c r="M2054" s="663">
        <v>5141.82</v>
      </c>
      <c r="N2054" s="662">
        <v>6</v>
      </c>
      <c r="O2054" s="745">
        <v>1</v>
      </c>
      <c r="P2054" s="663">
        <v>5141.82</v>
      </c>
      <c r="Q2054" s="678">
        <v>1</v>
      </c>
      <c r="R2054" s="662">
        <v>6</v>
      </c>
      <c r="S2054" s="678">
        <v>1</v>
      </c>
      <c r="T2054" s="745">
        <v>1</v>
      </c>
      <c r="U2054" s="701">
        <v>1</v>
      </c>
    </row>
    <row r="2055" spans="1:21" ht="14.4" customHeight="1" x14ac:dyDescent="0.3">
      <c r="A2055" s="661">
        <v>4</v>
      </c>
      <c r="B2055" s="662" t="s">
        <v>3182</v>
      </c>
      <c r="C2055" s="662" t="s">
        <v>3518</v>
      </c>
      <c r="D2055" s="743" t="s">
        <v>5665</v>
      </c>
      <c r="E2055" s="744" t="s">
        <v>3561</v>
      </c>
      <c r="F2055" s="662" t="s">
        <v>3514</v>
      </c>
      <c r="G2055" s="662" t="s">
        <v>4073</v>
      </c>
      <c r="H2055" s="662" t="s">
        <v>597</v>
      </c>
      <c r="I2055" s="662" t="s">
        <v>4250</v>
      </c>
      <c r="J2055" s="662" t="s">
        <v>4251</v>
      </c>
      <c r="K2055" s="662" t="s">
        <v>4252</v>
      </c>
      <c r="L2055" s="663">
        <v>370.4</v>
      </c>
      <c r="M2055" s="663">
        <v>4074.3999999999996</v>
      </c>
      <c r="N2055" s="662">
        <v>11</v>
      </c>
      <c r="O2055" s="745">
        <v>7</v>
      </c>
      <c r="P2055" s="663">
        <v>4074.3999999999996</v>
      </c>
      <c r="Q2055" s="678">
        <v>1</v>
      </c>
      <c r="R2055" s="662">
        <v>11</v>
      </c>
      <c r="S2055" s="678">
        <v>1</v>
      </c>
      <c r="T2055" s="745">
        <v>7</v>
      </c>
      <c r="U2055" s="701">
        <v>1</v>
      </c>
    </row>
    <row r="2056" spans="1:21" ht="14.4" customHeight="1" x14ac:dyDescent="0.3">
      <c r="A2056" s="661">
        <v>4</v>
      </c>
      <c r="B2056" s="662" t="s">
        <v>3182</v>
      </c>
      <c r="C2056" s="662" t="s">
        <v>3518</v>
      </c>
      <c r="D2056" s="743" t="s">
        <v>5665</v>
      </c>
      <c r="E2056" s="744" t="s">
        <v>3561</v>
      </c>
      <c r="F2056" s="662" t="s">
        <v>3514</v>
      </c>
      <c r="G2056" s="662" t="s">
        <v>4073</v>
      </c>
      <c r="H2056" s="662" t="s">
        <v>597</v>
      </c>
      <c r="I2056" s="662" t="s">
        <v>4253</v>
      </c>
      <c r="J2056" s="662" t="s">
        <v>4254</v>
      </c>
      <c r="K2056" s="662" t="s">
        <v>4255</v>
      </c>
      <c r="L2056" s="663">
        <v>453.2</v>
      </c>
      <c r="M2056" s="663">
        <v>4985.2</v>
      </c>
      <c r="N2056" s="662">
        <v>11</v>
      </c>
      <c r="O2056" s="745">
        <v>7</v>
      </c>
      <c r="P2056" s="663">
        <v>4985.2</v>
      </c>
      <c r="Q2056" s="678">
        <v>1</v>
      </c>
      <c r="R2056" s="662">
        <v>11</v>
      </c>
      <c r="S2056" s="678">
        <v>1</v>
      </c>
      <c r="T2056" s="745">
        <v>7</v>
      </c>
      <c r="U2056" s="701">
        <v>1</v>
      </c>
    </row>
    <row r="2057" spans="1:21" ht="14.4" customHeight="1" x14ac:dyDescent="0.3">
      <c r="A2057" s="661">
        <v>4</v>
      </c>
      <c r="B2057" s="662" t="s">
        <v>3182</v>
      </c>
      <c r="C2057" s="662" t="s">
        <v>3518</v>
      </c>
      <c r="D2057" s="743" t="s">
        <v>5665</v>
      </c>
      <c r="E2057" s="744" t="s">
        <v>3561</v>
      </c>
      <c r="F2057" s="662" t="s">
        <v>3514</v>
      </c>
      <c r="G2057" s="662" t="s">
        <v>4073</v>
      </c>
      <c r="H2057" s="662" t="s">
        <v>597</v>
      </c>
      <c r="I2057" s="662" t="s">
        <v>4256</v>
      </c>
      <c r="J2057" s="662" t="s">
        <v>4257</v>
      </c>
      <c r="K2057" s="662" t="s">
        <v>4258</v>
      </c>
      <c r="L2057" s="663">
        <v>5343.9</v>
      </c>
      <c r="M2057" s="663">
        <v>48095.1</v>
      </c>
      <c r="N2057" s="662">
        <v>9</v>
      </c>
      <c r="O2057" s="745">
        <v>3</v>
      </c>
      <c r="P2057" s="663">
        <v>48095.1</v>
      </c>
      <c r="Q2057" s="678">
        <v>1</v>
      </c>
      <c r="R2057" s="662">
        <v>9</v>
      </c>
      <c r="S2057" s="678">
        <v>1</v>
      </c>
      <c r="T2057" s="745">
        <v>3</v>
      </c>
      <c r="U2057" s="701">
        <v>1</v>
      </c>
    </row>
    <row r="2058" spans="1:21" ht="14.4" customHeight="1" x14ac:dyDescent="0.3">
      <c r="A2058" s="661">
        <v>4</v>
      </c>
      <c r="B2058" s="662" t="s">
        <v>3182</v>
      </c>
      <c r="C2058" s="662" t="s">
        <v>3518</v>
      </c>
      <c r="D2058" s="743" t="s">
        <v>5665</v>
      </c>
      <c r="E2058" s="744" t="s">
        <v>3561</v>
      </c>
      <c r="F2058" s="662" t="s">
        <v>3514</v>
      </c>
      <c r="G2058" s="662" t="s">
        <v>4073</v>
      </c>
      <c r="H2058" s="662" t="s">
        <v>597</v>
      </c>
      <c r="I2058" s="662" t="s">
        <v>4262</v>
      </c>
      <c r="J2058" s="662" t="s">
        <v>4263</v>
      </c>
      <c r="K2058" s="662" t="s">
        <v>4264</v>
      </c>
      <c r="L2058" s="663">
        <v>5343.9</v>
      </c>
      <c r="M2058" s="663">
        <v>10687.8</v>
      </c>
      <c r="N2058" s="662">
        <v>2</v>
      </c>
      <c r="O2058" s="745">
        <v>1</v>
      </c>
      <c r="P2058" s="663">
        <v>10687.8</v>
      </c>
      <c r="Q2058" s="678">
        <v>1</v>
      </c>
      <c r="R2058" s="662">
        <v>2</v>
      </c>
      <c r="S2058" s="678">
        <v>1</v>
      </c>
      <c r="T2058" s="745">
        <v>1</v>
      </c>
      <c r="U2058" s="701">
        <v>1</v>
      </c>
    </row>
    <row r="2059" spans="1:21" ht="14.4" customHeight="1" x14ac:dyDescent="0.3">
      <c r="A2059" s="661">
        <v>4</v>
      </c>
      <c r="B2059" s="662" t="s">
        <v>3182</v>
      </c>
      <c r="C2059" s="662" t="s">
        <v>3518</v>
      </c>
      <c r="D2059" s="743" t="s">
        <v>5665</v>
      </c>
      <c r="E2059" s="744" t="s">
        <v>3561</v>
      </c>
      <c r="F2059" s="662" t="s">
        <v>3514</v>
      </c>
      <c r="G2059" s="662" t="s">
        <v>4073</v>
      </c>
      <c r="H2059" s="662" t="s">
        <v>597</v>
      </c>
      <c r="I2059" s="662" t="s">
        <v>4271</v>
      </c>
      <c r="J2059" s="662" t="s">
        <v>4272</v>
      </c>
      <c r="K2059" s="662" t="s">
        <v>4273</v>
      </c>
      <c r="L2059" s="663">
        <v>3000</v>
      </c>
      <c r="M2059" s="663">
        <v>3000</v>
      </c>
      <c r="N2059" s="662">
        <v>1</v>
      </c>
      <c r="O2059" s="745">
        <v>1</v>
      </c>
      <c r="P2059" s="663">
        <v>3000</v>
      </c>
      <c r="Q2059" s="678">
        <v>1</v>
      </c>
      <c r="R2059" s="662">
        <v>1</v>
      </c>
      <c r="S2059" s="678">
        <v>1</v>
      </c>
      <c r="T2059" s="745">
        <v>1</v>
      </c>
      <c r="U2059" s="701">
        <v>1</v>
      </c>
    </row>
    <row r="2060" spans="1:21" ht="14.4" customHeight="1" x14ac:dyDescent="0.3">
      <c r="A2060" s="661">
        <v>4</v>
      </c>
      <c r="B2060" s="662" t="s">
        <v>3182</v>
      </c>
      <c r="C2060" s="662" t="s">
        <v>3518</v>
      </c>
      <c r="D2060" s="743" t="s">
        <v>5665</v>
      </c>
      <c r="E2060" s="744" t="s">
        <v>3561</v>
      </c>
      <c r="F2060" s="662" t="s">
        <v>3514</v>
      </c>
      <c r="G2060" s="662" t="s">
        <v>4073</v>
      </c>
      <c r="H2060" s="662" t="s">
        <v>597</v>
      </c>
      <c r="I2060" s="662" t="s">
        <v>4274</v>
      </c>
      <c r="J2060" s="662" t="s">
        <v>4275</v>
      </c>
      <c r="K2060" s="662" t="s">
        <v>4276</v>
      </c>
      <c r="L2060" s="663">
        <v>761.3</v>
      </c>
      <c r="M2060" s="663">
        <v>25884.2</v>
      </c>
      <c r="N2060" s="662">
        <v>34</v>
      </c>
      <c r="O2060" s="745">
        <v>5</v>
      </c>
      <c r="P2060" s="663">
        <v>25884.2</v>
      </c>
      <c r="Q2060" s="678">
        <v>1</v>
      </c>
      <c r="R2060" s="662">
        <v>34</v>
      </c>
      <c r="S2060" s="678">
        <v>1</v>
      </c>
      <c r="T2060" s="745">
        <v>5</v>
      </c>
      <c r="U2060" s="701">
        <v>1</v>
      </c>
    </row>
    <row r="2061" spans="1:21" ht="14.4" customHeight="1" x14ac:dyDescent="0.3">
      <c r="A2061" s="661">
        <v>4</v>
      </c>
      <c r="B2061" s="662" t="s">
        <v>3182</v>
      </c>
      <c r="C2061" s="662" t="s">
        <v>3518</v>
      </c>
      <c r="D2061" s="743" t="s">
        <v>5665</v>
      </c>
      <c r="E2061" s="744" t="s">
        <v>3561</v>
      </c>
      <c r="F2061" s="662" t="s">
        <v>3514</v>
      </c>
      <c r="G2061" s="662" t="s">
        <v>4073</v>
      </c>
      <c r="H2061" s="662" t="s">
        <v>597</v>
      </c>
      <c r="I2061" s="662" t="s">
        <v>4277</v>
      </c>
      <c r="J2061" s="662" t="s">
        <v>4278</v>
      </c>
      <c r="K2061" s="662" t="s">
        <v>4279</v>
      </c>
      <c r="L2061" s="663">
        <v>761.3</v>
      </c>
      <c r="M2061" s="663">
        <v>2283.8999999999996</v>
      </c>
      <c r="N2061" s="662">
        <v>3</v>
      </c>
      <c r="O2061" s="745">
        <v>1</v>
      </c>
      <c r="P2061" s="663">
        <v>2283.8999999999996</v>
      </c>
      <c r="Q2061" s="678">
        <v>1</v>
      </c>
      <c r="R2061" s="662">
        <v>3</v>
      </c>
      <c r="S2061" s="678">
        <v>1</v>
      </c>
      <c r="T2061" s="745">
        <v>1</v>
      </c>
      <c r="U2061" s="701">
        <v>1</v>
      </c>
    </row>
    <row r="2062" spans="1:21" ht="14.4" customHeight="1" x14ac:dyDescent="0.3">
      <c r="A2062" s="661">
        <v>4</v>
      </c>
      <c r="B2062" s="662" t="s">
        <v>3182</v>
      </c>
      <c r="C2062" s="662" t="s">
        <v>3518</v>
      </c>
      <c r="D2062" s="743" t="s">
        <v>5665</v>
      </c>
      <c r="E2062" s="744" t="s">
        <v>3561</v>
      </c>
      <c r="F2062" s="662" t="s">
        <v>3514</v>
      </c>
      <c r="G2062" s="662" t="s">
        <v>4073</v>
      </c>
      <c r="H2062" s="662" t="s">
        <v>597</v>
      </c>
      <c r="I2062" s="662" t="s">
        <v>4283</v>
      </c>
      <c r="J2062" s="662" t="s">
        <v>4284</v>
      </c>
      <c r="K2062" s="662" t="s">
        <v>4285</v>
      </c>
      <c r="L2062" s="663">
        <v>957</v>
      </c>
      <c r="M2062" s="663">
        <v>1914</v>
      </c>
      <c r="N2062" s="662">
        <v>2</v>
      </c>
      <c r="O2062" s="745">
        <v>1</v>
      </c>
      <c r="P2062" s="663">
        <v>1914</v>
      </c>
      <c r="Q2062" s="678">
        <v>1</v>
      </c>
      <c r="R2062" s="662">
        <v>2</v>
      </c>
      <c r="S2062" s="678">
        <v>1</v>
      </c>
      <c r="T2062" s="745">
        <v>1</v>
      </c>
      <c r="U2062" s="701">
        <v>1</v>
      </c>
    </row>
    <row r="2063" spans="1:21" ht="14.4" customHeight="1" x14ac:dyDescent="0.3">
      <c r="A2063" s="661">
        <v>4</v>
      </c>
      <c r="B2063" s="662" t="s">
        <v>3182</v>
      </c>
      <c r="C2063" s="662" t="s">
        <v>3518</v>
      </c>
      <c r="D2063" s="743" t="s">
        <v>5665</v>
      </c>
      <c r="E2063" s="744" t="s">
        <v>3561</v>
      </c>
      <c r="F2063" s="662" t="s">
        <v>3514</v>
      </c>
      <c r="G2063" s="662" t="s">
        <v>4073</v>
      </c>
      <c r="H2063" s="662" t="s">
        <v>597</v>
      </c>
      <c r="I2063" s="662" t="s">
        <v>4286</v>
      </c>
      <c r="J2063" s="662" t="s">
        <v>4287</v>
      </c>
      <c r="K2063" s="662" t="s">
        <v>4288</v>
      </c>
      <c r="L2063" s="663">
        <v>198.08</v>
      </c>
      <c r="M2063" s="663">
        <v>198.08</v>
      </c>
      <c r="N2063" s="662">
        <v>1</v>
      </c>
      <c r="O2063" s="745">
        <v>1</v>
      </c>
      <c r="P2063" s="663">
        <v>198.08</v>
      </c>
      <c r="Q2063" s="678">
        <v>1</v>
      </c>
      <c r="R2063" s="662">
        <v>1</v>
      </c>
      <c r="S2063" s="678">
        <v>1</v>
      </c>
      <c r="T2063" s="745">
        <v>1</v>
      </c>
      <c r="U2063" s="701">
        <v>1</v>
      </c>
    </row>
    <row r="2064" spans="1:21" ht="14.4" customHeight="1" x14ac:dyDescent="0.3">
      <c r="A2064" s="661">
        <v>4</v>
      </c>
      <c r="B2064" s="662" t="s">
        <v>3182</v>
      </c>
      <c r="C2064" s="662" t="s">
        <v>3518</v>
      </c>
      <c r="D2064" s="743" t="s">
        <v>5665</v>
      </c>
      <c r="E2064" s="744" t="s">
        <v>3561</v>
      </c>
      <c r="F2064" s="662" t="s">
        <v>3514</v>
      </c>
      <c r="G2064" s="662" t="s">
        <v>4073</v>
      </c>
      <c r="H2064" s="662" t="s">
        <v>597</v>
      </c>
      <c r="I2064" s="662" t="s">
        <v>4289</v>
      </c>
      <c r="J2064" s="662" t="s">
        <v>4290</v>
      </c>
      <c r="K2064" s="662" t="s">
        <v>4291</v>
      </c>
      <c r="L2064" s="663">
        <v>1500</v>
      </c>
      <c r="M2064" s="663">
        <v>7500</v>
      </c>
      <c r="N2064" s="662">
        <v>5</v>
      </c>
      <c r="O2064" s="745">
        <v>1</v>
      </c>
      <c r="P2064" s="663">
        <v>7500</v>
      </c>
      <c r="Q2064" s="678">
        <v>1</v>
      </c>
      <c r="R2064" s="662">
        <v>5</v>
      </c>
      <c r="S2064" s="678">
        <v>1</v>
      </c>
      <c r="T2064" s="745">
        <v>1</v>
      </c>
      <c r="U2064" s="701">
        <v>1</v>
      </c>
    </row>
    <row r="2065" spans="1:21" ht="14.4" customHeight="1" x14ac:dyDescent="0.3">
      <c r="A2065" s="661">
        <v>4</v>
      </c>
      <c r="B2065" s="662" t="s">
        <v>3182</v>
      </c>
      <c r="C2065" s="662" t="s">
        <v>3518</v>
      </c>
      <c r="D2065" s="743" t="s">
        <v>5665</v>
      </c>
      <c r="E2065" s="744" t="s">
        <v>3561</v>
      </c>
      <c r="F2065" s="662" t="s">
        <v>3514</v>
      </c>
      <c r="G2065" s="662" t="s">
        <v>4073</v>
      </c>
      <c r="H2065" s="662" t="s">
        <v>597</v>
      </c>
      <c r="I2065" s="662" t="s">
        <v>4292</v>
      </c>
      <c r="J2065" s="662" t="s">
        <v>4290</v>
      </c>
      <c r="K2065" s="662" t="s">
        <v>4293</v>
      </c>
      <c r="L2065" s="663">
        <v>1500</v>
      </c>
      <c r="M2065" s="663">
        <v>72000</v>
      </c>
      <c r="N2065" s="662">
        <v>48</v>
      </c>
      <c r="O2065" s="745">
        <v>6</v>
      </c>
      <c r="P2065" s="663">
        <v>72000</v>
      </c>
      <c r="Q2065" s="678">
        <v>1</v>
      </c>
      <c r="R2065" s="662">
        <v>48</v>
      </c>
      <c r="S2065" s="678">
        <v>1</v>
      </c>
      <c r="T2065" s="745">
        <v>6</v>
      </c>
      <c r="U2065" s="701">
        <v>1</v>
      </c>
    </row>
    <row r="2066" spans="1:21" ht="14.4" customHeight="1" x14ac:dyDescent="0.3">
      <c r="A2066" s="661">
        <v>4</v>
      </c>
      <c r="B2066" s="662" t="s">
        <v>3182</v>
      </c>
      <c r="C2066" s="662" t="s">
        <v>3518</v>
      </c>
      <c r="D2066" s="743" t="s">
        <v>5665</v>
      </c>
      <c r="E2066" s="744" t="s">
        <v>3561</v>
      </c>
      <c r="F2066" s="662" t="s">
        <v>3514</v>
      </c>
      <c r="G2066" s="662" t="s">
        <v>4073</v>
      </c>
      <c r="H2066" s="662" t="s">
        <v>597</v>
      </c>
      <c r="I2066" s="662" t="s">
        <v>4297</v>
      </c>
      <c r="J2066" s="662" t="s">
        <v>4298</v>
      </c>
      <c r="K2066" s="662" t="s">
        <v>4299</v>
      </c>
      <c r="L2066" s="663">
        <v>159.5</v>
      </c>
      <c r="M2066" s="663">
        <v>3030.5</v>
      </c>
      <c r="N2066" s="662">
        <v>19</v>
      </c>
      <c r="O2066" s="745">
        <v>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4</v>
      </c>
      <c r="B2067" s="662" t="s">
        <v>3182</v>
      </c>
      <c r="C2067" s="662" t="s">
        <v>3518</v>
      </c>
      <c r="D2067" s="743" t="s">
        <v>5665</v>
      </c>
      <c r="E2067" s="744" t="s">
        <v>3561</v>
      </c>
      <c r="F2067" s="662" t="s">
        <v>3514</v>
      </c>
      <c r="G2067" s="662" t="s">
        <v>4073</v>
      </c>
      <c r="H2067" s="662" t="s">
        <v>597</v>
      </c>
      <c r="I2067" s="662" t="s">
        <v>4303</v>
      </c>
      <c r="J2067" s="662" t="s">
        <v>4304</v>
      </c>
      <c r="K2067" s="662" t="s">
        <v>4305</v>
      </c>
      <c r="L2067" s="663">
        <v>498.24</v>
      </c>
      <c r="M2067" s="663">
        <v>1494.72</v>
      </c>
      <c r="N2067" s="662">
        <v>3</v>
      </c>
      <c r="O2067" s="745">
        <v>3</v>
      </c>
      <c r="P2067" s="663">
        <v>498.24</v>
      </c>
      <c r="Q2067" s="678">
        <v>0.33333333333333331</v>
      </c>
      <c r="R2067" s="662">
        <v>1</v>
      </c>
      <c r="S2067" s="678">
        <v>0.33333333333333331</v>
      </c>
      <c r="T2067" s="745">
        <v>1</v>
      </c>
      <c r="U2067" s="701">
        <v>0.33333333333333331</v>
      </c>
    </row>
    <row r="2068" spans="1:21" ht="14.4" customHeight="1" x14ac:dyDescent="0.3">
      <c r="A2068" s="661">
        <v>4</v>
      </c>
      <c r="B2068" s="662" t="s">
        <v>3182</v>
      </c>
      <c r="C2068" s="662" t="s">
        <v>3518</v>
      </c>
      <c r="D2068" s="743" t="s">
        <v>5665</v>
      </c>
      <c r="E2068" s="744" t="s">
        <v>3561</v>
      </c>
      <c r="F2068" s="662" t="s">
        <v>3514</v>
      </c>
      <c r="G2068" s="662" t="s">
        <v>4073</v>
      </c>
      <c r="H2068" s="662" t="s">
        <v>597</v>
      </c>
      <c r="I2068" s="662" t="s">
        <v>4309</v>
      </c>
      <c r="J2068" s="662" t="s">
        <v>4310</v>
      </c>
      <c r="K2068" s="662" t="s">
        <v>4311</v>
      </c>
      <c r="L2068" s="663">
        <v>540</v>
      </c>
      <c r="M2068" s="663">
        <v>540</v>
      </c>
      <c r="N2068" s="662">
        <v>1</v>
      </c>
      <c r="O2068" s="745">
        <v>1</v>
      </c>
      <c r="P2068" s="663">
        <v>540</v>
      </c>
      <c r="Q2068" s="678">
        <v>1</v>
      </c>
      <c r="R2068" s="662">
        <v>1</v>
      </c>
      <c r="S2068" s="678">
        <v>1</v>
      </c>
      <c r="T2068" s="745">
        <v>1</v>
      </c>
      <c r="U2068" s="701">
        <v>1</v>
      </c>
    </row>
    <row r="2069" spans="1:21" ht="14.4" customHeight="1" x14ac:dyDescent="0.3">
      <c r="A2069" s="661">
        <v>4</v>
      </c>
      <c r="B2069" s="662" t="s">
        <v>3182</v>
      </c>
      <c r="C2069" s="662" t="s">
        <v>3518</v>
      </c>
      <c r="D2069" s="743" t="s">
        <v>5665</v>
      </c>
      <c r="E2069" s="744" t="s">
        <v>3561</v>
      </c>
      <c r="F2069" s="662" t="s">
        <v>3514</v>
      </c>
      <c r="G2069" s="662" t="s">
        <v>4073</v>
      </c>
      <c r="H2069" s="662" t="s">
        <v>597</v>
      </c>
      <c r="I2069" s="662" t="s">
        <v>4315</v>
      </c>
      <c r="J2069" s="662" t="s">
        <v>4316</v>
      </c>
      <c r="K2069" s="662" t="s">
        <v>4317</v>
      </c>
      <c r="L2069" s="663">
        <v>319</v>
      </c>
      <c r="M2069" s="663">
        <v>638</v>
      </c>
      <c r="N2069" s="662">
        <v>2</v>
      </c>
      <c r="O2069" s="745">
        <v>2</v>
      </c>
      <c r="P2069" s="663">
        <v>638</v>
      </c>
      <c r="Q2069" s="678">
        <v>1</v>
      </c>
      <c r="R2069" s="662">
        <v>2</v>
      </c>
      <c r="S2069" s="678">
        <v>1</v>
      </c>
      <c r="T2069" s="745">
        <v>2</v>
      </c>
      <c r="U2069" s="701">
        <v>1</v>
      </c>
    </row>
    <row r="2070" spans="1:21" ht="14.4" customHeight="1" x14ac:dyDescent="0.3">
      <c r="A2070" s="661">
        <v>4</v>
      </c>
      <c r="B2070" s="662" t="s">
        <v>3182</v>
      </c>
      <c r="C2070" s="662" t="s">
        <v>3518</v>
      </c>
      <c r="D2070" s="743" t="s">
        <v>5665</v>
      </c>
      <c r="E2070" s="744" t="s">
        <v>3561</v>
      </c>
      <c r="F2070" s="662" t="s">
        <v>3514</v>
      </c>
      <c r="G2070" s="662" t="s">
        <v>4073</v>
      </c>
      <c r="H2070" s="662" t="s">
        <v>597</v>
      </c>
      <c r="I2070" s="662" t="s">
        <v>4753</v>
      </c>
      <c r="J2070" s="662" t="s">
        <v>4754</v>
      </c>
      <c r="K2070" s="662" t="s">
        <v>4755</v>
      </c>
      <c r="L2070" s="663">
        <v>479.84</v>
      </c>
      <c r="M2070" s="663">
        <v>959.68</v>
      </c>
      <c r="N2070" s="662">
        <v>2</v>
      </c>
      <c r="O2070" s="745">
        <v>1</v>
      </c>
      <c r="P2070" s="663">
        <v>959.68</v>
      </c>
      <c r="Q2070" s="678">
        <v>1</v>
      </c>
      <c r="R2070" s="662">
        <v>2</v>
      </c>
      <c r="S2070" s="678">
        <v>1</v>
      </c>
      <c r="T2070" s="745">
        <v>1</v>
      </c>
      <c r="U2070" s="701">
        <v>1</v>
      </c>
    </row>
    <row r="2071" spans="1:21" ht="14.4" customHeight="1" x14ac:dyDescent="0.3">
      <c r="A2071" s="661">
        <v>4</v>
      </c>
      <c r="B2071" s="662" t="s">
        <v>3182</v>
      </c>
      <c r="C2071" s="662" t="s">
        <v>3518</v>
      </c>
      <c r="D2071" s="743" t="s">
        <v>5665</v>
      </c>
      <c r="E2071" s="744" t="s">
        <v>3561</v>
      </c>
      <c r="F2071" s="662" t="s">
        <v>3514</v>
      </c>
      <c r="G2071" s="662" t="s">
        <v>4073</v>
      </c>
      <c r="H2071" s="662" t="s">
        <v>597</v>
      </c>
      <c r="I2071" s="662" t="s">
        <v>5397</v>
      </c>
      <c r="J2071" s="662" t="s">
        <v>5398</v>
      </c>
      <c r="K2071" s="662" t="s">
        <v>5399</v>
      </c>
      <c r="L2071" s="663">
        <v>600</v>
      </c>
      <c r="M2071" s="663">
        <v>1200</v>
      </c>
      <c r="N2071" s="662">
        <v>2</v>
      </c>
      <c r="O2071" s="745">
        <v>2</v>
      </c>
      <c r="P2071" s="663"/>
      <c r="Q2071" s="678">
        <v>0</v>
      </c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4</v>
      </c>
      <c r="B2072" s="662" t="s">
        <v>3182</v>
      </c>
      <c r="C2072" s="662" t="s">
        <v>3518</v>
      </c>
      <c r="D2072" s="743" t="s">
        <v>5665</v>
      </c>
      <c r="E2072" s="744" t="s">
        <v>3561</v>
      </c>
      <c r="F2072" s="662" t="s">
        <v>3514</v>
      </c>
      <c r="G2072" s="662" t="s">
        <v>4073</v>
      </c>
      <c r="H2072" s="662" t="s">
        <v>597</v>
      </c>
      <c r="I2072" s="662" t="s">
        <v>4322</v>
      </c>
      <c r="J2072" s="662" t="s">
        <v>4181</v>
      </c>
      <c r="K2072" s="662" t="s">
        <v>4323</v>
      </c>
      <c r="L2072" s="663">
        <v>1987.45</v>
      </c>
      <c r="M2072" s="663">
        <v>7949.8</v>
      </c>
      <c r="N2072" s="662">
        <v>4</v>
      </c>
      <c r="O2072" s="745">
        <v>2</v>
      </c>
      <c r="P2072" s="663">
        <v>7949.8</v>
      </c>
      <c r="Q2072" s="678">
        <v>1</v>
      </c>
      <c r="R2072" s="662">
        <v>4</v>
      </c>
      <c r="S2072" s="678">
        <v>1</v>
      </c>
      <c r="T2072" s="745">
        <v>2</v>
      </c>
      <c r="U2072" s="701">
        <v>1</v>
      </c>
    </row>
    <row r="2073" spans="1:21" ht="14.4" customHeight="1" x14ac:dyDescent="0.3">
      <c r="A2073" s="661">
        <v>4</v>
      </c>
      <c r="B2073" s="662" t="s">
        <v>3182</v>
      </c>
      <c r="C2073" s="662" t="s">
        <v>3518</v>
      </c>
      <c r="D2073" s="743" t="s">
        <v>5665</v>
      </c>
      <c r="E2073" s="744" t="s">
        <v>3561</v>
      </c>
      <c r="F2073" s="662" t="s">
        <v>3514</v>
      </c>
      <c r="G2073" s="662" t="s">
        <v>4073</v>
      </c>
      <c r="H2073" s="662" t="s">
        <v>597</v>
      </c>
      <c r="I2073" s="662" t="s">
        <v>4324</v>
      </c>
      <c r="J2073" s="662" t="s">
        <v>4325</v>
      </c>
      <c r="K2073" s="662" t="s">
        <v>4326</v>
      </c>
      <c r="L2073" s="663">
        <v>720</v>
      </c>
      <c r="M2073" s="663">
        <v>720</v>
      </c>
      <c r="N2073" s="662">
        <v>1</v>
      </c>
      <c r="O2073" s="745">
        <v>1</v>
      </c>
      <c r="P2073" s="663">
        <v>720</v>
      </c>
      <c r="Q2073" s="678">
        <v>1</v>
      </c>
      <c r="R2073" s="662">
        <v>1</v>
      </c>
      <c r="S2073" s="678">
        <v>1</v>
      </c>
      <c r="T2073" s="745">
        <v>1</v>
      </c>
      <c r="U2073" s="701">
        <v>1</v>
      </c>
    </row>
    <row r="2074" spans="1:21" ht="14.4" customHeight="1" x14ac:dyDescent="0.3">
      <c r="A2074" s="661">
        <v>4</v>
      </c>
      <c r="B2074" s="662" t="s">
        <v>3182</v>
      </c>
      <c r="C2074" s="662" t="s">
        <v>3518</v>
      </c>
      <c r="D2074" s="743" t="s">
        <v>5665</v>
      </c>
      <c r="E2074" s="744" t="s">
        <v>3561</v>
      </c>
      <c r="F2074" s="662" t="s">
        <v>3514</v>
      </c>
      <c r="G2074" s="662" t="s">
        <v>4073</v>
      </c>
      <c r="H2074" s="662" t="s">
        <v>597</v>
      </c>
      <c r="I2074" s="662" t="s">
        <v>5400</v>
      </c>
      <c r="J2074" s="662" t="s">
        <v>5401</v>
      </c>
      <c r="K2074" s="662" t="s">
        <v>5402</v>
      </c>
      <c r="L2074" s="663">
        <v>429.78</v>
      </c>
      <c r="M2074" s="663">
        <v>1719.12</v>
      </c>
      <c r="N2074" s="662">
        <v>4</v>
      </c>
      <c r="O2074" s="745">
        <v>1</v>
      </c>
      <c r="P2074" s="663">
        <v>1719.12</v>
      </c>
      <c r="Q2074" s="678">
        <v>1</v>
      </c>
      <c r="R2074" s="662">
        <v>4</v>
      </c>
      <c r="S2074" s="678">
        <v>1</v>
      </c>
      <c r="T2074" s="745">
        <v>1</v>
      </c>
      <c r="U2074" s="701">
        <v>1</v>
      </c>
    </row>
    <row r="2075" spans="1:21" ht="14.4" customHeight="1" x14ac:dyDescent="0.3">
      <c r="A2075" s="661">
        <v>4</v>
      </c>
      <c r="B2075" s="662" t="s">
        <v>3182</v>
      </c>
      <c r="C2075" s="662" t="s">
        <v>3518</v>
      </c>
      <c r="D2075" s="743" t="s">
        <v>5665</v>
      </c>
      <c r="E2075" s="744" t="s">
        <v>3561</v>
      </c>
      <c r="F2075" s="662" t="s">
        <v>3514</v>
      </c>
      <c r="G2075" s="662" t="s">
        <v>4073</v>
      </c>
      <c r="H2075" s="662" t="s">
        <v>597</v>
      </c>
      <c r="I2075" s="662" t="s">
        <v>4327</v>
      </c>
      <c r="J2075" s="662" t="s">
        <v>4328</v>
      </c>
      <c r="K2075" s="662" t="s">
        <v>4329</v>
      </c>
      <c r="L2075" s="663">
        <v>761.3</v>
      </c>
      <c r="M2075" s="663">
        <v>3045.2</v>
      </c>
      <c r="N2075" s="662">
        <v>4</v>
      </c>
      <c r="O2075" s="745">
        <v>1</v>
      </c>
      <c r="P2075" s="663">
        <v>3045.2</v>
      </c>
      <c r="Q2075" s="678">
        <v>1</v>
      </c>
      <c r="R2075" s="662">
        <v>4</v>
      </c>
      <c r="S2075" s="678">
        <v>1</v>
      </c>
      <c r="T2075" s="745">
        <v>1</v>
      </c>
      <c r="U2075" s="701">
        <v>1</v>
      </c>
    </row>
    <row r="2076" spans="1:21" ht="14.4" customHeight="1" x14ac:dyDescent="0.3">
      <c r="A2076" s="661">
        <v>4</v>
      </c>
      <c r="B2076" s="662" t="s">
        <v>3182</v>
      </c>
      <c r="C2076" s="662" t="s">
        <v>3518</v>
      </c>
      <c r="D2076" s="743" t="s">
        <v>5665</v>
      </c>
      <c r="E2076" s="744" t="s">
        <v>3561</v>
      </c>
      <c r="F2076" s="662" t="s">
        <v>3514</v>
      </c>
      <c r="G2076" s="662" t="s">
        <v>4073</v>
      </c>
      <c r="H2076" s="662" t="s">
        <v>597</v>
      </c>
      <c r="I2076" s="662" t="s">
        <v>4335</v>
      </c>
      <c r="J2076" s="662" t="s">
        <v>4336</v>
      </c>
      <c r="K2076" s="662" t="s">
        <v>3951</v>
      </c>
      <c r="L2076" s="663">
        <v>556.46</v>
      </c>
      <c r="M2076" s="663">
        <v>1669.38</v>
      </c>
      <c r="N2076" s="662">
        <v>3</v>
      </c>
      <c r="O2076" s="745">
        <v>2</v>
      </c>
      <c r="P2076" s="663">
        <v>1669.38</v>
      </c>
      <c r="Q2076" s="678">
        <v>1</v>
      </c>
      <c r="R2076" s="662">
        <v>3</v>
      </c>
      <c r="S2076" s="678">
        <v>1</v>
      </c>
      <c r="T2076" s="745">
        <v>2</v>
      </c>
      <c r="U2076" s="701">
        <v>1</v>
      </c>
    </row>
    <row r="2077" spans="1:21" ht="14.4" customHeight="1" x14ac:dyDescent="0.3">
      <c r="A2077" s="661">
        <v>4</v>
      </c>
      <c r="B2077" s="662" t="s">
        <v>3182</v>
      </c>
      <c r="C2077" s="662" t="s">
        <v>3518</v>
      </c>
      <c r="D2077" s="743" t="s">
        <v>5665</v>
      </c>
      <c r="E2077" s="744" t="s">
        <v>3561</v>
      </c>
      <c r="F2077" s="662" t="s">
        <v>3514</v>
      </c>
      <c r="G2077" s="662" t="s">
        <v>4073</v>
      </c>
      <c r="H2077" s="662" t="s">
        <v>597</v>
      </c>
      <c r="I2077" s="662" t="s">
        <v>4337</v>
      </c>
      <c r="J2077" s="662" t="s">
        <v>4338</v>
      </c>
      <c r="K2077" s="662" t="s">
        <v>4339</v>
      </c>
      <c r="L2077" s="663">
        <v>1248</v>
      </c>
      <c r="M2077" s="663">
        <v>4992</v>
      </c>
      <c r="N2077" s="662">
        <v>4</v>
      </c>
      <c r="O2077" s="745">
        <v>1</v>
      </c>
      <c r="P2077" s="663">
        <v>4992</v>
      </c>
      <c r="Q2077" s="678">
        <v>1</v>
      </c>
      <c r="R2077" s="662">
        <v>4</v>
      </c>
      <c r="S2077" s="678">
        <v>1</v>
      </c>
      <c r="T2077" s="745">
        <v>1</v>
      </c>
      <c r="U2077" s="701">
        <v>1</v>
      </c>
    </row>
    <row r="2078" spans="1:21" ht="14.4" customHeight="1" x14ac:dyDescent="0.3">
      <c r="A2078" s="661">
        <v>4</v>
      </c>
      <c r="B2078" s="662" t="s">
        <v>3182</v>
      </c>
      <c r="C2078" s="662" t="s">
        <v>3518</v>
      </c>
      <c r="D2078" s="743" t="s">
        <v>5665</v>
      </c>
      <c r="E2078" s="744" t="s">
        <v>3561</v>
      </c>
      <c r="F2078" s="662" t="s">
        <v>3514</v>
      </c>
      <c r="G2078" s="662" t="s">
        <v>4073</v>
      </c>
      <c r="H2078" s="662" t="s">
        <v>597</v>
      </c>
      <c r="I2078" s="662" t="s">
        <v>4340</v>
      </c>
      <c r="J2078" s="662" t="s">
        <v>4133</v>
      </c>
      <c r="K2078" s="662" t="s">
        <v>5179</v>
      </c>
      <c r="L2078" s="663">
        <v>2473.21</v>
      </c>
      <c r="M2078" s="663">
        <v>7419.63</v>
      </c>
      <c r="N2078" s="662">
        <v>3</v>
      </c>
      <c r="O2078" s="745">
        <v>1</v>
      </c>
      <c r="P2078" s="663">
        <v>7419.63</v>
      </c>
      <c r="Q2078" s="678">
        <v>1</v>
      </c>
      <c r="R2078" s="662">
        <v>3</v>
      </c>
      <c r="S2078" s="678">
        <v>1</v>
      </c>
      <c r="T2078" s="745">
        <v>1</v>
      </c>
      <c r="U2078" s="701">
        <v>1</v>
      </c>
    </row>
    <row r="2079" spans="1:21" ht="14.4" customHeight="1" x14ac:dyDescent="0.3">
      <c r="A2079" s="661">
        <v>4</v>
      </c>
      <c r="B2079" s="662" t="s">
        <v>3182</v>
      </c>
      <c r="C2079" s="662" t="s">
        <v>3518</v>
      </c>
      <c r="D2079" s="743" t="s">
        <v>5665</v>
      </c>
      <c r="E2079" s="744" t="s">
        <v>3561</v>
      </c>
      <c r="F2079" s="662" t="s">
        <v>3514</v>
      </c>
      <c r="G2079" s="662" t="s">
        <v>4073</v>
      </c>
      <c r="H2079" s="662" t="s">
        <v>597</v>
      </c>
      <c r="I2079" s="662" t="s">
        <v>4340</v>
      </c>
      <c r="J2079" s="662" t="s">
        <v>4133</v>
      </c>
      <c r="K2079" s="662" t="s">
        <v>4341</v>
      </c>
      <c r="L2079" s="663">
        <v>2473.21</v>
      </c>
      <c r="M2079" s="663">
        <v>4946.42</v>
      </c>
      <c r="N2079" s="662">
        <v>2</v>
      </c>
      <c r="O2079" s="745">
        <v>1</v>
      </c>
      <c r="P2079" s="663">
        <v>4946.42</v>
      </c>
      <c r="Q2079" s="678">
        <v>1</v>
      </c>
      <c r="R2079" s="662">
        <v>2</v>
      </c>
      <c r="S2079" s="678">
        <v>1</v>
      </c>
      <c r="T2079" s="745">
        <v>1</v>
      </c>
      <c r="U2079" s="701">
        <v>1</v>
      </c>
    </row>
    <row r="2080" spans="1:21" ht="14.4" customHeight="1" x14ac:dyDescent="0.3">
      <c r="A2080" s="661">
        <v>4</v>
      </c>
      <c r="B2080" s="662" t="s">
        <v>3182</v>
      </c>
      <c r="C2080" s="662" t="s">
        <v>3518</v>
      </c>
      <c r="D2080" s="743" t="s">
        <v>5665</v>
      </c>
      <c r="E2080" s="744" t="s">
        <v>3561</v>
      </c>
      <c r="F2080" s="662" t="s">
        <v>3514</v>
      </c>
      <c r="G2080" s="662" t="s">
        <v>4073</v>
      </c>
      <c r="H2080" s="662" t="s">
        <v>597</v>
      </c>
      <c r="I2080" s="662" t="s">
        <v>5403</v>
      </c>
      <c r="J2080" s="662" t="s">
        <v>5404</v>
      </c>
      <c r="K2080" s="662" t="s">
        <v>5405</v>
      </c>
      <c r="L2080" s="663">
        <v>2412.9</v>
      </c>
      <c r="M2080" s="663">
        <v>4825.8</v>
      </c>
      <c r="N2080" s="662">
        <v>2</v>
      </c>
      <c r="O2080" s="745">
        <v>1</v>
      </c>
      <c r="P2080" s="663">
        <v>4825.8</v>
      </c>
      <c r="Q2080" s="678">
        <v>1</v>
      </c>
      <c r="R2080" s="662">
        <v>2</v>
      </c>
      <c r="S2080" s="678">
        <v>1</v>
      </c>
      <c r="T2080" s="745">
        <v>1</v>
      </c>
      <c r="U2080" s="701">
        <v>1</v>
      </c>
    </row>
    <row r="2081" spans="1:21" ht="14.4" customHeight="1" x14ac:dyDescent="0.3">
      <c r="A2081" s="661">
        <v>4</v>
      </c>
      <c r="B2081" s="662" t="s">
        <v>3182</v>
      </c>
      <c r="C2081" s="662" t="s">
        <v>3518</v>
      </c>
      <c r="D2081" s="743" t="s">
        <v>5665</v>
      </c>
      <c r="E2081" s="744" t="s">
        <v>3561</v>
      </c>
      <c r="F2081" s="662" t="s">
        <v>3514</v>
      </c>
      <c r="G2081" s="662" t="s">
        <v>4073</v>
      </c>
      <c r="H2081" s="662" t="s">
        <v>597</v>
      </c>
      <c r="I2081" s="662" t="s">
        <v>4357</v>
      </c>
      <c r="J2081" s="662" t="s">
        <v>4358</v>
      </c>
      <c r="K2081" s="662" t="s">
        <v>4359</v>
      </c>
      <c r="L2081" s="663">
        <v>1070</v>
      </c>
      <c r="M2081" s="663">
        <v>4280</v>
      </c>
      <c r="N2081" s="662">
        <v>4</v>
      </c>
      <c r="O2081" s="745">
        <v>1</v>
      </c>
      <c r="P2081" s="663">
        <v>4280</v>
      </c>
      <c r="Q2081" s="678">
        <v>1</v>
      </c>
      <c r="R2081" s="662">
        <v>4</v>
      </c>
      <c r="S2081" s="678">
        <v>1</v>
      </c>
      <c r="T2081" s="745">
        <v>1</v>
      </c>
      <c r="U2081" s="701">
        <v>1</v>
      </c>
    </row>
    <row r="2082" spans="1:21" ht="14.4" customHeight="1" x14ac:dyDescent="0.3">
      <c r="A2082" s="661">
        <v>4</v>
      </c>
      <c r="B2082" s="662" t="s">
        <v>3182</v>
      </c>
      <c r="C2082" s="662" t="s">
        <v>3518</v>
      </c>
      <c r="D2082" s="743" t="s">
        <v>5665</v>
      </c>
      <c r="E2082" s="744" t="s">
        <v>3561</v>
      </c>
      <c r="F2082" s="662" t="s">
        <v>3514</v>
      </c>
      <c r="G2082" s="662" t="s">
        <v>4073</v>
      </c>
      <c r="H2082" s="662" t="s">
        <v>597</v>
      </c>
      <c r="I2082" s="662" t="s">
        <v>5406</v>
      </c>
      <c r="J2082" s="662" t="s">
        <v>5407</v>
      </c>
      <c r="K2082" s="662" t="s">
        <v>5408</v>
      </c>
      <c r="L2082" s="663">
        <v>595.1</v>
      </c>
      <c r="M2082" s="663">
        <v>2380.4</v>
      </c>
      <c r="N2082" s="662">
        <v>4</v>
      </c>
      <c r="O2082" s="745">
        <v>2</v>
      </c>
      <c r="P2082" s="663">
        <v>2380.4</v>
      </c>
      <c r="Q2082" s="678">
        <v>1</v>
      </c>
      <c r="R2082" s="662">
        <v>4</v>
      </c>
      <c r="S2082" s="678">
        <v>1</v>
      </c>
      <c r="T2082" s="745">
        <v>2</v>
      </c>
      <c r="U2082" s="701">
        <v>1</v>
      </c>
    </row>
    <row r="2083" spans="1:21" ht="14.4" customHeight="1" x14ac:dyDescent="0.3">
      <c r="A2083" s="661">
        <v>4</v>
      </c>
      <c r="B2083" s="662" t="s">
        <v>3182</v>
      </c>
      <c r="C2083" s="662" t="s">
        <v>3518</v>
      </c>
      <c r="D2083" s="743" t="s">
        <v>5665</v>
      </c>
      <c r="E2083" s="744" t="s">
        <v>3561</v>
      </c>
      <c r="F2083" s="662" t="s">
        <v>3514</v>
      </c>
      <c r="G2083" s="662" t="s">
        <v>4073</v>
      </c>
      <c r="H2083" s="662" t="s">
        <v>597</v>
      </c>
      <c r="I2083" s="662" t="s">
        <v>4363</v>
      </c>
      <c r="J2083" s="662" t="s">
        <v>4364</v>
      </c>
      <c r="K2083" s="662" t="s">
        <v>2092</v>
      </c>
      <c r="L2083" s="663">
        <v>1124.9000000000001</v>
      </c>
      <c r="M2083" s="663">
        <v>19123.3</v>
      </c>
      <c r="N2083" s="662">
        <v>17</v>
      </c>
      <c r="O2083" s="745">
        <v>7</v>
      </c>
      <c r="P2083" s="663">
        <v>19123.3</v>
      </c>
      <c r="Q2083" s="678">
        <v>1</v>
      </c>
      <c r="R2083" s="662">
        <v>17</v>
      </c>
      <c r="S2083" s="678">
        <v>1</v>
      </c>
      <c r="T2083" s="745">
        <v>7</v>
      </c>
      <c r="U2083" s="701">
        <v>1</v>
      </c>
    </row>
    <row r="2084" spans="1:21" ht="14.4" customHeight="1" x14ac:dyDescent="0.3">
      <c r="A2084" s="661">
        <v>4</v>
      </c>
      <c r="B2084" s="662" t="s">
        <v>3182</v>
      </c>
      <c r="C2084" s="662" t="s">
        <v>3518</v>
      </c>
      <c r="D2084" s="743" t="s">
        <v>5665</v>
      </c>
      <c r="E2084" s="744" t="s">
        <v>3561</v>
      </c>
      <c r="F2084" s="662" t="s">
        <v>3514</v>
      </c>
      <c r="G2084" s="662" t="s">
        <v>4073</v>
      </c>
      <c r="H2084" s="662" t="s">
        <v>597</v>
      </c>
      <c r="I2084" s="662" t="s">
        <v>4365</v>
      </c>
      <c r="J2084" s="662" t="s">
        <v>4366</v>
      </c>
      <c r="K2084" s="662" t="s">
        <v>2668</v>
      </c>
      <c r="L2084" s="663">
        <v>590.5</v>
      </c>
      <c r="M2084" s="663">
        <v>1771.5</v>
      </c>
      <c r="N2084" s="662">
        <v>3</v>
      </c>
      <c r="O2084" s="745">
        <v>3</v>
      </c>
      <c r="P2084" s="663">
        <v>1771.5</v>
      </c>
      <c r="Q2084" s="678">
        <v>1</v>
      </c>
      <c r="R2084" s="662">
        <v>3</v>
      </c>
      <c r="S2084" s="678">
        <v>1</v>
      </c>
      <c r="T2084" s="745">
        <v>3</v>
      </c>
      <c r="U2084" s="701">
        <v>1</v>
      </c>
    </row>
    <row r="2085" spans="1:21" ht="14.4" customHeight="1" x14ac:dyDescent="0.3">
      <c r="A2085" s="661">
        <v>4</v>
      </c>
      <c r="B2085" s="662" t="s">
        <v>3182</v>
      </c>
      <c r="C2085" s="662" t="s">
        <v>3518</v>
      </c>
      <c r="D2085" s="743" t="s">
        <v>5665</v>
      </c>
      <c r="E2085" s="744" t="s">
        <v>3561</v>
      </c>
      <c r="F2085" s="662" t="s">
        <v>3514</v>
      </c>
      <c r="G2085" s="662" t="s">
        <v>4073</v>
      </c>
      <c r="H2085" s="662" t="s">
        <v>597</v>
      </c>
      <c r="I2085" s="662" t="s">
        <v>5409</v>
      </c>
      <c r="J2085" s="662" t="s">
        <v>4181</v>
      </c>
      <c r="K2085" s="662" t="s">
        <v>5410</v>
      </c>
      <c r="L2085" s="663">
        <v>1987.45</v>
      </c>
      <c r="M2085" s="663">
        <v>11924.7</v>
      </c>
      <c r="N2085" s="662">
        <v>6</v>
      </c>
      <c r="O2085" s="745">
        <v>2</v>
      </c>
      <c r="P2085" s="663">
        <v>11924.7</v>
      </c>
      <c r="Q2085" s="678">
        <v>1</v>
      </c>
      <c r="R2085" s="662">
        <v>6</v>
      </c>
      <c r="S2085" s="678">
        <v>1</v>
      </c>
      <c r="T2085" s="745">
        <v>2</v>
      </c>
      <c r="U2085" s="701">
        <v>1</v>
      </c>
    </row>
    <row r="2086" spans="1:21" ht="14.4" customHeight="1" x14ac:dyDescent="0.3">
      <c r="A2086" s="661">
        <v>4</v>
      </c>
      <c r="B2086" s="662" t="s">
        <v>3182</v>
      </c>
      <c r="C2086" s="662" t="s">
        <v>3518</v>
      </c>
      <c r="D2086" s="743" t="s">
        <v>5665</v>
      </c>
      <c r="E2086" s="744" t="s">
        <v>3561</v>
      </c>
      <c r="F2086" s="662" t="s">
        <v>3514</v>
      </c>
      <c r="G2086" s="662" t="s">
        <v>4073</v>
      </c>
      <c r="H2086" s="662" t="s">
        <v>597</v>
      </c>
      <c r="I2086" s="662" t="s">
        <v>5411</v>
      </c>
      <c r="J2086" s="662" t="s">
        <v>5412</v>
      </c>
      <c r="K2086" s="662" t="s">
        <v>5413</v>
      </c>
      <c r="L2086" s="663">
        <v>1118.06</v>
      </c>
      <c r="M2086" s="663">
        <v>13416.72</v>
      </c>
      <c r="N2086" s="662">
        <v>12</v>
      </c>
      <c r="O2086" s="745">
        <v>2</v>
      </c>
      <c r="P2086" s="663">
        <v>13416.72</v>
      </c>
      <c r="Q2086" s="678">
        <v>1</v>
      </c>
      <c r="R2086" s="662">
        <v>12</v>
      </c>
      <c r="S2086" s="678">
        <v>1</v>
      </c>
      <c r="T2086" s="745">
        <v>2</v>
      </c>
      <c r="U2086" s="701">
        <v>1</v>
      </c>
    </row>
    <row r="2087" spans="1:21" ht="14.4" customHeight="1" x14ac:dyDescent="0.3">
      <c r="A2087" s="661">
        <v>4</v>
      </c>
      <c r="B2087" s="662" t="s">
        <v>3182</v>
      </c>
      <c r="C2087" s="662" t="s">
        <v>3518</v>
      </c>
      <c r="D2087" s="743" t="s">
        <v>5665</v>
      </c>
      <c r="E2087" s="744" t="s">
        <v>3561</v>
      </c>
      <c r="F2087" s="662" t="s">
        <v>3514</v>
      </c>
      <c r="G2087" s="662" t="s">
        <v>4073</v>
      </c>
      <c r="H2087" s="662" t="s">
        <v>597</v>
      </c>
      <c r="I2087" s="662" t="s">
        <v>4382</v>
      </c>
      <c r="J2087" s="662" t="s">
        <v>4383</v>
      </c>
      <c r="K2087" s="662" t="s">
        <v>4106</v>
      </c>
      <c r="L2087" s="663">
        <v>311</v>
      </c>
      <c r="M2087" s="663">
        <v>933</v>
      </c>
      <c r="N2087" s="662">
        <v>3</v>
      </c>
      <c r="O2087" s="745">
        <v>2</v>
      </c>
      <c r="P2087" s="663">
        <v>933</v>
      </c>
      <c r="Q2087" s="678">
        <v>1</v>
      </c>
      <c r="R2087" s="662">
        <v>3</v>
      </c>
      <c r="S2087" s="678">
        <v>1</v>
      </c>
      <c r="T2087" s="745">
        <v>2</v>
      </c>
      <c r="U2087" s="701">
        <v>1</v>
      </c>
    </row>
    <row r="2088" spans="1:21" ht="14.4" customHeight="1" x14ac:dyDescent="0.3">
      <c r="A2088" s="661">
        <v>4</v>
      </c>
      <c r="B2088" s="662" t="s">
        <v>3182</v>
      </c>
      <c r="C2088" s="662" t="s">
        <v>3518</v>
      </c>
      <c r="D2088" s="743" t="s">
        <v>5665</v>
      </c>
      <c r="E2088" s="744" t="s">
        <v>3561</v>
      </c>
      <c r="F2088" s="662" t="s">
        <v>3514</v>
      </c>
      <c r="G2088" s="662" t="s">
        <v>4073</v>
      </c>
      <c r="H2088" s="662" t="s">
        <v>597</v>
      </c>
      <c r="I2088" s="662" t="s">
        <v>4761</v>
      </c>
      <c r="J2088" s="662" t="s">
        <v>4762</v>
      </c>
      <c r="K2088" s="662" t="s">
        <v>4763</v>
      </c>
      <c r="L2088" s="663">
        <v>335.62</v>
      </c>
      <c r="M2088" s="663">
        <v>335.62</v>
      </c>
      <c r="N2088" s="662">
        <v>1</v>
      </c>
      <c r="O2088" s="745">
        <v>1</v>
      </c>
      <c r="P2088" s="663">
        <v>335.62</v>
      </c>
      <c r="Q2088" s="678">
        <v>1</v>
      </c>
      <c r="R2088" s="662">
        <v>1</v>
      </c>
      <c r="S2088" s="678">
        <v>1</v>
      </c>
      <c r="T2088" s="745">
        <v>1</v>
      </c>
      <c r="U2088" s="701">
        <v>1</v>
      </c>
    </row>
    <row r="2089" spans="1:21" ht="14.4" customHeight="1" x14ac:dyDescent="0.3">
      <c r="A2089" s="661">
        <v>4</v>
      </c>
      <c r="B2089" s="662" t="s">
        <v>3182</v>
      </c>
      <c r="C2089" s="662" t="s">
        <v>3518</v>
      </c>
      <c r="D2089" s="743" t="s">
        <v>5665</v>
      </c>
      <c r="E2089" s="744" t="s">
        <v>3561</v>
      </c>
      <c r="F2089" s="662" t="s">
        <v>3514</v>
      </c>
      <c r="G2089" s="662" t="s">
        <v>4073</v>
      </c>
      <c r="H2089" s="662" t="s">
        <v>597</v>
      </c>
      <c r="I2089" s="662" t="s">
        <v>4394</v>
      </c>
      <c r="J2089" s="662" t="s">
        <v>4395</v>
      </c>
      <c r="K2089" s="662" t="s">
        <v>4396</v>
      </c>
      <c r="L2089" s="663">
        <v>2815.92</v>
      </c>
      <c r="M2089" s="663">
        <v>33791.040000000001</v>
      </c>
      <c r="N2089" s="662">
        <v>12</v>
      </c>
      <c r="O2089" s="745">
        <v>2</v>
      </c>
      <c r="P2089" s="663">
        <v>25343.279999999999</v>
      </c>
      <c r="Q2089" s="678">
        <v>0.75</v>
      </c>
      <c r="R2089" s="662">
        <v>9</v>
      </c>
      <c r="S2089" s="678">
        <v>0.75</v>
      </c>
      <c r="T2089" s="745">
        <v>1</v>
      </c>
      <c r="U2089" s="701">
        <v>0.5</v>
      </c>
    </row>
    <row r="2090" spans="1:21" ht="14.4" customHeight="1" x14ac:dyDescent="0.3">
      <c r="A2090" s="661">
        <v>4</v>
      </c>
      <c r="B2090" s="662" t="s">
        <v>3182</v>
      </c>
      <c r="C2090" s="662" t="s">
        <v>3518</v>
      </c>
      <c r="D2090" s="743" t="s">
        <v>5665</v>
      </c>
      <c r="E2090" s="744" t="s">
        <v>3561</v>
      </c>
      <c r="F2090" s="662" t="s">
        <v>3514</v>
      </c>
      <c r="G2090" s="662" t="s">
        <v>4073</v>
      </c>
      <c r="H2090" s="662" t="s">
        <v>597</v>
      </c>
      <c r="I2090" s="662" t="s">
        <v>5186</v>
      </c>
      <c r="J2090" s="662" t="s">
        <v>5187</v>
      </c>
      <c r="K2090" s="662" t="s">
        <v>5188</v>
      </c>
      <c r="L2090" s="663">
        <v>2815.92</v>
      </c>
      <c r="M2090" s="663">
        <v>8447.76</v>
      </c>
      <c r="N2090" s="662">
        <v>3</v>
      </c>
      <c r="O2090" s="745">
        <v>1</v>
      </c>
      <c r="P2090" s="663">
        <v>8447.76</v>
      </c>
      <c r="Q2090" s="678">
        <v>1</v>
      </c>
      <c r="R2090" s="662">
        <v>3</v>
      </c>
      <c r="S2090" s="678">
        <v>1</v>
      </c>
      <c r="T2090" s="745">
        <v>1</v>
      </c>
      <c r="U2090" s="701">
        <v>1</v>
      </c>
    </row>
    <row r="2091" spans="1:21" ht="14.4" customHeight="1" x14ac:dyDescent="0.3">
      <c r="A2091" s="661">
        <v>4</v>
      </c>
      <c r="B2091" s="662" t="s">
        <v>3182</v>
      </c>
      <c r="C2091" s="662" t="s">
        <v>3518</v>
      </c>
      <c r="D2091" s="743" t="s">
        <v>5665</v>
      </c>
      <c r="E2091" s="744" t="s">
        <v>3561</v>
      </c>
      <c r="F2091" s="662" t="s">
        <v>3514</v>
      </c>
      <c r="G2091" s="662" t="s">
        <v>4073</v>
      </c>
      <c r="H2091" s="662" t="s">
        <v>597</v>
      </c>
      <c r="I2091" s="662" t="s">
        <v>4397</v>
      </c>
      <c r="J2091" s="662" t="s">
        <v>4398</v>
      </c>
      <c r="K2091" s="662" t="s">
        <v>4399</v>
      </c>
      <c r="L2091" s="663">
        <v>5343.9</v>
      </c>
      <c r="M2091" s="663">
        <v>16031.699999999999</v>
      </c>
      <c r="N2091" s="662">
        <v>3</v>
      </c>
      <c r="O2091" s="745">
        <v>1</v>
      </c>
      <c r="P2091" s="663">
        <v>16031.699999999999</v>
      </c>
      <c r="Q2091" s="678">
        <v>1</v>
      </c>
      <c r="R2091" s="662">
        <v>3</v>
      </c>
      <c r="S2091" s="678">
        <v>1</v>
      </c>
      <c r="T2091" s="745">
        <v>1</v>
      </c>
      <c r="U2091" s="701">
        <v>1</v>
      </c>
    </row>
    <row r="2092" spans="1:21" ht="14.4" customHeight="1" x14ac:dyDescent="0.3">
      <c r="A2092" s="661">
        <v>4</v>
      </c>
      <c r="B2092" s="662" t="s">
        <v>3182</v>
      </c>
      <c r="C2092" s="662" t="s">
        <v>3518</v>
      </c>
      <c r="D2092" s="743" t="s">
        <v>5665</v>
      </c>
      <c r="E2092" s="744" t="s">
        <v>3561</v>
      </c>
      <c r="F2092" s="662" t="s">
        <v>3514</v>
      </c>
      <c r="G2092" s="662" t="s">
        <v>4073</v>
      </c>
      <c r="H2092" s="662" t="s">
        <v>597</v>
      </c>
      <c r="I2092" s="662" t="s">
        <v>4400</v>
      </c>
      <c r="J2092" s="662" t="s">
        <v>4401</v>
      </c>
      <c r="K2092" s="662" t="s">
        <v>4402</v>
      </c>
      <c r="L2092" s="663">
        <v>128</v>
      </c>
      <c r="M2092" s="663">
        <v>128</v>
      </c>
      <c r="N2092" s="662">
        <v>1</v>
      </c>
      <c r="O2092" s="745">
        <v>1</v>
      </c>
      <c r="P2092" s="663">
        <v>128</v>
      </c>
      <c r="Q2092" s="678">
        <v>1</v>
      </c>
      <c r="R2092" s="662">
        <v>1</v>
      </c>
      <c r="S2092" s="678">
        <v>1</v>
      </c>
      <c r="T2092" s="745">
        <v>1</v>
      </c>
      <c r="U2092" s="701">
        <v>1</v>
      </c>
    </row>
    <row r="2093" spans="1:21" ht="14.4" customHeight="1" x14ac:dyDescent="0.3">
      <c r="A2093" s="661">
        <v>4</v>
      </c>
      <c r="B2093" s="662" t="s">
        <v>3182</v>
      </c>
      <c r="C2093" s="662" t="s">
        <v>3518</v>
      </c>
      <c r="D2093" s="743" t="s">
        <v>5665</v>
      </c>
      <c r="E2093" s="744" t="s">
        <v>3561</v>
      </c>
      <c r="F2093" s="662" t="s">
        <v>3514</v>
      </c>
      <c r="G2093" s="662" t="s">
        <v>4073</v>
      </c>
      <c r="H2093" s="662" t="s">
        <v>597</v>
      </c>
      <c r="I2093" s="662" t="s">
        <v>4403</v>
      </c>
      <c r="J2093" s="662" t="s">
        <v>4404</v>
      </c>
      <c r="K2093" s="662" t="s">
        <v>4405</v>
      </c>
      <c r="L2093" s="663">
        <v>556.53</v>
      </c>
      <c r="M2093" s="663">
        <v>556.53</v>
      </c>
      <c r="N2093" s="662">
        <v>1</v>
      </c>
      <c r="O2093" s="745">
        <v>1</v>
      </c>
      <c r="P2093" s="663">
        <v>556.53</v>
      </c>
      <c r="Q2093" s="678">
        <v>1</v>
      </c>
      <c r="R2093" s="662">
        <v>1</v>
      </c>
      <c r="S2093" s="678">
        <v>1</v>
      </c>
      <c r="T2093" s="745">
        <v>1</v>
      </c>
      <c r="U2093" s="701">
        <v>1</v>
      </c>
    </row>
    <row r="2094" spans="1:21" ht="14.4" customHeight="1" x14ac:dyDescent="0.3">
      <c r="A2094" s="661">
        <v>4</v>
      </c>
      <c r="B2094" s="662" t="s">
        <v>3182</v>
      </c>
      <c r="C2094" s="662" t="s">
        <v>3518</v>
      </c>
      <c r="D2094" s="743" t="s">
        <v>5665</v>
      </c>
      <c r="E2094" s="744" t="s">
        <v>3561</v>
      </c>
      <c r="F2094" s="662" t="s">
        <v>3514</v>
      </c>
      <c r="G2094" s="662" t="s">
        <v>4073</v>
      </c>
      <c r="H2094" s="662" t="s">
        <v>597</v>
      </c>
      <c r="I2094" s="662" t="s">
        <v>4776</v>
      </c>
      <c r="J2094" s="662" t="s">
        <v>4777</v>
      </c>
      <c r="K2094" s="662" t="s">
        <v>4778</v>
      </c>
      <c r="L2094" s="663">
        <v>630.11</v>
      </c>
      <c r="M2094" s="663">
        <v>1260.22</v>
      </c>
      <c r="N2094" s="662">
        <v>2</v>
      </c>
      <c r="O2094" s="745">
        <v>1</v>
      </c>
      <c r="P2094" s="663">
        <v>1260.22</v>
      </c>
      <c r="Q2094" s="678">
        <v>1</v>
      </c>
      <c r="R2094" s="662">
        <v>2</v>
      </c>
      <c r="S2094" s="678">
        <v>1</v>
      </c>
      <c r="T2094" s="745">
        <v>1</v>
      </c>
      <c r="U2094" s="701">
        <v>1</v>
      </c>
    </row>
    <row r="2095" spans="1:21" ht="14.4" customHeight="1" x14ac:dyDescent="0.3">
      <c r="A2095" s="661">
        <v>4</v>
      </c>
      <c r="B2095" s="662" t="s">
        <v>3182</v>
      </c>
      <c r="C2095" s="662" t="s">
        <v>3518</v>
      </c>
      <c r="D2095" s="743" t="s">
        <v>5665</v>
      </c>
      <c r="E2095" s="744" t="s">
        <v>3561</v>
      </c>
      <c r="F2095" s="662" t="s">
        <v>3514</v>
      </c>
      <c r="G2095" s="662" t="s">
        <v>4073</v>
      </c>
      <c r="H2095" s="662" t="s">
        <v>597</v>
      </c>
      <c r="I2095" s="662" t="s">
        <v>5414</v>
      </c>
      <c r="J2095" s="662" t="s">
        <v>5415</v>
      </c>
      <c r="K2095" s="662" t="s">
        <v>5416</v>
      </c>
      <c r="L2095" s="663">
        <v>1472.67</v>
      </c>
      <c r="M2095" s="663">
        <v>2945.34</v>
      </c>
      <c r="N2095" s="662">
        <v>2</v>
      </c>
      <c r="O2095" s="745">
        <v>1</v>
      </c>
      <c r="P2095" s="663">
        <v>2945.34</v>
      </c>
      <c r="Q2095" s="678">
        <v>1</v>
      </c>
      <c r="R2095" s="662">
        <v>2</v>
      </c>
      <c r="S2095" s="678">
        <v>1</v>
      </c>
      <c r="T2095" s="745">
        <v>1</v>
      </c>
      <c r="U2095" s="701">
        <v>1</v>
      </c>
    </row>
    <row r="2096" spans="1:21" ht="14.4" customHeight="1" x14ac:dyDescent="0.3">
      <c r="A2096" s="661">
        <v>4</v>
      </c>
      <c r="B2096" s="662" t="s">
        <v>3182</v>
      </c>
      <c r="C2096" s="662" t="s">
        <v>3518</v>
      </c>
      <c r="D2096" s="743" t="s">
        <v>5665</v>
      </c>
      <c r="E2096" s="744" t="s">
        <v>3561</v>
      </c>
      <c r="F2096" s="662" t="s">
        <v>3514</v>
      </c>
      <c r="G2096" s="662" t="s">
        <v>4073</v>
      </c>
      <c r="H2096" s="662" t="s">
        <v>597</v>
      </c>
      <c r="I2096" s="662" t="s">
        <v>4406</v>
      </c>
      <c r="J2096" s="662" t="s">
        <v>4407</v>
      </c>
      <c r="K2096" s="662" t="s">
        <v>4408</v>
      </c>
      <c r="L2096" s="663">
        <v>2250</v>
      </c>
      <c r="M2096" s="663">
        <v>4500</v>
      </c>
      <c r="N2096" s="662">
        <v>2</v>
      </c>
      <c r="O2096" s="745">
        <v>1</v>
      </c>
      <c r="P2096" s="663"/>
      <c r="Q2096" s="678">
        <v>0</v>
      </c>
      <c r="R2096" s="662"/>
      <c r="S2096" s="678">
        <v>0</v>
      </c>
      <c r="T2096" s="745"/>
      <c r="U2096" s="701">
        <v>0</v>
      </c>
    </row>
    <row r="2097" spans="1:21" ht="14.4" customHeight="1" x14ac:dyDescent="0.3">
      <c r="A2097" s="661">
        <v>4</v>
      </c>
      <c r="B2097" s="662" t="s">
        <v>3182</v>
      </c>
      <c r="C2097" s="662" t="s">
        <v>3518</v>
      </c>
      <c r="D2097" s="743" t="s">
        <v>5665</v>
      </c>
      <c r="E2097" s="744" t="s">
        <v>3561</v>
      </c>
      <c r="F2097" s="662" t="s">
        <v>3514</v>
      </c>
      <c r="G2097" s="662" t="s">
        <v>4073</v>
      </c>
      <c r="H2097" s="662" t="s">
        <v>597</v>
      </c>
      <c r="I2097" s="662" t="s">
        <v>4409</v>
      </c>
      <c r="J2097" s="662" t="s">
        <v>4410</v>
      </c>
      <c r="K2097" s="662" t="s">
        <v>4411</v>
      </c>
      <c r="L2097" s="663">
        <v>2184.6799999999998</v>
      </c>
      <c r="M2097" s="663">
        <v>2184.6799999999998</v>
      </c>
      <c r="N2097" s="662">
        <v>1</v>
      </c>
      <c r="O2097" s="745">
        <v>1</v>
      </c>
      <c r="P2097" s="663">
        <v>2184.6799999999998</v>
      </c>
      <c r="Q2097" s="678">
        <v>1</v>
      </c>
      <c r="R2097" s="662">
        <v>1</v>
      </c>
      <c r="S2097" s="678">
        <v>1</v>
      </c>
      <c r="T2097" s="745">
        <v>1</v>
      </c>
      <c r="U2097" s="701">
        <v>1</v>
      </c>
    </row>
    <row r="2098" spans="1:21" ht="14.4" customHeight="1" x14ac:dyDescent="0.3">
      <c r="A2098" s="661">
        <v>4</v>
      </c>
      <c r="B2098" s="662" t="s">
        <v>3182</v>
      </c>
      <c r="C2098" s="662" t="s">
        <v>3518</v>
      </c>
      <c r="D2098" s="743" t="s">
        <v>5665</v>
      </c>
      <c r="E2098" s="744" t="s">
        <v>3561</v>
      </c>
      <c r="F2098" s="662" t="s">
        <v>3514</v>
      </c>
      <c r="G2098" s="662" t="s">
        <v>4073</v>
      </c>
      <c r="H2098" s="662" t="s">
        <v>597</v>
      </c>
      <c r="I2098" s="662" t="s">
        <v>4412</v>
      </c>
      <c r="J2098" s="662" t="s">
        <v>4413</v>
      </c>
      <c r="K2098" s="662" t="s">
        <v>4414</v>
      </c>
      <c r="L2098" s="663">
        <v>1449.99</v>
      </c>
      <c r="M2098" s="663">
        <v>4349.97</v>
      </c>
      <c r="N2098" s="662">
        <v>3</v>
      </c>
      <c r="O2098" s="745">
        <v>1</v>
      </c>
      <c r="P2098" s="663">
        <v>4349.97</v>
      </c>
      <c r="Q2098" s="678">
        <v>1</v>
      </c>
      <c r="R2098" s="662">
        <v>3</v>
      </c>
      <c r="S2098" s="678">
        <v>1</v>
      </c>
      <c r="T2098" s="745">
        <v>1</v>
      </c>
      <c r="U2098" s="701">
        <v>1</v>
      </c>
    </row>
    <row r="2099" spans="1:21" ht="14.4" customHeight="1" x14ac:dyDescent="0.3">
      <c r="A2099" s="661">
        <v>4</v>
      </c>
      <c r="B2099" s="662" t="s">
        <v>3182</v>
      </c>
      <c r="C2099" s="662" t="s">
        <v>3518</v>
      </c>
      <c r="D2099" s="743" t="s">
        <v>5665</v>
      </c>
      <c r="E2099" s="744" t="s">
        <v>3561</v>
      </c>
      <c r="F2099" s="662" t="s">
        <v>3514</v>
      </c>
      <c r="G2099" s="662" t="s">
        <v>4073</v>
      </c>
      <c r="H2099" s="662" t="s">
        <v>597</v>
      </c>
      <c r="I2099" s="662" t="s">
        <v>4415</v>
      </c>
      <c r="J2099" s="662" t="s">
        <v>4416</v>
      </c>
      <c r="K2099" s="662" t="s">
        <v>4417</v>
      </c>
      <c r="L2099" s="663">
        <v>1435.97</v>
      </c>
      <c r="M2099" s="663">
        <v>4307.91</v>
      </c>
      <c r="N2099" s="662">
        <v>3</v>
      </c>
      <c r="O2099" s="745">
        <v>1</v>
      </c>
      <c r="P2099" s="663">
        <v>4307.91</v>
      </c>
      <c r="Q2099" s="678">
        <v>1</v>
      </c>
      <c r="R2099" s="662">
        <v>3</v>
      </c>
      <c r="S2099" s="678">
        <v>1</v>
      </c>
      <c r="T2099" s="745">
        <v>1</v>
      </c>
      <c r="U2099" s="701">
        <v>1</v>
      </c>
    </row>
    <row r="2100" spans="1:21" ht="14.4" customHeight="1" x14ac:dyDescent="0.3">
      <c r="A2100" s="661">
        <v>4</v>
      </c>
      <c r="B2100" s="662" t="s">
        <v>3182</v>
      </c>
      <c r="C2100" s="662" t="s">
        <v>3518</v>
      </c>
      <c r="D2100" s="743" t="s">
        <v>5665</v>
      </c>
      <c r="E2100" s="744" t="s">
        <v>3561</v>
      </c>
      <c r="F2100" s="662" t="s">
        <v>3514</v>
      </c>
      <c r="G2100" s="662" t="s">
        <v>4073</v>
      </c>
      <c r="H2100" s="662" t="s">
        <v>597</v>
      </c>
      <c r="I2100" s="662" t="s">
        <v>4424</v>
      </c>
      <c r="J2100" s="662" t="s">
        <v>4425</v>
      </c>
      <c r="K2100" s="662" t="s">
        <v>4420</v>
      </c>
      <c r="L2100" s="663">
        <v>304.69</v>
      </c>
      <c r="M2100" s="663">
        <v>609.38</v>
      </c>
      <c r="N2100" s="662">
        <v>2</v>
      </c>
      <c r="O2100" s="745">
        <v>2</v>
      </c>
      <c r="P2100" s="663">
        <v>609.38</v>
      </c>
      <c r="Q2100" s="678">
        <v>1</v>
      </c>
      <c r="R2100" s="662">
        <v>2</v>
      </c>
      <c r="S2100" s="678">
        <v>1</v>
      </c>
      <c r="T2100" s="745">
        <v>2</v>
      </c>
      <c r="U2100" s="701">
        <v>1</v>
      </c>
    </row>
    <row r="2101" spans="1:21" ht="14.4" customHeight="1" x14ac:dyDescent="0.3">
      <c r="A2101" s="661">
        <v>4</v>
      </c>
      <c r="B2101" s="662" t="s">
        <v>3182</v>
      </c>
      <c r="C2101" s="662" t="s">
        <v>3518</v>
      </c>
      <c r="D2101" s="743" t="s">
        <v>5665</v>
      </c>
      <c r="E2101" s="744" t="s">
        <v>3561</v>
      </c>
      <c r="F2101" s="662" t="s">
        <v>3514</v>
      </c>
      <c r="G2101" s="662" t="s">
        <v>4073</v>
      </c>
      <c r="H2101" s="662" t="s">
        <v>597</v>
      </c>
      <c r="I2101" s="662" t="s">
        <v>4429</v>
      </c>
      <c r="J2101" s="662" t="s">
        <v>4430</v>
      </c>
      <c r="K2101" s="662" t="s">
        <v>4431</v>
      </c>
      <c r="L2101" s="663">
        <v>1500.3</v>
      </c>
      <c r="M2101" s="663">
        <v>1500.3</v>
      </c>
      <c r="N2101" s="662">
        <v>1</v>
      </c>
      <c r="O2101" s="745">
        <v>1</v>
      </c>
      <c r="P2101" s="663">
        <v>1500.3</v>
      </c>
      <c r="Q2101" s="678">
        <v>1</v>
      </c>
      <c r="R2101" s="662">
        <v>1</v>
      </c>
      <c r="S2101" s="678">
        <v>1</v>
      </c>
      <c r="T2101" s="745">
        <v>1</v>
      </c>
      <c r="U2101" s="701">
        <v>1</v>
      </c>
    </row>
    <row r="2102" spans="1:21" ht="14.4" customHeight="1" x14ac:dyDescent="0.3">
      <c r="A2102" s="661">
        <v>4</v>
      </c>
      <c r="B2102" s="662" t="s">
        <v>3182</v>
      </c>
      <c r="C2102" s="662" t="s">
        <v>3518</v>
      </c>
      <c r="D2102" s="743" t="s">
        <v>5665</v>
      </c>
      <c r="E2102" s="744" t="s">
        <v>3561</v>
      </c>
      <c r="F2102" s="662" t="s">
        <v>3514</v>
      </c>
      <c r="G2102" s="662" t="s">
        <v>4073</v>
      </c>
      <c r="H2102" s="662" t="s">
        <v>597</v>
      </c>
      <c r="I2102" s="662" t="s">
        <v>5417</v>
      </c>
      <c r="J2102" s="662" t="s">
        <v>5418</v>
      </c>
      <c r="K2102" s="662" t="s">
        <v>5419</v>
      </c>
      <c r="L2102" s="663">
        <v>188.16</v>
      </c>
      <c r="M2102" s="663">
        <v>188.16</v>
      </c>
      <c r="N2102" s="662">
        <v>1</v>
      </c>
      <c r="O2102" s="745">
        <v>1</v>
      </c>
      <c r="P2102" s="663"/>
      <c r="Q2102" s="678">
        <v>0</v>
      </c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4</v>
      </c>
      <c r="B2103" s="662" t="s">
        <v>3182</v>
      </c>
      <c r="C2103" s="662" t="s">
        <v>3518</v>
      </c>
      <c r="D2103" s="743" t="s">
        <v>5665</v>
      </c>
      <c r="E2103" s="744" t="s">
        <v>3561</v>
      </c>
      <c r="F2103" s="662" t="s">
        <v>3514</v>
      </c>
      <c r="G2103" s="662" t="s">
        <v>4073</v>
      </c>
      <c r="H2103" s="662" t="s">
        <v>597</v>
      </c>
      <c r="I2103" s="662" t="s">
        <v>4434</v>
      </c>
      <c r="J2103" s="662" t="s">
        <v>4435</v>
      </c>
      <c r="K2103" s="662" t="s">
        <v>3960</v>
      </c>
      <c r="L2103" s="663">
        <v>1000</v>
      </c>
      <c r="M2103" s="663">
        <v>1000</v>
      </c>
      <c r="N2103" s="662">
        <v>1</v>
      </c>
      <c r="O2103" s="745">
        <v>1</v>
      </c>
      <c r="P2103" s="663">
        <v>1000</v>
      </c>
      <c r="Q2103" s="678">
        <v>1</v>
      </c>
      <c r="R2103" s="662">
        <v>1</v>
      </c>
      <c r="S2103" s="678">
        <v>1</v>
      </c>
      <c r="T2103" s="745">
        <v>1</v>
      </c>
      <c r="U2103" s="701">
        <v>1</v>
      </c>
    </row>
    <row r="2104" spans="1:21" ht="14.4" customHeight="1" x14ac:dyDescent="0.3">
      <c r="A2104" s="661">
        <v>4</v>
      </c>
      <c r="B2104" s="662" t="s">
        <v>3182</v>
      </c>
      <c r="C2104" s="662" t="s">
        <v>3518</v>
      </c>
      <c r="D2104" s="743" t="s">
        <v>5665</v>
      </c>
      <c r="E2104" s="744" t="s">
        <v>3561</v>
      </c>
      <c r="F2104" s="662" t="s">
        <v>3514</v>
      </c>
      <c r="G2104" s="662" t="s">
        <v>4073</v>
      </c>
      <c r="H2104" s="662" t="s">
        <v>597</v>
      </c>
      <c r="I2104" s="662" t="s">
        <v>4439</v>
      </c>
      <c r="J2104" s="662" t="s">
        <v>4269</v>
      </c>
      <c r="K2104" s="662" t="s">
        <v>4440</v>
      </c>
      <c r="L2104" s="663">
        <v>2284</v>
      </c>
      <c r="M2104" s="663">
        <v>4568</v>
      </c>
      <c r="N2104" s="662">
        <v>2</v>
      </c>
      <c r="O2104" s="745">
        <v>1</v>
      </c>
      <c r="P2104" s="663">
        <v>4568</v>
      </c>
      <c r="Q2104" s="678">
        <v>1</v>
      </c>
      <c r="R2104" s="662">
        <v>2</v>
      </c>
      <c r="S2104" s="678">
        <v>1</v>
      </c>
      <c r="T2104" s="745">
        <v>1</v>
      </c>
      <c r="U2104" s="701">
        <v>1</v>
      </c>
    </row>
    <row r="2105" spans="1:21" ht="14.4" customHeight="1" x14ac:dyDescent="0.3">
      <c r="A2105" s="661">
        <v>4</v>
      </c>
      <c r="B2105" s="662" t="s">
        <v>3182</v>
      </c>
      <c r="C2105" s="662" t="s">
        <v>3518</v>
      </c>
      <c r="D2105" s="743" t="s">
        <v>5665</v>
      </c>
      <c r="E2105" s="744" t="s">
        <v>3561</v>
      </c>
      <c r="F2105" s="662" t="s">
        <v>3514</v>
      </c>
      <c r="G2105" s="662" t="s">
        <v>4073</v>
      </c>
      <c r="H2105" s="662" t="s">
        <v>597</v>
      </c>
      <c r="I2105" s="662" t="s">
        <v>4444</v>
      </c>
      <c r="J2105" s="662" t="s">
        <v>4430</v>
      </c>
      <c r="K2105" s="662" t="s">
        <v>4445</v>
      </c>
      <c r="L2105" s="663">
        <v>1500.3</v>
      </c>
      <c r="M2105" s="663">
        <v>6001.2</v>
      </c>
      <c r="N2105" s="662">
        <v>4</v>
      </c>
      <c r="O2105" s="745">
        <v>1</v>
      </c>
      <c r="P2105" s="663">
        <v>6001.2</v>
      </c>
      <c r="Q2105" s="678">
        <v>1</v>
      </c>
      <c r="R2105" s="662">
        <v>4</v>
      </c>
      <c r="S2105" s="678">
        <v>1</v>
      </c>
      <c r="T2105" s="745">
        <v>1</v>
      </c>
      <c r="U2105" s="701">
        <v>1</v>
      </c>
    </row>
    <row r="2106" spans="1:21" ht="14.4" customHeight="1" x14ac:dyDescent="0.3">
      <c r="A2106" s="661">
        <v>4</v>
      </c>
      <c r="B2106" s="662" t="s">
        <v>3182</v>
      </c>
      <c r="C2106" s="662" t="s">
        <v>3518</v>
      </c>
      <c r="D2106" s="743" t="s">
        <v>5665</v>
      </c>
      <c r="E2106" s="744" t="s">
        <v>3561</v>
      </c>
      <c r="F2106" s="662" t="s">
        <v>3514</v>
      </c>
      <c r="G2106" s="662" t="s">
        <v>4073</v>
      </c>
      <c r="H2106" s="662" t="s">
        <v>597</v>
      </c>
      <c r="I2106" s="662" t="s">
        <v>4446</v>
      </c>
      <c r="J2106" s="662" t="s">
        <v>4447</v>
      </c>
      <c r="K2106" s="662" t="s">
        <v>4448</v>
      </c>
      <c r="L2106" s="663">
        <v>555.55999999999995</v>
      </c>
      <c r="M2106" s="663">
        <v>1666.6799999999998</v>
      </c>
      <c r="N2106" s="662">
        <v>3</v>
      </c>
      <c r="O2106" s="745">
        <v>1</v>
      </c>
      <c r="P2106" s="663">
        <v>1666.6799999999998</v>
      </c>
      <c r="Q2106" s="678">
        <v>1</v>
      </c>
      <c r="R2106" s="662">
        <v>3</v>
      </c>
      <c r="S2106" s="678">
        <v>1</v>
      </c>
      <c r="T2106" s="745">
        <v>1</v>
      </c>
      <c r="U2106" s="701">
        <v>1</v>
      </c>
    </row>
    <row r="2107" spans="1:21" ht="14.4" customHeight="1" x14ac:dyDescent="0.3">
      <c r="A2107" s="661">
        <v>4</v>
      </c>
      <c r="B2107" s="662" t="s">
        <v>3182</v>
      </c>
      <c r="C2107" s="662" t="s">
        <v>3518</v>
      </c>
      <c r="D2107" s="743" t="s">
        <v>5665</v>
      </c>
      <c r="E2107" s="744" t="s">
        <v>3561</v>
      </c>
      <c r="F2107" s="662" t="s">
        <v>3514</v>
      </c>
      <c r="G2107" s="662" t="s">
        <v>4073</v>
      </c>
      <c r="H2107" s="662" t="s">
        <v>597</v>
      </c>
      <c r="I2107" s="662" t="s">
        <v>5420</v>
      </c>
      <c r="J2107" s="662" t="s">
        <v>5421</v>
      </c>
      <c r="K2107" s="662" t="s">
        <v>5422</v>
      </c>
      <c r="L2107" s="663">
        <v>1499.96</v>
      </c>
      <c r="M2107" s="663">
        <v>5999.84</v>
      </c>
      <c r="N2107" s="662">
        <v>4</v>
      </c>
      <c r="O2107" s="745">
        <v>1</v>
      </c>
      <c r="P2107" s="663">
        <v>5999.84</v>
      </c>
      <c r="Q2107" s="678">
        <v>1</v>
      </c>
      <c r="R2107" s="662">
        <v>4</v>
      </c>
      <c r="S2107" s="678">
        <v>1</v>
      </c>
      <c r="T2107" s="745">
        <v>1</v>
      </c>
      <c r="U2107" s="701">
        <v>1</v>
      </c>
    </row>
    <row r="2108" spans="1:21" ht="14.4" customHeight="1" x14ac:dyDescent="0.3">
      <c r="A2108" s="661">
        <v>4</v>
      </c>
      <c r="B2108" s="662" t="s">
        <v>3182</v>
      </c>
      <c r="C2108" s="662" t="s">
        <v>3518</v>
      </c>
      <c r="D2108" s="743" t="s">
        <v>5665</v>
      </c>
      <c r="E2108" s="744" t="s">
        <v>3561</v>
      </c>
      <c r="F2108" s="662" t="s">
        <v>3514</v>
      </c>
      <c r="G2108" s="662" t="s">
        <v>4073</v>
      </c>
      <c r="H2108" s="662" t="s">
        <v>597</v>
      </c>
      <c r="I2108" s="662" t="s">
        <v>5067</v>
      </c>
      <c r="J2108" s="662" t="s">
        <v>4178</v>
      </c>
      <c r="K2108" s="662" t="s">
        <v>5068</v>
      </c>
      <c r="L2108" s="663">
        <v>1500.3</v>
      </c>
      <c r="M2108" s="663">
        <v>27005.399999999998</v>
      </c>
      <c r="N2108" s="662">
        <v>18</v>
      </c>
      <c r="O2108" s="745">
        <v>3</v>
      </c>
      <c r="P2108" s="663">
        <v>27005.399999999998</v>
      </c>
      <c r="Q2108" s="678">
        <v>1</v>
      </c>
      <c r="R2108" s="662">
        <v>18</v>
      </c>
      <c r="S2108" s="678">
        <v>1</v>
      </c>
      <c r="T2108" s="745">
        <v>3</v>
      </c>
      <c r="U2108" s="701">
        <v>1</v>
      </c>
    </row>
    <row r="2109" spans="1:21" ht="14.4" customHeight="1" x14ac:dyDescent="0.3">
      <c r="A2109" s="661">
        <v>4</v>
      </c>
      <c r="B2109" s="662" t="s">
        <v>3182</v>
      </c>
      <c r="C2109" s="662" t="s">
        <v>3518</v>
      </c>
      <c r="D2109" s="743" t="s">
        <v>5665</v>
      </c>
      <c r="E2109" s="744" t="s">
        <v>3561</v>
      </c>
      <c r="F2109" s="662" t="s">
        <v>3514</v>
      </c>
      <c r="G2109" s="662" t="s">
        <v>4073</v>
      </c>
      <c r="H2109" s="662" t="s">
        <v>597</v>
      </c>
      <c r="I2109" s="662" t="s">
        <v>5423</v>
      </c>
      <c r="J2109" s="662" t="s">
        <v>5424</v>
      </c>
      <c r="K2109" s="662" t="s">
        <v>5425</v>
      </c>
      <c r="L2109" s="663">
        <v>3053.49</v>
      </c>
      <c r="M2109" s="663">
        <v>3053.49</v>
      </c>
      <c r="N2109" s="662">
        <v>1</v>
      </c>
      <c r="O2109" s="745">
        <v>1</v>
      </c>
      <c r="P2109" s="663">
        <v>3053.49</v>
      </c>
      <c r="Q2109" s="678">
        <v>1</v>
      </c>
      <c r="R2109" s="662">
        <v>1</v>
      </c>
      <c r="S2109" s="678">
        <v>1</v>
      </c>
      <c r="T2109" s="745">
        <v>1</v>
      </c>
      <c r="U2109" s="701">
        <v>1</v>
      </c>
    </row>
    <row r="2110" spans="1:21" ht="14.4" customHeight="1" x14ac:dyDescent="0.3">
      <c r="A2110" s="661">
        <v>4</v>
      </c>
      <c r="B2110" s="662" t="s">
        <v>3182</v>
      </c>
      <c r="C2110" s="662" t="s">
        <v>3518</v>
      </c>
      <c r="D2110" s="743" t="s">
        <v>5665</v>
      </c>
      <c r="E2110" s="744" t="s">
        <v>3561</v>
      </c>
      <c r="F2110" s="662" t="s">
        <v>3514</v>
      </c>
      <c r="G2110" s="662" t="s">
        <v>4073</v>
      </c>
      <c r="H2110" s="662" t="s">
        <v>597</v>
      </c>
      <c r="I2110" s="662" t="s">
        <v>5426</v>
      </c>
      <c r="J2110" s="662" t="s">
        <v>5427</v>
      </c>
      <c r="K2110" s="662" t="s">
        <v>5428</v>
      </c>
      <c r="L2110" s="663">
        <v>1979</v>
      </c>
      <c r="M2110" s="663">
        <v>1979</v>
      </c>
      <c r="N2110" s="662">
        <v>1</v>
      </c>
      <c r="O2110" s="745">
        <v>1</v>
      </c>
      <c r="P2110" s="663">
        <v>1979</v>
      </c>
      <c r="Q2110" s="678">
        <v>1</v>
      </c>
      <c r="R2110" s="662">
        <v>1</v>
      </c>
      <c r="S2110" s="678">
        <v>1</v>
      </c>
      <c r="T2110" s="745">
        <v>1</v>
      </c>
      <c r="U2110" s="701">
        <v>1</v>
      </c>
    </row>
    <row r="2111" spans="1:21" ht="14.4" customHeight="1" x14ac:dyDescent="0.3">
      <c r="A2111" s="661">
        <v>4</v>
      </c>
      <c r="B2111" s="662" t="s">
        <v>3182</v>
      </c>
      <c r="C2111" s="662" t="s">
        <v>3518</v>
      </c>
      <c r="D2111" s="743" t="s">
        <v>5665</v>
      </c>
      <c r="E2111" s="744" t="s">
        <v>3561</v>
      </c>
      <c r="F2111" s="662" t="s">
        <v>3514</v>
      </c>
      <c r="G2111" s="662" t="s">
        <v>4073</v>
      </c>
      <c r="H2111" s="662" t="s">
        <v>597</v>
      </c>
      <c r="I2111" s="662" t="s">
        <v>5429</v>
      </c>
      <c r="J2111" s="662" t="s">
        <v>4170</v>
      </c>
      <c r="K2111" s="662" t="s">
        <v>4308</v>
      </c>
      <c r="L2111" s="663">
        <v>1954.7</v>
      </c>
      <c r="M2111" s="663">
        <v>11728.2</v>
      </c>
      <c r="N2111" s="662">
        <v>6</v>
      </c>
      <c r="O2111" s="745">
        <v>1</v>
      </c>
      <c r="P2111" s="663">
        <v>11728.2</v>
      </c>
      <c r="Q2111" s="678">
        <v>1</v>
      </c>
      <c r="R2111" s="662">
        <v>6</v>
      </c>
      <c r="S2111" s="678">
        <v>1</v>
      </c>
      <c r="T2111" s="745">
        <v>1</v>
      </c>
      <c r="U2111" s="701">
        <v>1</v>
      </c>
    </row>
    <row r="2112" spans="1:21" ht="14.4" customHeight="1" x14ac:dyDescent="0.3">
      <c r="A2112" s="661">
        <v>4</v>
      </c>
      <c r="B2112" s="662" t="s">
        <v>3182</v>
      </c>
      <c r="C2112" s="662" t="s">
        <v>3518</v>
      </c>
      <c r="D2112" s="743" t="s">
        <v>5665</v>
      </c>
      <c r="E2112" s="744" t="s">
        <v>3561</v>
      </c>
      <c r="F2112" s="662" t="s">
        <v>3514</v>
      </c>
      <c r="G2112" s="662" t="s">
        <v>4073</v>
      </c>
      <c r="H2112" s="662" t="s">
        <v>597</v>
      </c>
      <c r="I2112" s="662" t="s">
        <v>5430</v>
      </c>
      <c r="J2112" s="662" t="s">
        <v>5431</v>
      </c>
      <c r="K2112" s="662" t="s">
        <v>5432</v>
      </c>
      <c r="L2112" s="663">
        <v>1450</v>
      </c>
      <c r="M2112" s="663">
        <v>8700</v>
      </c>
      <c r="N2112" s="662">
        <v>6</v>
      </c>
      <c r="O2112" s="745">
        <v>1</v>
      </c>
      <c r="P2112" s="663">
        <v>8700</v>
      </c>
      <c r="Q2112" s="678">
        <v>1</v>
      </c>
      <c r="R2112" s="662">
        <v>6</v>
      </c>
      <c r="S2112" s="678">
        <v>1</v>
      </c>
      <c r="T2112" s="745">
        <v>1</v>
      </c>
      <c r="U2112" s="701">
        <v>1</v>
      </c>
    </row>
    <row r="2113" spans="1:21" ht="14.4" customHeight="1" x14ac:dyDescent="0.3">
      <c r="A2113" s="661">
        <v>4</v>
      </c>
      <c r="B2113" s="662" t="s">
        <v>3182</v>
      </c>
      <c r="C2113" s="662" t="s">
        <v>3518</v>
      </c>
      <c r="D2113" s="743" t="s">
        <v>5665</v>
      </c>
      <c r="E2113" s="744" t="s">
        <v>3561</v>
      </c>
      <c r="F2113" s="662" t="s">
        <v>3514</v>
      </c>
      <c r="G2113" s="662" t="s">
        <v>3820</v>
      </c>
      <c r="H2113" s="662" t="s">
        <v>597</v>
      </c>
      <c r="I2113" s="662" t="s">
        <v>5433</v>
      </c>
      <c r="J2113" s="662" t="s">
        <v>5434</v>
      </c>
      <c r="K2113" s="662" t="s">
        <v>5435</v>
      </c>
      <c r="L2113" s="663">
        <v>186.96</v>
      </c>
      <c r="M2113" s="663">
        <v>186.96</v>
      </c>
      <c r="N2113" s="662">
        <v>1</v>
      </c>
      <c r="O2113" s="745">
        <v>1</v>
      </c>
      <c r="P2113" s="663">
        <v>186.96</v>
      </c>
      <c r="Q2113" s="678">
        <v>1</v>
      </c>
      <c r="R2113" s="662">
        <v>1</v>
      </c>
      <c r="S2113" s="678">
        <v>1</v>
      </c>
      <c r="T2113" s="745">
        <v>1</v>
      </c>
      <c r="U2113" s="701">
        <v>1</v>
      </c>
    </row>
    <row r="2114" spans="1:21" ht="14.4" customHeight="1" x14ac:dyDescent="0.3">
      <c r="A2114" s="661">
        <v>4</v>
      </c>
      <c r="B2114" s="662" t="s">
        <v>3182</v>
      </c>
      <c r="C2114" s="662" t="s">
        <v>3518</v>
      </c>
      <c r="D2114" s="743" t="s">
        <v>5665</v>
      </c>
      <c r="E2114" s="744" t="s">
        <v>3561</v>
      </c>
      <c r="F2114" s="662" t="s">
        <v>3514</v>
      </c>
      <c r="G2114" s="662" t="s">
        <v>3820</v>
      </c>
      <c r="H2114" s="662" t="s">
        <v>597</v>
      </c>
      <c r="I2114" s="662" t="s">
        <v>3952</v>
      </c>
      <c r="J2114" s="662" t="s">
        <v>3953</v>
      </c>
      <c r="K2114" s="662" t="s">
        <v>3954</v>
      </c>
      <c r="L2114" s="663">
        <v>100</v>
      </c>
      <c r="M2114" s="663">
        <v>300</v>
      </c>
      <c r="N2114" s="662">
        <v>3</v>
      </c>
      <c r="O2114" s="745">
        <v>2</v>
      </c>
      <c r="P2114" s="663">
        <v>300</v>
      </c>
      <c r="Q2114" s="678">
        <v>1</v>
      </c>
      <c r="R2114" s="662">
        <v>3</v>
      </c>
      <c r="S2114" s="678">
        <v>1</v>
      </c>
      <c r="T2114" s="745">
        <v>2</v>
      </c>
      <c r="U2114" s="701">
        <v>1</v>
      </c>
    </row>
    <row r="2115" spans="1:21" ht="14.4" customHeight="1" x14ac:dyDescent="0.3">
      <c r="A2115" s="661">
        <v>4</v>
      </c>
      <c r="B2115" s="662" t="s">
        <v>3182</v>
      </c>
      <c r="C2115" s="662" t="s">
        <v>3518</v>
      </c>
      <c r="D2115" s="743" t="s">
        <v>5665</v>
      </c>
      <c r="E2115" s="744" t="s">
        <v>3561</v>
      </c>
      <c r="F2115" s="662" t="s">
        <v>3514</v>
      </c>
      <c r="G2115" s="662" t="s">
        <v>3820</v>
      </c>
      <c r="H2115" s="662" t="s">
        <v>597</v>
      </c>
      <c r="I2115" s="662" t="s">
        <v>3952</v>
      </c>
      <c r="J2115" s="662" t="s">
        <v>3953</v>
      </c>
      <c r="K2115" s="662" t="s">
        <v>3954</v>
      </c>
      <c r="L2115" s="663">
        <v>200</v>
      </c>
      <c r="M2115" s="663">
        <v>400</v>
      </c>
      <c r="N2115" s="662">
        <v>2</v>
      </c>
      <c r="O2115" s="745">
        <v>1</v>
      </c>
      <c r="P2115" s="663">
        <v>400</v>
      </c>
      <c r="Q2115" s="678">
        <v>1</v>
      </c>
      <c r="R2115" s="662">
        <v>2</v>
      </c>
      <c r="S2115" s="678">
        <v>1</v>
      </c>
      <c r="T2115" s="745">
        <v>1</v>
      </c>
      <c r="U2115" s="701">
        <v>1</v>
      </c>
    </row>
    <row r="2116" spans="1:21" ht="14.4" customHeight="1" x14ac:dyDescent="0.3">
      <c r="A2116" s="661">
        <v>4</v>
      </c>
      <c r="B2116" s="662" t="s">
        <v>3182</v>
      </c>
      <c r="C2116" s="662" t="s">
        <v>3518</v>
      </c>
      <c r="D2116" s="743" t="s">
        <v>5665</v>
      </c>
      <c r="E2116" s="744" t="s">
        <v>3561</v>
      </c>
      <c r="F2116" s="662" t="s">
        <v>3514</v>
      </c>
      <c r="G2116" s="662" t="s">
        <v>3820</v>
      </c>
      <c r="H2116" s="662" t="s">
        <v>597</v>
      </c>
      <c r="I2116" s="662" t="s">
        <v>5436</v>
      </c>
      <c r="J2116" s="662" t="s">
        <v>3822</v>
      </c>
      <c r="K2116" s="662" t="s">
        <v>5437</v>
      </c>
      <c r="L2116" s="663">
        <v>50</v>
      </c>
      <c r="M2116" s="663">
        <v>100</v>
      </c>
      <c r="N2116" s="662">
        <v>2</v>
      </c>
      <c r="O2116" s="745">
        <v>2</v>
      </c>
      <c r="P2116" s="663">
        <v>100</v>
      </c>
      <c r="Q2116" s="678">
        <v>1</v>
      </c>
      <c r="R2116" s="662">
        <v>2</v>
      </c>
      <c r="S2116" s="678">
        <v>1</v>
      </c>
      <c r="T2116" s="745">
        <v>2</v>
      </c>
      <c r="U2116" s="701">
        <v>1</v>
      </c>
    </row>
    <row r="2117" spans="1:21" ht="14.4" customHeight="1" x14ac:dyDescent="0.3">
      <c r="A2117" s="661">
        <v>4</v>
      </c>
      <c r="B2117" s="662" t="s">
        <v>3182</v>
      </c>
      <c r="C2117" s="662" t="s">
        <v>3518</v>
      </c>
      <c r="D2117" s="743" t="s">
        <v>5665</v>
      </c>
      <c r="E2117" s="744" t="s">
        <v>3561</v>
      </c>
      <c r="F2117" s="662" t="s">
        <v>3514</v>
      </c>
      <c r="G2117" s="662" t="s">
        <v>3820</v>
      </c>
      <c r="H2117" s="662" t="s">
        <v>597</v>
      </c>
      <c r="I2117" s="662" t="s">
        <v>3821</v>
      </c>
      <c r="J2117" s="662" t="s">
        <v>3822</v>
      </c>
      <c r="K2117" s="662" t="s">
        <v>3823</v>
      </c>
      <c r="L2117" s="663">
        <v>50</v>
      </c>
      <c r="M2117" s="663">
        <v>150</v>
      </c>
      <c r="N2117" s="662">
        <v>3</v>
      </c>
      <c r="O2117" s="745">
        <v>1</v>
      </c>
      <c r="P2117" s="663">
        <v>150</v>
      </c>
      <c r="Q2117" s="678">
        <v>1</v>
      </c>
      <c r="R2117" s="662">
        <v>3</v>
      </c>
      <c r="S2117" s="678">
        <v>1</v>
      </c>
      <c r="T2117" s="745">
        <v>1</v>
      </c>
      <c r="U2117" s="701">
        <v>1</v>
      </c>
    </row>
    <row r="2118" spans="1:21" ht="14.4" customHeight="1" x14ac:dyDescent="0.3">
      <c r="A2118" s="661">
        <v>4</v>
      </c>
      <c r="B2118" s="662" t="s">
        <v>3182</v>
      </c>
      <c r="C2118" s="662" t="s">
        <v>3518</v>
      </c>
      <c r="D2118" s="743" t="s">
        <v>5665</v>
      </c>
      <c r="E2118" s="744" t="s">
        <v>3561</v>
      </c>
      <c r="F2118" s="662" t="s">
        <v>3514</v>
      </c>
      <c r="G2118" s="662" t="s">
        <v>3820</v>
      </c>
      <c r="H2118" s="662" t="s">
        <v>597</v>
      </c>
      <c r="I2118" s="662" t="s">
        <v>5240</v>
      </c>
      <c r="J2118" s="662" t="s">
        <v>5241</v>
      </c>
      <c r="K2118" s="662" t="s">
        <v>5242</v>
      </c>
      <c r="L2118" s="663">
        <v>173.96</v>
      </c>
      <c r="M2118" s="663">
        <v>695.84</v>
      </c>
      <c r="N2118" s="662">
        <v>4</v>
      </c>
      <c r="O2118" s="745">
        <v>1</v>
      </c>
      <c r="P2118" s="663">
        <v>695.84</v>
      </c>
      <c r="Q2118" s="678">
        <v>1</v>
      </c>
      <c r="R2118" s="662">
        <v>4</v>
      </c>
      <c r="S2118" s="678">
        <v>1</v>
      </c>
      <c r="T2118" s="745">
        <v>1</v>
      </c>
      <c r="U2118" s="701">
        <v>1</v>
      </c>
    </row>
    <row r="2119" spans="1:21" ht="14.4" customHeight="1" x14ac:dyDescent="0.3">
      <c r="A2119" s="661">
        <v>4</v>
      </c>
      <c r="B2119" s="662" t="s">
        <v>3182</v>
      </c>
      <c r="C2119" s="662" t="s">
        <v>3518</v>
      </c>
      <c r="D2119" s="743" t="s">
        <v>5665</v>
      </c>
      <c r="E2119" s="744" t="s">
        <v>3561</v>
      </c>
      <c r="F2119" s="662" t="s">
        <v>3514</v>
      </c>
      <c r="G2119" s="662" t="s">
        <v>3976</v>
      </c>
      <c r="H2119" s="662" t="s">
        <v>597</v>
      </c>
      <c r="I2119" s="662" t="s">
        <v>3977</v>
      </c>
      <c r="J2119" s="662" t="s">
        <v>3978</v>
      </c>
      <c r="K2119" s="662" t="s">
        <v>3979</v>
      </c>
      <c r="L2119" s="663">
        <v>410</v>
      </c>
      <c r="M2119" s="663">
        <v>29520</v>
      </c>
      <c r="N2119" s="662">
        <v>72</v>
      </c>
      <c r="O2119" s="745">
        <v>72</v>
      </c>
      <c r="P2119" s="663">
        <v>28290</v>
      </c>
      <c r="Q2119" s="678">
        <v>0.95833333333333337</v>
      </c>
      <c r="R2119" s="662">
        <v>69</v>
      </c>
      <c r="S2119" s="678">
        <v>0.95833333333333337</v>
      </c>
      <c r="T2119" s="745">
        <v>69</v>
      </c>
      <c r="U2119" s="701">
        <v>0.95833333333333337</v>
      </c>
    </row>
    <row r="2120" spans="1:21" ht="14.4" customHeight="1" x14ac:dyDescent="0.3">
      <c r="A2120" s="661">
        <v>4</v>
      </c>
      <c r="B2120" s="662" t="s">
        <v>3182</v>
      </c>
      <c r="C2120" s="662" t="s">
        <v>3518</v>
      </c>
      <c r="D2120" s="743" t="s">
        <v>5665</v>
      </c>
      <c r="E2120" s="744" t="s">
        <v>3561</v>
      </c>
      <c r="F2120" s="662" t="s">
        <v>3514</v>
      </c>
      <c r="G2120" s="662" t="s">
        <v>3976</v>
      </c>
      <c r="H2120" s="662" t="s">
        <v>597</v>
      </c>
      <c r="I2120" s="662" t="s">
        <v>4642</v>
      </c>
      <c r="J2120" s="662" t="s">
        <v>3978</v>
      </c>
      <c r="K2120" s="662" t="s">
        <v>4643</v>
      </c>
      <c r="L2120" s="663">
        <v>410</v>
      </c>
      <c r="M2120" s="663">
        <v>410</v>
      </c>
      <c r="N2120" s="662">
        <v>1</v>
      </c>
      <c r="O2120" s="745">
        <v>1</v>
      </c>
      <c r="P2120" s="663">
        <v>410</v>
      </c>
      <c r="Q2120" s="678">
        <v>1</v>
      </c>
      <c r="R2120" s="662">
        <v>1</v>
      </c>
      <c r="S2120" s="678">
        <v>1</v>
      </c>
      <c r="T2120" s="745">
        <v>1</v>
      </c>
      <c r="U2120" s="701">
        <v>1</v>
      </c>
    </row>
    <row r="2121" spans="1:21" ht="14.4" customHeight="1" x14ac:dyDescent="0.3">
      <c r="A2121" s="661">
        <v>4</v>
      </c>
      <c r="B2121" s="662" t="s">
        <v>3182</v>
      </c>
      <c r="C2121" s="662" t="s">
        <v>3518</v>
      </c>
      <c r="D2121" s="743" t="s">
        <v>5665</v>
      </c>
      <c r="E2121" s="744" t="s">
        <v>3561</v>
      </c>
      <c r="F2121" s="662" t="s">
        <v>3514</v>
      </c>
      <c r="G2121" s="662" t="s">
        <v>3768</v>
      </c>
      <c r="H2121" s="662" t="s">
        <v>597</v>
      </c>
      <c r="I2121" s="662" t="s">
        <v>3840</v>
      </c>
      <c r="J2121" s="662" t="s">
        <v>3841</v>
      </c>
      <c r="K2121" s="662" t="s">
        <v>3842</v>
      </c>
      <c r="L2121" s="663">
        <v>900</v>
      </c>
      <c r="M2121" s="663">
        <v>4500</v>
      </c>
      <c r="N2121" s="662">
        <v>5</v>
      </c>
      <c r="O2121" s="745">
        <v>5</v>
      </c>
      <c r="P2121" s="663">
        <v>3600</v>
      </c>
      <c r="Q2121" s="678">
        <v>0.8</v>
      </c>
      <c r="R2121" s="662">
        <v>4</v>
      </c>
      <c r="S2121" s="678">
        <v>0.8</v>
      </c>
      <c r="T2121" s="745">
        <v>4</v>
      </c>
      <c r="U2121" s="701">
        <v>0.8</v>
      </c>
    </row>
    <row r="2122" spans="1:21" ht="14.4" customHeight="1" x14ac:dyDescent="0.3">
      <c r="A2122" s="661">
        <v>4</v>
      </c>
      <c r="B2122" s="662" t="s">
        <v>3182</v>
      </c>
      <c r="C2122" s="662" t="s">
        <v>3518</v>
      </c>
      <c r="D2122" s="743" t="s">
        <v>5665</v>
      </c>
      <c r="E2122" s="744" t="s">
        <v>3561</v>
      </c>
      <c r="F2122" s="662" t="s">
        <v>3514</v>
      </c>
      <c r="G2122" s="662" t="s">
        <v>3768</v>
      </c>
      <c r="H2122" s="662" t="s">
        <v>597</v>
      </c>
      <c r="I2122" s="662" t="s">
        <v>3810</v>
      </c>
      <c r="J2122" s="662" t="s">
        <v>3811</v>
      </c>
      <c r="K2122" s="662" t="s">
        <v>3812</v>
      </c>
      <c r="L2122" s="663">
        <v>378.48</v>
      </c>
      <c r="M2122" s="663">
        <v>378.48</v>
      </c>
      <c r="N2122" s="662">
        <v>1</v>
      </c>
      <c r="O2122" s="745">
        <v>1</v>
      </c>
      <c r="P2122" s="663">
        <v>378.48</v>
      </c>
      <c r="Q2122" s="678">
        <v>1</v>
      </c>
      <c r="R2122" s="662">
        <v>1</v>
      </c>
      <c r="S2122" s="678">
        <v>1</v>
      </c>
      <c r="T2122" s="745">
        <v>1</v>
      </c>
      <c r="U2122" s="701">
        <v>1</v>
      </c>
    </row>
    <row r="2123" spans="1:21" ht="14.4" customHeight="1" x14ac:dyDescent="0.3">
      <c r="A2123" s="661">
        <v>4</v>
      </c>
      <c r="B2123" s="662" t="s">
        <v>3182</v>
      </c>
      <c r="C2123" s="662" t="s">
        <v>3518</v>
      </c>
      <c r="D2123" s="743" t="s">
        <v>5665</v>
      </c>
      <c r="E2123" s="744" t="s">
        <v>3562</v>
      </c>
      <c r="F2123" s="662" t="s">
        <v>3512</v>
      </c>
      <c r="G2123" s="662" t="s">
        <v>3844</v>
      </c>
      <c r="H2123" s="662" t="s">
        <v>597</v>
      </c>
      <c r="I2123" s="662" t="s">
        <v>977</v>
      </c>
      <c r="J2123" s="662" t="s">
        <v>974</v>
      </c>
      <c r="K2123" s="662" t="s">
        <v>978</v>
      </c>
      <c r="L2123" s="663">
        <v>36.86</v>
      </c>
      <c r="M2123" s="663">
        <v>73.72</v>
      </c>
      <c r="N2123" s="662">
        <v>2</v>
      </c>
      <c r="O2123" s="745">
        <v>0.5</v>
      </c>
      <c r="P2123" s="663"/>
      <c r="Q2123" s="678">
        <v>0</v>
      </c>
      <c r="R2123" s="662"/>
      <c r="S2123" s="678">
        <v>0</v>
      </c>
      <c r="T2123" s="745"/>
      <c r="U2123" s="701">
        <v>0</v>
      </c>
    </row>
    <row r="2124" spans="1:21" ht="14.4" customHeight="1" x14ac:dyDescent="0.3">
      <c r="A2124" s="661">
        <v>4</v>
      </c>
      <c r="B2124" s="662" t="s">
        <v>3182</v>
      </c>
      <c r="C2124" s="662" t="s">
        <v>3518</v>
      </c>
      <c r="D2124" s="743" t="s">
        <v>5665</v>
      </c>
      <c r="E2124" s="744" t="s">
        <v>3562</v>
      </c>
      <c r="F2124" s="662" t="s">
        <v>3512</v>
      </c>
      <c r="G2124" s="662" t="s">
        <v>3844</v>
      </c>
      <c r="H2124" s="662" t="s">
        <v>597</v>
      </c>
      <c r="I2124" s="662" t="s">
        <v>5438</v>
      </c>
      <c r="J2124" s="662" t="s">
        <v>974</v>
      </c>
      <c r="K2124" s="662" t="s">
        <v>5439</v>
      </c>
      <c r="L2124" s="663">
        <v>0</v>
      </c>
      <c r="M2124" s="663">
        <v>0</v>
      </c>
      <c r="N2124" s="662">
        <v>1</v>
      </c>
      <c r="O2124" s="745">
        <v>0.5</v>
      </c>
      <c r="P2124" s="663"/>
      <c r="Q2124" s="678"/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4</v>
      </c>
      <c r="B2125" s="662" t="s">
        <v>3182</v>
      </c>
      <c r="C2125" s="662" t="s">
        <v>3518</v>
      </c>
      <c r="D2125" s="743" t="s">
        <v>5665</v>
      </c>
      <c r="E2125" s="744" t="s">
        <v>3562</v>
      </c>
      <c r="F2125" s="662" t="s">
        <v>3512</v>
      </c>
      <c r="G2125" s="662" t="s">
        <v>5023</v>
      </c>
      <c r="H2125" s="662" t="s">
        <v>597</v>
      </c>
      <c r="I2125" s="662" t="s">
        <v>5440</v>
      </c>
      <c r="J2125" s="662" t="s">
        <v>5441</v>
      </c>
      <c r="K2125" s="662" t="s">
        <v>940</v>
      </c>
      <c r="L2125" s="663">
        <v>117.73</v>
      </c>
      <c r="M2125" s="663">
        <v>117.73</v>
      </c>
      <c r="N2125" s="662">
        <v>1</v>
      </c>
      <c r="O2125" s="745">
        <v>1</v>
      </c>
      <c r="P2125" s="663"/>
      <c r="Q2125" s="678">
        <v>0</v>
      </c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4</v>
      </c>
      <c r="B2126" s="662" t="s">
        <v>3182</v>
      </c>
      <c r="C2126" s="662" t="s">
        <v>3518</v>
      </c>
      <c r="D2126" s="743" t="s">
        <v>5665</v>
      </c>
      <c r="E2126" s="744" t="s">
        <v>3562</v>
      </c>
      <c r="F2126" s="662" t="s">
        <v>3512</v>
      </c>
      <c r="G2126" s="662" t="s">
        <v>5023</v>
      </c>
      <c r="H2126" s="662" t="s">
        <v>597</v>
      </c>
      <c r="I2126" s="662" t="s">
        <v>5442</v>
      </c>
      <c r="J2126" s="662" t="s">
        <v>5441</v>
      </c>
      <c r="K2126" s="662" t="s">
        <v>3042</v>
      </c>
      <c r="L2126" s="663">
        <v>0</v>
      </c>
      <c r="M2126" s="663">
        <v>0</v>
      </c>
      <c r="N2126" s="662">
        <v>1</v>
      </c>
      <c r="O2126" s="745">
        <v>1</v>
      </c>
      <c r="P2126" s="663"/>
      <c r="Q2126" s="678"/>
      <c r="R2126" s="662"/>
      <c r="S2126" s="678">
        <v>0</v>
      </c>
      <c r="T2126" s="745"/>
      <c r="U2126" s="701">
        <v>0</v>
      </c>
    </row>
    <row r="2127" spans="1:21" ht="14.4" customHeight="1" x14ac:dyDescent="0.3">
      <c r="A2127" s="661">
        <v>4</v>
      </c>
      <c r="B2127" s="662" t="s">
        <v>3182</v>
      </c>
      <c r="C2127" s="662" t="s">
        <v>3518</v>
      </c>
      <c r="D2127" s="743" t="s">
        <v>5665</v>
      </c>
      <c r="E2127" s="744" t="s">
        <v>3562</v>
      </c>
      <c r="F2127" s="662" t="s">
        <v>3512</v>
      </c>
      <c r="G2127" s="662" t="s">
        <v>5443</v>
      </c>
      <c r="H2127" s="662" t="s">
        <v>597</v>
      </c>
      <c r="I2127" s="662" t="s">
        <v>5444</v>
      </c>
      <c r="J2127" s="662" t="s">
        <v>5445</v>
      </c>
      <c r="K2127" s="662" t="s">
        <v>3042</v>
      </c>
      <c r="L2127" s="663">
        <v>0</v>
      </c>
      <c r="M2127" s="663">
        <v>0</v>
      </c>
      <c r="N2127" s="662">
        <v>1</v>
      </c>
      <c r="O2127" s="745">
        <v>0.5</v>
      </c>
      <c r="P2127" s="663">
        <v>0</v>
      </c>
      <c r="Q2127" s="678"/>
      <c r="R2127" s="662">
        <v>1</v>
      </c>
      <c r="S2127" s="678">
        <v>1</v>
      </c>
      <c r="T2127" s="745">
        <v>0.5</v>
      </c>
      <c r="U2127" s="701">
        <v>1</v>
      </c>
    </row>
    <row r="2128" spans="1:21" ht="14.4" customHeight="1" x14ac:dyDescent="0.3">
      <c r="A2128" s="661">
        <v>4</v>
      </c>
      <c r="B2128" s="662" t="s">
        <v>3182</v>
      </c>
      <c r="C2128" s="662" t="s">
        <v>3518</v>
      </c>
      <c r="D2128" s="743" t="s">
        <v>5665</v>
      </c>
      <c r="E2128" s="744" t="s">
        <v>3562</v>
      </c>
      <c r="F2128" s="662" t="s">
        <v>3512</v>
      </c>
      <c r="G2128" s="662" t="s">
        <v>5443</v>
      </c>
      <c r="H2128" s="662" t="s">
        <v>597</v>
      </c>
      <c r="I2128" s="662" t="s">
        <v>5444</v>
      </c>
      <c r="J2128" s="662" t="s">
        <v>5445</v>
      </c>
      <c r="K2128" s="662" t="s">
        <v>3042</v>
      </c>
      <c r="L2128" s="663">
        <v>140.44</v>
      </c>
      <c r="M2128" s="663">
        <v>280.88</v>
      </c>
      <c r="N2128" s="662">
        <v>2</v>
      </c>
      <c r="O2128" s="745">
        <v>1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4</v>
      </c>
      <c r="B2129" s="662" t="s">
        <v>3182</v>
      </c>
      <c r="C2129" s="662" t="s">
        <v>3518</v>
      </c>
      <c r="D2129" s="743" t="s">
        <v>5665</v>
      </c>
      <c r="E2129" s="744" t="s">
        <v>3562</v>
      </c>
      <c r="F2129" s="662" t="s">
        <v>3512</v>
      </c>
      <c r="G2129" s="662" t="s">
        <v>5443</v>
      </c>
      <c r="H2129" s="662" t="s">
        <v>597</v>
      </c>
      <c r="I2129" s="662" t="s">
        <v>5446</v>
      </c>
      <c r="J2129" s="662" t="s">
        <v>5445</v>
      </c>
      <c r="K2129" s="662" t="s">
        <v>2963</v>
      </c>
      <c r="L2129" s="663">
        <v>234.07</v>
      </c>
      <c r="M2129" s="663">
        <v>234.07</v>
      </c>
      <c r="N2129" s="662">
        <v>1</v>
      </c>
      <c r="O2129" s="745">
        <v>0.5</v>
      </c>
      <c r="P2129" s="663"/>
      <c r="Q2129" s="678">
        <v>0</v>
      </c>
      <c r="R2129" s="662"/>
      <c r="S2129" s="678">
        <v>0</v>
      </c>
      <c r="T2129" s="745"/>
      <c r="U2129" s="701">
        <v>0</v>
      </c>
    </row>
    <row r="2130" spans="1:21" ht="14.4" customHeight="1" x14ac:dyDescent="0.3">
      <c r="A2130" s="661">
        <v>4</v>
      </c>
      <c r="B2130" s="662" t="s">
        <v>3182</v>
      </c>
      <c r="C2130" s="662" t="s">
        <v>3518</v>
      </c>
      <c r="D2130" s="743" t="s">
        <v>5665</v>
      </c>
      <c r="E2130" s="744" t="s">
        <v>3562</v>
      </c>
      <c r="F2130" s="662" t="s">
        <v>3512</v>
      </c>
      <c r="G2130" s="662" t="s">
        <v>3610</v>
      </c>
      <c r="H2130" s="662" t="s">
        <v>597</v>
      </c>
      <c r="I2130" s="662" t="s">
        <v>5447</v>
      </c>
      <c r="J2130" s="662" t="s">
        <v>5448</v>
      </c>
      <c r="K2130" s="662" t="s">
        <v>3439</v>
      </c>
      <c r="L2130" s="663">
        <v>78.33</v>
      </c>
      <c r="M2130" s="663">
        <v>391.65</v>
      </c>
      <c r="N2130" s="662">
        <v>5</v>
      </c>
      <c r="O2130" s="745">
        <v>1</v>
      </c>
      <c r="P2130" s="663">
        <v>156.66</v>
      </c>
      <c r="Q2130" s="678">
        <v>0.4</v>
      </c>
      <c r="R2130" s="662">
        <v>2</v>
      </c>
      <c r="S2130" s="678">
        <v>0.4</v>
      </c>
      <c r="T2130" s="745">
        <v>0.5</v>
      </c>
      <c r="U2130" s="701">
        <v>0.5</v>
      </c>
    </row>
    <row r="2131" spans="1:21" ht="14.4" customHeight="1" x14ac:dyDescent="0.3">
      <c r="A2131" s="661">
        <v>4</v>
      </c>
      <c r="B2131" s="662" t="s">
        <v>3182</v>
      </c>
      <c r="C2131" s="662" t="s">
        <v>3518</v>
      </c>
      <c r="D2131" s="743" t="s">
        <v>5665</v>
      </c>
      <c r="E2131" s="744" t="s">
        <v>3562</v>
      </c>
      <c r="F2131" s="662" t="s">
        <v>3512</v>
      </c>
      <c r="G2131" s="662" t="s">
        <v>3902</v>
      </c>
      <c r="H2131" s="662" t="s">
        <v>597</v>
      </c>
      <c r="I2131" s="662" t="s">
        <v>5449</v>
      </c>
      <c r="J2131" s="662" t="s">
        <v>4584</v>
      </c>
      <c r="K2131" s="662" t="s">
        <v>5450</v>
      </c>
      <c r="L2131" s="663">
        <v>189.43</v>
      </c>
      <c r="M2131" s="663">
        <v>189.43</v>
      </c>
      <c r="N2131" s="662">
        <v>1</v>
      </c>
      <c r="O2131" s="745">
        <v>0.5</v>
      </c>
      <c r="P2131" s="663"/>
      <c r="Q2131" s="678">
        <v>0</v>
      </c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4</v>
      </c>
      <c r="B2132" s="662" t="s">
        <v>3182</v>
      </c>
      <c r="C2132" s="662" t="s">
        <v>3518</v>
      </c>
      <c r="D2132" s="743" t="s">
        <v>5665</v>
      </c>
      <c r="E2132" s="744" t="s">
        <v>3562</v>
      </c>
      <c r="F2132" s="662" t="s">
        <v>3512</v>
      </c>
      <c r="G2132" s="662" t="s">
        <v>3624</v>
      </c>
      <c r="H2132" s="662" t="s">
        <v>597</v>
      </c>
      <c r="I2132" s="662" t="s">
        <v>5451</v>
      </c>
      <c r="J2132" s="662" t="s">
        <v>5452</v>
      </c>
      <c r="K2132" s="662" t="s">
        <v>5453</v>
      </c>
      <c r="L2132" s="663">
        <v>32.28</v>
      </c>
      <c r="M2132" s="663">
        <v>32.28</v>
      </c>
      <c r="N2132" s="662">
        <v>1</v>
      </c>
      <c r="O2132" s="745">
        <v>1</v>
      </c>
      <c r="P2132" s="663">
        <v>32.28</v>
      </c>
      <c r="Q2132" s="678">
        <v>1</v>
      </c>
      <c r="R2132" s="662">
        <v>1</v>
      </c>
      <c r="S2132" s="678">
        <v>1</v>
      </c>
      <c r="T2132" s="745">
        <v>1</v>
      </c>
      <c r="U2132" s="701">
        <v>1</v>
      </c>
    </row>
    <row r="2133" spans="1:21" ht="14.4" customHeight="1" x14ac:dyDescent="0.3">
      <c r="A2133" s="661">
        <v>4</v>
      </c>
      <c r="B2133" s="662" t="s">
        <v>3182</v>
      </c>
      <c r="C2133" s="662" t="s">
        <v>3518</v>
      </c>
      <c r="D2133" s="743" t="s">
        <v>5665</v>
      </c>
      <c r="E2133" s="744" t="s">
        <v>3562</v>
      </c>
      <c r="F2133" s="662" t="s">
        <v>3512</v>
      </c>
      <c r="G2133" s="662" t="s">
        <v>5259</v>
      </c>
      <c r="H2133" s="662" t="s">
        <v>597</v>
      </c>
      <c r="I2133" s="662" t="s">
        <v>5454</v>
      </c>
      <c r="J2133" s="662" t="s">
        <v>5261</v>
      </c>
      <c r="K2133" s="662" t="s">
        <v>5455</v>
      </c>
      <c r="L2133" s="663">
        <v>0</v>
      </c>
      <c r="M2133" s="663">
        <v>0</v>
      </c>
      <c r="N2133" s="662">
        <v>3</v>
      </c>
      <c r="O2133" s="745">
        <v>1.5</v>
      </c>
      <c r="P2133" s="663"/>
      <c r="Q2133" s="678"/>
      <c r="R2133" s="662"/>
      <c r="S2133" s="678">
        <v>0</v>
      </c>
      <c r="T2133" s="745"/>
      <c r="U2133" s="701">
        <v>0</v>
      </c>
    </row>
    <row r="2134" spans="1:21" ht="14.4" customHeight="1" x14ac:dyDescent="0.3">
      <c r="A2134" s="661">
        <v>4</v>
      </c>
      <c r="B2134" s="662" t="s">
        <v>3182</v>
      </c>
      <c r="C2134" s="662" t="s">
        <v>3518</v>
      </c>
      <c r="D2134" s="743" t="s">
        <v>5665</v>
      </c>
      <c r="E2134" s="744" t="s">
        <v>3562</v>
      </c>
      <c r="F2134" s="662" t="s">
        <v>3512</v>
      </c>
      <c r="G2134" s="662" t="s">
        <v>5259</v>
      </c>
      <c r="H2134" s="662" t="s">
        <v>597</v>
      </c>
      <c r="I2134" s="662" t="s">
        <v>5260</v>
      </c>
      <c r="J2134" s="662" t="s">
        <v>5261</v>
      </c>
      <c r="K2134" s="662" t="s">
        <v>5262</v>
      </c>
      <c r="L2134" s="663">
        <v>123.2</v>
      </c>
      <c r="M2134" s="663">
        <v>246.4</v>
      </c>
      <c r="N2134" s="662">
        <v>2</v>
      </c>
      <c r="O2134" s="745">
        <v>0.5</v>
      </c>
      <c r="P2134" s="663"/>
      <c r="Q2134" s="678">
        <v>0</v>
      </c>
      <c r="R2134" s="662"/>
      <c r="S2134" s="678">
        <v>0</v>
      </c>
      <c r="T2134" s="745"/>
      <c r="U2134" s="701">
        <v>0</v>
      </c>
    </row>
    <row r="2135" spans="1:21" ht="14.4" customHeight="1" x14ac:dyDescent="0.3">
      <c r="A2135" s="661">
        <v>4</v>
      </c>
      <c r="B2135" s="662" t="s">
        <v>3182</v>
      </c>
      <c r="C2135" s="662" t="s">
        <v>3518</v>
      </c>
      <c r="D2135" s="743" t="s">
        <v>5665</v>
      </c>
      <c r="E2135" s="744" t="s">
        <v>3562</v>
      </c>
      <c r="F2135" s="662" t="s">
        <v>3512</v>
      </c>
      <c r="G2135" s="662" t="s">
        <v>5259</v>
      </c>
      <c r="H2135" s="662" t="s">
        <v>597</v>
      </c>
      <c r="I2135" s="662" t="s">
        <v>5456</v>
      </c>
      <c r="J2135" s="662" t="s">
        <v>5457</v>
      </c>
      <c r="K2135" s="662" t="s">
        <v>5458</v>
      </c>
      <c r="L2135" s="663">
        <v>0</v>
      </c>
      <c r="M2135" s="663">
        <v>0</v>
      </c>
      <c r="N2135" s="662">
        <v>1</v>
      </c>
      <c r="O2135" s="745">
        <v>0.5</v>
      </c>
      <c r="P2135" s="663"/>
      <c r="Q2135" s="678"/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4</v>
      </c>
      <c r="B2136" s="662" t="s">
        <v>3182</v>
      </c>
      <c r="C2136" s="662" t="s">
        <v>3518</v>
      </c>
      <c r="D2136" s="743" t="s">
        <v>5665</v>
      </c>
      <c r="E2136" s="744" t="s">
        <v>3562</v>
      </c>
      <c r="F2136" s="662" t="s">
        <v>3512</v>
      </c>
      <c r="G2136" s="662" t="s">
        <v>3603</v>
      </c>
      <c r="H2136" s="662" t="s">
        <v>597</v>
      </c>
      <c r="I2136" s="662" t="s">
        <v>5131</v>
      </c>
      <c r="J2136" s="662" t="s">
        <v>3605</v>
      </c>
      <c r="K2136" s="662"/>
      <c r="L2136" s="663">
        <v>0</v>
      </c>
      <c r="M2136" s="663">
        <v>0</v>
      </c>
      <c r="N2136" s="662">
        <v>1</v>
      </c>
      <c r="O2136" s="745">
        <v>1</v>
      </c>
      <c r="P2136" s="663">
        <v>0</v>
      </c>
      <c r="Q2136" s="678"/>
      <c r="R2136" s="662">
        <v>1</v>
      </c>
      <c r="S2136" s="678">
        <v>1</v>
      </c>
      <c r="T2136" s="745">
        <v>1</v>
      </c>
      <c r="U2136" s="701">
        <v>1</v>
      </c>
    </row>
    <row r="2137" spans="1:21" ht="14.4" customHeight="1" x14ac:dyDescent="0.3">
      <c r="A2137" s="661">
        <v>4</v>
      </c>
      <c r="B2137" s="662" t="s">
        <v>3182</v>
      </c>
      <c r="C2137" s="662" t="s">
        <v>3518</v>
      </c>
      <c r="D2137" s="743" t="s">
        <v>5665</v>
      </c>
      <c r="E2137" s="744" t="s">
        <v>3562</v>
      </c>
      <c r="F2137" s="662" t="s">
        <v>3512</v>
      </c>
      <c r="G2137" s="662" t="s">
        <v>5459</v>
      </c>
      <c r="H2137" s="662" t="s">
        <v>597</v>
      </c>
      <c r="I2137" s="662" t="s">
        <v>5460</v>
      </c>
      <c r="J2137" s="662" t="s">
        <v>5461</v>
      </c>
      <c r="K2137" s="662" t="s">
        <v>2963</v>
      </c>
      <c r="L2137" s="663">
        <v>2648.91</v>
      </c>
      <c r="M2137" s="663">
        <v>2648.91</v>
      </c>
      <c r="N2137" s="662">
        <v>1</v>
      </c>
      <c r="O2137" s="745">
        <v>0.5</v>
      </c>
      <c r="P2137" s="663"/>
      <c r="Q2137" s="678">
        <v>0</v>
      </c>
      <c r="R2137" s="662"/>
      <c r="S2137" s="678">
        <v>0</v>
      </c>
      <c r="T2137" s="745"/>
      <c r="U2137" s="701">
        <v>0</v>
      </c>
    </row>
    <row r="2138" spans="1:21" ht="14.4" customHeight="1" x14ac:dyDescent="0.3">
      <c r="A2138" s="661">
        <v>4</v>
      </c>
      <c r="B2138" s="662" t="s">
        <v>3182</v>
      </c>
      <c r="C2138" s="662" t="s">
        <v>3518</v>
      </c>
      <c r="D2138" s="743" t="s">
        <v>5665</v>
      </c>
      <c r="E2138" s="744" t="s">
        <v>3562</v>
      </c>
      <c r="F2138" s="662" t="s">
        <v>3512</v>
      </c>
      <c r="G2138" s="662" t="s">
        <v>5459</v>
      </c>
      <c r="H2138" s="662" t="s">
        <v>597</v>
      </c>
      <c r="I2138" s="662" t="s">
        <v>5462</v>
      </c>
      <c r="J2138" s="662" t="s">
        <v>5461</v>
      </c>
      <c r="K2138" s="662" t="s">
        <v>2963</v>
      </c>
      <c r="L2138" s="663">
        <v>0</v>
      </c>
      <c r="M2138" s="663">
        <v>0</v>
      </c>
      <c r="N2138" s="662">
        <v>1</v>
      </c>
      <c r="O2138" s="745">
        <v>1</v>
      </c>
      <c r="P2138" s="663">
        <v>0</v>
      </c>
      <c r="Q2138" s="678"/>
      <c r="R2138" s="662">
        <v>1</v>
      </c>
      <c r="S2138" s="678">
        <v>1</v>
      </c>
      <c r="T2138" s="745">
        <v>1</v>
      </c>
      <c r="U2138" s="701">
        <v>1</v>
      </c>
    </row>
    <row r="2139" spans="1:21" ht="14.4" customHeight="1" x14ac:dyDescent="0.3">
      <c r="A2139" s="661">
        <v>4</v>
      </c>
      <c r="B2139" s="662" t="s">
        <v>3182</v>
      </c>
      <c r="C2139" s="662" t="s">
        <v>3518</v>
      </c>
      <c r="D2139" s="743" t="s">
        <v>5665</v>
      </c>
      <c r="E2139" s="744" t="s">
        <v>3562</v>
      </c>
      <c r="F2139" s="662" t="s">
        <v>3512</v>
      </c>
      <c r="G2139" s="662" t="s">
        <v>4520</v>
      </c>
      <c r="H2139" s="662" t="s">
        <v>597</v>
      </c>
      <c r="I2139" s="662" t="s">
        <v>5463</v>
      </c>
      <c r="J2139" s="662" t="s">
        <v>5464</v>
      </c>
      <c r="K2139" s="662" t="s">
        <v>5465</v>
      </c>
      <c r="L2139" s="663">
        <v>0</v>
      </c>
      <c r="M2139" s="663">
        <v>0</v>
      </c>
      <c r="N2139" s="662">
        <v>4</v>
      </c>
      <c r="O2139" s="745">
        <v>1</v>
      </c>
      <c r="P2139" s="663"/>
      <c r="Q2139" s="678"/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4</v>
      </c>
      <c r="B2140" s="662" t="s">
        <v>3182</v>
      </c>
      <c r="C2140" s="662" t="s">
        <v>3518</v>
      </c>
      <c r="D2140" s="743" t="s">
        <v>5665</v>
      </c>
      <c r="E2140" s="744" t="s">
        <v>3562</v>
      </c>
      <c r="F2140" s="662" t="s">
        <v>3512</v>
      </c>
      <c r="G2140" s="662" t="s">
        <v>4520</v>
      </c>
      <c r="H2140" s="662" t="s">
        <v>597</v>
      </c>
      <c r="I2140" s="662" t="s">
        <v>5466</v>
      </c>
      <c r="J2140" s="662" t="s">
        <v>5464</v>
      </c>
      <c r="K2140" s="662" t="s">
        <v>5467</v>
      </c>
      <c r="L2140" s="663">
        <v>0</v>
      </c>
      <c r="M2140" s="663">
        <v>0</v>
      </c>
      <c r="N2140" s="662">
        <v>1</v>
      </c>
      <c r="O2140" s="745">
        <v>0.5</v>
      </c>
      <c r="P2140" s="663"/>
      <c r="Q2140" s="678"/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4</v>
      </c>
      <c r="B2141" s="662" t="s">
        <v>3182</v>
      </c>
      <c r="C2141" s="662" t="s">
        <v>3518</v>
      </c>
      <c r="D2141" s="743" t="s">
        <v>5665</v>
      </c>
      <c r="E2141" s="744" t="s">
        <v>3562</v>
      </c>
      <c r="F2141" s="662" t="s">
        <v>3512</v>
      </c>
      <c r="G2141" s="662" t="s">
        <v>4520</v>
      </c>
      <c r="H2141" s="662" t="s">
        <v>597</v>
      </c>
      <c r="I2141" s="662" t="s">
        <v>5468</v>
      </c>
      <c r="J2141" s="662" t="s">
        <v>5464</v>
      </c>
      <c r="K2141" s="662" t="s">
        <v>5287</v>
      </c>
      <c r="L2141" s="663">
        <v>189.43</v>
      </c>
      <c r="M2141" s="663">
        <v>568.29</v>
      </c>
      <c r="N2141" s="662">
        <v>3</v>
      </c>
      <c r="O2141" s="745">
        <v>1.5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4</v>
      </c>
      <c r="B2142" s="662" t="s">
        <v>3182</v>
      </c>
      <c r="C2142" s="662" t="s">
        <v>3518</v>
      </c>
      <c r="D2142" s="743" t="s">
        <v>5665</v>
      </c>
      <c r="E2142" s="744" t="s">
        <v>3562</v>
      </c>
      <c r="F2142" s="662" t="s">
        <v>3512</v>
      </c>
      <c r="G2142" s="662" t="s">
        <v>4520</v>
      </c>
      <c r="H2142" s="662" t="s">
        <v>597</v>
      </c>
      <c r="I2142" s="662" t="s">
        <v>5469</v>
      </c>
      <c r="J2142" s="662" t="s">
        <v>5464</v>
      </c>
      <c r="K2142" s="662" t="s">
        <v>5465</v>
      </c>
      <c r="L2142" s="663">
        <v>0</v>
      </c>
      <c r="M2142" s="663">
        <v>0</v>
      </c>
      <c r="N2142" s="662">
        <v>2</v>
      </c>
      <c r="O2142" s="745">
        <v>0.5</v>
      </c>
      <c r="P2142" s="663"/>
      <c r="Q2142" s="678"/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4</v>
      </c>
      <c r="B2143" s="662" t="s">
        <v>3182</v>
      </c>
      <c r="C2143" s="662" t="s">
        <v>3518</v>
      </c>
      <c r="D2143" s="743" t="s">
        <v>5665</v>
      </c>
      <c r="E2143" s="744" t="s">
        <v>3562</v>
      </c>
      <c r="F2143" s="662" t="s">
        <v>3512</v>
      </c>
      <c r="G2143" s="662" t="s">
        <v>4520</v>
      </c>
      <c r="H2143" s="662" t="s">
        <v>597</v>
      </c>
      <c r="I2143" s="662" t="s">
        <v>5470</v>
      </c>
      <c r="J2143" s="662" t="s">
        <v>5464</v>
      </c>
      <c r="K2143" s="662" t="s">
        <v>5287</v>
      </c>
      <c r="L2143" s="663">
        <v>0</v>
      </c>
      <c r="M2143" s="663">
        <v>0</v>
      </c>
      <c r="N2143" s="662">
        <v>1</v>
      </c>
      <c r="O2143" s="745">
        <v>0.5</v>
      </c>
      <c r="P2143" s="663"/>
      <c r="Q2143" s="678"/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4</v>
      </c>
      <c r="B2144" s="662" t="s">
        <v>3182</v>
      </c>
      <c r="C2144" s="662" t="s">
        <v>3518</v>
      </c>
      <c r="D2144" s="743" t="s">
        <v>5665</v>
      </c>
      <c r="E2144" s="744" t="s">
        <v>3562</v>
      </c>
      <c r="F2144" s="662" t="s">
        <v>3512</v>
      </c>
      <c r="G2144" s="662" t="s">
        <v>3783</v>
      </c>
      <c r="H2144" s="662" t="s">
        <v>1373</v>
      </c>
      <c r="I2144" s="662" t="s">
        <v>5471</v>
      </c>
      <c r="J2144" s="662" t="s">
        <v>5472</v>
      </c>
      <c r="K2144" s="662" t="s">
        <v>5473</v>
      </c>
      <c r="L2144" s="663">
        <v>0</v>
      </c>
      <c r="M2144" s="663">
        <v>0</v>
      </c>
      <c r="N2144" s="662">
        <v>1</v>
      </c>
      <c r="O2144" s="745">
        <v>1</v>
      </c>
      <c r="P2144" s="663"/>
      <c r="Q2144" s="678"/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4</v>
      </c>
      <c r="B2145" s="662" t="s">
        <v>3182</v>
      </c>
      <c r="C2145" s="662" t="s">
        <v>3518</v>
      </c>
      <c r="D2145" s="743" t="s">
        <v>5665</v>
      </c>
      <c r="E2145" s="744" t="s">
        <v>3562</v>
      </c>
      <c r="F2145" s="662" t="s">
        <v>3512</v>
      </c>
      <c r="G2145" s="662" t="s">
        <v>3700</v>
      </c>
      <c r="H2145" s="662" t="s">
        <v>597</v>
      </c>
      <c r="I2145" s="662" t="s">
        <v>825</v>
      </c>
      <c r="J2145" s="662" t="s">
        <v>826</v>
      </c>
      <c r="K2145" s="662" t="s">
        <v>3701</v>
      </c>
      <c r="L2145" s="663">
        <v>232.37</v>
      </c>
      <c r="M2145" s="663">
        <v>232.37</v>
      </c>
      <c r="N2145" s="662">
        <v>1</v>
      </c>
      <c r="O2145" s="745">
        <v>0.5</v>
      </c>
      <c r="P2145" s="663"/>
      <c r="Q2145" s="678">
        <v>0</v>
      </c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4</v>
      </c>
      <c r="B2146" s="662" t="s">
        <v>3182</v>
      </c>
      <c r="C2146" s="662" t="s">
        <v>3518</v>
      </c>
      <c r="D2146" s="743" t="s">
        <v>5665</v>
      </c>
      <c r="E2146" s="744" t="s">
        <v>3562</v>
      </c>
      <c r="F2146" s="662" t="s">
        <v>3512</v>
      </c>
      <c r="G2146" s="662" t="s">
        <v>5474</v>
      </c>
      <c r="H2146" s="662" t="s">
        <v>597</v>
      </c>
      <c r="I2146" s="662" t="s">
        <v>5475</v>
      </c>
      <c r="J2146" s="662" t="s">
        <v>2734</v>
      </c>
      <c r="K2146" s="662" t="s">
        <v>1487</v>
      </c>
      <c r="L2146" s="663">
        <v>0</v>
      </c>
      <c r="M2146" s="663">
        <v>0</v>
      </c>
      <c r="N2146" s="662">
        <v>2</v>
      </c>
      <c r="O2146" s="745">
        <v>0.5</v>
      </c>
      <c r="P2146" s="663">
        <v>0</v>
      </c>
      <c r="Q2146" s="678"/>
      <c r="R2146" s="662">
        <v>2</v>
      </c>
      <c r="S2146" s="678">
        <v>1</v>
      </c>
      <c r="T2146" s="745">
        <v>0.5</v>
      </c>
      <c r="U2146" s="701">
        <v>1</v>
      </c>
    </row>
    <row r="2147" spans="1:21" ht="14.4" customHeight="1" x14ac:dyDescent="0.3">
      <c r="A2147" s="661">
        <v>4</v>
      </c>
      <c r="B2147" s="662" t="s">
        <v>3182</v>
      </c>
      <c r="C2147" s="662" t="s">
        <v>3518</v>
      </c>
      <c r="D2147" s="743" t="s">
        <v>5665</v>
      </c>
      <c r="E2147" s="744" t="s">
        <v>3562</v>
      </c>
      <c r="F2147" s="662" t="s">
        <v>3512</v>
      </c>
      <c r="G2147" s="662" t="s">
        <v>5474</v>
      </c>
      <c r="H2147" s="662" t="s">
        <v>597</v>
      </c>
      <c r="I2147" s="662" t="s">
        <v>5476</v>
      </c>
      <c r="J2147" s="662" t="s">
        <v>2734</v>
      </c>
      <c r="K2147" s="662" t="s">
        <v>5477</v>
      </c>
      <c r="L2147" s="663">
        <v>0</v>
      </c>
      <c r="M2147" s="663">
        <v>0</v>
      </c>
      <c r="N2147" s="662">
        <v>2</v>
      </c>
      <c r="O2147" s="745">
        <v>1.5</v>
      </c>
      <c r="P2147" s="663"/>
      <c r="Q2147" s="678"/>
      <c r="R2147" s="662"/>
      <c r="S2147" s="678">
        <v>0</v>
      </c>
      <c r="T2147" s="745"/>
      <c r="U2147" s="701">
        <v>0</v>
      </c>
    </row>
    <row r="2148" spans="1:21" ht="14.4" customHeight="1" x14ac:dyDescent="0.3">
      <c r="A2148" s="661">
        <v>4</v>
      </c>
      <c r="B2148" s="662" t="s">
        <v>3182</v>
      </c>
      <c r="C2148" s="662" t="s">
        <v>3518</v>
      </c>
      <c r="D2148" s="743" t="s">
        <v>5665</v>
      </c>
      <c r="E2148" s="744" t="s">
        <v>3562</v>
      </c>
      <c r="F2148" s="662" t="s">
        <v>3512</v>
      </c>
      <c r="G2148" s="662" t="s">
        <v>3746</v>
      </c>
      <c r="H2148" s="662" t="s">
        <v>597</v>
      </c>
      <c r="I2148" s="662" t="s">
        <v>5478</v>
      </c>
      <c r="J2148" s="662" t="s">
        <v>1852</v>
      </c>
      <c r="K2148" s="662" t="s">
        <v>5479</v>
      </c>
      <c r="L2148" s="663">
        <v>38.04</v>
      </c>
      <c r="M2148" s="663">
        <v>76.08</v>
      </c>
      <c r="N2148" s="662">
        <v>2</v>
      </c>
      <c r="O2148" s="745">
        <v>1</v>
      </c>
      <c r="P2148" s="663">
        <v>38.04</v>
      </c>
      <c r="Q2148" s="678">
        <v>0.5</v>
      </c>
      <c r="R2148" s="662">
        <v>1</v>
      </c>
      <c r="S2148" s="678">
        <v>0.5</v>
      </c>
      <c r="T2148" s="745">
        <v>0.5</v>
      </c>
      <c r="U2148" s="701">
        <v>0.5</v>
      </c>
    </row>
    <row r="2149" spans="1:21" ht="14.4" customHeight="1" x14ac:dyDescent="0.3">
      <c r="A2149" s="661">
        <v>4</v>
      </c>
      <c r="B2149" s="662" t="s">
        <v>3182</v>
      </c>
      <c r="C2149" s="662" t="s">
        <v>3518</v>
      </c>
      <c r="D2149" s="743" t="s">
        <v>5665</v>
      </c>
      <c r="E2149" s="744" t="s">
        <v>3562</v>
      </c>
      <c r="F2149" s="662" t="s">
        <v>3512</v>
      </c>
      <c r="G2149" s="662" t="s">
        <v>3746</v>
      </c>
      <c r="H2149" s="662" t="s">
        <v>597</v>
      </c>
      <c r="I2149" s="662" t="s">
        <v>5480</v>
      </c>
      <c r="J2149" s="662" t="s">
        <v>1852</v>
      </c>
      <c r="K2149" s="662" t="s">
        <v>5481</v>
      </c>
      <c r="L2149" s="663">
        <v>0</v>
      </c>
      <c r="M2149" s="663">
        <v>0</v>
      </c>
      <c r="N2149" s="662">
        <v>2</v>
      </c>
      <c r="O2149" s="745">
        <v>0.5</v>
      </c>
      <c r="P2149" s="663"/>
      <c r="Q2149" s="678"/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4</v>
      </c>
      <c r="B2150" s="662" t="s">
        <v>3182</v>
      </c>
      <c r="C2150" s="662" t="s">
        <v>3518</v>
      </c>
      <c r="D2150" s="743" t="s">
        <v>5665</v>
      </c>
      <c r="E2150" s="744" t="s">
        <v>3562</v>
      </c>
      <c r="F2150" s="662" t="s">
        <v>3512</v>
      </c>
      <c r="G2150" s="662" t="s">
        <v>3873</v>
      </c>
      <c r="H2150" s="662" t="s">
        <v>597</v>
      </c>
      <c r="I2150" s="662" t="s">
        <v>3911</v>
      </c>
      <c r="J2150" s="662" t="s">
        <v>3912</v>
      </c>
      <c r="K2150" s="662" t="s">
        <v>3913</v>
      </c>
      <c r="L2150" s="663">
        <v>141.04</v>
      </c>
      <c r="M2150" s="663">
        <v>141.04</v>
      </c>
      <c r="N2150" s="662">
        <v>1</v>
      </c>
      <c r="O2150" s="745">
        <v>0.5</v>
      </c>
      <c r="P2150" s="663"/>
      <c r="Q2150" s="678">
        <v>0</v>
      </c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4</v>
      </c>
      <c r="B2151" s="662" t="s">
        <v>3182</v>
      </c>
      <c r="C2151" s="662" t="s">
        <v>3518</v>
      </c>
      <c r="D2151" s="743" t="s">
        <v>5665</v>
      </c>
      <c r="E2151" s="744" t="s">
        <v>3562</v>
      </c>
      <c r="F2151" s="662" t="s">
        <v>3512</v>
      </c>
      <c r="G2151" s="662" t="s">
        <v>3873</v>
      </c>
      <c r="H2151" s="662" t="s">
        <v>597</v>
      </c>
      <c r="I2151" s="662" t="s">
        <v>5482</v>
      </c>
      <c r="J2151" s="662" t="s">
        <v>3912</v>
      </c>
      <c r="K2151" s="662" t="s">
        <v>3913</v>
      </c>
      <c r="L2151" s="663">
        <v>141.04</v>
      </c>
      <c r="M2151" s="663">
        <v>141.04</v>
      </c>
      <c r="N2151" s="662">
        <v>1</v>
      </c>
      <c r="O2151" s="745">
        <v>0.5</v>
      </c>
      <c r="P2151" s="663"/>
      <c r="Q2151" s="678">
        <v>0</v>
      </c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4</v>
      </c>
      <c r="B2152" s="662" t="s">
        <v>3182</v>
      </c>
      <c r="C2152" s="662" t="s">
        <v>3518</v>
      </c>
      <c r="D2152" s="743" t="s">
        <v>5665</v>
      </c>
      <c r="E2152" s="744" t="s">
        <v>3562</v>
      </c>
      <c r="F2152" s="662" t="s">
        <v>3512</v>
      </c>
      <c r="G2152" s="662" t="s">
        <v>3873</v>
      </c>
      <c r="H2152" s="662" t="s">
        <v>597</v>
      </c>
      <c r="I2152" s="662" t="s">
        <v>5483</v>
      </c>
      <c r="J2152" s="662" t="s">
        <v>3912</v>
      </c>
      <c r="K2152" s="662" t="s">
        <v>5484</v>
      </c>
      <c r="L2152" s="663">
        <v>0</v>
      </c>
      <c r="M2152" s="663">
        <v>0</v>
      </c>
      <c r="N2152" s="662">
        <v>1</v>
      </c>
      <c r="O2152" s="745">
        <v>1</v>
      </c>
      <c r="P2152" s="663"/>
      <c r="Q2152" s="678"/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4</v>
      </c>
      <c r="B2153" s="662" t="s">
        <v>3182</v>
      </c>
      <c r="C2153" s="662" t="s">
        <v>3518</v>
      </c>
      <c r="D2153" s="743" t="s">
        <v>5665</v>
      </c>
      <c r="E2153" s="744" t="s">
        <v>3562</v>
      </c>
      <c r="F2153" s="662" t="s">
        <v>3512</v>
      </c>
      <c r="G2153" s="662" t="s">
        <v>5485</v>
      </c>
      <c r="H2153" s="662" t="s">
        <v>597</v>
      </c>
      <c r="I2153" s="662" t="s">
        <v>5486</v>
      </c>
      <c r="J2153" s="662" t="s">
        <v>5487</v>
      </c>
      <c r="K2153" s="662" t="s">
        <v>5488</v>
      </c>
      <c r="L2153" s="663">
        <v>1785.25</v>
      </c>
      <c r="M2153" s="663">
        <v>1785.25</v>
      </c>
      <c r="N2153" s="662">
        <v>1</v>
      </c>
      <c r="O2153" s="745">
        <v>0.5</v>
      </c>
      <c r="P2153" s="663"/>
      <c r="Q2153" s="678">
        <v>0</v>
      </c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4</v>
      </c>
      <c r="B2154" s="662" t="s">
        <v>3182</v>
      </c>
      <c r="C2154" s="662" t="s">
        <v>3518</v>
      </c>
      <c r="D2154" s="743" t="s">
        <v>5665</v>
      </c>
      <c r="E2154" s="744" t="s">
        <v>3562</v>
      </c>
      <c r="F2154" s="662" t="s">
        <v>3512</v>
      </c>
      <c r="G2154" s="662" t="s">
        <v>3615</v>
      </c>
      <c r="H2154" s="662" t="s">
        <v>597</v>
      </c>
      <c r="I2154" s="662" t="s">
        <v>3616</v>
      </c>
      <c r="J2154" s="662" t="s">
        <v>2258</v>
      </c>
      <c r="K2154" s="662" t="s">
        <v>2259</v>
      </c>
      <c r="L2154" s="663">
        <v>374.79</v>
      </c>
      <c r="M2154" s="663">
        <v>749.58</v>
      </c>
      <c r="N2154" s="662">
        <v>2</v>
      </c>
      <c r="O2154" s="745">
        <v>1</v>
      </c>
      <c r="P2154" s="663"/>
      <c r="Q2154" s="678">
        <v>0</v>
      </c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4</v>
      </c>
      <c r="B2155" s="662" t="s">
        <v>3182</v>
      </c>
      <c r="C2155" s="662" t="s">
        <v>3518</v>
      </c>
      <c r="D2155" s="743" t="s">
        <v>5665</v>
      </c>
      <c r="E2155" s="744" t="s">
        <v>3562</v>
      </c>
      <c r="F2155" s="662" t="s">
        <v>3512</v>
      </c>
      <c r="G2155" s="662" t="s">
        <v>3615</v>
      </c>
      <c r="H2155" s="662" t="s">
        <v>597</v>
      </c>
      <c r="I2155" s="662" t="s">
        <v>3643</v>
      </c>
      <c r="J2155" s="662" t="s">
        <v>2258</v>
      </c>
      <c r="K2155" s="662" t="s">
        <v>3644</v>
      </c>
      <c r="L2155" s="663">
        <v>0</v>
      </c>
      <c r="M2155" s="663">
        <v>0</v>
      </c>
      <c r="N2155" s="662">
        <v>2</v>
      </c>
      <c r="O2155" s="745">
        <v>1.5</v>
      </c>
      <c r="P2155" s="663">
        <v>0</v>
      </c>
      <c r="Q2155" s="678"/>
      <c r="R2155" s="662">
        <v>1</v>
      </c>
      <c r="S2155" s="678">
        <v>0.5</v>
      </c>
      <c r="T2155" s="745">
        <v>1</v>
      </c>
      <c r="U2155" s="701">
        <v>0.66666666666666663</v>
      </c>
    </row>
    <row r="2156" spans="1:21" ht="14.4" customHeight="1" x14ac:dyDescent="0.3">
      <c r="A2156" s="661">
        <v>4</v>
      </c>
      <c r="B2156" s="662" t="s">
        <v>3182</v>
      </c>
      <c r="C2156" s="662" t="s">
        <v>3518</v>
      </c>
      <c r="D2156" s="743" t="s">
        <v>5665</v>
      </c>
      <c r="E2156" s="744" t="s">
        <v>3562</v>
      </c>
      <c r="F2156" s="662" t="s">
        <v>3512</v>
      </c>
      <c r="G2156" s="662" t="s">
        <v>3572</v>
      </c>
      <c r="H2156" s="662" t="s">
        <v>1373</v>
      </c>
      <c r="I2156" s="662" t="s">
        <v>3689</v>
      </c>
      <c r="J2156" s="662" t="s">
        <v>1524</v>
      </c>
      <c r="K2156" s="662" t="s">
        <v>2399</v>
      </c>
      <c r="L2156" s="663">
        <v>815.1</v>
      </c>
      <c r="M2156" s="663">
        <v>815.1</v>
      </c>
      <c r="N2156" s="662">
        <v>1</v>
      </c>
      <c r="O2156" s="745">
        <v>0.5</v>
      </c>
      <c r="P2156" s="663">
        <v>815.1</v>
      </c>
      <c r="Q2156" s="678">
        <v>1</v>
      </c>
      <c r="R2156" s="662">
        <v>1</v>
      </c>
      <c r="S2156" s="678">
        <v>1</v>
      </c>
      <c r="T2156" s="745">
        <v>0.5</v>
      </c>
      <c r="U2156" s="701">
        <v>1</v>
      </c>
    </row>
    <row r="2157" spans="1:21" ht="14.4" customHeight="1" x14ac:dyDescent="0.3">
      <c r="A2157" s="661">
        <v>4</v>
      </c>
      <c r="B2157" s="662" t="s">
        <v>3182</v>
      </c>
      <c r="C2157" s="662" t="s">
        <v>3518</v>
      </c>
      <c r="D2157" s="743" t="s">
        <v>5665</v>
      </c>
      <c r="E2157" s="744" t="s">
        <v>3562</v>
      </c>
      <c r="F2157" s="662" t="s">
        <v>3512</v>
      </c>
      <c r="G2157" s="662" t="s">
        <v>4038</v>
      </c>
      <c r="H2157" s="662" t="s">
        <v>597</v>
      </c>
      <c r="I2157" s="662" t="s">
        <v>3098</v>
      </c>
      <c r="J2157" s="662" t="s">
        <v>3099</v>
      </c>
      <c r="K2157" s="662" t="s">
        <v>1365</v>
      </c>
      <c r="L2157" s="663">
        <v>146.84</v>
      </c>
      <c r="M2157" s="663">
        <v>146.84</v>
      </c>
      <c r="N2157" s="662">
        <v>1</v>
      </c>
      <c r="O2157" s="745">
        <v>1</v>
      </c>
      <c r="P2157" s="663">
        <v>146.84</v>
      </c>
      <c r="Q2157" s="678">
        <v>1</v>
      </c>
      <c r="R2157" s="662">
        <v>1</v>
      </c>
      <c r="S2157" s="678">
        <v>1</v>
      </c>
      <c r="T2157" s="745">
        <v>1</v>
      </c>
      <c r="U2157" s="701">
        <v>1</v>
      </c>
    </row>
    <row r="2158" spans="1:21" ht="14.4" customHeight="1" x14ac:dyDescent="0.3">
      <c r="A2158" s="661">
        <v>4</v>
      </c>
      <c r="B2158" s="662" t="s">
        <v>3182</v>
      </c>
      <c r="C2158" s="662" t="s">
        <v>3518</v>
      </c>
      <c r="D2158" s="743" t="s">
        <v>5665</v>
      </c>
      <c r="E2158" s="744" t="s">
        <v>3562</v>
      </c>
      <c r="F2158" s="662" t="s">
        <v>3512</v>
      </c>
      <c r="G2158" s="662" t="s">
        <v>3589</v>
      </c>
      <c r="H2158" s="662" t="s">
        <v>597</v>
      </c>
      <c r="I2158" s="662" t="s">
        <v>3590</v>
      </c>
      <c r="J2158" s="662" t="s">
        <v>3591</v>
      </c>
      <c r="K2158" s="662" t="s">
        <v>1842</v>
      </c>
      <c r="L2158" s="663">
        <v>57.64</v>
      </c>
      <c r="M2158" s="663">
        <v>57.64</v>
      </c>
      <c r="N2158" s="662">
        <v>1</v>
      </c>
      <c r="O2158" s="745">
        <v>0.5</v>
      </c>
      <c r="P2158" s="663"/>
      <c r="Q2158" s="678">
        <v>0</v>
      </c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4</v>
      </c>
      <c r="B2159" s="662" t="s">
        <v>3182</v>
      </c>
      <c r="C2159" s="662" t="s">
        <v>3518</v>
      </c>
      <c r="D2159" s="743" t="s">
        <v>5665</v>
      </c>
      <c r="E2159" s="744" t="s">
        <v>3562</v>
      </c>
      <c r="F2159" s="662" t="s">
        <v>3512</v>
      </c>
      <c r="G2159" s="662" t="s">
        <v>3995</v>
      </c>
      <c r="H2159" s="662" t="s">
        <v>597</v>
      </c>
      <c r="I2159" s="662" t="s">
        <v>2713</v>
      </c>
      <c r="J2159" s="662" t="s">
        <v>2714</v>
      </c>
      <c r="K2159" s="662" t="s">
        <v>2715</v>
      </c>
      <c r="L2159" s="663">
        <v>215.12</v>
      </c>
      <c r="M2159" s="663">
        <v>215.12</v>
      </c>
      <c r="N2159" s="662">
        <v>1</v>
      </c>
      <c r="O2159" s="745">
        <v>1</v>
      </c>
      <c r="P2159" s="663">
        <v>215.12</v>
      </c>
      <c r="Q2159" s="678">
        <v>1</v>
      </c>
      <c r="R2159" s="662">
        <v>1</v>
      </c>
      <c r="S2159" s="678">
        <v>1</v>
      </c>
      <c r="T2159" s="745">
        <v>1</v>
      </c>
      <c r="U2159" s="701">
        <v>1</v>
      </c>
    </row>
    <row r="2160" spans="1:21" ht="14.4" customHeight="1" x14ac:dyDescent="0.3">
      <c r="A2160" s="661">
        <v>4</v>
      </c>
      <c r="B2160" s="662" t="s">
        <v>3182</v>
      </c>
      <c r="C2160" s="662" t="s">
        <v>3518</v>
      </c>
      <c r="D2160" s="743" t="s">
        <v>5665</v>
      </c>
      <c r="E2160" s="744" t="s">
        <v>3562</v>
      </c>
      <c r="F2160" s="662" t="s">
        <v>3512</v>
      </c>
      <c r="G2160" s="662" t="s">
        <v>3881</v>
      </c>
      <c r="H2160" s="662" t="s">
        <v>1373</v>
      </c>
      <c r="I2160" s="662" t="s">
        <v>3882</v>
      </c>
      <c r="J2160" s="662" t="s">
        <v>2332</v>
      </c>
      <c r="K2160" s="662" t="s">
        <v>3883</v>
      </c>
      <c r="L2160" s="663">
        <v>543.36</v>
      </c>
      <c r="M2160" s="663">
        <v>1086.72</v>
      </c>
      <c r="N2160" s="662">
        <v>2</v>
      </c>
      <c r="O2160" s="745">
        <v>1</v>
      </c>
      <c r="P2160" s="663">
        <v>1086.72</v>
      </c>
      <c r="Q2160" s="678">
        <v>1</v>
      </c>
      <c r="R2160" s="662">
        <v>2</v>
      </c>
      <c r="S2160" s="678">
        <v>1</v>
      </c>
      <c r="T2160" s="745">
        <v>1</v>
      </c>
      <c r="U2160" s="701">
        <v>1</v>
      </c>
    </row>
    <row r="2161" spans="1:21" ht="14.4" customHeight="1" x14ac:dyDescent="0.3">
      <c r="A2161" s="661">
        <v>4</v>
      </c>
      <c r="B2161" s="662" t="s">
        <v>3182</v>
      </c>
      <c r="C2161" s="662" t="s">
        <v>3518</v>
      </c>
      <c r="D2161" s="743" t="s">
        <v>5665</v>
      </c>
      <c r="E2161" s="744" t="s">
        <v>3562</v>
      </c>
      <c r="F2161" s="662" t="s">
        <v>3512</v>
      </c>
      <c r="G2161" s="662" t="s">
        <v>4046</v>
      </c>
      <c r="H2161" s="662" t="s">
        <v>1373</v>
      </c>
      <c r="I2161" s="662" t="s">
        <v>4047</v>
      </c>
      <c r="J2161" s="662" t="s">
        <v>4048</v>
      </c>
      <c r="K2161" s="662" t="s">
        <v>4049</v>
      </c>
      <c r="L2161" s="663">
        <v>63.75</v>
      </c>
      <c r="M2161" s="663">
        <v>63.75</v>
      </c>
      <c r="N2161" s="662">
        <v>1</v>
      </c>
      <c r="O2161" s="745">
        <v>1</v>
      </c>
      <c r="P2161" s="663"/>
      <c r="Q2161" s="678">
        <v>0</v>
      </c>
      <c r="R2161" s="662"/>
      <c r="S2161" s="678">
        <v>0</v>
      </c>
      <c r="T2161" s="745"/>
      <c r="U2161" s="701">
        <v>0</v>
      </c>
    </row>
    <row r="2162" spans="1:21" ht="14.4" customHeight="1" x14ac:dyDescent="0.3">
      <c r="A2162" s="661">
        <v>4</v>
      </c>
      <c r="B2162" s="662" t="s">
        <v>3182</v>
      </c>
      <c r="C2162" s="662" t="s">
        <v>3518</v>
      </c>
      <c r="D2162" s="743" t="s">
        <v>5665</v>
      </c>
      <c r="E2162" s="744" t="s">
        <v>3562</v>
      </c>
      <c r="F2162" s="662" t="s">
        <v>3512</v>
      </c>
      <c r="G2162" s="662" t="s">
        <v>4060</v>
      </c>
      <c r="H2162" s="662" t="s">
        <v>597</v>
      </c>
      <c r="I2162" s="662" t="s">
        <v>718</v>
      </c>
      <c r="J2162" s="662" t="s">
        <v>719</v>
      </c>
      <c r="K2162" s="662" t="s">
        <v>5489</v>
      </c>
      <c r="L2162" s="663">
        <v>30.47</v>
      </c>
      <c r="M2162" s="663">
        <v>60.94</v>
      </c>
      <c r="N2162" s="662">
        <v>2</v>
      </c>
      <c r="O2162" s="745">
        <v>0.5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4</v>
      </c>
      <c r="B2163" s="662" t="s">
        <v>3182</v>
      </c>
      <c r="C2163" s="662" t="s">
        <v>3518</v>
      </c>
      <c r="D2163" s="743" t="s">
        <v>5665</v>
      </c>
      <c r="E2163" s="744" t="s">
        <v>3562</v>
      </c>
      <c r="F2163" s="662" t="s">
        <v>3512</v>
      </c>
      <c r="G2163" s="662" t="s">
        <v>3890</v>
      </c>
      <c r="H2163" s="662" t="s">
        <v>597</v>
      </c>
      <c r="I2163" s="662" t="s">
        <v>5490</v>
      </c>
      <c r="J2163" s="662" t="s">
        <v>5491</v>
      </c>
      <c r="K2163" s="662" t="s">
        <v>5492</v>
      </c>
      <c r="L2163" s="663">
        <v>51.31</v>
      </c>
      <c r="M2163" s="663">
        <v>102.62</v>
      </c>
      <c r="N2163" s="662">
        <v>2</v>
      </c>
      <c r="O2163" s="745">
        <v>0.5</v>
      </c>
      <c r="P2163" s="663">
        <v>102.62</v>
      </c>
      <c r="Q2163" s="678">
        <v>1</v>
      </c>
      <c r="R2163" s="662">
        <v>2</v>
      </c>
      <c r="S2163" s="678">
        <v>1</v>
      </c>
      <c r="T2163" s="745">
        <v>0.5</v>
      </c>
      <c r="U2163" s="701">
        <v>1</v>
      </c>
    </row>
    <row r="2164" spans="1:21" ht="14.4" customHeight="1" x14ac:dyDescent="0.3">
      <c r="A2164" s="661">
        <v>4</v>
      </c>
      <c r="B2164" s="662" t="s">
        <v>3182</v>
      </c>
      <c r="C2164" s="662" t="s">
        <v>3518</v>
      </c>
      <c r="D2164" s="743" t="s">
        <v>5665</v>
      </c>
      <c r="E2164" s="744" t="s">
        <v>3562</v>
      </c>
      <c r="F2164" s="662" t="s">
        <v>3512</v>
      </c>
      <c r="G2164" s="662" t="s">
        <v>3890</v>
      </c>
      <c r="H2164" s="662" t="s">
        <v>597</v>
      </c>
      <c r="I2164" s="662" t="s">
        <v>5493</v>
      </c>
      <c r="J2164" s="662" t="s">
        <v>5491</v>
      </c>
      <c r="K2164" s="662" t="s">
        <v>5494</v>
      </c>
      <c r="L2164" s="663">
        <v>0</v>
      </c>
      <c r="M2164" s="663">
        <v>0</v>
      </c>
      <c r="N2164" s="662">
        <v>2</v>
      </c>
      <c r="O2164" s="745">
        <v>1</v>
      </c>
      <c r="P2164" s="663"/>
      <c r="Q2164" s="678"/>
      <c r="R2164" s="662"/>
      <c r="S2164" s="678">
        <v>0</v>
      </c>
      <c r="T2164" s="745"/>
      <c r="U2164" s="701">
        <v>0</v>
      </c>
    </row>
    <row r="2165" spans="1:21" ht="14.4" customHeight="1" x14ac:dyDescent="0.3">
      <c r="A2165" s="661">
        <v>4</v>
      </c>
      <c r="B2165" s="662" t="s">
        <v>3182</v>
      </c>
      <c r="C2165" s="662" t="s">
        <v>3518</v>
      </c>
      <c r="D2165" s="743" t="s">
        <v>5665</v>
      </c>
      <c r="E2165" s="744" t="s">
        <v>3562</v>
      </c>
      <c r="F2165" s="662" t="s">
        <v>3512</v>
      </c>
      <c r="G2165" s="662" t="s">
        <v>5495</v>
      </c>
      <c r="H2165" s="662" t="s">
        <v>597</v>
      </c>
      <c r="I2165" s="662" t="s">
        <v>1958</v>
      </c>
      <c r="J2165" s="662" t="s">
        <v>1959</v>
      </c>
      <c r="K2165" s="662" t="s">
        <v>1849</v>
      </c>
      <c r="L2165" s="663">
        <v>246.88</v>
      </c>
      <c r="M2165" s="663">
        <v>493.76</v>
      </c>
      <c r="N2165" s="662">
        <v>2</v>
      </c>
      <c r="O2165" s="745">
        <v>0.5</v>
      </c>
      <c r="P2165" s="663">
        <v>493.76</v>
      </c>
      <c r="Q2165" s="678">
        <v>1</v>
      </c>
      <c r="R2165" s="662">
        <v>2</v>
      </c>
      <c r="S2165" s="678">
        <v>1</v>
      </c>
      <c r="T2165" s="745">
        <v>0.5</v>
      </c>
      <c r="U2165" s="701">
        <v>1</v>
      </c>
    </row>
    <row r="2166" spans="1:21" ht="14.4" customHeight="1" x14ac:dyDescent="0.3">
      <c r="A2166" s="661">
        <v>4</v>
      </c>
      <c r="B2166" s="662" t="s">
        <v>3182</v>
      </c>
      <c r="C2166" s="662" t="s">
        <v>3518</v>
      </c>
      <c r="D2166" s="743" t="s">
        <v>5665</v>
      </c>
      <c r="E2166" s="744" t="s">
        <v>3562</v>
      </c>
      <c r="F2166" s="662" t="s">
        <v>3512</v>
      </c>
      <c r="G2166" s="662" t="s">
        <v>5495</v>
      </c>
      <c r="H2166" s="662" t="s">
        <v>597</v>
      </c>
      <c r="I2166" s="662" t="s">
        <v>5496</v>
      </c>
      <c r="J2166" s="662" t="s">
        <v>1959</v>
      </c>
      <c r="K2166" s="662" t="s">
        <v>5065</v>
      </c>
      <c r="L2166" s="663">
        <v>0</v>
      </c>
      <c r="M2166" s="663">
        <v>0</v>
      </c>
      <c r="N2166" s="662">
        <v>2</v>
      </c>
      <c r="O2166" s="745">
        <v>0.5</v>
      </c>
      <c r="P2166" s="663"/>
      <c r="Q2166" s="678"/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4</v>
      </c>
      <c r="B2167" s="662" t="s">
        <v>3182</v>
      </c>
      <c r="C2167" s="662" t="s">
        <v>3518</v>
      </c>
      <c r="D2167" s="743" t="s">
        <v>5665</v>
      </c>
      <c r="E2167" s="744" t="s">
        <v>3562</v>
      </c>
      <c r="F2167" s="662" t="s">
        <v>3512</v>
      </c>
      <c r="G2167" s="662" t="s">
        <v>5495</v>
      </c>
      <c r="H2167" s="662" t="s">
        <v>597</v>
      </c>
      <c r="I2167" s="662" t="s">
        <v>5497</v>
      </c>
      <c r="J2167" s="662" t="s">
        <v>1959</v>
      </c>
      <c r="K2167" s="662" t="s">
        <v>5498</v>
      </c>
      <c r="L2167" s="663">
        <v>0</v>
      </c>
      <c r="M2167" s="663">
        <v>0</v>
      </c>
      <c r="N2167" s="662">
        <v>2</v>
      </c>
      <c r="O2167" s="745">
        <v>1</v>
      </c>
      <c r="P2167" s="663"/>
      <c r="Q2167" s="678"/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4</v>
      </c>
      <c r="B2168" s="662" t="s">
        <v>3182</v>
      </c>
      <c r="C2168" s="662" t="s">
        <v>3518</v>
      </c>
      <c r="D2168" s="743" t="s">
        <v>5665</v>
      </c>
      <c r="E2168" s="744" t="s">
        <v>3562</v>
      </c>
      <c r="F2168" s="662" t="s">
        <v>3512</v>
      </c>
      <c r="G2168" s="662" t="s">
        <v>5495</v>
      </c>
      <c r="H2168" s="662" t="s">
        <v>597</v>
      </c>
      <c r="I2168" s="662" t="s">
        <v>5499</v>
      </c>
      <c r="J2168" s="662" t="s">
        <v>1959</v>
      </c>
      <c r="K2168" s="662" t="s">
        <v>5500</v>
      </c>
      <c r="L2168" s="663">
        <v>0</v>
      </c>
      <c r="M2168" s="663">
        <v>0</v>
      </c>
      <c r="N2168" s="662">
        <v>1</v>
      </c>
      <c r="O2168" s="745">
        <v>0.5</v>
      </c>
      <c r="P2168" s="663"/>
      <c r="Q2168" s="678"/>
      <c r="R2168" s="662"/>
      <c r="S2168" s="678">
        <v>0</v>
      </c>
      <c r="T2168" s="745"/>
      <c r="U2168" s="701">
        <v>0</v>
      </c>
    </row>
    <row r="2169" spans="1:21" ht="14.4" customHeight="1" x14ac:dyDescent="0.3">
      <c r="A2169" s="661">
        <v>4</v>
      </c>
      <c r="B2169" s="662" t="s">
        <v>3182</v>
      </c>
      <c r="C2169" s="662" t="s">
        <v>3518</v>
      </c>
      <c r="D2169" s="743" t="s">
        <v>5665</v>
      </c>
      <c r="E2169" s="744" t="s">
        <v>3562</v>
      </c>
      <c r="F2169" s="662" t="s">
        <v>3512</v>
      </c>
      <c r="G2169" s="662" t="s">
        <v>3666</v>
      </c>
      <c r="H2169" s="662" t="s">
        <v>597</v>
      </c>
      <c r="I2169" s="662" t="s">
        <v>5501</v>
      </c>
      <c r="J2169" s="662" t="s">
        <v>5502</v>
      </c>
      <c r="K2169" s="662" t="s">
        <v>5503</v>
      </c>
      <c r="L2169" s="663">
        <v>0</v>
      </c>
      <c r="M2169" s="663">
        <v>0</v>
      </c>
      <c r="N2169" s="662">
        <v>1</v>
      </c>
      <c r="O2169" s="745">
        <v>1</v>
      </c>
      <c r="P2169" s="663">
        <v>0</v>
      </c>
      <c r="Q2169" s="678"/>
      <c r="R2169" s="662">
        <v>1</v>
      </c>
      <c r="S2169" s="678">
        <v>1</v>
      </c>
      <c r="T2169" s="745">
        <v>1</v>
      </c>
      <c r="U2169" s="701">
        <v>1</v>
      </c>
    </row>
    <row r="2170" spans="1:21" ht="14.4" customHeight="1" x14ac:dyDescent="0.3">
      <c r="A2170" s="661">
        <v>4</v>
      </c>
      <c r="B2170" s="662" t="s">
        <v>3182</v>
      </c>
      <c r="C2170" s="662" t="s">
        <v>3518</v>
      </c>
      <c r="D2170" s="743" t="s">
        <v>5665</v>
      </c>
      <c r="E2170" s="744" t="s">
        <v>3562</v>
      </c>
      <c r="F2170" s="662" t="s">
        <v>3512</v>
      </c>
      <c r="G2170" s="662" t="s">
        <v>4069</v>
      </c>
      <c r="H2170" s="662" t="s">
        <v>597</v>
      </c>
      <c r="I2170" s="662" t="s">
        <v>5504</v>
      </c>
      <c r="J2170" s="662" t="s">
        <v>5505</v>
      </c>
      <c r="K2170" s="662" t="s">
        <v>2877</v>
      </c>
      <c r="L2170" s="663">
        <v>57.19</v>
      </c>
      <c r="M2170" s="663">
        <v>57.19</v>
      </c>
      <c r="N2170" s="662">
        <v>1</v>
      </c>
      <c r="O2170" s="745">
        <v>0.5</v>
      </c>
      <c r="P2170" s="663"/>
      <c r="Q2170" s="678">
        <v>0</v>
      </c>
      <c r="R2170" s="662"/>
      <c r="S2170" s="678">
        <v>0</v>
      </c>
      <c r="T2170" s="745"/>
      <c r="U2170" s="701">
        <v>0</v>
      </c>
    </row>
    <row r="2171" spans="1:21" ht="14.4" customHeight="1" x14ac:dyDescent="0.3">
      <c r="A2171" s="661">
        <v>4</v>
      </c>
      <c r="B2171" s="662" t="s">
        <v>3182</v>
      </c>
      <c r="C2171" s="662" t="s">
        <v>3518</v>
      </c>
      <c r="D2171" s="743" t="s">
        <v>5665</v>
      </c>
      <c r="E2171" s="744" t="s">
        <v>3562</v>
      </c>
      <c r="F2171" s="662" t="s">
        <v>3512</v>
      </c>
      <c r="G2171" s="662" t="s">
        <v>3792</v>
      </c>
      <c r="H2171" s="662" t="s">
        <v>1373</v>
      </c>
      <c r="I2171" s="662" t="s">
        <v>1513</v>
      </c>
      <c r="J2171" s="662" t="s">
        <v>3305</v>
      </c>
      <c r="K2171" s="662" t="s">
        <v>3306</v>
      </c>
      <c r="L2171" s="663">
        <v>120.61</v>
      </c>
      <c r="M2171" s="663">
        <v>120.61</v>
      </c>
      <c r="N2171" s="662">
        <v>1</v>
      </c>
      <c r="O2171" s="745">
        <v>0.5</v>
      </c>
      <c r="P2171" s="663">
        <v>120.61</v>
      </c>
      <c r="Q2171" s="678">
        <v>1</v>
      </c>
      <c r="R2171" s="662">
        <v>1</v>
      </c>
      <c r="S2171" s="678">
        <v>1</v>
      </c>
      <c r="T2171" s="745">
        <v>0.5</v>
      </c>
      <c r="U2171" s="701">
        <v>1</v>
      </c>
    </row>
    <row r="2172" spans="1:21" ht="14.4" customHeight="1" x14ac:dyDescent="0.3">
      <c r="A2172" s="661">
        <v>4</v>
      </c>
      <c r="B2172" s="662" t="s">
        <v>3182</v>
      </c>
      <c r="C2172" s="662" t="s">
        <v>3518</v>
      </c>
      <c r="D2172" s="743" t="s">
        <v>5665</v>
      </c>
      <c r="E2172" s="744" t="s">
        <v>3562</v>
      </c>
      <c r="F2172" s="662" t="s">
        <v>3512</v>
      </c>
      <c r="G2172" s="662" t="s">
        <v>5506</v>
      </c>
      <c r="H2172" s="662" t="s">
        <v>597</v>
      </c>
      <c r="I2172" s="662" t="s">
        <v>5507</v>
      </c>
      <c r="J2172" s="662" t="s">
        <v>5508</v>
      </c>
      <c r="K2172" s="662" t="s">
        <v>5509</v>
      </c>
      <c r="L2172" s="663">
        <v>131.47999999999999</v>
      </c>
      <c r="M2172" s="663">
        <v>788.87999999999988</v>
      </c>
      <c r="N2172" s="662">
        <v>6</v>
      </c>
      <c r="O2172" s="745">
        <v>1</v>
      </c>
      <c r="P2172" s="663">
        <v>788.87999999999988</v>
      </c>
      <c r="Q2172" s="678">
        <v>1</v>
      </c>
      <c r="R2172" s="662">
        <v>6</v>
      </c>
      <c r="S2172" s="678">
        <v>1</v>
      </c>
      <c r="T2172" s="745">
        <v>1</v>
      </c>
      <c r="U2172" s="701">
        <v>1</v>
      </c>
    </row>
    <row r="2173" spans="1:21" ht="14.4" customHeight="1" x14ac:dyDescent="0.3">
      <c r="A2173" s="661">
        <v>4</v>
      </c>
      <c r="B2173" s="662" t="s">
        <v>3182</v>
      </c>
      <c r="C2173" s="662" t="s">
        <v>3518</v>
      </c>
      <c r="D2173" s="743" t="s">
        <v>5665</v>
      </c>
      <c r="E2173" s="744" t="s">
        <v>3563</v>
      </c>
      <c r="F2173" s="662" t="s">
        <v>3512</v>
      </c>
      <c r="G2173" s="662" t="s">
        <v>3573</v>
      </c>
      <c r="H2173" s="662" t="s">
        <v>1373</v>
      </c>
      <c r="I2173" s="662" t="s">
        <v>1641</v>
      </c>
      <c r="J2173" s="662" t="s">
        <v>1557</v>
      </c>
      <c r="K2173" s="662" t="s">
        <v>3351</v>
      </c>
      <c r="L2173" s="663">
        <v>154.36000000000001</v>
      </c>
      <c r="M2173" s="663">
        <v>154.36000000000001</v>
      </c>
      <c r="N2173" s="662">
        <v>1</v>
      </c>
      <c r="O2173" s="745">
        <v>1</v>
      </c>
      <c r="P2173" s="663">
        <v>154.36000000000001</v>
      </c>
      <c r="Q2173" s="678">
        <v>1</v>
      </c>
      <c r="R2173" s="662">
        <v>1</v>
      </c>
      <c r="S2173" s="678">
        <v>1</v>
      </c>
      <c r="T2173" s="745">
        <v>1</v>
      </c>
      <c r="U2173" s="701">
        <v>1</v>
      </c>
    </row>
    <row r="2174" spans="1:21" ht="14.4" customHeight="1" x14ac:dyDescent="0.3">
      <c r="A2174" s="661">
        <v>4</v>
      </c>
      <c r="B2174" s="662" t="s">
        <v>3182</v>
      </c>
      <c r="C2174" s="662" t="s">
        <v>3518</v>
      </c>
      <c r="D2174" s="743" t="s">
        <v>5665</v>
      </c>
      <c r="E2174" s="744" t="s">
        <v>3563</v>
      </c>
      <c r="F2174" s="662" t="s">
        <v>3512</v>
      </c>
      <c r="G2174" s="662" t="s">
        <v>3573</v>
      </c>
      <c r="H2174" s="662" t="s">
        <v>1373</v>
      </c>
      <c r="I2174" s="662" t="s">
        <v>1556</v>
      </c>
      <c r="J2174" s="662" t="s">
        <v>1557</v>
      </c>
      <c r="K2174" s="662" t="s">
        <v>3350</v>
      </c>
      <c r="L2174" s="663">
        <v>225.06</v>
      </c>
      <c r="M2174" s="663">
        <v>450.12</v>
      </c>
      <c r="N2174" s="662">
        <v>2</v>
      </c>
      <c r="O2174" s="745">
        <v>2</v>
      </c>
      <c r="P2174" s="663">
        <v>450.12</v>
      </c>
      <c r="Q2174" s="678">
        <v>1</v>
      </c>
      <c r="R2174" s="662">
        <v>2</v>
      </c>
      <c r="S2174" s="678">
        <v>1</v>
      </c>
      <c r="T2174" s="745">
        <v>2</v>
      </c>
      <c r="U2174" s="701">
        <v>1</v>
      </c>
    </row>
    <row r="2175" spans="1:21" ht="14.4" customHeight="1" x14ac:dyDescent="0.3">
      <c r="A2175" s="661">
        <v>4</v>
      </c>
      <c r="B2175" s="662" t="s">
        <v>3182</v>
      </c>
      <c r="C2175" s="662" t="s">
        <v>3518</v>
      </c>
      <c r="D2175" s="743" t="s">
        <v>5665</v>
      </c>
      <c r="E2175" s="744" t="s">
        <v>3563</v>
      </c>
      <c r="F2175" s="662" t="s">
        <v>3512</v>
      </c>
      <c r="G2175" s="662" t="s">
        <v>3574</v>
      </c>
      <c r="H2175" s="662" t="s">
        <v>597</v>
      </c>
      <c r="I2175" s="662" t="s">
        <v>869</v>
      </c>
      <c r="J2175" s="662" t="s">
        <v>3575</v>
      </c>
      <c r="K2175" s="662" t="s">
        <v>3576</v>
      </c>
      <c r="L2175" s="663">
        <v>0</v>
      </c>
      <c r="M2175" s="663">
        <v>0</v>
      </c>
      <c r="N2175" s="662">
        <v>1</v>
      </c>
      <c r="O2175" s="745">
        <v>0.5</v>
      </c>
      <c r="P2175" s="663">
        <v>0</v>
      </c>
      <c r="Q2175" s="678"/>
      <c r="R2175" s="662">
        <v>1</v>
      </c>
      <c r="S2175" s="678">
        <v>1</v>
      </c>
      <c r="T2175" s="745">
        <v>0.5</v>
      </c>
      <c r="U2175" s="701">
        <v>1</v>
      </c>
    </row>
    <row r="2176" spans="1:21" ht="14.4" customHeight="1" x14ac:dyDescent="0.3">
      <c r="A2176" s="661">
        <v>4</v>
      </c>
      <c r="B2176" s="662" t="s">
        <v>3182</v>
      </c>
      <c r="C2176" s="662" t="s">
        <v>3518</v>
      </c>
      <c r="D2176" s="743" t="s">
        <v>5665</v>
      </c>
      <c r="E2176" s="744" t="s">
        <v>3563</v>
      </c>
      <c r="F2176" s="662" t="s">
        <v>3512</v>
      </c>
      <c r="G2176" s="662" t="s">
        <v>3610</v>
      </c>
      <c r="H2176" s="662" t="s">
        <v>597</v>
      </c>
      <c r="I2176" s="662" t="s">
        <v>2450</v>
      </c>
      <c r="J2176" s="662" t="s">
        <v>2451</v>
      </c>
      <c r="K2176" s="662" t="s">
        <v>3439</v>
      </c>
      <c r="L2176" s="663">
        <v>66.819999999999993</v>
      </c>
      <c r="M2176" s="663">
        <v>133.63999999999999</v>
      </c>
      <c r="N2176" s="662">
        <v>2</v>
      </c>
      <c r="O2176" s="745">
        <v>1</v>
      </c>
      <c r="P2176" s="663">
        <v>133.63999999999999</v>
      </c>
      <c r="Q2176" s="678">
        <v>1</v>
      </c>
      <c r="R2176" s="662">
        <v>2</v>
      </c>
      <c r="S2176" s="678">
        <v>1</v>
      </c>
      <c r="T2176" s="745">
        <v>1</v>
      </c>
      <c r="U2176" s="701">
        <v>1</v>
      </c>
    </row>
    <row r="2177" spans="1:21" ht="14.4" customHeight="1" x14ac:dyDescent="0.3">
      <c r="A2177" s="661">
        <v>4</v>
      </c>
      <c r="B2177" s="662" t="s">
        <v>3182</v>
      </c>
      <c r="C2177" s="662" t="s">
        <v>3518</v>
      </c>
      <c r="D2177" s="743" t="s">
        <v>5665</v>
      </c>
      <c r="E2177" s="744" t="s">
        <v>3563</v>
      </c>
      <c r="F2177" s="662" t="s">
        <v>3512</v>
      </c>
      <c r="G2177" s="662" t="s">
        <v>3610</v>
      </c>
      <c r="H2177" s="662" t="s">
        <v>597</v>
      </c>
      <c r="I2177" s="662" t="s">
        <v>5510</v>
      </c>
      <c r="J2177" s="662" t="s">
        <v>5448</v>
      </c>
      <c r="K2177" s="662" t="s">
        <v>5511</v>
      </c>
      <c r="L2177" s="663">
        <v>334.1</v>
      </c>
      <c r="M2177" s="663">
        <v>334.1</v>
      </c>
      <c r="N2177" s="662">
        <v>1</v>
      </c>
      <c r="O2177" s="745">
        <v>0.5</v>
      </c>
      <c r="P2177" s="663">
        <v>334.1</v>
      </c>
      <c r="Q2177" s="678">
        <v>1</v>
      </c>
      <c r="R2177" s="662">
        <v>1</v>
      </c>
      <c r="S2177" s="678">
        <v>1</v>
      </c>
      <c r="T2177" s="745">
        <v>0.5</v>
      </c>
      <c r="U2177" s="701">
        <v>1</v>
      </c>
    </row>
    <row r="2178" spans="1:21" ht="14.4" customHeight="1" x14ac:dyDescent="0.3">
      <c r="A2178" s="661">
        <v>4</v>
      </c>
      <c r="B2178" s="662" t="s">
        <v>3182</v>
      </c>
      <c r="C2178" s="662" t="s">
        <v>3518</v>
      </c>
      <c r="D2178" s="743" t="s">
        <v>5665</v>
      </c>
      <c r="E2178" s="744" t="s">
        <v>3563</v>
      </c>
      <c r="F2178" s="662" t="s">
        <v>3512</v>
      </c>
      <c r="G2178" s="662" t="s">
        <v>3580</v>
      </c>
      <c r="H2178" s="662" t="s">
        <v>597</v>
      </c>
      <c r="I2178" s="662" t="s">
        <v>938</v>
      </c>
      <c r="J2178" s="662" t="s">
        <v>939</v>
      </c>
      <c r="K2178" s="662" t="s">
        <v>3711</v>
      </c>
      <c r="L2178" s="663">
        <v>0</v>
      </c>
      <c r="M2178" s="663">
        <v>0</v>
      </c>
      <c r="N2178" s="662">
        <v>2</v>
      </c>
      <c r="O2178" s="745">
        <v>1</v>
      </c>
      <c r="P2178" s="663">
        <v>0</v>
      </c>
      <c r="Q2178" s="678"/>
      <c r="R2178" s="662">
        <v>2</v>
      </c>
      <c r="S2178" s="678">
        <v>1</v>
      </c>
      <c r="T2178" s="745">
        <v>1</v>
      </c>
      <c r="U2178" s="701">
        <v>1</v>
      </c>
    </row>
    <row r="2179" spans="1:21" ht="14.4" customHeight="1" x14ac:dyDescent="0.3">
      <c r="A2179" s="661">
        <v>4</v>
      </c>
      <c r="B2179" s="662" t="s">
        <v>3182</v>
      </c>
      <c r="C2179" s="662" t="s">
        <v>3518</v>
      </c>
      <c r="D2179" s="743" t="s">
        <v>5665</v>
      </c>
      <c r="E2179" s="744" t="s">
        <v>3563</v>
      </c>
      <c r="F2179" s="662" t="s">
        <v>3512</v>
      </c>
      <c r="G2179" s="662" t="s">
        <v>3805</v>
      </c>
      <c r="H2179" s="662" t="s">
        <v>597</v>
      </c>
      <c r="I2179" s="662" t="s">
        <v>5512</v>
      </c>
      <c r="J2179" s="662" t="s">
        <v>1613</v>
      </c>
      <c r="K2179" s="662" t="s">
        <v>3595</v>
      </c>
      <c r="L2179" s="663">
        <v>0</v>
      </c>
      <c r="M2179" s="663">
        <v>0</v>
      </c>
      <c r="N2179" s="662">
        <v>2</v>
      </c>
      <c r="O2179" s="745">
        <v>1</v>
      </c>
      <c r="P2179" s="663">
        <v>0</v>
      </c>
      <c r="Q2179" s="678"/>
      <c r="R2179" s="662">
        <v>2</v>
      </c>
      <c r="S2179" s="678">
        <v>1</v>
      </c>
      <c r="T2179" s="745">
        <v>1</v>
      </c>
      <c r="U2179" s="701">
        <v>1</v>
      </c>
    </row>
    <row r="2180" spans="1:21" ht="14.4" customHeight="1" x14ac:dyDescent="0.3">
      <c r="A2180" s="661">
        <v>4</v>
      </c>
      <c r="B2180" s="662" t="s">
        <v>3182</v>
      </c>
      <c r="C2180" s="662" t="s">
        <v>3518</v>
      </c>
      <c r="D2180" s="743" t="s">
        <v>5665</v>
      </c>
      <c r="E2180" s="744" t="s">
        <v>3563</v>
      </c>
      <c r="F2180" s="662" t="s">
        <v>3512</v>
      </c>
      <c r="G2180" s="662" t="s">
        <v>3653</v>
      </c>
      <c r="H2180" s="662" t="s">
        <v>597</v>
      </c>
      <c r="I2180" s="662" t="s">
        <v>3654</v>
      </c>
      <c r="J2180" s="662" t="s">
        <v>3655</v>
      </c>
      <c r="K2180" s="662" t="s">
        <v>3656</v>
      </c>
      <c r="L2180" s="663">
        <v>0</v>
      </c>
      <c r="M2180" s="663">
        <v>0</v>
      </c>
      <c r="N2180" s="662">
        <v>1</v>
      </c>
      <c r="O2180" s="745">
        <v>0.5</v>
      </c>
      <c r="P2180" s="663">
        <v>0</v>
      </c>
      <c r="Q2180" s="678"/>
      <c r="R2180" s="662">
        <v>1</v>
      </c>
      <c r="S2180" s="678">
        <v>1</v>
      </c>
      <c r="T2180" s="745">
        <v>0.5</v>
      </c>
      <c r="U2180" s="701">
        <v>1</v>
      </c>
    </row>
    <row r="2181" spans="1:21" ht="14.4" customHeight="1" x14ac:dyDescent="0.3">
      <c r="A2181" s="661">
        <v>4</v>
      </c>
      <c r="B2181" s="662" t="s">
        <v>3182</v>
      </c>
      <c r="C2181" s="662" t="s">
        <v>3518</v>
      </c>
      <c r="D2181" s="743" t="s">
        <v>5665</v>
      </c>
      <c r="E2181" s="744" t="s">
        <v>3563</v>
      </c>
      <c r="F2181" s="662" t="s">
        <v>3512</v>
      </c>
      <c r="G2181" s="662" t="s">
        <v>5459</v>
      </c>
      <c r="H2181" s="662" t="s">
        <v>597</v>
      </c>
      <c r="I2181" s="662" t="s">
        <v>5513</v>
      </c>
      <c r="J2181" s="662" t="s">
        <v>5461</v>
      </c>
      <c r="K2181" s="662" t="s">
        <v>5514</v>
      </c>
      <c r="L2181" s="663">
        <v>0</v>
      </c>
      <c r="M2181" s="663">
        <v>0</v>
      </c>
      <c r="N2181" s="662">
        <v>2</v>
      </c>
      <c r="O2181" s="745">
        <v>0.5</v>
      </c>
      <c r="P2181" s="663">
        <v>0</v>
      </c>
      <c r="Q2181" s="678"/>
      <c r="R2181" s="662">
        <v>2</v>
      </c>
      <c r="S2181" s="678">
        <v>1</v>
      </c>
      <c r="T2181" s="745">
        <v>0.5</v>
      </c>
      <c r="U2181" s="701">
        <v>1</v>
      </c>
    </row>
    <row r="2182" spans="1:21" ht="14.4" customHeight="1" x14ac:dyDescent="0.3">
      <c r="A2182" s="661">
        <v>4</v>
      </c>
      <c r="B2182" s="662" t="s">
        <v>3182</v>
      </c>
      <c r="C2182" s="662" t="s">
        <v>3518</v>
      </c>
      <c r="D2182" s="743" t="s">
        <v>5665</v>
      </c>
      <c r="E2182" s="744" t="s">
        <v>3563</v>
      </c>
      <c r="F2182" s="662" t="s">
        <v>3512</v>
      </c>
      <c r="G2182" s="662" t="s">
        <v>3738</v>
      </c>
      <c r="H2182" s="662" t="s">
        <v>597</v>
      </c>
      <c r="I2182" s="662" t="s">
        <v>1915</v>
      </c>
      <c r="J2182" s="662" t="s">
        <v>1916</v>
      </c>
      <c r="K2182" s="662" t="s">
        <v>5515</v>
      </c>
      <c r="L2182" s="663">
        <v>0</v>
      </c>
      <c r="M2182" s="663">
        <v>0</v>
      </c>
      <c r="N2182" s="662">
        <v>2</v>
      </c>
      <c r="O2182" s="745">
        <v>1</v>
      </c>
      <c r="P2182" s="663"/>
      <c r="Q2182" s="678"/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4</v>
      </c>
      <c r="B2183" s="662" t="s">
        <v>3182</v>
      </c>
      <c r="C2183" s="662" t="s">
        <v>3518</v>
      </c>
      <c r="D2183" s="743" t="s">
        <v>5665</v>
      </c>
      <c r="E2183" s="744" t="s">
        <v>3563</v>
      </c>
      <c r="F2183" s="662" t="s">
        <v>3512</v>
      </c>
      <c r="G2183" s="662" t="s">
        <v>5474</v>
      </c>
      <c r="H2183" s="662" t="s">
        <v>597</v>
      </c>
      <c r="I2183" s="662" t="s">
        <v>5476</v>
      </c>
      <c r="J2183" s="662" t="s">
        <v>2734</v>
      </c>
      <c r="K2183" s="662" t="s">
        <v>5477</v>
      </c>
      <c r="L2183" s="663">
        <v>0</v>
      </c>
      <c r="M2183" s="663">
        <v>0</v>
      </c>
      <c r="N2183" s="662">
        <v>1</v>
      </c>
      <c r="O2183" s="745">
        <v>0.5</v>
      </c>
      <c r="P2183" s="663">
        <v>0</v>
      </c>
      <c r="Q2183" s="678"/>
      <c r="R2183" s="662">
        <v>1</v>
      </c>
      <c r="S2183" s="678">
        <v>1</v>
      </c>
      <c r="T2183" s="745">
        <v>0.5</v>
      </c>
      <c r="U2183" s="701">
        <v>1</v>
      </c>
    </row>
    <row r="2184" spans="1:21" ht="14.4" customHeight="1" x14ac:dyDescent="0.3">
      <c r="A2184" s="661">
        <v>4</v>
      </c>
      <c r="B2184" s="662" t="s">
        <v>3182</v>
      </c>
      <c r="C2184" s="662" t="s">
        <v>3518</v>
      </c>
      <c r="D2184" s="743" t="s">
        <v>5665</v>
      </c>
      <c r="E2184" s="744" t="s">
        <v>3563</v>
      </c>
      <c r="F2184" s="662" t="s">
        <v>3512</v>
      </c>
      <c r="G2184" s="662" t="s">
        <v>3746</v>
      </c>
      <c r="H2184" s="662" t="s">
        <v>597</v>
      </c>
      <c r="I2184" s="662" t="s">
        <v>5480</v>
      </c>
      <c r="J2184" s="662" t="s">
        <v>1852</v>
      </c>
      <c r="K2184" s="662" t="s">
        <v>5481</v>
      </c>
      <c r="L2184" s="663">
        <v>0</v>
      </c>
      <c r="M2184" s="663">
        <v>0</v>
      </c>
      <c r="N2184" s="662">
        <v>2</v>
      </c>
      <c r="O2184" s="745">
        <v>1</v>
      </c>
      <c r="P2184" s="663">
        <v>0</v>
      </c>
      <c r="Q2184" s="678"/>
      <c r="R2184" s="662">
        <v>2</v>
      </c>
      <c r="S2184" s="678">
        <v>1</v>
      </c>
      <c r="T2184" s="745">
        <v>1</v>
      </c>
      <c r="U2184" s="701">
        <v>1</v>
      </c>
    </row>
    <row r="2185" spans="1:21" ht="14.4" customHeight="1" x14ac:dyDescent="0.3">
      <c r="A2185" s="661">
        <v>4</v>
      </c>
      <c r="B2185" s="662" t="s">
        <v>3182</v>
      </c>
      <c r="C2185" s="662" t="s">
        <v>3518</v>
      </c>
      <c r="D2185" s="743" t="s">
        <v>5665</v>
      </c>
      <c r="E2185" s="744" t="s">
        <v>3563</v>
      </c>
      <c r="F2185" s="662" t="s">
        <v>3512</v>
      </c>
      <c r="G2185" s="662" t="s">
        <v>3873</v>
      </c>
      <c r="H2185" s="662" t="s">
        <v>597</v>
      </c>
      <c r="I2185" s="662" t="s">
        <v>5482</v>
      </c>
      <c r="J2185" s="662" t="s">
        <v>3912</v>
      </c>
      <c r="K2185" s="662" t="s">
        <v>3913</v>
      </c>
      <c r="L2185" s="663">
        <v>141.04</v>
      </c>
      <c r="M2185" s="663">
        <v>141.04</v>
      </c>
      <c r="N2185" s="662">
        <v>1</v>
      </c>
      <c r="O2185" s="745">
        <v>0.5</v>
      </c>
      <c r="P2185" s="663">
        <v>141.04</v>
      </c>
      <c r="Q2185" s="678">
        <v>1</v>
      </c>
      <c r="R2185" s="662">
        <v>1</v>
      </c>
      <c r="S2185" s="678">
        <v>1</v>
      </c>
      <c r="T2185" s="745">
        <v>0.5</v>
      </c>
      <c r="U2185" s="701">
        <v>1</v>
      </c>
    </row>
    <row r="2186" spans="1:21" ht="14.4" customHeight="1" x14ac:dyDescent="0.3">
      <c r="A2186" s="661">
        <v>4</v>
      </c>
      <c r="B2186" s="662" t="s">
        <v>3182</v>
      </c>
      <c r="C2186" s="662" t="s">
        <v>3518</v>
      </c>
      <c r="D2186" s="743" t="s">
        <v>5665</v>
      </c>
      <c r="E2186" s="744" t="s">
        <v>3563</v>
      </c>
      <c r="F2186" s="662" t="s">
        <v>3512</v>
      </c>
      <c r="G2186" s="662" t="s">
        <v>3572</v>
      </c>
      <c r="H2186" s="662" t="s">
        <v>1373</v>
      </c>
      <c r="I2186" s="662" t="s">
        <v>3689</v>
      </c>
      <c r="J2186" s="662" t="s">
        <v>1524</v>
      </c>
      <c r="K2186" s="662" t="s">
        <v>2399</v>
      </c>
      <c r="L2186" s="663">
        <v>815.1</v>
      </c>
      <c r="M2186" s="663">
        <v>815.1</v>
      </c>
      <c r="N2186" s="662">
        <v>1</v>
      </c>
      <c r="O2186" s="745">
        <v>0.5</v>
      </c>
      <c r="P2186" s="663">
        <v>815.1</v>
      </c>
      <c r="Q2186" s="678">
        <v>1</v>
      </c>
      <c r="R2186" s="662">
        <v>1</v>
      </c>
      <c r="S2186" s="678">
        <v>1</v>
      </c>
      <c r="T2186" s="745">
        <v>0.5</v>
      </c>
      <c r="U2186" s="701">
        <v>1</v>
      </c>
    </row>
    <row r="2187" spans="1:21" ht="14.4" customHeight="1" x14ac:dyDescent="0.3">
      <c r="A2187" s="661">
        <v>4</v>
      </c>
      <c r="B2187" s="662" t="s">
        <v>3182</v>
      </c>
      <c r="C2187" s="662" t="s">
        <v>3518</v>
      </c>
      <c r="D2187" s="743" t="s">
        <v>5665</v>
      </c>
      <c r="E2187" s="744" t="s">
        <v>3563</v>
      </c>
      <c r="F2187" s="662" t="s">
        <v>3512</v>
      </c>
      <c r="G2187" s="662" t="s">
        <v>3877</v>
      </c>
      <c r="H2187" s="662" t="s">
        <v>597</v>
      </c>
      <c r="I2187" s="662" t="s">
        <v>5356</v>
      </c>
      <c r="J2187" s="662" t="s">
        <v>3879</v>
      </c>
      <c r="K2187" s="662" t="s">
        <v>5357</v>
      </c>
      <c r="L2187" s="663">
        <v>0</v>
      </c>
      <c r="M2187" s="663">
        <v>0</v>
      </c>
      <c r="N2187" s="662">
        <v>1</v>
      </c>
      <c r="O2187" s="745">
        <v>1</v>
      </c>
      <c r="P2187" s="663"/>
      <c r="Q2187" s="678"/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4</v>
      </c>
      <c r="B2188" s="662" t="s">
        <v>3182</v>
      </c>
      <c r="C2188" s="662" t="s">
        <v>3518</v>
      </c>
      <c r="D2188" s="743" t="s">
        <v>5665</v>
      </c>
      <c r="E2188" s="744" t="s">
        <v>3563</v>
      </c>
      <c r="F2188" s="662" t="s">
        <v>3512</v>
      </c>
      <c r="G2188" s="662" t="s">
        <v>3705</v>
      </c>
      <c r="H2188" s="662" t="s">
        <v>597</v>
      </c>
      <c r="I2188" s="662" t="s">
        <v>721</v>
      </c>
      <c r="J2188" s="662" t="s">
        <v>3706</v>
      </c>
      <c r="K2188" s="662" t="s">
        <v>3707</v>
      </c>
      <c r="L2188" s="663">
        <v>0</v>
      </c>
      <c r="M2188" s="663">
        <v>0</v>
      </c>
      <c r="N2188" s="662">
        <v>3</v>
      </c>
      <c r="O2188" s="745">
        <v>1.5</v>
      </c>
      <c r="P2188" s="663">
        <v>0</v>
      </c>
      <c r="Q2188" s="678"/>
      <c r="R2188" s="662">
        <v>3</v>
      </c>
      <c r="S2188" s="678">
        <v>1</v>
      </c>
      <c r="T2188" s="745">
        <v>1.5</v>
      </c>
      <c r="U2188" s="701">
        <v>1</v>
      </c>
    </row>
    <row r="2189" spans="1:21" ht="14.4" customHeight="1" x14ac:dyDescent="0.3">
      <c r="A2189" s="661">
        <v>4</v>
      </c>
      <c r="B2189" s="662" t="s">
        <v>3182</v>
      </c>
      <c r="C2189" s="662" t="s">
        <v>3518</v>
      </c>
      <c r="D2189" s="743" t="s">
        <v>5665</v>
      </c>
      <c r="E2189" s="744" t="s">
        <v>3563</v>
      </c>
      <c r="F2189" s="662" t="s">
        <v>3512</v>
      </c>
      <c r="G2189" s="662" t="s">
        <v>3592</v>
      </c>
      <c r="H2189" s="662" t="s">
        <v>597</v>
      </c>
      <c r="I2189" s="662" t="s">
        <v>1329</v>
      </c>
      <c r="J2189" s="662" t="s">
        <v>1330</v>
      </c>
      <c r="K2189" s="662" t="s">
        <v>1331</v>
      </c>
      <c r="L2189" s="663">
        <v>108.44</v>
      </c>
      <c r="M2189" s="663">
        <v>216.88</v>
      </c>
      <c r="N2189" s="662">
        <v>2</v>
      </c>
      <c r="O2189" s="745">
        <v>1</v>
      </c>
      <c r="P2189" s="663">
        <v>216.88</v>
      </c>
      <c r="Q2189" s="678">
        <v>1</v>
      </c>
      <c r="R2189" s="662">
        <v>2</v>
      </c>
      <c r="S2189" s="678">
        <v>1</v>
      </c>
      <c r="T2189" s="745">
        <v>1</v>
      </c>
      <c r="U2189" s="701">
        <v>1</v>
      </c>
    </row>
    <row r="2190" spans="1:21" ht="14.4" customHeight="1" x14ac:dyDescent="0.3">
      <c r="A2190" s="661">
        <v>4</v>
      </c>
      <c r="B2190" s="662" t="s">
        <v>3182</v>
      </c>
      <c r="C2190" s="662" t="s">
        <v>3518</v>
      </c>
      <c r="D2190" s="743" t="s">
        <v>5665</v>
      </c>
      <c r="E2190" s="744" t="s">
        <v>3563</v>
      </c>
      <c r="F2190" s="662" t="s">
        <v>3512</v>
      </c>
      <c r="G2190" s="662" t="s">
        <v>4046</v>
      </c>
      <c r="H2190" s="662" t="s">
        <v>1373</v>
      </c>
      <c r="I2190" s="662" t="s">
        <v>4047</v>
      </c>
      <c r="J2190" s="662" t="s">
        <v>4048</v>
      </c>
      <c r="K2190" s="662" t="s">
        <v>4049</v>
      </c>
      <c r="L2190" s="663">
        <v>63.75</v>
      </c>
      <c r="M2190" s="663">
        <v>255</v>
      </c>
      <c r="N2190" s="662">
        <v>4</v>
      </c>
      <c r="O2190" s="745">
        <v>2</v>
      </c>
      <c r="P2190" s="663">
        <v>127.5</v>
      </c>
      <c r="Q2190" s="678">
        <v>0.5</v>
      </c>
      <c r="R2190" s="662">
        <v>2</v>
      </c>
      <c r="S2190" s="678">
        <v>0.5</v>
      </c>
      <c r="T2190" s="745">
        <v>1</v>
      </c>
      <c r="U2190" s="701">
        <v>0.5</v>
      </c>
    </row>
    <row r="2191" spans="1:21" ht="14.4" customHeight="1" x14ac:dyDescent="0.3">
      <c r="A2191" s="661">
        <v>4</v>
      </c>
      <c r="B2191" s="662" t="s">
        <v>3182</v>
      </c>
      <c r="C2191" s="662" t="s">
        <v>3518</v>
      </c>
      <c r="D2191" s="743" t="s">
        <v>5665</v>
      </c>
      <c r="E2191" s="744" t="s">
        <v>3563</v>
      </c>
      <c r="F2191" s="662" t="s">
        <v>3512</v>
      </c>
      <c r="G2191" s="662" t="s">
        <v>4050</v>
      </c>
      <c r="H2191" s="662" t="s">
        <v>1373</v>
      </c>
      <c r="I2191" s="662" t="s">
        <v>4053</v>
      </c>
      <c r="J2191" s="662" t="s">
        <v>4052</v>
      </c>
      <c r="K2191" s="662" t="s">
        <v>1783</v>
      </c>
      <c r="L2191" s="663">
        <v>123.2</v>
      </c>
      <c r="M2191" s="663">
        <v>123.2</v>
      </c>
      <c r="N2191" s="662">
        <v>1</v>
      </c>
      <c r="O2191" s="745">
        <v>0.5</v>
      </c>
      <c r="P2191" s="663">
        <v>123.2</v>
      </c>
      <c r="Q2191" s="678">
        <v>1</v>
      </c>
      <c r="R2191" s="662">
        <v>1</v>
      </c>
      <c r="S2191" s="678">
        <v>1</v>
      </c>
      <c r="T2191" s="745">
        <v>0.5</v>
      </c>
      <c r="U2191" s="701">
        <v>1</v>
      </c>
    </row>
    <row r="2192" spans="1:21" ht="14.4" customHeight="1" x14ac:dyDescent="0.3">
      <c r="A2192" s="661">
        <v>4</v>
      </c>
      <c r="B2192" s="662" t="s">
        <v>3182</v>
      </c>
      <c r="C2192" s="662" t="s">
        <v>3518</v>
      </c>
      <c r="D2192" s="743" t="s">
        <v>5665</v>
      </c>
      <c r="E2192" s="744" t="s">
        <v>3563</v>
      </c>
      <c r="F2192" s="662" t="s">
        <v>3512</v>
      </c>
      <c r="G2192" s="662" t="s">
        <v>4050</v>
      </c>
      <c r="H2192" s="662" t="s">
        <v>1373</v>
      </c>
      <c r="I2192" s="662" t="s">
        <v>4914</v>
      </c>
      <c r="J2192" s="662" t="s">
        <v>4057</v>
      </c>
      <c r="K2192" s="662" t="s">
        <v>4915</v>
      </c>
      <c r="L2192" s="663">
        <v>246.39</v>
      </c>
      <c r="M2192" s="663">
        <v>985.56</v>
      </c>
      <c r="N2192" s="662">
        <v>4</v>
      </c>
      <c r="O2192" s="745">
        <v>4</v>
      </c>
      <c r="P2192" s="663">
        <v>492.78</v>
      </c>
      <c r="Q2192" s="678">
        <v>0.5</v>
      </c>
      <c r="R2192" s="662">
        <v>2</v>
      </c>
      <c r="S2192" s="678">
        <v>0.5</v>
      </c>
      <c r="T2192" s="745">
        <v>2</v>
      </c>
      <c r="U2192" s="701">
        <v>0.5</v>
      </c>
    </row>
    <row r="2193" spans="1:21" ht="14.4" customHeight="1" x14ac:dyDescent="0.3">
      <c r="A2193" s="661">
        <v>4</v>
      </c>
      <c r="B2193" s="662" t="s">
        <v>3182</v>
      </c>
      <c r="C2193" s="662" t="s">
        <v>3518</v>
      </c>
      <c r="D2193" s="743" t="s">
        <v>5665</v>
      </c>
      <c r="E2193" s="744" t="s">
        <v>3563</v>
      </c>
      <c r="F2193" s="662" t="s">
        <v>3512</v>
      </c>
      <c r="G2193" s="662" t="s">
        <v>4050</v>
      </c>
      <c r="H2193" s="662" t="s">
        <v>597</v>
      </c>
      <c r="I2193" s="662" t="s">
        <v>5516</v>
      </c>
      <c r="J2193" s="662" t="s">
        <v>4057</v>
      </c>
      <c r="K2193" s="662" t="s">
        <v>5517</v>
      </c>
      <c r="L2193" s="663">
        <v>0</v>
      </c>
      <c r="M2193" s="663">
        <v>0</v>
      </c>
      <c r="N2193" s="662">
        <v>1</v>
      </c>
      <c r="O2193" s="745">
        <v>1</v>
      </c>
      <c r="P2193" s="663"/>
      <c r="Q2193" s="678"/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4</v>
      </c>
      <c r="B2194" s="662" t="s">
        <v>3182</v>
      </c>
      <c r="C2194" s="662" t="s">
        <v>3518</v>
      </c>
      <c r="D2194" s="743" t="s">
        <v>5665</v>
      </c>
      <c r="E2194" s="744" t="s">
        <v>3563</v>
      </c>
      <c r="F2194" s="662" t="s">
        <v>3512</v>
      </c>
      <c r="G2194" s="662" t="s">
        <v>3593</v>
      </c>
      <c r="H2194" s="662" t="s">
        <v>597</v>
      </c>
      <c r="I2194" s="662" t="s">
        <v>806</v>
      </c>
      <c r="J2194" s="662" t="s">
        <v>3594</v>
      </c>
      <c r="K2194" s="662" t="s">
        <v>3595</v>
      </c>
      <c r="L2194" s="663">
        <v>0</v>
      </c>
      <c r="M2194" s="663">
        <v>0</v>
      </c>
      <c r="N2194" s="662">
        <v>4</v>
      </c>
      <c r="O2194" s="745">
        <v>3</v>
      </c>
      <c r="P2194" s="663">
        <v>0</v>
      </c>
      <c r="Q2194" s="678"/>
      <c r="R2194" s="662">
        <v>1</v>
      </c>
      <c r="S2194" s="678">
        <v>0.25</v>
      </c>
      <c r="T2194" s="745">
        <v>1</v>
      </c>
      <c r="U2194" s="701">
        <v>0.33333333333333331</v>
      </c>
    </row>
    <row r="2195" spans="1:21" ht="14.4" customHeight="1" x14ac:dyDescent="0.3">
      <c r="A2195" s="661">
        <v>4</v>
      </c>
      <c r="B2195" s="662" t="s">
        <v>3182</v>
      </c>
      <c r="C2195" s="662" t="s">
        <v>3518</v>
      </c>
      <c r="D2195" s="743" t="s">
        <v>5665</v>
      </c>
      <c r="E2195" s="744" t="s">
        <v>3563</v>
      </c>
      <c r="F2195" s="662" t="s">
        <v>3512</v>
      </c>
      <c r="G2195" s="662" t="s">
        <v>4060</v>
      </c>
      <c r="H2195" s="662" t="s">
        <v>597</v>
      </c>
      <c r="I2195" s="662" t="s">
        <v>2077</v>
      </c>
      <c r="J2195" s="662" t="s">
        <v>4061</v>
      </c>
      <c r="K2195" s="662" t="s">
        <v>4062</v>
      </c>
      <c r="L2195" s="663">
        <v>140.62</v>
      </c>
      <c r="M2195" s="663">
        <v>2531.1600000000003</v>
      </c>
      <c r="N2195" s="662">
        <v>18</v>
      </c>
      <c r="O2195" s="745">
        <v>5</v>
      </c>
      <c r="P2195" s="663">
        <v>2109.3000000000002</v>
      </c>
      <c r="Q2195" s="678">
        <v>0.83333333333333326</v>
      </c>
      <c r="R2195" s="662">
        <v>15</v>
      </c>
      <c r="S2195" s="678">
        <v>0.83333333333333337</v>
      </c>
      <c r="T2195" s="745">
        <v>4</v>
      </c>
      <c r="U2195" s="701">
        <v>0.8</v>
      </c>
    </row>
    <row r="2196" spans="1:21" ht="14.4" customHeight="1" x14ac:dyDescent="0.3">
      <c r="A2196" s="661">
        <v>4</v>
      </c>
      <c r="B2196" s="662" t="s">
        <v>3182</v>
      </c>
      <c r="C2196" s="662" t="s">
        <v>3518</v>
      </c>
      <c r="D2196" s="743" t="s">
        <v>5665</v>
      </c>
      <c r="E2196" s="744" t="s">
        <v>3563</v>
      </c>
      <c r="F2196" s="662" t="s">
        <v>3512</v>
      </c>
      <c r="G2196" s="662" t="s">
        <v>4060</v>
      </c>
      <c r="H2196" s="662" t="s">
        <v>597</v>
      </c>
      <c r="I2196" s="662" t="s">
        <v>2077</v>
      </c>
      <c r="J2196" s="662" t="s">
        <v>4061</v>
      </c>
      <c r="K2196" s="662" t="s">
        <v>4062</v>
      </c>
      <c r="L2196" s="663">
        <v>194.19</v>
      </c>
      <c r="M2196" s="663">
        <v>1165.1399999999999</v>
      </c>
      <c r="N2196" s="662">
        <v>6</v>
      </c>
      <c r="O2196" s="745">
        <v>2</v>
      </c>
      <c r="P2196" s="663">
        <v>582.56999999999994</v>
      </c>
      <c r="Q2196" s="678">
        <v>0.5</v>
      </c>
      <c r="R2196" s="662">
        <v>3</v>
      </c>
      <c r="S2196" s="678">
        <v>0.5</v>
      </c>
      <c r="T2196" s="745">
        <v>1</v>
      </c>
      <c r="U2196" s="701">
        <v>0.5</v>
      </c>
    </row>
    <row r="2197" spans="1:21" ht="14.4" customHeight="1" x14ac:dyDescent="0.3">
      <c r="A2197" s="661">
        <v>4</v>
      </c>
      <c r="B2197" s="662" t="s">
        <v>3182</v>
      </c>
      <c r="C2197" s="662" t="s">
        <v>3518</v>
      </c>
      <c r="D2197" s="743" t="s">
        <v>5665</v>
      </c>
      <c r="E2197" s="744" t="s">
        <v>3563</v>
      </c>
      <c r="F2197" s="662" t="s">
        <v>3512</v>
      </c>
      <c r="G2197" s="662" t="s">
        <v>3890</v>
      </c>
      <c r="H2197" s="662" t="s">
        <v>597</v>
      </c>
      <c r="I2197" s="662" t="s">
        <v>5518</v>
      </c>
      <c r="J2197" s="662" t="s">
        <v>5491</v>
      </c>
      <c r="K2197" s="662" t="s">
        <v>5519</v>
      </c>
      <c r="L2197" s="663">
        <v>0</v>
      </c>
      <c r="M2197" s="663">
        <v>0</v>
      </c>
      <c r="N2197" s="662">
        <v>1</v>
      </c>
      <c r="O2197" s="745">
        <v>1</v>
      </c>
      <c r="P2197" s="663">
        <v>0</v>
      </c>
      <c r="Q2197" s="678"/>
      <c r="R2197" s="662">
        <v>1</v>
      </c>
      <c r="S2197" s="678">
        <v>1</v>
      </c>
      <c r="T2197" s="745">
        <v>1</v>
      </c>
      <c r="U2197" s="701">
        <v>1</v>
      </c>
    </row>
    <row r="2198" spans="1:21" ht="14.4" customHeight="1" x14ac:dyDescent="0.3">
      <c r="A2198" s="661">
        <v>4</v>
      </c>
      <c r="B2198" s="662" t="s">
        <v>3182</v>
      </c>
      <c r="C2198" s="662" t="s">
        <v>3518</v>
      </c>
      <c r="D2198" s="743" t="s">
        <v>5665</v>
      </c>
      <c r="E2198" s="744" t="s">
        <v>3563</v>
      </c>
      <c r="F2198" s="662" t="s">
        <v>3512</v>
      </c>
      <c r="G2198" s="662" t="s">
        <v>5520</v>
      </c>
      <c r="H2198" s="662" t="s">
        <v>597</v>
      </c>
      <c r="I2198" s="662" t="s">
        <v>5521</v>
      </c>
      <c r="J2198" s="662" t="s">
        <v>5522</v>
      </c>
      <c r="K2198" s="662" t="s">
        <v>5523</v>
      </c>
      <c r="L2198" s="663">
        <v>0</v>
      </c>
      <c r="M2198" s="663">
        <v>0</v>
      </c>
      <c r="N2198" s="662">
        <v>1</v>
      </c>
      <c r="O2198" s="745">
        <v>0.5</v>
      </c>
      <c r="P2198" s="663">
        <v>0</v>
      </c>
      <c r="Q2198" s="678"/>
      <c r="R2198" s="662">
        <v>1</v>
      </c>
      <c r="S2198" s="678">
        <v>1</v>
      </c>
      <c r="T2198" s="745">
        <v>0.5</v>
      </c>
      <c r="U2198" s="701">
        <v>1</v>
      </c>
    </row>
    <row r="2199" spans="1:21" ht="14.4" customHeight="1" x14ac:dyDescent="0.3">
      <c r="A2199" s="661">
        <v>4</v>
      </c>
      <c r="B2199" s="662" t="s">
        <v>3182</v>
      </c>
      <c r="C2199" s="662" t="s">
        <v>3518</v>
      </c>
      <c r="D2199" s="743" t="s">
        <v>5665</v>
      </c>
      <c r="E2199" s="744" t="s">
        <v>3563</v>
      </c>
      <c r="F2199" s="662" t="s">
        <v>3512</v>
      </c>
      <c r="G2199" s="662" t="s">
        <v>3599</v>
      </c>
      <c r="H2199" s="662" t="s">
        <v>597</v>
      </c>
      <c r="I2199" s="662" t="s">
        <v>5524</v>
      </c>
      <c r="J2199" s="662" t="s">
        <v>3601</v>
      </c>
      <c r="K2199" s="662" t="s">
        <v>2249</v>
      </c>
      <c r="L2199" s="663">
        <v>0</v>
      </c>
      <c r="M2199" s="663">
        <v>0</v>
      </c>
      <c r="N2199" s="662">
        <v>2</v>
      </c>
      <c r="O2199" s="745">
        <v>1</v>
      </c>
      <c r="P2199" s="663">
        <v>0</v>
      </c>
      <c r="Q2199" s="678"/>
      <c r="R2199" s="662">
        <v>2</v>
      </c>
      <c r="S2199" s="678">
        <v>1</v>
      </c>
      <c r="T2199" s="745">
        <v>1</v>
      </c>
      <c r="U2199" s="701">
        <v>1</v>
      </c>
    </row>
    <row r="2200" spans="1:21" ht="14.4" customHeight="1" x14ac:dyDescent="0.3">
      <c r="A2200" s="661">
        <v>4</v>
      </c>
      <c r="B2200" s="662" t="s">
        <v>3182</v>
      </c>
      <c r="C2200" s="662" t="s">
        <v>3518</v>
      </c>
      <c r="D2200" s="743" t="s">
        <v>5665</v>
      </c>
      <c r="E2200" s="744" t="s">
        <v>3563</v>
      </c>
      <c r="F2200" s="662" t="s">
        <v>3514</v>
      </c>
      <c r="G2200" s="662" t="s">
        <v>3820</v>
      </c>
      <c r="H2200" s="662" t="s">
        <v>597</v>
      </c>
      <c r="I2200" s="662" t="s">
        <v>5436</v>
      </c>
      <c r="J2200" s="662" t="s">
        <v>3822</v>
      </c>
      <c r="K2200" s="662" t="s">
        <v>5437</v>
      </c>
      <c r="L2200" s="663">
        <v>50</v>
      </c>
      <c r="M2200" s="663">
        <v>1400</v>
      </c>
      <c r="N2200" s="662">
        <v>28</v>
      </c>
      <c r="O2200" s="745">
        <v>13</v>
      </c>
      <c r="P2200" s="663">
        <v>1150</v>
      </c>
      <c r="Q2200" s="678">
        <v>0.8214285714285714</v>
      </c>
      <c r="R2200" s="662">
        <v>23</v>
      </c>
      <c r="S2200" s="678">
        <v>0.8214285714285714</v>
      </c>
      <c r="T2200" s="745">
        <v>11</v>
      </c>
      <c r="U2200" s="701">
        <v>0.84615384615384615</v>
      </c>
    </row>
    <row r="2201" spans="1:21" ht="14.4" customHeight="1" x14ac:dyDescent="0.3">
      <c r="A2201" s="661">
        <v>4</v>
      </c>
      <c r="B2201" s="662" t="s">
        <v>3182</v>
      </c>
      <c r="C2201" s="662" t="s">
        <v>3518</v>
      </c>
      <c r="D2201" s="743" t="s">
        <v>5665</v>
      </c>
      <c r="E2201" s="744" t="s">
        <v>3563</v>
      </c>
      <c r="F2201" s="662" t="s">
        <v>3514</v>
      </c>
      <c r="G2201" s="662" t="s">
        <v>3820</v>
      </c>
      <c r="H2201" s="662" t="s">
        <v>597</v>
      </c>
      <c r="I2201" s="662" t="s">
        <v>3821</v>
      </c>
      <c r="J2201" s="662" t="s">
        <v>3822</v>
      </c>
      <c r="K2201" s="662" t="s">
        <v>3823</v>
      </c>
      <c r="L2201" s="663">
        <v>50</v>
      </c>
      <c r="M2201" s="663">
        <v>350</v>
      </c>
      <c r="N2201" s="662">
        <v>7</v>
      </c>
      <c r="O2201" s="745">
        <v>3</v>
      </c>
      <c r="P2201" s="663">
        <v>350</v>
      </c>
      <c r="Q2201" s="678">
        <v>1</v>
      </c>
      <c r="R2201" s="662">
        <v>7</v>
      </c>
      <c r="S2201" s="678">
        <v>1</v>
      </c>
      <c r="T2201" s="745">
        <v>3</v>
      </c>
      <c r="U2201" s="701">
        <v>1</v>
      </c>
    </row>
    <row r="2202" spans="1:21" ht="14.4" customHeight="1" x14ac:dyDescent="0.3">
      <c r="A2202" s="661">
        <v>4</v>
      </c>
      <c r="B2202" s="662" t="s">
        <v>3182</v>
      </c>
      <c r="C2202" s="662" t="s">
        <v>3518</v>
      </c>
      <c r="D2202" s="743" t="s">
        <v>5665</v>
      </c>
      <c r="E2202" s="744" t="s">
        <v>3563</v>
      </c>
      <c r="F2202" s="662" t="s">
        <v>3514</v>
      </c>
      <c r="G2202" s="662" t="s">
        <v>3820</v>
      </c>
      <c r="H2202" s="662" t="s">
        <v>597</v>
      </c>
      <c r="I2202" s="662" t="s">
        <v>5525</v>
      </c>
      <c r="J2202" s="662" t="s">
        <v>4469</v>
      </c>
      <c r="K2202" s="662" t="s">
        <v>5526</v>
      </c>
      <c r="L2202" s="663">
        <v>31.09</v>
      </c>
      <c r="M2202" s="663">
        <v>62.18</v>
      </c>
      <c r="N2202" s="662">
        <v>2</v>
      </c>
      <c r="O2202" s="745">
        <v>1</v>
      </c>
      <c r="P2202" s="663">
        <v>62.18</v>
      </c>
      <c r="Q2202" s="678">
        <v>1</v>
      </c>
      <c r="R2202" s="662">
        <v>2</v>
      </c>
      <c r="S2202" s="678">
        <v>1</v>
      </c>
      <c r="T2202" s="745">
        <v>1</v>
      </c>
      <c r="U2202" s="701">
        <v>1</v>
      </c>
    </row>
    <row r="2203" spans="1:21" ht="14.4" customHeight="1" x14ac:dyDescent="0.3">
      <c r="A2203" s="661">
        <v>4</v>
      </c>
      <c r="B2203" s="662" t="s">
        <v>3182</v>
      </c>
      <c r="C2203" s="662" t="s">
        <v>3518</v>
      </c>
      <c r="D2203" s="743" t="s">
        <v>5665</v>
      </c>
      <c r="E2203" s="744" t="s">
        <v>3563</v>
      </c>
      <c r="F2203" s="662" t="s">
        <v>3514</v>
      </c>
      <c r="G2203" s="662" t="s">
        <v>3820</v>
      </c>
      <c r="H2203" s="662" t="s">
        <v>597</v>
      </c>
      <c r="I2203" s="662" t="s">
        <v>4471</v>
      </c>
      <c r="J2203" s="662" t="s">
        <v>4472</v>
      </c>
      <c r="K2203" s="662" t="s">
        <v>4473</v>
      </c>
      <c r="L2203" s="663">
        <v>99</v>
      </c>
      <c r="M2203" s="663">
        <v>99</v>
      </c>
      <c r="N2203" s="662">
        <v>1</v>
      </c>
      <c r="O2203" s="745">
        <v>1</v>
      </c>
      <c r="P2203" s="663">
        <v>99</v>
      </c>
      <c r="Q2203" s="678">
        <v>1</v>
      </c>
      <c r="R2203" s="662">
        <v>1</v>
      </c>
      <c r="S2203" s="678">
        <v>1</v>
      </c>
      <c r="T2203" s="745">
        <v>1</v>
      </c>
      <c r="U2203" s="701">
        <v>1</v>
      </c>
    </row>
    <row r="2204" spans="1:21" ht="14.4" customHeight="1" x14ac:dyDescent="0.3">
      <c r="A2204" s="661">
        <v>4</v>
      </c>
      <c r="B2204" s="662" t="s">
        <v>3182</v>
      </c>
      <c r="C2204" s="662" t="s">
        <v>3518</v>
      </c>
      <c r="D2204" s="743" t="s">
        <v>5665</v>
      </c>
      <c r="E2204" s="744" t="s">
        <v>3563</v>
      </c>
      <c r="F2204" s="662" t="s">
        <v>3514</v>
      </c>
      <c r="G2204" s="662" t="s">
        <v>3820</v>
      </c>
      <c r="H2204" s="662" t="s">
        <v>597</v>
      </c>
      <c r="I2204" s="662" t="s">
        <v>5527</v>
      </c>
      <c r="J2204" s="662" t="s">
        <v>5528</v>
      </c>
      <c r="K2204" s="662" t="s">
        <v>5529</v>
      </c>
      <c r="L2204" s="663">
        <v>1438.95</v>
      </c>
      <c r="M2204" s="663">
        <v>2877.9</v>
      </c>
      <c r="N2204" s="662">
        <v>2</v>
      </c>
      <c r="O2204" s="745">
        <v>1</v>
      </c>
      <c r="P2204" s="663"/>
      <c r="Q2204" s="678">
        <v>0</v>
      </c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4</v>
      </c>
      <c r="B2205" s="662" t="s">
        <v>3182</v>
      </c>
      <c r="C2205" s="662" t="s">
        <v>3518</v>
      </c>
      <c r="D2205" s="743" t="s">
        <v>5665</v>
      </c>
      <c r="E2205" s="744" t="s">
        <v>3563</v>
      </c>
      <c r="F2205" s="662" t="s">
        <v>3514</v>
      </c>
      <c r="G2205" s="662" t="s">
        <v>3820</v>
      </c>
      <c r="H2205" s="662" t="s">
        <v>597</v>
      </c>
      <c r="I2205" s="662" t="s">
        <v>5530</v>
      </c>
      <c r="J2205" s="662" t="s">
        <v>5531</v>
      </c>
      <c r="K2205" s="662" t="s">
        <v>5437</v>
      </c>
      <c r="L2205" s="663">
        <v>49.78</v>
      </c>
      <c r="M2205" s="663">
        <v>99.56</v>
      </c>
      <c r="N2205" s="662">
        <v>2</v>
      </c>
      <c r="O2205" s="745">
        <v>1</v>
      </c>
      <c r="P2205" s="663"/>
      <c r="Q2205" s="678">
        <v>0</v>
      </c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4</v>
      </c>
      <c r="B2206" s="662" t="s">
        <v>3182</v>
      </c>
      <c r="C2206" s="662" t="s">
        <v>3518</v>
      </c>
      <c r="D2206" s="743" t="s">
        <v>5665</v>
      </c>
      <c r="E2206" s="744" t="s">
        <v>3563</v>
      </c>
      <c r="F2206" s="662" t="s">
        <v>3514</v>
      </c>
      <c r="G2206" s="662" t="s">
        <v>3976</v>
      </c>
      <c r="H2206" s="662" t="s">
        <v>597</v>
      </c>
      <c r="I2206" s="662" t="s">
        <v>3977</v>
      </c>
      <c r="J2206" s="662" t="s">
        <v>3978</v>
      </c>
      <c r="K2206" s="662" t="s">
        <v>3979</v>
      </c>
      <c r="L2206" s="663">
        <v>410</v>
      </c>
      <c r="M2206" s="663">
        <v>45510</v>
      </c>
      <c r="N2206" s="662">
        <v>111</v>
      </c>
      <c r="O2206" s="745">
        <v>111</v>
      </c>
      <c r="P2206" s="663">
        <v>44690</v>
      </c>
      <c r="Q2206" s="678">
        <v>0.98198198198198194</v>
      </c>
      <c r="R2206" s="662">
        <v>109</v>
      </c>
      <c r="S2206" s="678">
        <v>0.98198198198198194</v>
      </c>
      <c r="T2206" s="745">
        <v>109</v>
      </c>
      <c r="U2206" s="701">
        <v>0.98198198198198194</v>
      </c>
    </row>
    <row r="2207" spans="1:21" ht="14.4" customHeight="1" x14ac:dyDescent="0.3">
      <c r="A2207" s="661">
        <v>4</v>
      </c>
      <c r="B2207" s="662" t="s">
        <v>3182</v>
      </c>
      <c r="C2207" s="662" t="s">
        <v>3518</v>
      </c>
      <c r="D2207" s="743" t="s">
        <v>5665</v>
      </c>
      <c r="E2207" s="744" t="s">
        <v>3563</v>
      </c>
      <c r="F2207" s="662" t="s">
        <v>3514</v>
      </c>
      <c r="G2207" s="662" t="s">
        <v>3976</v>
      </c>
      <c r="H2207" s="662" t="s">
        <v>597</v>
      </c>
      <c r="I2207" s="662" t="s">
        <v>3980</v>
      </c>
      <c r="J2207" s="662" t="s">
        <v>3981</v>
      </c>
      <c r="K2207" s="662" t="s">
        <v>3982</v>
      </c>
      <c r="L2207" s="663">
        <v>566</v>
      </c>
      <c r="M2207" s="663">
        <v>3396</v>
      </c>
      <c r="N2207" s="662">
        <v>6</v>
      </c>
      <c r="O2207" s="745">
        <v>6</v>
      </c>
      <c r="P2207" s="663">
        <v>1698</v>
      </c>
      <c r="Q2207" s="678">
        <v>0.5</v>
      </c>
      <c r="R2207" s="662">
        <v>3</v>
      </c>
      <c r="S2207" s="678">
        <v>0.5</v>
      </c>
      <c r="T2207" s="745">
        <v>3</v>
      </c>
      <c r="U2207" s="701">
        <v>0.5</v>
      </c>
    </row>
    <row r="2208" spans="1:21" ht="14.4" customHeight="1" x14ac:dyDescent="0.3">
      <c r="A2208" s="661">
        <v>4</v>
      </c>
      <c r="B2208" s="662" t="s">
        <v>3182</v>
      </c>
      <c r="C2208" s="662" t="s">
        <v>3518</v>
      </c>
      <c r="D2208" s="743" t="s">
        <v>5665</v>
      </c>
      <c r="E2208" s="744" t="s">
        <v>3563</v>
      </c>
      <c r="F2208" s="662" t="s">
        <v>3514</v>
      </c>
      <c r="G2208" s="662" t="s">
        <v>3768</v>
      </c>
      <c r="H2208" s="662" t="s">
        <v>597</v>
      </c>
      <c r="I2208" s="662" t="s">
        <v>5309</v>
      </c>
      <c r="J2208" s="662" t="s">
        <v>5310</v>
      </c>
      <c r="K2208" s="662" t="s">
        <v>5311</v>
      </c>
      <c r="L2208" s="663">
        <v>1800</v>
      </c>
      <c r="M2208" s="663">
        <v>32400</v>
      </c>
      <c r="N2208" s="662">
        <v>18</v>
      </c>
      <c r="O2208" s="745">
        <v>17</v>
      </c>
      <c r="P2208" s="663">
        <v>16200</v>
      </c>
      <c r="Q2208" s="678">
        <v>0.5</v>
      </c>
      <c r="R2208" s="662">
        <v>9</v>
      </c>
      <c r="S2208" s="678">
        <v>0.5</v>
      </c>
      <c r="T2208" s="745">
        <v>8</v>
      </c>
      <c r="U2208" s="701">
        <v>0.47058823529411764</v>
      </c>
    </row>
    <row r="2209" spans="1:21" ht="14.4" customHeight="1" x14ac:dyDescent="0.3">
      <c r="A2209" s="661">
        <v>4</v>
      </c>
      <c r="B2209" s="662" t="s">
        <v>3182</v>
      </c>
      <c r="C2209" s="662" t="s">
        <v>3518</v>
      </c>
      <c r="D2209" s="743" t="s">
        <v>5665</v>
      </c>
      <c r="E2209" s="744" t="s">
        <v>3563</v>
      </c>
      <c r="F2209" s="662" t="s">
        <v>3514</v>
      </c>
      <c r="G2209" s="662" t="s">
        <v>3768</v>
      </c>
      <c r="H2209" s="662" t="s">
        <v>597</v>
      </c>
      <c r="I2209" s="662" t="s">
        <v>3769</v>
      </c>
      <c r="J2209" s="662" t="s">
        <v>3770</v>
      </c>
      <c r="K2209" s="662" t="s">
        <v>3771</v>
      </c>
      <c r="L2209" s="663">
        <v>500</v>
      </c>
      <c r="M2209" s="663">
        <v>6500</v>
      </c>
      <c r="N2209" s="662">
        <v>13</v>
      </c>
      <c r="O2209" s="745">
        <v>13</v>
      </c>
      <c r="P2209" s="663">
        <v>6500</v>
      </c>
      <c r="Q2209" s="678">
        <v>1</v>
      </c>
      <c r="R2209" s="662">
        <v>13</v>
      </c>
      <c r="S2209" s="678">
        <v>1</v>
      </c>
      <c r="T2209" s="745">
        <v>13</v>
      </c>
      <c r="U2209" s="701">
        <v>1</v>
      </c>
    </row>
    <row r="2210" spans="1:21" ht="14.4" customHeight="1" x14ac:dyDescent="0.3">
      <c r="A2210" s="661">
        <v>4</v>
      </c>
      <c r="B2210" s="662" t="s">
        <v>3182</v>
      </c>
      <c r="C2210" s="662" t="s">
        <v>3518</v>
      </c>
      <c r="D2210" s="743" t="s">
        <v>5665</v>
      </c>
      <c r="E2210" s="744" t="s">
        <v>3563</v>
      </c>
      <c r="F2210" s="662" t="s">
        <v>3514</v>
      </c>
      <c r="G2210" s="662" t="s">
        <v>3768</v>
      </c>
      <c r="H2210" s="662" t="s">
        <v>597</v>
      </c>
      <c r="I2210" s="662" t="s">
        <v>3840</v>
      </c>
      <c r="J2210" s="662" t="s">
        <v>3841</v>
      </c>
      <c r="K2210" s="662" t="s">
        <v>3842</v>
      </c>
      <c r="L2210" s="663">
        <v>900</v>
      </c>
      <c r="M2210" s="663">
        <v>2700</v>
      </c>
      <c r="N2210" s="662">
        <v>3</v>
      </c>
      <c r="O2210" s="745">
        <v>3</v>
      </c>
      <c r="P2210" s="663">
        <v>2700</v>
      </c>
      <c r="Q2210" s="678">
        <v>1</v>
      </c>
      <c r="R2210" s="662">
        <v>3</v>
      </c>
      <c r="S2210" s="678">
        <v>1</v>
      </c>
      <c r="T2210" s="745">
        <v>3</v>
      </c>
      <c r="U2210" s="701">
        <v>1</v>
      </c>
    </row>
    <row r="2211" spans="1:21" ht="14.4" customHeight="1" x14ac:dyDescent="0.3">
      <c r="A2211" s="661">
        <v>4</v>
      </c>
      <c r="B2211" s="662" t="s">
        <v>3182</v>
      </c>
      <c r="C2211" s="662" t="s">
        <v>3518</v>
      </c>
      <c r="D2211" s="743" t="s">
        <v>5665</v>
      </c>
      <c r="E2211" s="744" t="s">
        <v>3563</v>
      </c>
      <c r="F2211" s="662" t="s">
        <v>3514</v>
      </c>
      <c r="G2211" s="662" t="s">
        <v>3768</v>
      </c>
      <c r="H2211" s="662" t="s">
        <v>597</v>
      </c>
      <c r="I2211" s="662" t="s">
        <v>3810</v>
      </c>
      <c r="J2211" s="662" t="s">
        <v>3811</v>
      </c>
      <c r="K2211" s="662" t="s">
        <v>3812</v>
      </c>
      <c r="L2211" s="663">
        <v>378.48</v>
      </c>
      <c r="M2211" s="663">
        <v>378.48</v>
      </c>
      <c r="N2211" s="662">
        <v>1</v>
      </c>
      <c r="O2211" s="745">
        <v>1</v>
      </c>
      <c r="P2211" s="663">
        <v>378.48</v>
      </c>
      <c r="Q2211" s="678">
        <v>1</v>
      </c>
      <c r="R2211" s="662">
        <v>1</v>
      </c>
      <c r="S2211" s="678">
        <v>1</v>
      </c>
      <c r="T2211" s="745">
        <v>1</v>
      </c>
      <c r="U2211" s="701">
        <v>1</v>
      </c>
    </row>
    <row r="2212" spans="1:21" ht="14.4" customHeight="1" x14ac:dyDescent="0.3">
      <c r="A2212" s="661">
        <v>4</v>
      </c>
      <c r="B2212" s="662" t="s">
        <v>3182</v>
      </c>
      <c r="C2212" s="662" t="s">
        <v>3518</v>
      </c>
      <c r="D2212" s="743" t="s">
        <v>5665</v>
      </c>
      <c r="E2212" s="744" t="s">
        <v>3563</v>
      </c>
      <c r="F2212" s="662" t="s">
        <v>3514</v>
      </c>
      <c r="G2212" s="662" t="s">
        <v>3768</v>
      </c>
      <c r="H2212" s="662" t="s">
        <v>597</v>
      </c>
      <c r="I2212" s="662" t="s">
        <v>5532</v>
      </c>
      <c r="J2212" s="662" t="s">
        <v>5533</v>
      </c>
      <c r="K2212" s="662" t="s">
        <v>5534</v>
      </c>
      <c r="L2212" s="663">
        <v>250</v>
      </c>
      <c r="M2212" s="663">
        <v>250</v>
      </c>
      <c r="N2212" s="662">
        <v>1</v>
      </c>
      <c r="O2212" s="745">
        <v>1</v>
      </c>
      <c r="P2212" s="663">
        <v>250</v>
      </c>
      <c r="Q2212" s="678">
        <v>1</v>
      </c>
      <c r="R2212" s="662">
        <v>1</v>
      </c>
      <c r="S2212" s="678">
        <v>1</v>
      </c>
      <c r="T2212" s="745">
        <v>1</v>
      </c>
      <c r="U2212" s="701">
        <v>1</v>
      </c>
    </row>
    <row r="2213" spans="1:21" ht="14.4" customHeight="1" x14ac:dyDescent="0.3">
      <c r="A2213" s="661">
        <v>4</v>
      </c>
      <c r="B2213" s="662" t="s">
        <v>3182</v>
      </c>
      <c r="C2213" s="662" t="s">
        <v>3518</v>
      </c>
      <c r="D2213" s="743" t="s">
        <v>5665</v>
      </c>
      <c r="E2213" s="744" t="s">
        <v>3564</v>
      </c>
      <c r="F2213" s="662" t="s">
        <v>3512</v>
      </c>
      <c r="G2213" s="662" t="s">
        <v>3844</v>
      </c>
      <c r="H2213" s="662" t="s">
        <v>597</v>
      </c>
      <c r="I2213" s="662" t="s">
        <v>973</v>
      </c>
      <c r="J2213" s="662" t="s">
        <v>974</v>
      </c>
      <c r="K2213" s="662" t="s">
        <v>975</v>
      </c>
      <c r="L2213" s="663">
        <v>122.87</v>
      </c>
      <c r="M2213" s="663">
        <v>122.87</v>
      </c>
      <c r="N2213" s="662">
        <v>1</v>
      </c>
      <c r="O2213" s="745">
        <v>1</v>
      </c>
      <c r="P2213" s="663"/>
      <c r="Q2213" s="678">
        <v>0</v>
      </c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4</v>
      </c>
      <c r="B2214" s="662" t="s">
        <v>3182</v>
      </c>
      <c r="C2214" s="662" t="s">
        <v>3518</v>
      </c>
      <c r="D2214" s="743" t="s">
        <v>5665</v>
      </c>
      <c r="E2214" s="744" t="s">
        <v>3564</v>
      </c>
      <c r="F2214" s="662" t="s">
        <v>3512</v>
      </c>
      <c r="G2214" s="662" t="s">
        <v>3573</v>
      </c>
      <c r="H2214" s="662" t="s">
        <v>597</v>
      </c>
      <c r="I2214" s="662" t="s">
        <v>4006</v>
      </c>
      <c r="J2214" s="662" t="s">
        <v>2273</v>
      </c>
      <c r="K2214" s="662" t="s">
        <v>4007</v>
      </c>
      <c r="L2214" s="663">
        <v>154.36000000000001</v>
      </c>
      <c r="M2214" s="663">
        <v>308.72000000000003</v>
      </c>
      <c r="N2214" s="662">
        <v>2</v>
      </c>
      <c r="O2214" s="745">
        <v>1</v>
      </c>
      <c r="P2214" s="663">
        <v>308.72000000000003</v>
      </c>
      <c r="Q2214" s="678">
        <v>1</v>
      </c>
      <c r="R2214" s="662">
        <v>2</v>
      </c>
      <c r="S2214" s="678">
        <v>1</v>
      </c>
      <c r="T2214" s="745">
        <v>1</v>
      </c>
      <c r="U2214" s="701">
        <v>1</v>
      </c>
    </row>
    <row r="2215" spans="1:21" ht="14.4" customHeight="1" x14ac:dyDescent="0.3">
      <c r="A2215" s="661">
        <v>4</v>
      </c>
      <c r="B2215" s="662" t="s">
        <v>3182</v>
      </c>
      <c r="C2215" s="662" t="s">
        <v>3518</v>
      </c>
      <c r="D2215" s="743" t="s">
        <v>5665</v>
      </c>
      <c r="E2215" s="744" t="s">
        <v>3564</v>
      </c>
      <c r="F2215" s="662" t="s">
        <v>3512</v>
      </c>
      <c r="G2215" s="662" t="s">
        <v>3573</v>
      </c>
      <c r="H2215" s="662" t="s">
        <v>1373</v>
      </c>
      <c r="I2215" s="662" t="s">
        <v>1641</v>
      </c>
      <c r="J2215" s="662" t="s">
        <v>1557</v>
      </c>
      <c r="K2215" s="662" t="s">
        <v>3351</v>
      </c>
      <c r="L2215" s="663">
        <v>154.36000000000001</v>
      </c>
      <c r="M2215" s="663">
        <v>1697.96</v>
      </c>
      <c r="N2215" s="662">
        <v>11</v>
      </c>
      <c r="O2215" s="745">
        <v>10.5</v>
      </c>
      <c r="P2215" s="663">
        <v>1080.52</v>
      </c>
      <c r="Q2215" s="678">
        <v>0.63636363636363635</v>
      </c>
      <c r="R2215" s="662">
        <v>7</v>
      </c>
      <c r="S2215" s="678">
        <v>0.63636363636363635</v>
      </c>
      <c r="T2215" s="745">
        <v>7</v>
      </c>
      <c r="U2215" s="701">
        <v>0.66666666666666663</v>
      </c>
    </row>
    <row r="2216" spans="1:21" ht="14.4" customHeight="1" x14ac:dyDescent="0.3">
      <c r="A2216" s="661">
        <v>4</v>
      </c>
      <c r="B2216" s="662" t="s">
        <v>3182</v>
      </c>
      <c r="C2216" s="662" t="s">
        <v>3518</v>
      </c>
      <c r="D2216" s="743" t="s">
        <v>5665</v>
      </c>
      <c r="E2216" s="744" t="s">
        <v>3564</v>
      </c>
      <c r="F2216" s="662" t="s">
        <v>3512</v>
      </c>
      <c r="G2216" s="662" t="s">
        <v>3849</v>
      </c>
      <c r="H2216" s="662" t="s">
        <v>597</v>
      </c>
      <c r="I2216" s="662" t="s">
        <v>3988</v>
      </c>
      <c r="J2216" s="662" t="s">
        <v>3989</v>
      </c>
      <c r="K2216" s="662" t="s">
        <v>3855</v>
      </c>
      <c r="L2216" s="663">
        <v>212.59</v>
      </c>
      <c r="M2216" s="663">
        <v>425.18</v>
      </c>
      <c r="N2216" s="662">
        <v>2</v>
      </c>
      <c r="O2216" s="745">
        <v>1</v>
      </c>
      <c r="P2216" s="663">
        <v>425.18</v>
      </c>
      <c r="Q2216" s="678">
        <v>1</v>
      </c>
      <c r="R2216" s="662">
        <v>2</v>
      </c>
      <c r="S2216" s="678">
        <v>1</v>
      </c>
      <c r="T2216" s="745">
        <v>1</v>
      </c>
      <c r="U2216" s="701">
        <v>1</v>
      </c>
    </row>
    <row r="2217" spans="1:21" ht="14.4" customHeight="1" x14ac:dyDescent="0.3">
      <c r="A2217" s="661">
        <v>4</v>
      </c>
      <c r="B2217" s="662" t="s">
        <v>3182</v>
      </c>
      <c r="C2217" s="662" t="s">
        <v>3518</v>
      </c>
      <c r="D2217" s="743" t="s">
        <v>5665</v>
      </c>
      <c r="E2217" s="744" t="s">
        <v>3564</v>
      </c>
      <c r="F2217" s="662" t="s">
        <v>3512</v>
      </c>
      <c r="G2217" s="662" t="s">
        <v>3813</v>
      </c>
      <c r="H2217" s="662" t="s">
        <v>597</v>
      </c>
      <c r="I2217" s="662" t="s">
        <v>2446</v>
      </c>
      <c r="J2217" s="662" t="s">
        <v>2447</v>
      </c>
      <c r="K2217" s="662" t="s">
        <v>3439</v>
      </c>
      <c r="L2217" s="663">
        <v>170.52</v>
      </c>
      <c r="M2217" s="663">
        <v>341.04</v>
      </c>
      <c r="N2217" s="662">
        <v>2</v>
      </c>
      <c r="O2217" s="745">
        <v>1</v>
      </c>
      <c r="P2217" s="663">
        <v>341.04</v>
      </c>
      <c r="Q2217" s="678">
        <v>1</v>
      </c>
      <c r="R2217" s="662">
        <v>2</v>
      </c>
      <c r="S2217" s="678">
        <v>1</v>
      </c>
      <c r="T2217" s="745">
        <v>1</v>
      </c>
      <c r="U2217" s="701">
        <v>1</v>
      </c>
    </row>
    <row r="2218" spans="1:21" ht="14.4" customHeight="1" x14ac:dyDescent="0.3">
      <c r="A2218" s="661">
        <v>4</v>
      </c>
      <c r="B2218" s="662" t="s">
        <v>3182</v>
      </c>
      <c r="C2218" s="662" t="s">
        <v>3518</v>
      </c>
      <c r="D2218" s="743" t="s">
        <v>5665</v>
      </c>
      <c r="E2218" s="744" t="s">
        <v>3564</v>
      </c>
      <c r="F2218" s="662" t="s">
        <v>3512</v>
      </c>
      <c r="G2218" s="662" t="s">
        <v>3813</v>
      </c>
      <c r="H2218" s="662" t="s">
        <v>597</v>
      </c>
      <c r="I2218" s="662" t="s">
        <v>4996</v>
      </c>
      <c r="J2218" s="662" t="s">
        <v>2447</v>
      </c>
      <c r="K2218" s="662" t="s">
        <v>3096</v>
      </c>
      <c r="L2218" s="663">
        <v>0</v>
      </c>
      <c r="M2218" s="663">
        <v>0</v>
      </c>
      <c r="N2218" s="662">
        <v>2</v>
      </c>
      <c r="O2218" s="745">
        <v>1</v>
      </c>
      <c r="P2218" s="663">
        <v>0</v>
      </c>
      <c r="Q2218" s="678"/>
      <c r="R2218" s="662">
        <v>2</v>
      </c>
      <c r="S2218" s="678">
        <v>1</v>
      </c>
      <c r="T2218" s="745">
        <v>1</v>
      </c>
      <c r="U2218" s="701">
        <v>1</v>
      </c>
    </row>
    <row r="2219" spans="1:21" ht="14.4" customHeight="1" x14ac:dyDescent="0.3">
      <c r="A2219" s="661">
        <v>4</v>
      </c>
      <c r="B2219" s="662" t="s">
        <v>3182</v>
      </c>
      <c r="C2219" s="662" t="s">
        <v>3518</v>
      </c>
      <c r="D2219" s="743" t="s">
        <v>5665</v>
      </c>
      <c r="E2219" s="744" t="s">
        <v>3564</v>
      </c>
      <c r="F2219" s="662" t="s">
        <v>3512</v>
      </c>
      <c r="G2219" s="662" t="s">
        <v>3610</v>
      </c>
      <c r="H2219" s="662" t="s">
        <v>597</v>
      </c>
      <c r="I2219" s="662" t="s">
        <v>2450</v>
      </c>
      <c r="J2219" s="662" t="s">
        <v>2451</v>
      </c>
      <c r="K2219" s="662" t="s">
        <v>3439</v>
      </c>
      <c r="L2219" s="663">
        <v>66.819999999999993</v>
      </c>
      <c r="M2219" s="663">
        <v>133.63999999999999</v>
      </c>
      <c r="N2219" s="662">
        <v>2</v>
      </c>
      <c r="O2219" s="745">
        <v>1</v>
      </c>
      <c r="P2219" s="663"/>
      <c r="Q2219" s="678">
        <v>0</v>
      </c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4</v>
      </c>
      <c r="B2220" s="662" t="s">
        <v>3182</v>
      </c>
      <c r="C2220" s="662" t="s">
        <v>3518</v>
      </c>
      <c r="D2220" s="743" t="s">
        <v>5665</v>
      </c>
      <c r="E2220" s="744" t="s">
        <v>3564</v>
      </c>
      <c r="F2220" s="662" t="s">
        <v>3512</v>
      </c>
      <c r="G2220" s="662" t="s">
        <v>3610</v>
      </c>
      <c r="H2220" s="662" t="s">
        <v>597</v>
      </c>
      <c r="I2220" s="662" t="s">
        <v>2450</v>
      </c>
      <c r="J2220" s="662" t="s">
        <v>2451</v>
      </c>
      <c r="K2220" s="662" t="s">
        <v>3439</v>
      </c>
      <c r="L2220" s="663">
        <v>78.33</v>
      </c>
      <c r="M2220" s="663">
        <v>78.33</v>
      </c>
      <c r="N2220" s="662">
        <v>1</v>
      </c>
      <c r="O2220" s="745">
        <v>1</v>
      </c>
      <c r="P2220" s="663"/>
      <c r="Q2220" s="678">
        <v>0</v>
      </c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4</v>
      </c>
      <c r="B2221" s="662" t="s">
        <v>3182</v>
      </c>
      <c r="C2221" s="662" t="s">
        <v>3518</v>
      </c>
      <c r="D2221" s="743" t="s">
        <v>5665</v>
      </c>
      <c r="E2221" s="744" t="s">
        <v>3564</v>
      </c>
      <c r="F2221" s="662" t="s">
        <v>3512</v>
      </c>
      <c r="G2221" s="662" t="s">
        <v>3624</v>
      </c>
      <c r="H2221" s="662" t="s">
        <v>597</v>
      </c>
      <c r="I2221" s="662" t="s">
        <v>2916</v>
      </c>
      <c r="J2221" s="662" t="s">
        <v>2917</v>
      </c>
      <c r="K2221" s="662" t="s">
        <v>3859</v>
      </c>
      <c r="L2221" s="663">
        <v>72.64</v>
      </c>
      <c r="M2221" s="663">
        <v>145.28</v>
      </c>
      <c r="N2221" s="662">
        <v>2</v>
      </c>
      <c r="O2221" s="745">
        <v>0.5</v>
      </c>
      <c r="P2221" s="663">
        <v>145.28</v>
      </c>
      <c r="Q2221" s="678">
        <v>1</v>
      </c>
      <c r="R2221" s="662">
        <v>2</v>
      </c>
      <c r="S2221" s="678">
        <v>1</v>
      </c>
      <c r="T2221" s="745">
        <v>0.5</v>
      </c>
      <c r="U2221" s="701">
        <v>1</v>
      </c>
    </row>
    <row r="2222" spans="1:21" ht="14.4" customHeight="1" x14ac:dyDescent="0.3">
      <c r="A2222" s="661">
        <v>4</v>
      </c>
      <c r="B2222" s="662" t="s">
        <v>3182</v>
      </c>
      <c r="C2222" s="662" t="s">
        <v>3518</v>
      </c>
      <c r="D2222" s="743" t="s">
        <v>5665</v>
      </c>
      <c r="E2222" s="744" t="s">
        <v>3564</v>
      </c>
      <c r="F2222" s="662" t="s">
        <v>3512</v>
      </c>
      <c r="G2222" s="662" t="s">
        <v>3719</v>
      </c>
      <c r="H2222" s="662" t="s">
        <v>597</v>
      </c>
      <c r="I2222" s="662" t="s">
        <v>4670</v>
      </c>
      <c r="J2222" s="662" t="s">
        <v>753</v>
      </c>
      <c r="K2222" s="662" t="s">
        <v>3302</v>
      </c>
      <c r="L2222" s="663">
        <v>110.28</v>
      </c>
      <c r="M2222" s="663">
        <v>330.84000000000003</v>
      </c>
      <c r="N2222" s="662">
        <v>3</v>
      </c>
      <c r="O2222" s="745">
        <v>3</v>
      </c>
      <c r="P2222" s="663">
        <v>220.56</v>
      </c>
      <c r="Q2222" s="678">
        <v>0.66666666666666663</v>
      </c>
      <c r="R2222" s="662">
        <v>2</v>
      </c>
      <c r="S2222" s="678">
        <v>0.66666666666666663</v>
      </c>
      <c r="T2222" s="745">
        <v>2</v>
      </c>
      <c r="U2222" s="701">
        <v>0.66666666666666663</v>
      </c>
    </row>
    <row r="2223" spans="1:21" ht="14.4" customHeight="1" x14ac:dyDescent="0.3">
      <c r="A2223" s="661">
        <v>4</v>
      </c>
      <c r="B2223" s="662" t="s">
        <v>3182</v>
      </c>
      <c r="C2223" s="662" t="s">
        <v>3518</v>
      </c>
      <c r="D2223" s="743" t="s">
        <v>5665</v>
      </c>
      <c r="E2223" s="744" t="s">
        <v>3564</v>
      </c>
      <c r="F2223" s="662" t="s">
        <v>3512</v>
      </c>
      <c r="G2223" s="662" t="s">
        <v>3629</v>
      </c>
      <c r="H2223" s="662" t="s">
        <v>597</v>
      </c>
      <c r="I2223" s="662" t="s">
        <v>1069</v>
      </c>
      <c r="J2223" s="662" t="s">
        <v>1070</v>
      </c>
      <c r="K2223" s="662" t="s">
        <v>4593</v>
      </c>
      <c r="L2223" s="663">
        <v>60.9</v>
      </c>
      <c r="M2223" s="663">
        <v>60.9</v>
      </c>
      <c r="N2223" s="662">
        <v>1</v>
      </c>
      <c r="O2223" s="745">
        <v>0.5</v>
      </c>
      <c r="P2223" s="663"/>
      <c r="Q2223" s="678">
        <v>0</v>
      </c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4</v>
      </c>
      <c r="B2224" s="662" t="s">
        <v>3182</v>
      </c>
      <c r="C2224" s="662" t="s">
        <v>3518</v>
      </c>
      <c r="D2224" s="743" t="s">
        <v>5665</v>
      </c>
      <c r="E2224" s="744" t="s">
        <v>3564</v>
      </c>
      <c r="F2224" s="662" t="s">
        <v>3512</v>
      </c>
      <c r="G2224" s="662" t="s">
        <v>3580</v>
      </c>
      <c r="H2224" s="662" t="s">
        <v>597</v>
      </c>
      <c r="I2224" s="662" t="s">
        <v>938</v>
      </c>
      <c r="J2224" s="662" t="s">
        <v>939</v>
      </c>
      <c r="K2224" s="662" t="s">
        <v>3711</v>
      </c>
      <c r="L2224" s="663">
        <v>0</v>
      </c>
      <c r="M2224" s="663">
        <v>0</v>
      </c>
      <c r="N2224" s="662">
        <v>1</v>
      </c>
      <c r="O2224" s="745">
        <v>0.5</v>
      </c>
      <c r="P2224" s="663"/>
      <c r="Q2224" s="678"/>
      <c r="R2224" s="662"/>
      <c r="S2224" s="678">
        <v>0</v>
      </c>
      <c r="T2224" s="745"/>
      <c r="U2224" s="701">
        <v>0</v>
      </c>
    </row>
    <row r="2225" spans="1:21" ht="14.4" customHeight="1" x14ac:dyDescent="0.3">
      <c r="A2225" s="661">
        <v>4</v>
      </c>
      <c r="B2225" s="662" t="s">
        <v>3182</v>
      </c>
      <c r="C2225" s="662" t="s">
        <v>3518</v>
      </c>
      <c r="D2225" s="743" t="s">
        <v>5665</v>
      </c>
      <c r="E2225" s="744" t="s">
        <v>3564</v>
      </c>
      <c r="F2225" s="662" t="s">
        <v>3512</v>
      </c>
      <c r="G2225" s="662" t="s">
        <v>3580</v>
      </c>
      <c r="H2225" s="662" t="s">
        <v>597</v>
      </c>
      <c r="I2225" s="662" t="s">
        <v>3581</v>
      </c>
      <c r="J2225" s="662" t="s">
        <v>939</v>
      </c>
      <c r="K2225" s="662" t="s">
        <v>3582</v>
      </c>
      <c r="L2225" s="663">
        <v>0</v>
      </c>
      <c r="M2225" s="663">
        <v>0</v>
      </c>
      <c r="N2225" s="662">
        <v>1</v>
      </c>
      <c r="O2225" s="745">
        <v>0.5</v>
      </c>
      <c r="P2225" s="663">
        <v>0</v>
      </c>
      <c r="Q2225" s="678"/>
      <c r="R2225" s="662">
        <v>1</v>
      </c>
      <c r="S2225" s="678">
        <v>1</v>
      </c>
      <c r="T2225" s="745">
        <v>0.5</v>
      </c>
      <c r="U2225" s="701">
        <v>1</v>
      </c>
    </row>
    <row r="2226" spans="1:21" ht="14.4" customHeight="1" x14ac:dyDescent="0.3">
      <c r="A2226" s="661">
        <v>4</v>
      </c>
      <c r="B2226" s="662" t="s">
        <v>3182</v>
      </c>
      <c r="C2226" s="662" t="s">
        <v>3518</v>
      </c>
      <c r="D2226" s="743" t="s">
        <v>5665</v>
      </c>
      <c r="E2226" s="744" t="s">
        <v>3564</v>
      </c>
      <c r="F2226" s="662" t="s">
        <v>3512</v>
      </c>
      <c r="G2226" s="662" t="s">
        <v>3805</v>
      </c>
      <c r="H2226" s="662" t="s">
        <v>597</v>
      </c>
      <c r="I2226" s="662" t="s">
        <v>1612</v>
      </c>
      <c r="J2226" s="662" t="s">
        <v>1613</v>
      </c>
      <c r="K2226" s="662" t="s">
        <v>3096</v>
      </c>
      <c r="L2226" s="663">
        <v>111.72</v>
      </c>
      <c r="M2226" s="663">
        <v>223.44</v>
      </c>
      <c r="N2226" s="662">
        <v>2</v>
      </c>
      <c r="O2226" s="745">
        <v>1.5</v>
      </c>
      <c r="P2226" s="663">
        <v>111.72</v>
      </c>
      <c r="Q2226" s="678">
        <v>0.5</v>
      </c>
      <c r="R2226" s="662">
        <v>1</v>
      </c>
      <c r="S2226" s="678">
        <v>0.5</v>
      </c>
      <c r="T2226" s="745">
        <v>0.5</v>
      </c>
      <c r="U2226" s="701">
        <v>0.33333333333333331</v>
      </c>
    </row>
    <row r="2227" spans="1:21" ht="14.4" customHeight="1" x14ac:dyDescent="0.3">
      <c r="A2227" s="661">
        <v>4</v>
      </c>
      <c r="B2227" s="662" t="s">
        <v>3182</v>
      </c>
      <c r="C2227" s="662" t="s">
        <v>3518</v>
      </c>
      <c r="D2227" s="743" t="s">
        <v>5665</v>
      </c>
      <c r="E2227" s="744" t="s">
        <v>3564</v>
      </c>
      <c r="F2227" s="662" t="s">
        <v>3512</v>
      </c>
      <c r="G2227" s="662" t="s">
        <v>3805</v>
      </c>
      <c r="H2227" s="662" t="s">
        <v>597</v>
      </c>
      <c r="I2227" s="662" t="s">
        <v>3806</v>
      </c>
      <c r="J2227" s="662" t="s">
        <v>1613</v>
      </c>
      <c r="K2227" s="662" t="s">
        <v>3807</v>
      </c>
      <c r="L2227" s="663">
        <v>0</v>
      </c>
      <c r="M2227" s="663">
        <v>0</v>
      </c>
      <c r="N2227" s="662">
        <v>1</v>
      </c>
      <c r="O2227" s="745">
        <v>1</v>
      </c>
      <c r="P2227" s="663">
        <v>0</v>
      </c>
      <c r="Q2227" s="678"/>
      <c r="R2227" s="662">
        <v>1</v>
      </c>
      <c r="S2227" s="678">
        <v>1</v>
      </c>
      <c r="T2227" s="745">
        <v>1</v>
      </c>
      <c r="U2227" s="701">
        <v>1</v>
      </c>
    </row>
    <row r="2228" spans="1:21" ht="14.4" customHeight="1" x14ac:dyDescent="0.3">
      <c r="A2228" s="661">
        <v>4</v>
      </c>
      <c r="B2228" s="662" t="s">
        <v>3182</v>
      </c>
      <c r="C2228" s="662" t="s">
        <v>3518</v>
      </c>
      <c r="D2228" s="743" t="s">
        <v>5665</v>
      </c>
      <c r="E2228" s="744" t="s">
        <v>3564</v>
      </c>
      <c r="F2228" s="662" t="s">
        <v>3512</v>
      </c>
      <c r="G2228" s="662" t="s">
        <v>3805</v>
      </c>
      <c r="H2228" s="662" t="s">
        <v>597</v>
      </c>
      <c r="I2228" s="662" t="s">
        <v>5535</v>
      </c>
      <c r="J2228" s="662" t="s">
        <v>4875</v>
      </c>
      <c r="K2228" s="662" t="s">
        <v>5536</v>
      </c>
      <c r="L2228" s="663">
        <v>0</v>
      </c>
      <c r="M2228" s="663">
        <v>0</v>
      </c>
      <c r="N2228" s="662">
        <v>1</v>
      </c>
      <c r="O2228" s="745">
        <v>1</v>
      </c>
      <c r="P2228" s="663"/>
      <c r="Q2228" s="678"/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4</v>
      </c>
      <c r="B2229" s="662" t="s">
        <v>3182</v>
      </c>
      <c r="C2229" s="662" t="s">
        <v>3518</v>
      </c>
      <c r="D2229" s="743" t="s">
        <v>5665</v>
      </c>
      <c r="E2229" s="744" t="s">
        <v>3564</v>
      </c>
      <c r="F2229" s="662" t="s">
        <v>3512</v>
      </c>
      <c r="G2229" s="662" t="s">
        <v>3905</v>
      </c>
      <c r="H2229" s="662" t="s">
        <v>597</v>
      </c>
      <c r="I2229" s="662" t="s">
        <v>1616</v>
      </c>
      <c r="J2229" s="662" t="s">
        <v>1617</v>
      </c>
      <c r="K2229" s="662" t="s">
        <v>1618</v>
      </c>
      <c r="L2229" s="663">
        <v>147.31</v>
      </c>
      <c r="M2229" s="663">
        <v>1031.17</v>
      </c>
      <c r="N2229" s="662">
        <v>7</v>
      </c>
      <c r="O2229" s="745">
        <v>7</v>
      </c>
      <c r="P2229" s="663">
        <v>736.55</v>
      </c>
      <c r="Q2229" s="678">
        <v>0.71428571428571419</v>
      </c>
      <c r="R2229" s="662">
        <v>5</v>
      </c>
      <c r="S2229" s="678">
        <v>0.7142857142857143</v>
      </c>
      <c r="T2229" s="745">
        <v>5</v>
      </c>
      <c r="U2229" s="701">
        <v>0.7142857142857143</v>
      </c>
    </row>
    <row r="2230" spans="1:21" ht="14.4" customHeight="1" x14ac:dyDescent="0.3">
      <c r="A2230" s="661">
        <v>4</v>
      </c>
      <c r="B2230" s="662" t="s">
        <v>3182</v>
      </c>
      <c r="C2230" s="662" t="s">
        <v>3518</v>
      </c>
      <c r="D2230" s="743" t="s">
        <v>5665</v>
      </c>
      <c r="E2230" s="744" t="s">
        <v>3564</v>
      </c>
      <c r="F2230" s="662" t="s">
        <v>3512</v>
      </c>
      <c r="G2230" s="662" t="s">
        <v>3905</v>
      </c>
      <c r="H2230" s="662" t="s">
        <v>597</v>
      </c>
      <c r="I2230" s="662" t="s">
        <v>4997</v>
      </c>
      <c r="J2230" s="662" t="s">
        <v>1617</v>
      </c>
      <c r="K2230" s="662" t="s">
        <v>1618</v>
      </c>
      <c r="L2230" s="663">
        <v>147.31</v>
      </c>
      <c r="M2230" s="663">
        <v>883.86</v>
      </c>
      <c r="N2230" s="662">
        <v>6</v>
      </c>
      <c r="O2230" s="745">
        <v>4</v>
      </c>
      <c r="P2230" s="663">
        <v>441.93</v>
      </c>
      <c r="Q2230" s="678">
        <v>0.5</v>
      </c>
      <c r="R2230" s="662">
        <v>3</v>
      </c>
      <c r="S2230" s="678">
        <v>0.5</v>
      </c>
      <c r="T2230" s="745">
        <v>2</v>
      </c>
      <c r="U2230" s="701">
        <v>0.5</v>
      </c>
    </row>
    <row r="2231" spans="1:21" ht="14.4" customHeight="1" x14ac:dyDescent="0.3">
      <c r="A2231" s="661">
        <v>4</v>
      </c>
      <c r="B2231" s="662" t="s">
        <v>3182</v>
      </c>
      <c r="C2231" s="662" t="s">
        <v>3518</v>
      </c>
      <c r="D2231" s="743" t="s">
        <v>5665</v>
      </c>
      <c r="E2231" s="744" t="s">
        <v>3564</v>
      </c>
      <c r="F2231" s="662" t="s">
        <v>3512</v>
      </c>
      <c r="G2231" s="662" t="s">
        <v>3583</v>
      </c>
      <c r="H2231" s="662" t="s">
        <v>1373</v>
      </c>
      <c r="I2231" s="662" t="s">
        <v>2348</v>
      </c>
      <c r="J2231" s="662" t="s">
        <v>1405</v>
      </c>
      <c r="K2231" s="662" t="s">
        <v>2349</v>
      </c>
      <c r="L2231" s="663">
        <v>0</v>
      </c>
      <c r="M2231" s="663">
        <v>0</v>
      </c>
      <c r="N2231" s="662">
        <v>1</v>
      </c>
      <c r="O2231" s="745">
        <v>1</v>
      </c>
      <c r="P2231" s="663">
        <v>0</v>
      </c>
      <c r="Q2231" s="678"/>
      <c r="R2231" s="662">
        <v>1</v>
      </c>
      <c r="S2231" s="678">
        <v>1</v>
      </c>
      <c r="T2231" s="745">
        <v>1</v>
      </c>
      <c r="U2231" s="701">
        <v>1</v>
      </c>
    </row>
    <row r="2232" spans="1:21" ht="14.4" customHeight="1" x14ac:dyDescent="0.3">
      <c r="A2232" s="661">
        <v>4</v>
      </c>
      <c r="B2232" s="662" t="s">
        <v>3182</v>
      </c>
      <c r="C2232" s="662" t="s">
        <v>3518</v>
      </c>
      <c r="D2232" s="743" t="s">
        <v>5665</v>
      </c>
      <c r="E2232" s="744" t="s">
        <v>3564</v>
      </c>
      <c r="F2232" s="662" t="s">
        <v>3512</v>
      </c>
      <c r="G2232" s="662" t="s">
        <v>3738</v>
      </c>
      <c r="H2232" s="662" t="s">
        <v>597</v>
      </c>
      <c r="I2232" s="662" t="s">
        <v>4679</v>
      </c>
      <c r="J2232" s="662" t="s">
        <v>3740</v>
      </c>
      <c r="K2232" s="662" t="s">
        <v>4680</v>
      </c>
      <c r="L2232" s="663">
        <v>49.66</v>
      </c>
      <c r="M2232" s="663">
        <v>49.66</v>
      </c>
      <c r="N2232" s="662">
        <v>1</v>
      </c>
      <c r="O2232" s="745">
        <v>0.5</v>
      </c>
      <c r="P2232" s="663"/>
      <c r="Q2232" s="678">
        <v>0</v>
      </c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4</v>
      </c>
      <c r="B2233" s="662" t="s">
        <v>3182</v>
      </c>
      <c r="C2233" s="662" t="s">
        <v>3518</v>
      </c>
      <c r="D2233" s="743" t="s">
        <v>5665</v>
      </c>
      <c r="E2233" s="744" t="s">
        <v>3564</v>
      </c>
      <c r="F2233" s="662" t="s">
        <v>3512</v>
      </c>
      <c r="G2233" s="662" t="s">
        <v>5217</v>
      </c>
      <c r="H2233" s="662" t="s">
        <v>597</v>
      </c>
      <c r="I2233" s="662" t="s">
        <v>861</v>
      </c>
      <c r="J2233" s="662" t="s">
        <v>5218</v>
      </c>
      <c r="K2233" s="662" t="s">
        <v>3469</v>
      </c>
      <c r="L2233" s="663">
        <v>38.56</v>
      </c>
      <c r="M2233" s="663">
        <v>38.56</v>
      </c>
      <c r="N2233" s="662">
        <v>1</v>
      </c>
      <c r="O2233" s="745">
        <v>0.5</v>
      </c>
      <c r="P2233" s="663">
        <v>38.56</v>
      </c>
      <c r="Q2233" s="678">
        <v>1</v>
      </c>
      <c r="R2233" s="662">
        <v>1</v>
      </c>
      <c r="S2233" s="678">
        <v>1</v>
      </c>
      <c r="T2233" s="745">
        <v>0.5</v>
      </c>
      <c r="U2233" s="701">
        <v>1</v>
      </c>
    </row>
    <row r="2234" spans="1:21" ht="14.4" customHeight="1" x14ac:dyDescent="0.3">
      <c r="A2234" s="661">
        <v>4</v>
      </c>
      <c r="B2234" s="662" t="s">
        <v>3182</v>
      </c>
      <c r="C2234" s="662" t="s">
        <v>3518</v>
      </c>
      <c r="D2234" s="743" t="s">
        <v>5665</v>
      </c>
      <c r="E2234" s="744" t="s">
        <v>3564</v>
      </c>
      <c r="F2234" s="662" t="s">
        <v>3512</v>
      </c>
      <c r="G2234" s="662" t="s">
        <v>3584</v>
      </c>
      <c r="H2234" s="662" t="s">
        <v>597</v>
      </c>
      <c r="I2234" s="662" t="s">
        <v>896</v>
      </c>
      <c r="J2234" s="662" t="s">
        <v>3585</v>
      </c>
      <c r="K2234" s="662" t="s">
        <v>3586</v>
      </c>
      <c r="L2234" s="663">
        <v>53.57</v>
      </c>
      <c r="M2234" s="663">
        <v>53.57</v>
      </c>
      <c r="N2234" s="662">
        <v>1</v>
      </c>
      <c r="O2234" s="745">
        <v>1</v>
      </c>
      <c r="P2234" s="663">
        <v>53.57</v>
      </c>
      <c r="Q2234" s="678">
        <v>1</v>
      </c>
      <c r="R2234" s="662">
        <v>1</v>
      </c>
      <c r="S2234" s="678">
        <v>1</v>
      </c>
      <c r="T2234" s="745">
        <v>1</v>
      </c>
      <c r="U2234" s="701">
        <v>1</v>
      </c>
    </row>
    <row r="2235" spans="1:21" ht="14.4" customHeight="1" x14ac:dyDescent="0.3">
      <c r="A2235" s="661">
        <v>4</v>
      </c>
      <c r="B2235" s="662" t="s">
        <v>3182</v>
      </c>
      <c r="C2235" s="662" t="s">
        <v>3518</v>
      </c>
      <c r="D2235" s="743" t="s">
        <v>5665</v>
      </c>
      <c r="E2235" s="744" t="s">
        <v>3564</v>
      </c>
      <c r="F2235" s="662" t="s">
        <v>3512</v>
      </c>
      <c r="G2235" s="662" t="s">
        <v>3572</v>
      </c>
      <c r="H2235" s="662" t="s">
        <v>1373</v>
      </c>
      <c r="I2235" s="662" t="s">
        <v>3689</v>
      </c>
      <c r="J2235" s="662" t="s">
        <v>1524</v>
      </c>
      <c r="K2235" s="662" t="s">
        <v>2399</v>
      </c>
      <c r="L2235" s="663">
        <v>815.1</v>
      </c>
      <c r="M2235" s="663">
        <v>815.1</v>
      </c>
      <c r="N2235" s="662">
        <v>1</v>
      </c>
      <c r="O2235" s="745">
        <v>1</v>
      </c>
      <c r="P2235" s="663">
        <v>815.1</v>
      </c>
      <c r="Q2235" s="678">
        <v>1</v>
      </c>
      <c r="R2235" s="662">
        <v>1</v>
      </c>
      <c r="S2235" s="678">
        <v>1</v>
      </c>
      <c r="T2235" s="745">
        <v>1</v>
      </c>
      <c r="U2235" s="701">
        <v>1</v>
      </c>
    </row>
    <row r="2236" spans="1:21" ht="14.4" customHeight="1" x14ac:dyDescent="0.3">
      <c r="A2236" s="661">
        <v>4</v>
      </c>
      <c r="B2236" s="662" t="s">
        <v>3182</v>
      </c>
      <c r="C2236" s="662" t="s">
        <v>3518</v>
      </c>
      <c r="D2236" s="743" t="s">
        <v>5665</v>
      </c>
      <c r="E2236" s="744" t="s">
        <v>3564</v>
      </c>
      <c r="F2236" s="662" t="s">
        <v>3512</v>
      </c>
      <c r="G2236" s="662" t="s">
        <v>3572</v>
      </c>
      <c r="H2236" s="662" t="s">
        <v>1373</v>
      </c>
      <c r="I2236" s="662" t="s">
        <v>1435</v>
      </c>
      <c r="J2236" s="662" t="s">
        <v>1436</v>
      </c>
      <c r="K2236" s="662" t="s">
        <v>3309</v>
      </c>
      <c r="L2236" s="663">
        <v>2309.36</v>
      </c>
      <c r="M2236" s="663">
        <v>9237.44</v>
      </c>
      <c r="N2236" s="662">
        <v>4</v>
      </c>
      <c r="O2236" s="745">
        <v>3</v>
      </c>
      <c r="P2236" s="663">
        <v>9237.44</v>
      </c>
      <c r="Q2236" s="678">
        <v>1</v>
      </c>
      <c r="R2236" s="662">
        <v>4</v>
      </c>
      <c r="S2236" s="678">
        <v>1</v>
      </c>
      <c r="T2236" s="745">
        <v>3</v>
      </c>
      <c r="U2236" s="701">
        <v>1</v>
      </c>
    </row>
    <row r="2237" spans="1:21" ht="14.4" customHeight="1" x14ac:dyDescent="0.3">
      <c r="A2237" s="661">
        <v>4</v>
      </c>
      <c r="B2237" s="662" t="s">
        <v>3182</v>
      </c>
      <c r="C2237" s="662" t="s">
        <v>3518</v>
      </c>
      <c r="D2237" s="743" t="s">
        <v>5665</v>
      </c>
      <c r="E2237" s="744" t="s">
        <v>3564</v>
      </c>
      <c r="F2237" s="662" t="s">
        <v>3512</v>
      </c>
      <c r="G2237" s="662" t="s">
        <v>3572</v>
      </c>
      <c r="H2237" s="662" t="s">
        <v>1373</v>
      </c>
      <c r="I2237" s="662" t="s">
        <v>2400</v>
      </c>
      <c r="J2237" s="662" t="s">
        <v>1524</v>
      </c>
      <c r="K2237" s="662" t="s">
        <v>1525</v>
      </c>
      <c r="L2237" s="663">
        <v>543.39</v>
      </c>
      <c r="M2237" s="663">
        <v>543.39</v>
      </c>
      <c r="N2237" s="662">
        <v>1</v>
      </c>
      <c r="O2237" s="745">
        <v>1</v>
      </c>
      <c r="P2237" s="663">
        <v>543.39</v>
      </c>
      <c r="Q2237" s="678">
        <v>1</v>
      </c>
      <c r="R2237" s="662">
        <v>1</v>
      </c>
      <c r="S2237" s="678">
        <v>1</v>
      </c>
      <c r="T2237" s="745">
        <v>1</v>
      </c>
      <c r="U2237" s="701">
        <v>1</v>
      </c>
    </row>
    <row r="2238" spans="1:21" ht="14.4" customHeight="1" x14ac:dyDescent="0.3">
      <c r="A2238" s="661">
        <v>4</v>
      </c>
      <c r="B2238" s="662" t="s">
        <v>3182</v>
      </c>
      <c r="C2238" s="662" t="s">
        <v>3518</v>
      </c>
      <c r="D2238" s="743" t="s">
        <v>5665</v>
      </c>
      <c r="E2238" s="744" t="s">
        <v>3564</v>
      </c>
      <c r="F2238" s="662" t="s">
        <v>3512</v>
      </c>
      <c r="G2238" s="662" t="s">
        <v>3752</v>
      </c>
      <c r="H2238" s="662" t="s">
        <v>597</v>
      </c>
      <c r="I2238" s="662" t="s">
        <v>1214</v>
      </c>
      <c r="J2238" s="662" t="s">
        <v>1002</v>
      </c>
      <c r="K2238" s="662" t="s">
        <v>5537</v>
      </c>
      <c r="L2238" s="663">
        <v>65.22</v>
      </c>
      <c r="M2238" s="663">
        <v>195.66</v>
      </c>
      <c r="N2238" s="662">
        <v>3</v>
      </c>
      <c r="O2238" s="745">
        <v>0.5</v>
      </c>
      <c r="P2238" s="663">
        <v>195.66</v>
      </c>
      <c r="Q2238" s="678">
        <v>1</v>
      </c>
      <c r="R2238" s="662">
        <v>3</v>
      </c>
      <c r="S2238" s="678">
        <v>1</v>
      </c>
      <c r="T2238" s="745">
        <v>0.5</v>
      </c>
      <c r="U2238" s="701">
        <v>1</v>
      </c>
    </row>
    <row r="2239" spans="1:21" ht="14.4" customHeight="1" x14ac:dyDescent="0.3">
      <c r="A2239" s="661">
        <v>4</v>
      </c>
      <c r="B2239" s="662" t="s">
        <v>3182</v>
      </c>
      <c r="C2239" s="662" t="s">
        <v>3518</v>
      </c>
      <c r="D2239" s="743" t="s">
        <v>5665</v>
      </c>
      <c r="E2239" s="744" t="s">
        <v>3564</v>
      </c>
      <c r="F2239" s="662" t="s">
        <v>3512</v>
      </c>
      <c r="G2239" s="662" t="s">
        <v>3877</v>
      </c>
      <c r="H2239" s="662" t="s">
        <v>597</v>
      </c>
      <c r="I2239" s="662" t="s">
        <v>2204</v>
      </c>
      <c r="J2239" s="662" t="s">
        <v>2205</v>
      </c>
      <c r="K2239" s="662" t="s">
        <v>4618</v>
      </c>
      <c r="L2239" s="663">
        <v>48.42</v>
      </c>
      <c r="M2239" s="663">
        <v>242.10000000000002</v>
      </c>
      <c r="N2239" s="662">
        <v>5</v>
      </c>
      <c r="O2239" s="745">
        <v>2</v>
      </c>
      <c r="P2239" s="663">
        <v>242.10000000000002</v>
      </c>
      <c r="Q2239" s="678">
        <v>1</v>
      </c>
      <c r="R2239" s="662">
        <v>5</v>
      </c>
      <c r="S2239" s="678">
        <v>1</v>
      </c>
      <c r="T2239" s="745">
        <v>2</v>
      </c>
      <c r="U2239" s="701">
        <v>1</v>
      </c>
    </row>
    <row r="2240" spans="1:21" ht="14.4" customHeight="1" x14ac:dyDescent="0.3">
      <c r="A2240" s="661">
        <v>4</v>
      </c>
      <c r="B2240" s="662" t="s">
        <v>3182</v>
      </c>
      <c r="C2240" s="662" t="s">
        <v>3518</v>
      </c>
      <c r="D2240" s="743" t="s">
        <v>5665</v>
      </c>
      <c r="E2240" s="744" t="s">
        <v>3564</v>
      </c>
      <c r="F2240" s="662" t="s">
        <v>3512</v>
      </c>
      <c r="G2240" s="662" t="s">
        <v>3877</v>
      </c>
      <c r="H2240" s="662" t="s">
        <v>597</v>
      </c>
      <c r="I2240" s="662" t="s">
        <v>3878</v>
      </c>
      <c r="J2240" s="662" t="s">
        <v>3879</v>
      </c>
      <c r="K2240" s="662" t="s">
        <v>3880</v>
      </c>
      <c r="L2240" s="663">
        <v>48.42</v>
      </c>
      <c r="M2240" s="663">
        <v>96.84</v>
      </c>
      <c r="N2240" s="662">
        <v>2</v>
      </c>
      <c r="O2240" s="745">
        <v>2</v>
      </c>
      <c r="P2240" s="663"/>
      <c r="Q2240" s="678">
        <v>0</v>
      </c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4</v>
      </c>
      <c r="B2241" s="662" t="s">
        <v>3182</v>
      </c>
      <c r="C2241" s="662" t="s">
        <v>3518</v>
      </c>
      <c r="D2241" s="743" t="s">
        <v>5665</v>
      </c>
      <c r="E2241" s="744" t="s">
        <v>3564</v>
      </c>
      <c r="F2241" s="662" t="s">
        <v>3512</v>
      </c>
      <c r="G2241" s="662" t="s">
        <v>3589</v>
      </c>
      <c r="H2241" s="662" t="s">
        <v>597</v>
      </c>
      <c r="I2241" s="662" t="s">
        <v>3686</v>
      </c>
      <c r="J2241" s="662" t="s">
        <v>1841</v>
      </c>
      <c r="K2241" s="662" t="s">
        <v>1845</v>
      </c>
      <c r="L2241" s="663">
        <v>0</v>
      </c>
      <c r="M2241" s="663">
        <v>0</v>
      </c>
      <c r="N2241" s="662">
        <v>1</v>
      </c>
      <c r="O2241" s="745">
        <v>1</v>
      </c>
      <c r="P2241" s="663">
        <v>0</v>
      </c>
      <c r="Q2241" s="678"/>
      <c r="R2241" s="662">
        <v>1</v>
      </c>
      <c r="S2241" s="678">
        <v>1</v>
      </c>
      <c r="T2241" s="745">
        <v>1</v>
      </c>
      <c r="U2241" s="701">
        <v>1</v>
      </c>
    </row>
    <row r="2242" spans="1:21" ht="14.4" customHeight="1" x14ac:dyDescent="0.3">
      <c r="A2242" s="661">
        <v>4</v>
      </c>
      <c r="B2242" s="662" t="s">
        <v>3182</v>
      </c>
      <c r="C2242" s="662" t="s">
        <v>3518</v>
      </c>
      <c r="D2242" s="743" t="s">
        <v>5665</v>
      </c>
      <c r="E2242" s="744" t="s">
        <v>3564</v>
      </c>
      <c r="F2242" s="662" t="s">
        <v>3512</v>
      </c>
      <c r="G2242" s="662" t="s">
        <v>3589</v>
      </c>
      <c r="H2242" s="662" t="s">
        <v>597</v>
      </c>
      <c r="I2242" s="662" t="s">
        <v>1840</v>
      </c>
      <c r="J2242" s="662" t="s">
        <v>1841</v>
      </c>
      <c r="K2242" s="662" t="s">
        <v>1842</v>
      </c>
      <c r="L2242" s="663">
        <v>57.64</v>
      </c>
      <c r="M2242" s="663">
        <v>57.64</v>
      </c>
      <c r="N2242" s="662">
        <v>1</v>
      </c>
      <c r="O2242" s="745">
        <v>0.5</v>
      </c>
      <c r="P2242" s="663">
        <v>57.64</v>
      </c>
      <c r="Q2242" s="678">
        <v>1</v>
      </c>
      <c r="R2242" s="662">
        <v>1</v>
      </c>
      <c r="S2242" s="678">
        <v>1</v>
      </c>
      <c r="T2242" s="745">
        <v>0.5</v>
      </c>
      <c r="U2242" s="701">
        <v>1</v>
      </c>
    </row>
    <row r="2243" spans="1:21" ht="14.4" customHeight="1" x14ac:dyDescent="0.3">
      <c r="A2243" s="661">
        <v>4</v>
      </c>
      <c r="B2243" s="662" t="s">
        <v>3182</v>
      </c>
      <c r="C2243" s="662" t="s">
        <v>3518</v>
      </c>
      <c r="D2243" s="743" t="s">
        <v>5665</v>
      </c>
      <c r="E2243" s="744" t="s">
        <v>3564</v>
      </c>
      <c r="F2243" s="662" t="s">
        <v>3512</v>
      </c>
      <c r="G2243" s="662" t="s">
        <v>3589</v>
      </c>
      <c r="H2243" s="662" t="s">
        <v>597</v>
      </c>
      <c r="I2243" s="662" t="s">
        <v>1844</v>
      </c>
      <c r="J2243" s="662" t="s">
        <v>1841</v>
      </c>
      <c r="K2243" s="662" t="s">
        <v>1845</v>
      </c>
      <c r="L2243" s="663">
        <v>185.26</v>
      </c>
      <c r="M2243" s="663">
        <v>555.78</v>
      </c>
      <c r="N2243" s="662">
        <v>3</v>
      </c>
      <c r="O2243" s="745">
        <v>1.5</v>
      </c>
      <c r="P2243" s="663">
        <v>370.52</v>
      </c>
      <c r="Q2243" s="678">
        <v>0.66666666666666663</v>
      </c>
      <c r="R2243" s="662">
        <v>2</v>
      </c>
      <c r="S2243" s="678">
        <v>0.66666666666666663</v>
      </c>
      <c r="T2243" s="745">
        <v>0.5</v>
      </c>
      <c r="U2243" s="701">
        <v>0.33333333333333331</v>
      </c>
    </row>
    <row r="2244" spans="1:21" ht="14.4" customHeight="1" x14ac:dyDescent="0.3">
      <c r="A2244" s="661">
        <v>4</v>
      </c>
      <c r="B2244" s="662" t="s">
        <v>3182</v>
      </c>
      <c r="C2244" s="662" t="s">
        <v>3518</v>
      </c>
      <c r="D2244" s="743" t="s">
        <v>5665</v>
      </c>
      <c r="E2244" s="744" t="s">
        <v>3564</v>
      </c>
      <c r="F2244" s="662" t="s">
        <v>3512</v>
      </c>
      <c r="G2244" s="662" t="s">
        <v>3684</v>
      </c>
      <c r="H2244" s="662" t="s">
        <v>1373</v>
      </c>
      <c r="I2244" s="662" t="s">
        <v>3048</v>
      </c>
      <c r="J2244" s="662" t="s">
        <v>1375</v>
      </c>
      <c r="K2244" s="662" t="s">
        <v>3481</v>
      </c>
      <c r="L2244" s="663">
        <v>28.81</v>
      </c>
      <c r="M2244" s="663">
        <v>28.81</v>
      </c>
      <c r="N2244" s="662">
        <v>1</v>
      </c>
      <c r="O2244" s="745">
        <v>1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4</v>
      </c>
      <c r="B2245" s="662" t="s">
        <v>3182</v>
      </c>
      <c r="C2245" s="662" t="s">
        <v>3518</v>
      </c>
      <c r="D2245" s="743" t="s">
        <v>5665</v>
      </c>
      <c r="E2245" s="744" t="s">
        <v>3564</v>
      </c>
      <c r="F2245" s="662" t="s">
        <v>3512</v>
      </c>
      <c r="G2245" s="662" t="s">
        <v>3684</v>
      </c>
      <c r="H2245" s="662" t="s">
        <v>1373</v>
      </c>
      <c r="I2245" s="662" t="s">
        <v>2737</v>
      </c>
      <c r="J2245" s="662" t="s">
        <v>2738</v>
      </c>
      <c r="K2245" s="662" t="s">
        <v>3463</v>
      </c>
      <c r="L2245" s="663">
        <v>57.64</v>
      </c>
      <c r="M2245" s="663">
        <v>172.92000000000002</v>
      </c>
      <c r="N2245" s="662">
        <v>3</v>
      </c>
      <c r="O2245" s="745">
        <v>0.5</v>
      </c>
      <c r="P2245" s="663">
        <v>172.92000000000002</v>
      </c>
      <c r="Q2245" s="678">
        <v>1</v>
      </c>
      <c r="R2245" s="662">
        <v>3</v>
      </c>
      <c r="S2245" s="678">
        <v>1</v>
      </c>
      <c r="T2245" s="745">
        <v>0.5</v>
      </c>
      <c r="U2245" s="701">
        <v>1</v>
      </c>
    </row>
    <row r="2246" spans="1:21" ht="14.4" customHeight="1" x14ac:dyDescent="0.3">
      <c r="A2246" s="661">
        <v>4</v>
      </c>
      <c r="B2246" s="662" t="s">
        <v>3182</v>
      </c>
      <c r="C2246" s="662" t="s">
        <v>3518</v>
      </c>
      <c r="D2246" s="743" t="s">
        <v>5665</v>
      </c>
      <c r="E2246" s="744" t="s">
        <v>3564</v>
      </c>
      <c r="F2246" s="662" t="s">
        <v>3512</v>
      </c>
      <c r="G2246" s="662" t="s">
        <v>3592</v>
      </c>
      <c r="H2246" s="662" t="s">
        <v>597</v>
      </c>
      <c r="I2246" s="662" t="s">
        <v>1329</v>
      </c>
      <c r="J2246" s="662" t="s">
        <v>1330</v>
      </c>
      <c r="K2246" s="662" t="s">
        <v>1331</v>
      </c>
      <c r="L2246" s="663">
        <v>108.44</v>
      </c>
      <c r="M2246" s="663">
        <v>542.20000000000005</v>
      </c>
      <c r="N2246" s="662">
        <v>5</v>
      </c>
      <c r="O2246" s="745">
        <v>3.5</v>
      </c>
      <c r="P2246" s="663">
        <v>433.76</v>
      </c>
      <c r="Q2246" s="678">
        <v>0.79999999999999993</v>
      </c>
      <c r="R2246" s="662">
        <v>4</v>
      </c>
      <c r="S2246" s="678">
        <v>0.8</v>
      </c>
      <c r="T2246" s="745">
        <v>3</v>
      </c>
      <c r="U2246" s="701">
        <v>0.8571428571428571</v>
      </c>
    </row>
    <row r="2247" spans="1:21" ht="14.4" customHeight="1" x14ac:dyDescent="0.3">
      <c r="A2247" s="661">
        <v>4</v>
      </c>
      <c r="B2247" s="662" t="s">
        <v>3182</v>
      </c>
      <c r="C2247" s="662" t="s">
        <v>3518</v>
      </c>
      <c r="D2247" s="743" t="s">
        <v>5665</v>
      </c>
      <c r="E2247" s="744" t="s">
        <v>3564</v>
      </c>
      <c r="F2247" s="662" t="s">
        <v>3512</v>
      </c>
      <c r="G2247" s="662" t="s">
        <v>3664</v>
      </c>
      <c r="H2247" s="662" t="s">
        <v>597</v>
      </c>
      <c r="I2247" s="662" t="s">
        <v>3665</v>
      </c>
      <c r="J2247" s="662" t="s">
        <v>741</v>
      </c>
      <c r="K2247" s="662" t="s">
        <v>3632</v>
      </c>
      <c r="L2247" s="663">
        <v>0</v>
      </c>
      <c r="M2247" s="663">
        <v>0</v>
      </c>
      <c r="N2247" s="662">
        <v>1</v>
      </c>
      <c r="O2247" s="745">
        <v>1</v>
      </c>
      <c r="P2247" s="663">
        <v>0</v>
      </c>
      <c r="Q2247" s="678"/>
      <c r="R2247" s="662">
        <v>1</v>
      </c>
      <c r="S2247" s="678">
        <v>1</v>
      </c>
      <c r="T2247" s="745">
        <v>1</v>
      </c>
      <c r="U2247" s="701">
        <v>1</v>
      </c>
    </row>
    <row r="2248" spans="1:21" ht="14.4" customHeight="1" x14ac:dyDescent="0.3">
      <c r="A2248" s="661">
        <v>4</v>
      </c>
      <c r="B2248" s="662" t="s">
        <v>3182</v>
      </c>
      <c r="C2248" s="662" t="s">
        <v>3518</v>
      </c>
      <c r="D2248" s="743" t="s">
        <v>5665</v>
      </c>
      <c r="E2248" s="744" t="s">
        <v>3564</v>
      </c>
      <c r="F2248" s="662" t="s">
        <v>3512</v>
      </c>
      <c r="G2248" s="662" t="s">
        <v>4046</v>
      </c>
      <c r="H2248" s="662" t="s">
        <v>1373</v>
      </c>
      <c r="I2248" s="662" t="s">
        <v>4047</v>
      </c>
      <c r="J2248" s="662" t="s">
        <v>4048</v>
      </c>
      <c r="K2248" s="662" t="s">
        <v>4049</v>
      </c>
      <c r="L2248" s="663">
        <v>63.75</v>
      </c>
      <c r="M2248" s="663">
        <v>255</v>
      </c>
      <c r="N2248" s="662">
        <v>4</v>
      </c>
      <c r="O2248" s="745">
        <v>2</v>
      </c>
      <c r="P2248" s="663">
        <v>255</v>
      </c>
      <c r="Q2248" s="678">
        <v>1</v>
      </c>
      <c r="R2248" s="662">
        <v>4</v>
      </c>
      <c r="S2248" s="678">
        <v>1</v>
      </c>
      <c r="T2248" s="745">
        <v>2</v>
      </c>
      <c r="U2248" s="701">
        <v>1</v>
      </c>
    </row>
    <row r="2249" spans="1:21" ht="14.4" customHeight="1" x14ac:dyDescent="0.3">
      <c r="A2249" s="661">
        <v>4</v>
      </c>
      <c r="B2249" s="662" t="s">
        <v>3182</v>
      </c>
      <c r="C2249" s="662" t="s">
        <v>3518</v>
      </c>
      <c r="D2249" s="743" t="s">
        <v>5665</v>
      </c>
      <c r="E2249" s="744" t="s">
        <v>3564</v>
      </c>
      <c r="F2249" s="662" t="s">
        <v>3512</v>
      </c>
      <c r="G2249" s="662" t="s">
        <v>3687</v>
      </c>
      <c r="H2249" s="662" t="s">
        <v>597</v>
      </c>
      <c r="I2249" s="662" t="s">
        <v>4977</v>
      </c>
      <c r="J2249" s="662" t="s">
        <v>2663</v>
      </c>
      <c r="K2249" s="662" t="s">
        <v>4978</v>
      </c>
      <c r="L2249" s="663">
        <v>111.45</v>
      </c>
      <c r="M2249" s="663">
        <v>111.45</v>
      </c>
      <c r="N2249" s="662">
        <v>1</v>
      </c>
      <c r="O2249" s="745">
        <v>1</v>
      </c>
      <c r="P2249" s="663">
        <v>111.45</v>
      </c>
      <c r="Q2249" s="678">
        <v>1</v>
      </c>
      <c r="R2249" s="662">
        <v>1</v>
      </c>
      <c r="S2249" s="678">
        <v>1</v>
      </c>
      <c r="T2249" s="745">
        <v>1</v>
      </c>
      <c r="U2249" s="701">
        <v>1</v>
      </c>
    </row>
    <row r="2250" spans="1:21" ht="14.4" customHeight="1" x14ac:dyDescent="0.3">
      <c r="A2250" s="661">
        <v>4</v>
      </c>
      <c r="B2250" s="662" t="s">
        <v>3182</v>
      </c>
      <c r="C2250" s="662" t="s">
        <v>3518</v>
      </c>
      <c r="D2250" s="743" t="s">
        <v>5665</v>
      </c>
      <c r="E2250" s="744" t="s">
        <v>3564</v>
      </c>
      <c r="F2250" s="662" t="s">
        <v>3512</v>
      </c>
      <c r="G2250" s="662" t="s">
        <v>5538</v>
      </c>
      <c r="H2250" s="662" t="s">
        <v>597</v>
      </c>
      <c r="I2250" s="662" t="s">
        <v>654</v>
      </c>
      <c r="J2250" s="662" t="s">
        <v>5539</v>
      </c>
      <c r="K2250" s="662" t="s">
        <v>5540</v>
      </c>
      <c r="L2250" s="663">
        <v>54.13</v>
      </c>
      <c r="M2250" s="663">
        <v>162.39000000000001</v>
      </c>
      <c r="N2250" s="662">
        <v>3</v>
      </c>
      <c r="O2250" s="745">
        <v>1</v>
      </c>
      <c r="P2250" s="663">
        <v>162.39000000000001</v>
      </c>
      <c r="Q2250" s="678">
        <v>1</v>
      </c>
      <c r="R2250" s="662">
        <v>3</v>
      </c>
      <c r="S2250" s="678">
        <v>1</v>
      </c>
      <c r="T2250" s="745">
        <v>1</v>
      </c>
      <c r="U2250" s="701">
        <v>1</v>
      </c>
    </row>
    <row r="2251" spans="1:21" ht="14.4" customHeight="1" x14ac:dyDescent="0.3">
      <c r="A2251" s="661">
        <v>4</v>
      </c>
      <c r="B2251" s="662" t="s">
        <v>3182</v>
      </c>
      <c r="C2251" s="662" t="s">
        <v>3518</v>
      </c>
      <c r="D2251" s="743" t="s">
        <v>5665</v>
      </c>
      <c r="E2251" s="744" t="s">
        <v>3564</v>
      </c>
      <c r="F2251" s="662" t="s">
        <v>3512</v>
      </c>
      <c r="G2251" s="662" t="s">
        <v>3928</v>
      </c>
      <c r="H2251" s="662" t="s">
        <v>597</v>
      </c>
      <c r="I2251" s="662" t="s">
        <v>3929</v>
      </c>
      <c r="J2251" s="662" t="s">
        <v>1158</v>
      </c>
      <c r="K2251" s="662" t="s">
        <v>3930</v>
      </c>
      <c r="L2251" s="663">
        <v>121.96</v>
      </c>
      <c r="M2251" s="663">
        <v>121.96</v>
      </c>
      <c r="N2251" s="662">
        <v>1</v>
      </c>
      <c r="O2251" s="745">
        <v>1</v>
      </c>
      <c r="P2251" s="663"/>
      <c r="Q2251" s="678">
        <v>0</v>
      </c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4</v>
      </c>
      <c r="B2252" s="662" t="s">
        <v>3182</v>
      </c>
      <c r="C2252" s="662" t="s">
        <v>3518</v>
      </c>
      <c r="D2252" s="743" t="s">
        <v>5665</v>
      </c>
      <c r="E2252" s="744" t="s">
        <v>3564</v>
      </c>
      <c r="F2252" s="662" t="s">
        <v>3512</v>
      </c>
      <c r="G2252" s="662" t="s">
        <v>3593</v>
      </c>
      <c r="H2252" s="662" t="s">
        <v>597</v>
      </c>
      <c r="I2252" s="662" t="s">
        <v>806</v>
      </c>
      <c r="J2252" s="662" t="s">
        <v>3594</v>
      </c>
      <c r="K2252" s="662" t="s">
        <v>3595</v>
      </c>
      <c r="L2252" s="663">
        <v>0</v>
      </c>
      <c r="M2252" s="663">
        <v>0</v>
      </c>
      <c r="N2252" s="662">
        <v>5</v>
      </c>
      <c r="O2252" s="745">
        <v>3.5</v>
      </c>
      <c r="P2252" s="663">
        <v>0</v>
      </c>
      <c r="Q2252" s="678"/>
      <c r="R2252" s="662">
        <v>2</v>
      </c>
      <c r="S2252" s="678">
        <v>0.4</v>
      </c>
      <c r="T2252" s="745">
        <v>2</v>
      </c>
      <c r="U2252" s="701">
        <v>0.5714285714285714</v>
      </c>
    </row>
    <row r="2253" spans="1:21" ht="14.4" customHeight="1" x14ac:dyDescent="0.3">
      <c r="A2253" s="661">
        <v>4</v>
      </c>
      <c r="B2253" s="662" t="s">
        <v>3182</v>
      </c>
      <c r="C2253" s="662" t="s">
        <v>3518</v>
      </c>
      <c r="D2253" s="743" t="s">
        <v>5665</v>
      </c>
      <c r="E2253" s="744" t="s">
        <v>3564</v>
      </c>
      <c r="F2253" s="662" t="s">
        <v>3512</v>
      </c>
      <c r="G2253" s="662" t="s">
        <v>3647</v>
      </c>
      <c r="H2253" s="662" t="s">
        <v>597</v>
      </c>
      <c r="I2253" s="662" t="s">
        <v>4533</v>
      </c>
      <c r="J2253" s="662" t="s">
        <v>1606</v>
      </c>
      <c r="K2253" s="662" t="s">
        <v>4534</v>
      </c>
      <c r="L2253" s="663">
        <v>31.42</v>
      </c>
      <c r="M2253" s="663">
        <v>62.84</v>
      </c>
      <c r="N2253" s="662">
        <v>2</v>
      </c>
      <c r="O2253" s="745">
        <v>1.5</v>
      </c>
      <c r="P2253" s="663">
        <v>62.84</v>
      </c>
      <c r="Q2253" s="678">
        <v>1</v>
      </c>
      <c r="R2253" s="662">
        <v>2</v>
      </c>
      <c r="S2253" s="678">
        <v>1</v>
      </c>
      <c r="T2253" s="745">
        <v>1.5</v>
      </c>
      <c r="U2253" s="701">
        <v>1</v>
      </c>
    </row>
    <row r="2254" spans="1:21" ht="14.4" customHeight="1" x14ac:dyDescent="0.3">
      <c r="A2254" s="661">
        <v>4</v>
      </c>
      <c r="B2254" s="662" t="s">
        <v>3182</v>
      </c>
      <c r="C2254" s="662" t="s">
        <v>3518</v>
      </c>
      <c r="D2254" s="743" t="s">
        <v>5665</v>
      </c>
      <c r="E2254" s="744" t="s">
        <v>3564</v>
      </c>
      <c r="F2254" s="662" t="s">
        <v>3512</v>
      </c>
      <c r="G2254" s="662" t="s">
        <v>3666</v>
      </c>
      <c r="H2254" s="662" t="s">
        <v>1373</v>
      </c>
      <c r="I2254" s="662" t="s">
        <v>4943</v>
      </c>
      <c r="J2254" s="662" t="s">
        <v>2310</v>
      </c>
      <c r="K2254" s="662" t="s">
        <v>4944</v>
      </c>
      <c r="L2254" s="663">
        <v>156.61000000000001</v>
      </c>
      <c r="M2254" s="663">
        <v>156.61000000000001</v>
      </c>
      <c r="N2254" s="662">
        <v>1</v>
      </c>
      <c r="O2254" s="745">
        <v>1</v>
      </c>
      <c r="P2254" s="663"/>
      <c r="Q2254" s="678">
        <v>0</v>
      </c>
      <c r="R2254" s="662"/>
      <c r="S2254" s="678">
        <v>0</v>
      </c>
      <c r="T2254" s="745"/>
      <c r="U2254" s="701">
        <v>0</v>
      </c>
    </row>
    <row r="2255" spans="1:21" ht="14.4" customHeight="1" x14ac:dyDescent="0.3">
      <c r="A2255" s="661">
        <v>4</v>
      </c>
      <c r="B2255" s="662" t="s">
        <v>3182</v>
      </c>
      <c r="C2255" s="662" t="s">
        <v>3518</v>
      </c>
      <c r="D2255" s="743" t="s">
        <v>5665</v>
      </c>
      <c r="E2255" s="744" t="s">
        <v>3564</v>
      </c>
      <c r="F2255" s="662" t="s">
        <v>3512</v>
      </c>
      <c r="G2255" s="662" t="s">
        <v>5506</v>
      </c>
      <c r="H2255" s="662" t="s">
        <v>597</v>
      </c>
      <c r="I2255" s="662" t="s">
        <v>5541</v>
      </c>
      <c r="J2255" s="662" t="s">
        <v>3359</v>
      </c>
      <c r="K2255" s="662" t="s">
        <v>5509</v>
      </c>
      <c r="L2255" s="663">
        <v>0</v>
      </c>
      <c r="M2255" s="663">
        <v>0</v>
      </c>
      <c r="N2255" s="662">
        <v>12</v>
      </c>
      <c r="O2255" s="745">
        <v>1</v>
      </c>
      <c r="P2255" s="663">
        <v>0</v>
      </c>
      <c r="Q2255" s="678"/>
      <c r="R2255" s="662">
        <v>12</v>
      </c>
      <c r="S2255" s="678">
        <v>1</v>
      </c>
      <c r="T2255" s="745">
        <v>1</v>
      </c>
      <c r="U2255" s="701">
        <v>1</v>
      </c>
    </row>
    <row r="2256" spans="1:21" ht="14.4" customHeight="1" x14ac:dyDescent="0.3">
      <c r="A2256" s="661">
        <v>4</v>
      </c>
      <c r="B2256" s="662" t="s">
        <v>3182</v>
      </c>
      <c r="C2256" s="662" t="s">
        <v>3518</v>
      </c>
      <c r="D2256" s="743" t="s">
        <v>5665</v>
      </c>
      <c r="E2256" s="744" t="s">
        <v>3564</v>
      </c>
      <c r="F2256" s="662" t="s">
        <v>3512</v>
      </c>
      <c r="G2256" s="662" t="s">
        <v>3602</v>
      </c>
      <c r="H2256" s="662" t="s">
        <v>1373</v>
      </c>
      <c r="I2256" s="662" t="s">
        <v>1538</v>
      </c>
      <c r="J2256" s="662" t="s">
        <v>1539</v>
      </c>
      <c r="K2256" s="662" t="s">
        <v>1540</v>
      </c>
      <c r="L2256" s="663">
        <v>133.94</v>
      </c>
      <c r="M2256" s="663">
        <v>401.82</v>
      </c>
      <c r="N2256" s="662">
        <v>3</v>
      </c>
      <c r="O2256" s="745">
        <v>0.5</v>
      </c>
      <c r="P2256" s="663">
        <v>401.82</v>
      </c>
      <c r="Q2256" s="678">
        <v>1</v>
      </c>
      <c r="R2256" s="662">
        <v>3</v>
      </c>
      <c r="S2256" s="678">
        <v>1</v>
      </c>
      <c r="T2256" s="745">
        <v>0.5</v>
      </c>
      <c r="U2256" s="701">
        <v>1</v>
      </c>
    </row>
    <row r="2257" spans="1:21" ht="14.4" customHeight="1" x14ac:dyDescent="0.3">
      <c r="A2257" s="661">
        <v>4</v>
      </c>
      <c r="B2257" s="662" t="s">
        <v>3182</v>
      </c>
      <c r="C2257" s="662" t="s">
        <v>3518</v>
      </c>
      <c r="D2257" s="743" t="s">
        <v>5665</v>
      </c>
      <c r="E2257" s="744" t="s">
        <v>3564</v>
      </c>
      <c r="F2257" s="662" t="s">
        <v>3513</v>
      </c>
      <c r="G2257" s="662" t="s">
        <v>3603</v>
      </c>
      <c r="H2257" s="662" t="s">
        <v>597</v>
      </c>
      <c r="I2257" s="662" t="s">
        <v>4072</v>
      </c>
      <c r="J2257" s="662" t="s">
        <v>3605</v>
      </c>
      <c r="K2257" s="662"/>
      <c r="L2257" s="663">
        <v>0</v>
      </c>
      <c r="M2257" s="663">
        <v>0</v>
      </c>
      <c r="N2257" s="662">
        <v>3</v>
      </c>
      <c r="O2257" s="745">
        <v>3</v>
      </c>
      <c r="P2257" s="663">
        <v>0</v>
      </c>
      <c r="Q2257" s="678"/>
      <c r="R2257" s="662">
        <v>3</v>
      </c>
      <c r="S2257" s="678">
        <v>1</v>
      </c>
      <c r="T2257" s="745">
        <v>3</v>
      </c>
      <c r="U2257" s="701">
        <v>1</v>
      </c>
    </row>
    <row r="2258" spans="1:21" ht="14.4" customHeight="1" x14ac:dyDescent="0.3">
      <c r="A2258" s="661">
        <v>4</v>
      </c>
      <c r="B2258" s="662" t="s">
        <v>3182</v>
      </c>
      <c r="C2258" s="662" t="s">
        <v>3518</v>
      </c>
      <c r="D2258" s="743" t="s">
        <v>5665</v>
      </c>
      <c r="E2258" s="744" t="s">
        <v>3564</v>
      </c>
      <c r="F2258" s="662" t="s">
        <v>3513</v>
      </c>
      <c r="G2258" s="662" t="s">
        <v>3603</v>
      </c>
      <c r="H2258" s="662" t="s">
        <v>597</v>
      </c>
      <c r="I2258" s="662" t="s">
        <v>3604</v>
      </c>
      <c r="J2258" s="662" t="s">
        <v>3605</v>
      </c>
      <c r="K2258" s="662"/>
      <c r="L2258" s="663">
        <v>0</v>
      </c>
      <c r="M2258" s="663">
        <v>0</v>
      </c>
      <c r="N2258" s="662">
        <v>3</v>
      </c>
      <c r="O2258" s="745">
        <v>3</v>
      </c>
      <c r="P2258" s="663">
        <v>0</v>
      </c>
      <c r="Q2258" s="678"/>
      <c r="R2258" s="662">
        <v>3</v>
      </c>
      <c r="S2258" s="678">
        <v>1</v>
      </c>
      <c r="T2258" s="745">
        <v>3</v>
      </c>
      <c r="U2258" s="701">
        <v>1</v>
      </c>
    </row>
    <row r="2259" spans="1:21" ht="14.4" customHeight="1" x14ac:dyDescent="0.3">
      <c r="A2259" s="661">
        <v>4</v>
      </c>
      <c r="B2259" s="662" t="s">
        <v>3182</v>
      </c>
      <c r="C2259" s="662" t="s">
        <v>3518</v>
      </c>
      <c r="D2259" s="743" t="s">
        <v>5665</v>
      </c>
      <c r="E2259" s="744" t="s">
        <v>3564</v>
      </c>
      <c r="F2259" s="662" t="s">
        <v>3513</v>
      </c>
      <c r="G2259" s="662" t="s">
        <v>3603</v>
      </c>
      <c r="H2259" s="662" t="s">
        <v>597</v>
      </c>
      <c r="I2259" s="662" t="s">
        <v>5066</v>
      </c>
      <c r="J2259" s="662" t="s">
        <v>3605</v>
      </c>
      <c r="K2259" s="662"/>
      <c r="L2259" s="663">
        <v>0</v>
      </c>
      <c r="M2259" s="663">
        <v>0</v>
      </c>
      <c r="N2259" s="662">
        <v>1</v>
      </c>
      <c r="O2259" s="745">
        <v>1</v>
      </c>
      <c r="P2259" s="663">
        <v>0</v>
      </c>
      <c r="Q2259" s="678"/>
      <c r="R2259" s="662">
        <v>1</v>
      </c>
      <c r="S2259" s="678">
        <v>1</v>
      </c>
      <c r="T2259" s="745">
        <v>1</v>
      </c>
      <c r="U2259" s="701">
        <v>1</v>
      </c>
    </row>
    <row r="2260" spans="1:21" ht="14.4" customHeight="1" x14ac:dyDescent="0.3">
      <c r="A2260" s="661">
        <v>4</v>
      </c>
      <c r="B2260" s="662" t="s">
        <v>3182</v>
      </c>
      <c r="C2260" s="662" t="s">
        <v>3518</v>
      </c>
      <c r="D2260" s="743" t="s">
        <v>5665</v>
      </c>
      <c r="E2260" s="744" t="s">
        <v>3564</v>
      </c>
      <c r="F2260" s="662" t="s">
        <v>3514</v>
      </c>
      <c r="G2260" s="662" t="s">
        <v>4073</v>
      </c>
      <c r="H2260" s="662" t="s">
        <v>597</v>
      </c>
      <c r="I2260" s="662" t="s">
        <v>4303</v>
      </c>
      <c r="J2260" s="662" t="s">
        <v>4304</v>
      </c>
      <c r="K2260" s="662" t="s">
        <v>4305</v>
      </c>
      <c r="L2260" s="663">
        <v>498.24</v>
      </c>
      <c r="M2260" s="663">
        <v>498.24</v>
      </c>
      <c r="N2260" s="662">
        <v>1</v>
      </c>
      <c r="O2260" s="745">
        <v>1</v>
      </c>
      <c r="P2260" s="663">
        <v>498.24</v>
      </c>
      <c r="Q2260" s="678">
        <v>1</v>
      </c>
      <c r="R2260" s="662">
        <v>1</v>
      </c>
      <c r="S2260" s="678">
        <v>1</v>
      </c>
      <c r="T2260" s="745">
        <v>1</v>
      </c>
      <c r="U2260" s="701">
        <v>1</v>
      </c>
    </row>
    <row r="2261" spans="1:21" ht="14.4" customHeight="1" x14ac:dyDescent="0.3">
      <c r="A2261" s="661">
        <v>4</v>
      </c>
      <c r="B2261" s="662" t="s">
        <v>3182</v>
      </c>
      <c r="C2261" s="662" t="s">
        <v>3518</v>
      </c>
      <c r="D2261" s="743" t="s">
        <v>5665</v>
      </c>
      <c r="E2261" s="744" t="s">
        <v>3564</v>
      </c>
      <c r="F2261" s="662" t="s">
        <v>3514</v>
      </c>
      <c r="G2261" s="662" t="s">
        <v>3820</v>
      </c>
      <c r="H2261" s="662" t="s">
        <v>597</v>
      </c>
      <c r="I2261" s="662" t="s">
        <v>3952</v>
      </c>
      <c r="J2261" s="662" t="s">
        <v>3953</v>
      </c>
      <c r="K2261" s="662" t="s">
        <v>3954</v>
      </c>
      <c r="L2261" s="663">
        <v>100</v>
      </c>
      <c r="M2261" s="663">
        <v>1500</v>
      </c>
      <c r="N2261" s="662">
        <v>15</v>
      </c>
      <c r="O2261" s="745">
        <v>7</v>
      </c>
      <c r="P2261" s="663">
        <v>1500</v>
      </c>
      <c r="Q2261" s="678">
        <v>1</v>
      </c>
      <c r="R2261" s="662">
        <v>15</v>
      </c>
      <c r="S2261" s="678">
        <v>1</v>
      </c>
      <c r="T2261" s="745">
        <v>7</v>
      </c>
      <c r="U2261" s="701">
        <v>1</v>
      </c>
    </row>
    <row r="2262" spans="1:21" ht="14.4" customHeight="1" x14ac:dyDescent="0.3">
      <c r="A2262" s="661">
        <v>4</v>
      </c>
      <c r="B2262" s="662" t="s">
        <v>3182</v>
      </c>
      <c r="C2262" s="662" t="s">
        <v>3518</v>
      </c>
      <c r="D2262" s="743" t="s">
        <v>5665</v>
      </c>
      <c r="E2262" s="744" t="s">
        <v>3564</v>
      </c>
      <c r="F2262" s="662" t="s">
        <v>3514</v>
      </c>
      <c r="G2262" s="662" t="s">
        <v>3820</v>
      </c>
      <c r="H2262" s="662" t="s">
        <v>597</v>
      </c>
      <c r="I2262" s="662" t="s">
        <v>3952</v>
      </c>
      <c r="J2262" s="662" t="s">
        <v>3953</v>
      </c>
      <c r="K2262" s="662" t="s">
        <v>3954</v>
      </c>
      <c r="L2262" s="663">
        <v>200</v>
      </c>
      <c r="M2262" s="663">
        <v>3000</v>
      </c>
      <c r="N2262" s="662">
        <v>15</v>
      </c>
      <c r="O2262" s="745">
        <v>7</v>
      </c>
      <c r="P2262" s="663">
        <v>3000</v>
      </c>
      <c r="Q2262" s="678">
        <v>1</v>
      </c>
      <c r="R2262" s="662">
        <v>15</v>
      </c>
      <c r="S2262" s="678">
        <v>1</v>
      </c>
      <c r="T2262" s="745">
        <v>7</v>
      </c>
      <c r="U2262" s="701">
        <v>1</v>
      </c>
    </row>
    <row r="2263" spans="1:21" ht="14.4" customHeight="1" x14ac:dyDescent="0.3">
      <c r="A2263" s="661">
        <v>4</v>
      </c>
      <c r="B2263" s="662" t="s">
        <v>3182</v>
      </c>
      <c r="C2263" s="662" t="s">
        <v>3518</v>
      </c>
      <c r="D2263" s="743" t="s">
        <v>5665</v>
      </c>
      <c r="E2263" s="744" t="s">
        <v>3564</v>
      </c>
      <c r="F2263" s="662" t="s">
        <v>3514</v>
      </c>
      <c r="G2263" s="662" t="s">
        <v>3820</v>
      </c>
      <c r="H2263" s="662" t="s">
        <v>597</v>
      </c>
      <c r="I2263" s="662" t="s">
        <v>4471</v>
      </c>
      <c r="J2263" s="662" t="s">
        <v>4472</v>
      </c>
      <c r="K2263" s="662" t="s">
        <v>4473</v>
      </c>
      <c r="L2263" s="663">
        <v>99</v>
      </c>
      <c r="M2263" s="663">
        <v>693</v>
      </c>
      <c r="N2263" s="662">
        <v>7</v>
      </c>
      <c r="O2263" s="745">
        <v>3</v>
      </c>
      <c r="P2263" s="663">
        <v>693</v>
      </c>
      <c r="Q2263" s="678">
        <v>1</v>
      </c>
      <c r="R2263" s="662">
        <v>7</v>
      </c>
      <c r="S2263" s="678">
        <v>1</v>
      </c>
      <c r="T2263" s="745">
        <v>3</v>
      </c>
      <c r="U2263" s="701">
        <v>1</v>
      </c>
    </row>
    <row r="2264" spans="1:21" ht="14.4" customHeight="1" x14ac:dyDescent="0.3">
      <c r="A2264" s="661">
        <v>4</v>
      </c>
      <c r="B2264" s="662" t="s">
        <v>3182</v>
      </c>
      <c r="C2264" s="662" t="s">
        <v>3518</v>
      </c>
      <c r="D2264" s="743" t="s">
        <v>5665</v>
      </c>
      <c r="E2264" s="744" t="s">
        <v>3564</v>
      </c>
      <c r="F2264" s="662" t="s">
        <v>3514</v>
      </c>
      <c r="G2264" s="662" t="s">
        <v>3820</v>
      </c>
      <c r="H2264" s="662" t="s">
        <v>597</v>
      </c>
      <c r="I2264" s="662" t="s">
        <v>3955</v>
      </c>
      <c r="J2264" s="662" t="s">
        <v>3956</v>
      </c>
      <c r="K2264" s="662" t="s">
        <v>3957</v>
      </c>
      <c r="L2264" s="663">
        <v>120</v>
      </c>
      <c r="M2264" s="663">
        <v>360</v>
      </c>
      <c r="N2264" s="662">
        <v>3</v>
      </c>
      <c r="O2264" s="745">
        <v>1</v>
      </c>
      <c r="P2264" s="663">
        <v>360</v>
      </c>
      <c r="Q2264" s="678">
        <v>1</v>
      </c>
      <c r="R2264" s="662">
        <v>3</v>
      </c>
      <c r="S2264" s="678">
        <v>1</v>
      </c>
      <c r="T2264" s="745">
        <v>1</v>
      </c>
      <c r="U2264" s="701">
        <v>1</v>
      </c>
    </row>
    <row r="2265" spans="1:21" ht="14.4" customHeight="1" x14ac:dyDescent="0.3">
      <c r="A2265" s="661">
        <v>4</v>
      </c>
      <c r="B2265" s="662" t="s">
        <v>3182</v>
      </c>
      <c r="C2265" s="662" t="s">
        <v>3518</v>
      </c>
      <c r="D2265" s="743" t="s">
        <v>5665</v>
      </c>
      <c r="E2265" s="744" t="s">
        <v>3564</v>
      </c>
      <c r="F2265" s="662" t="s">
        <v>3514</v>
      </c>
      <c r="G2265" s="662" t="s">
        <v>3820</v>
      </c>
      <c r="H2265" s="662" t="s">
        <v>597</v>
      </c>
      <c r="I2265" s="662" t="s">
        <v>3958</v>
      </c>
      <c r="J2265" s="662" t="s">
        <v>3959</v>
      </c>
      <c r="K2265" s="662" t="s">
        <v>3960</v>
      </c>
      <c r="L2265" s="663">
        <v>1512.58</v>
      </c>
      <c r="M2265" s="663">
        <v>1512.58</v>
      </c>
      <c r="N2265" s="662">
        <v>1</v>
      </c>
      <c r="O2265" s="745">
        <v>1</v>
      </c>
      <c r="P2265" s="663">
        <v>1512.58</v>
      </c>
      <c r="Q2265" s="678">
        <v>1</v>
      </c>
      <c r="R2265" s="662">
        <v>1</v>
      </c>
      <c r="S2265" s="678">
        <v>1</v>
      </c>
      <c r="T2265" s="745">
        <v>1</v>
      </c>
      <c r="U2265" s="701">
        <v>1</v>
      </c>
    </row>
    <row r="2266" spans="1:21" ht="14.4" customHeight="1" x14ac:dyDescent="0.3">
      <c r="A2266" s="661">
        <v>4</v>
      </c>
      <c r="B2266" s="662" t="s">
        <v>3182</v>
      </c>
      <c r="C2266" s="662" t="s">
        <v>3518</v>
      </c>
      <c r="D2266" s="743" t="s">
        <v>5665</v>
      </c>
      <c r="E2266" s="744" t="s">
        <v>3564</v>
      </c>
      <c r="F2266" s="662" t="s">
        <v>3514</v>
      </c>
      <c r="G2266" s="662" t="s">
        <v>3820</v>
      </c>
      <c r="H2266" s="662" t="s">
        <v>597</v>
      </c>
      <c r="I2266" s="662" t="s">
        <v>5240</v>
      </c>
      <c r="J2266" s="662" t="s">
        <v>5241</v>
      </c>
      <c r="K2266" s="662" t="s">
        <v>5242</v>
      </c>
      <c r="L2266" s="663">
        <v>173.96</v>
      </c>
      <c r="M2266" s="663">
        <v>173.96</v>
      </c>
      <c r="N2266" s="662">
        <v>1</v>
      </c>
      <c r="O2266" s="745">
        <v>1</v>
      </c>
      <c r="P2266" s="663">
        <v>173.96</v>
      </c>
      <c r="Q2266" s="678">
        <v>1</v>
      </c>
      <c r="R2266" s="662">
        <v>1</v>
      </c>
      <c r="S2266" s="678">
        <v>1</v>
      </c>
      <c r="T2266" s="745">
        <v>1</v>
      </c>
      <c r="U2266" s="701">
        <v>1</v>
      </c>
    </row>
    <row r="2267" spans="1:21" ht="14.4" customHeight="1" x14ac:dyDescent="0.3">
      <c r="A2267" s="661">
        <v>4</v>
      </c>
      <c r="B2267" s="662" t="s">
        <v>3182</v>
      </c>
      <c r="C2267" s="662" t="s">
        <v>3518</v>
      </c>
      <c r="D2267" s="743" t="s">
        <v>5665</v>
      </c>
      <c r="E2267" s="744" t="s">
        <v>3564</v>
      </c>
      <c r="F2267" s="662" t="s">
        <v>3514</v>
      </c>
      <c r="G2267" s="662" t="s">
        <v>3820</v>
      </c>
      <c r="H2267" s="662" t="s">
        <v>597</v>
      </c>
      <c r="I2267" s="662" t="s">
        <v>5542</v>
      </c>
      <c r="J2267" s="662" t="s">
        <v>5434</v>
      </c>
      <c r="K2267" s="662" t="s">
        <v>5543</v>
      </c>
      <c r="L2267" s="663">
        <v>934.8</v>
      </c>
      <c r="M2267" s="663">
        <v>934.8</v>
      </c>
      <c r="N2267" s="662">
        <v>1</v>
      </c>
      <c r="O2267" s="745">
        <v>1</v>
      </c>
      <c r="P2267" s="663"/>
      <c r="Q2267" s="678">
        <v>0</v>
      </c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4</v>
      </c>
      <c r="B2268" s="662" t="s">
        <v>3182</v>
      </c>
      <c r="C2268" s="662" t="s">
        <v>3518</v>
      </c>
      <c r="D2268" s="743" t="s">
        <v>5665</v>
      </c>
      <c r="E2268" s="744" t="s">
        <v>3564</v>
      </c>
      <c r="F2268" s="662" t="s">
        <v>3514</v>
      </c>
      <c r="G2268" s="662" t="s">
        <v>3976</v>
      </c>
      <c r="H2268" s="662" t="s">
        <v>597</v>
      </c>
      <c r="I2268" s="662" t="s">
        <v>3977</v>
      </c>
      <c r="J2268" s="662" t="s">
        <v>3978</v>
      </c>
      <c r="K2268" s="662" t="s">
        <v>3979</v>
      </c>
      <c r="L2268" s="663">
        <v>410</v>
      </c>
      <c r="M2268" s="663">
        <v>21730</v>
      </c>
      <c r="N2268" s="662">
        <v>53</v>
      </c>
      <c r="O2268" s="745">
        <v>53</v>
      </c>
      <c r="P2268" s="663">
        <v>21320</v>
      </c>
      <c r="Q2268" s="678">
        <v>0.98113207547169812</v>
      </c>
      <c r="R2268" s="662">
        <v>52</v>
      </c>
      <c r="S2268" s="678">
        <v>0.98113207547169812</v>
      </c>
      <c r="T2268" s="745">
        <v>52</v>
      </c>
      <c r="U2268" s="701">
        <v>0.98113207547169812</v>
      </c>
    </row>
    <row r="2269" spans="1:21" ht="14.4" customHeight="1" x14ac:dyDescent="0.3">
      <c r="A2269" s="661">
        <v>4</v>
      </c>
      <c r="B2269" s="662" t="s">
        <v>3182</v>
      </c>
      <c r="C2269" s="662" t="s">
        <v>3518</v>
      </c>
      <c r="D2269" s="743" t="s">
        <v>5665</v>
      </c>
      <c r="E2269" s="744" t="s">
        <v>3564</v>
      </c>
      <c r="F2269" s="662" t="s">
        <v>3514</v>
      </c>
      <c r="G2269" s="662" t="s">
        <v>3768</v>
      </c>
      <c r="H2269" s="662" t="s">
        <v>597</v>
      </c>
      <c r="I2269" s="662" t="s">
        <v>5309</v>
      </c>
      <c r="J2269" s="662" t="s">
        <v>5310</v>
      </c>
      <c r="K2269" s="662" t="s">
        <v>5311</v>
      </c>
      <c r="L2269" s="663">
        <v>1800</v>
      </c>
      <c r="M2269" s="663">
        <v>1800</v>
      </c>
      <c r="N2269" s="662">
        <v>1</v>
      </c>
      <c r="O2269" s="745">
        <v>1</v>
      </c>
      <c r="P2269" s="663">
        <v>1800</v>
      </c>
      <c r="Q2269" s="678">
        <v>1</v>
      </c>
      <c r="R2269" s="662">
        <v>1</v>
      </c>
      <c r="S2269" s="678">
        <v>1</v>
      </c>
      <c r="T2269" s="745">
        <v>1</v>
      </c>
      <c r="U2269" s="701">
        <v>1</v>
      </c>
    </row>
    <row r="2270" spans="1:21" ht="14.4" customHeight="1" x14ac:dyDescent="0.3">
      <c r="A2270" s="661">
        <v>4</v>
      </c>
      <c r="B2270" s="662" t="s">
        <v>3182</v>
      </c>
      <c r="C2270" s="662" t="s">
        <v>3518</v>
      </c>
      <c r="D2270" s="743" t="s">
        <v>5665</v>
      </c>
      <c r="E2270" s="744" t="s">
        <v>3564</v>
      </c>
      <c r="F2270" s="662" t="s">
        <v>3514</v>
      </c>
      <c r="G2270" s="662" t="s">
        <v>3768</v>
      </c>
      <c r="H2270" s="662" t="s">
        <v>597</v>
      </c>
      <c r="I2270" s="662" t="s">
        <v>3840</v>
      </c>
      <c r="J2270" s="662" t="s">
        <v>3841</v>
      </c>
      <c r="K2270" s="662" t="s">
        <v>3842</v>
      </c>
      <c r="L2270" s="663">
        <v>900</v>
      </c>
      <c r="M2270" s="663">
        <v>36000</v>
      </c>
      <c r="N2270" s="662">
        <v>40</v>
      </c>
      <c r="O2270" s="745">
        <v>40</v>
      </c>
      <c r="P2270" s="663">
        <v>35100</v>
      </c>
      <c r="Q2270" s="678">
        <v>0.97499999999999998</v>
      </c>
      <c r="R2270" s="662">
        <v>39</v>
      </c>
      <c r="S2270" s="678">
        <v>0.97499999999999998</v>
      </c>
      <c r="T2270" s="745">
        <v>39</v>
      </c>
      <c r="U2270" s="701">
        <v>0.97499999999999998</v>
      </c>
    </row>
    <row r="2271" spans="1:21" ht="14.4" customHeight="1" x14ac:dyDescent="0.3">
      <c r="A2271" s="661">
        <v>4</v>
      </c>
      <c r="B2271" s="662" t="s">
        <v>3182</v>
      </c>
      <c r="C2271" s="662" t="s">
        <v>3518</v>
      </c>
      <c r="D2271" s="743" t="s">
        <v>5665</v>
      </c>
      <c r="E2271" s="744" t="s">
        <v>3564</v>
      </c>
      <c r="F2271" s="662" t="s">
        <v>3514</v>
      </c>
      <c r="G2271" s="662" t="s">
        <v>3768</v>
      </c>
      <c r="H2271" s="662" t="s">
        <v>597</v>
      </c>
      <c r="I2271" s="662" t="s">
        <v>3810</v>
      </c>
      <c r="J2271" s="662" t="s">
        <v>3811</v>
      </c>
      <c r="K2271" s="662" t="s">
        <v>3812</v>
      </c>
      <c r="L2271" s="663">
        <v>378.48</v>
      </c>
      <c r="M2271" s="663">
        <v>4163.2800000000007</v>
      </c>
      <c r="N2271" s="662">
        <v>11</v>
      </c>
      <c r="O2271" s="745">
        <v>11</v>
      </c>
      <c r="P2271" s="663">
        <v>3784.8</v>
      </c>
      <c r="Q2271" s="678">
        <v>0.90909090909090895</v>
      </c>
      <c r="R2271" s="662">
        <v>10</v>
      </c>
      <c r="S2271" s="678">
        <v>0.90909090909090906</v>
      </c>
      <c r="T2271" s="745">
        <v>10</v>
      </c>
      <c r="U2271" s="701">
        <v>0.90909090909090906</v>
      </c>
    </row>
    <row r="2272" spans="1:21" ht="14.4" customHeight="1" x14ac:dyDescent="0.3">
      <c r="A2272" s="661">
        <v>4</v>
      </c>
      <c r="B2272" s="662" t="s">
        <v>3182</v>
      </c>
      <c r="C2272" s="662" t="s">
        <v>3518</v>
      </c>
      <c r="D2272" s="743" t="s">
        <v>5665</v>
      </c>
      <c r="E2272" s="744" t="s">
        <v>3564</v>
      </c>
      <c r="F2272" s="662" t="s">
        <v>3514</v>
      </c>
      <c r="G2272" s="662" t="s">
        <v>3768</v>
      </c>
      <c r="H2272" s="662" t="s">
        <v>597</v>
      </c>
      <c r="I2272" s="662" t="s">
        <v>4566</v>
      </c>
      <c r="J2272" s="662" t="s">
        <v>4567</v>
      </c>
      <c r="K2272" s="662" t="s">
        <v>4568</v>
      </c>
      <c r="L2272" s="663">
        <v>906.78</v>
      </c>
      <c r="M2272" s="663">
        <v>2720.34</v>
      </c>
      <c r="N2272" s="662">
        <v>3</v>
      </c>
      <c r="O2272" s="745">
        <v>3</v>
      </c>
      <c r="P2272" s="663">
        <v>906.78</v>
      </c>
      <c r="Q2272" s="678">
        <v>0.33333333333333331</v>
      </c>
      <c r="R2272" s="662">
        <v>1</v>
      </c>
      <c r="S2272" s="678">
        <v>0.33333333333333331</v>
      </c>
      <c r="T2272" s="745">
        <v>1</v>
      </c>
      <c r="U2272" s="701">
        <v>0.33333333333333331</v>
      </c>
    </row>
    <row r="2273" spans="1:21" ht="14.4" customHeight="1" x14ac:dyDescent="0.3">
      <c r="A2273" s="661">
        <v>4</v>
      </c>
      <c r="B2273" s="662" t="s">
        <v>3182</v>
      </c>
      <c r="C2273" s="662" t="s">
        <v>3518</v>
      </c>
      <c r="D2273" s="743" t="s">
        <v>5665</v>
      </c>
      <c r="E2273" s="744" t="s">
        <v>3564</v>
      </c>
      <c r="F2273" s="662" t="s">
        <v>3514</v>
      </c>
      <c r="G2273" s="662" t="s">
        <v>3768</v>
      </c>
      <c r="H2273" s="662" t="s">
        <v>597</v>
      </c>
      <c r="I2273" s="662" t="s">
        <v>5544</v>
      </c>
      <c r="J2273" s="662" t="s">
        <v>5545</v>
      </c>
      <c r="K2273" s="662" t="s">
        <v>5546</v>
      </c>
      <c r="L2273" s="663">
        <v>500</v>
      </c>
      <c r="M2273" s="663">
        <v>500</v>
      </c>
      <c r="N2273" s="662">
        <v>1</v>
      </c>
      <c r="O2273" s="745">
        <v>1</v>
      </c>
      <c r="P2273" s="663"/>
      <c r="Q2273" s="678">
        <v>0</v>
      </c>
      <c r="R2273" s="662"/>
      <c r="S2273" s="678">
        <v>0</v>
      </c>
      <c r="T2273" s="745"/>
      <c r="U2273" s="701">
        <v>0</v>
      </c>
    </row>
    <row r="2274" spans="1:21" ht="14.4" customHeight="1" x14ac:dyDescent="0.3">
      <c r="A2274" s="661">
        <v>4</v>
      </c>
      <c r="B2274" s="662" t="s">
        <v>3182</v>
      </c>
      <c r="C2274" s="662" t="s">
        <v>3518</v>
      </c>
      <c r="D2274" s="743" t="s">
        <v>5665</v>
      </c>
      <c r="E2274" s="744" t="s">
        <v>3564</v>
      </c>
      <c r="F2274" s="662" t="s">
        <v>3514</v>
      </c>
      <c r="G2274" s="662" t="s">
        <v>3768</v>
      </c>
      <c r="H2274" s="662" t="s">
        <v>597</v>
      </c>
      <c r="I2274" s="662" t="s">
        <v>4487</v>
      </c>
      <c r="J2274" s="662" t="s">
        <v>4488</v>
      </c>
      <c r="K2274" s="662" t="s">
        <v>4489</v>
      </c>
      <c r="L2274" s="663">
        <v>378.48</v>
      </c>
      <c r="M2274" s="663">
        <v>756.96</v>
      </c>
      <c r="N2274" s="662">
        <v>2</v>
      </c>
      <c r="O2274" s="745">
        <v>2</v>
      </c>
      <c r="P2274" s="663">
        <v>756.96</v>
      </c>
      <c r="Q2274" s="678">
        <v>1</v>
      </c>
      <c r="R2274" s="662">
        <v>2</v>
      </c>
      <c r="S2274" s="678">
        <v>1</v>
      </c>
      <c r="T2274" s="745">
        <v>2</v>
      </c>
      <c r="U2274" s="701">
        <v>1</v>
      </c>
    </row>
    <row r="2275" spans="1:21" ht="14.4" customHeight="1" x14ac:dyDescent="0.3">
      <c r="A2275" s="661">
        <v>4</v>
      </c>
      <c r="B2275" s="662" t="s">
        <v>3182</v>
      </c>
      <c r="C2275" s="662" t="s">
        <v>3518</v>
      </c>
      <c r="D2275" s="743" t="s">
        <v>5665</v>
      </c>
      <c r="E2275" s="744" t="s">
        <v>3567</v>
      </c>
      <c r="F2275" s="662" t="s">
        <v>3512</v>
      </c>
      <c r="G2275" s="662" t="s">
        <v>3995</v>
      </c>
      <c r="H2275" s="662" t="s">
        <v>597</v>
      </c>
      <c r="I2275" s="662" t="s">
        <v>2713</v>
      </c>
      <c r="J2275" s="662" t="s">
        <v>2714</v>
      </c>
      <c r="K2275" s="662" t="s">
        <v>2715</v>
      </c>
      <c r="L2275" s="663">
        <v>215.12</v>
      </c>
      <c r="M2275" s="663">
        <v>215.12</v>
      </c>
      <c r="N2275" s="662">
        <v>1</v>
      </c>
      <c r="O2275" s="745">
        <v>1</v>
      </c>
      <c r="P2275" s="663"/>
      <c r="Q2275" s="678">
        <v>0</v>
      </c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4</v>
      </c>
      <c r="B2276" s="662" t="s">
        <v>3182</v>
      </c>
      <c r="C2276" s="662" t="s">
        <v>3518</v>
      </c>
      <c r="D2276" s="743" t="s">
        <v>5665</v>
      </c>
      <c r="E2276" s="744" t="s">
        <v>3568</v>
      </c>
      <c r="F2276" s="662" t="s">
        <v>3512</v>
      </c>
      <c r="G2276" s="662" t="s">
        <v>3573</v>
      </c>
      <c r="H2276" s="662" t="s">
        <v>1373</v>
      </c>
      <c r="I2276" s="662" t="s">
        <v>1641</v>
      </c>
      <c r="J2276" s="662" t="s">
        <v>1557</v>
      </c>
      <c r="K2276" s="662" t="s">
        <v>3351</v>
      </c>
      <c r="L2276" s="663">
        <v>154.36000000000001</v>
      </c>
      <c r="M2276" s="663">
        <v>154.36000000000001</v>
      </c>
      <c r="N2276" s="662">
        <v>1</v>
      </c>
      <c r="O2276" s="745">
        <v>1</v>
      </c>
      <c r="P2276" s="663"/>
      <c r="Q2276" s="678">
        <v>0</v>
      </c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4</v>
      </c>
      <c r="B2277" s="662" t="s">
        <v>3182</v>
      </c>
      <c r="C2277" s="662" t="s">
        <v>3518</v>
      </c>
      <c r="D2277" s="743" t="s">
        <v>5665</v>
      </c>
      <c r="E2277" s="744" t="s">
        <v>3568</v>
      </c>
      <c r="F2277" s="662" t="s">
        <v>3512</v>
      </c>
      <c r="G2277" s="662" t="s">
        <v>4497</v>
      </c>
      <c r="H2277" s="662" t="s">
        <v>597</v>
      </c>
      <c r="I2277" s="662" t="s">
        <v>4498</v>
      </c>
      <c r="J2277" s="662" t="s">
        <v>4499</v>
      </c>
      <c r="K2277" s="662" t="s">
        <v>4500</v>
      </c>
      <c r="L2277" s="663">
        <v>43.76</v>
      </c>
      <c r="M2277" s="663">
        <v>43.76</v>
      </c>
      <c r="N2277" s="662">
        <v>1</v>
      </c>
      <c r="O2277" s="745">
        <v>0.5</v>
      </c>
      <c r="P2277" s="663">
        <v>43.76</v>
      </c>
      <c r="Q2277" s="678">
        <v>1</v>
      </c>
      <c r="R2277" s="662">
        <v>1</v>
      </c>
      <c r="S2277" s="678">
        <v>1</v>
      </c>
      <c r="T2277" s="745">
        <v>0.5</v>
      </c>
      <c r="U2277" s="701">
        <v>1</v>
      </c>
    </row>
    <row r="2278" spans="1:21" ht="14.4" customHeight="1" x14ac:dyDescent="0.3">
      <c r="A2278" s="661">
        <v>4</v>
      </c>
      <c r="B2278" s="662" t="s">
        <v>3182</v>
      </c>
      <c r="C2278" s="662" t="s">
        <v>3518</v>
      </c>
      <c r="D2278" s="743" t="s">
        <v>5665</v>
      </c>
      <c r="E2278" s="744" t="s">
        <v>3568</v>
      </c>
      <c r="F2278" s="662" t="s">
        <v>3512</v>
      </c>
      <c r="G2278" s="662" t="s">
        <v>5547</v>
      </c>
      <c r="H2278" s="662" t="s">
        <v>597</v>
      </c>
      <c r="I2278" s="662" t="s">
        <v>5548</v>
      </c>
      <c r="J2278" s="662" t="s">
        <v>5549</v>
      </c>
      <c r="K2278" s="662" t="s">
        <v>5550</v>
      </c>
      <c r="L2278" s="663">
        <v>39.74</v>
      </c>
      <c r="M2278" s="663">
        <v>39.74</v>
      </c>
      <c r="N2278" s="662">
        <v>1</v>
      </c>
      <c r="O2278" s="745">
        <v>1</v>
      </c>
      <c r="P2278" s="663"/>
      <c r="Q2278" s="678">
        <v>0</v>
      </c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4</v>
      </c>
      <c r="B2279" s="662" t="s">
        <v>3182</v>
      </c>
      <c r="C2279" s="662" t="s">
        <v>3518</v>
      </c>
      <c r="D2279" s="743" t="s">
        <v>5665</v>
      </c>
      <c r="E2279" s="744" t="s">
        <v>3568</v>
      </c>
      <c r="F2279" s="662" t="s">
        <v>3512</v>
      </c>
      <c r="G2279" s="662" t="s">
        <v>3873</v>
      </c>
      <c r="H2279" s="662" t="s">
        <v>597</v>
      </c>
      <c r="I2279" s="662" t="s">
        <v>5551</v>
      </c>
      <c r="J2279" s="662" t="s">
        <v>4556</v>
      </c>
      <c r="K2279" s="662" t="s">
        <v>5552</v>
      </c>
      <c r="L2279" s="663">
        <v>131.37</v>
      </c>
      <c r="M2279" s="663">
        <v>131.37</v>
      </c>
      <c r="N2279" s="662">
        <v>1</v>
      </c>
      <c r="O2279" s="745">
        <v>0.5</v>
      </c>
      <c r="P2279" s="663">
        <v>131.37</v>
      </c>
      <c r="Q2279" s="678">
        <v>1</v>
      </c>
      <c r="R2279" s="662">
        <v>1</v>
      </c>
      <c r="S2279" s="678">
        <v>1</v>
      </c>
      <c r="T2279" s="745">
        <v>0.5</v>
      </c>
      <c r="U2279" s="701">
        <v>1</v>
      </c>
    </row>
    <row r="2280" spans="1:21" ht="14.4" customHeight="1" x14ac:dyDescent="0.3">
      <c r="A2280" s="661">
        <v>4</v>
      </c>
      <c r="B2280" s="662" t="s">
        <v>3182</v>
      </c>
      <c r="C2280" s="662" t="s">
        <v>3518</v>
      </c>
      <c r="D2280" s="743" t="s">
        <v>5665</v>
      </c>
      <c r="E2280" s="744" t="s">
        <v>3568</v>
      </c>
      <c r="F2280" s="662" t="s">
        <v>3512</v>
      </c>
      <c r="G2280" s="662" t="s">
        <v>3589</v>
      </c>
      <c r="H2280" s="662" t="s">
        <v>597</v>
      </c>
      <c r="I2280" s="662" t="s">
        <v>1840</v>
      </c>
      <c r="J2280" s="662" t="s">
        <v>1841</v>
      </c>
      <c r="K2280" s="662" t="s">
        <v>1842</v>
      </c>
      <c r="L2280" s="663">
        <v>57.64</v>
      </c>
      <c r="M2280" s="663">
        <v>57.64</v>
      </c>
      <c r="N2280" s="662">
        <v>1</v>
      </c>
      <c r="O2280" s="745">
        <v>1</v>
      </c>
      <c r="P2280" s="663"/>
      <c r="Q2280" s="678">
        <v>0</v>
      </c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4</v>
      </c>
      <c r="B2281" s="662" t="s">
        <v>3182</v>
      </c>
      <c r="C2281" s="662" t="s">
        <v>3518</v>
      </c>
      <c r="D2281" s="743" t="s">
        <v>5665</v>
      </c>
      <c r="E2281" s="744" t="s">
        <v>3568</v>
      </c>
      <c r="F2281" s="662" t="s">
        <v>3514</v>
      </c>
      <c r="G2281" s="662" t="s">
        <v>3820</v>
      </c>
      <c r="H2281" s="662" t="s">
        <v>597</v>
      </c>
      <c r="I2281" s="662" t="s">
        <v>4537</v>
      </c>
      <c r="J2281" s="662" t="s">
        <v>4538</v>
      </c>
      <c r="K2281" s="662" t="s">
        <v>4473</v>
      </c>
      <c r="L2281" s="663">
        <v>100</v>
      </c>
      <c r="M2281" s="663">
        <v>100</v>
      </c>
      <c r="N2281" s="662">
        <v>1</v>
      </c>
      <c r="O2281" s="745">
        <v>1</v>
      </c>
      <c r="P2281" s="663">
        <v>100</v>
      </c>
      <c r="Q2281" s="678">
        <v>1</v>
      </c>
      <c r="R2281" s="662">
        <v>1</v>
      </c>
      <c r="S2281" s="678">
        <v>1</v>
      </c>
      <c r="T2281" s="745">
        <v>1</v>
      </c>
      <c r="U2281" s="701">
        <v>1</v>
      </c>
    </row>
    <row r="2282" spans="1:21" ht="14.4" customHeight="1" x14ac:dyDescent="0.3">
      <c r="A2282" s="661">
        <v>4</v>
      </c>
      <c r="B2282" s="662" t="s">
        <v>3182</v>
      </c>
      <c r="C2282" s="662" t="s">
        <v>3518</v>
      </c>
      <c r="D2282" s="743" t="s">
        <v>5665</v>
      </c>
      <c r="E2282" s="744" t="s">
        <v>3568</v>
      </c>
      <c r="F2282" s="662" t="s">
        <v>3514</v>
      </c>
      <c r="G2282" s="662" t="s">
        <v>3820</v>
      </c>
      <c r="H2282" s="662" t="s">
        <v>597</v>
      </c>
      <c r="I2282" s="662" t="s">
        <v>3952</v>
      </c>
      <c r="J2282" s="662" t="s">
        <v>3953</v>
      </c>
      <c r="K2282" s="662" t="s">
        <v>3954</v>
      </c>
      <c r="L2282" s="663">
        <v>100</v>
      </c>
      <c r="M2282" s="663">
        <v>200</v>
      </c>
      <c r="N2282" s="662">
        <v>2</v>
      </c>
      <c r="O2282" s="745">
        <v>1</v>
      </c>
      <c r="P2282" s="663">
        <v>200</v>
      </c>
      <c r="Q2282" s="678">
        <v>1</v>
      </c>
      <c r="R2282" s="662">
        <v>2</v>
      </c>
      <c r="S2282" s="678">
        <v>1</v>
      </c>
      <c r="T2282" s="745">
        <v>1</v>
      </c>
      <c r="U2282" s="701">
        <v>1</v>
      </c>
    </row>
    <row r="2283" spans="1:21" ht="14.4" customHeight="1" x14ac:dyDescent="0.3">
      <c r="A2283" s="661">
        <v>4</v>
      </c>
      <c r="B2283" s="662" t="s">
        <v>3182</v>
      </c>
      <c r="C2283" s="662" t="s">
        <v>3518</v>
      </c>
      <c r="D2283" s="743" t="s">
        <v>5665</v>
      </c>
      <c r="E2283" s="744" t="s">
        <v>3568</v>
      </c>
      <c r="F2283" s="662" t="s">
        <v>3514</v>
      </c>
      <c r="G2283" s="662" t="s">
        <v>3820</v>
      </c>
      <c r="H2283" s="662" t="s">
        <v>597</v>
      </c>
      <c r="I2283" s="662" t="s">
        <v>3955</v>
      </c>
      <c r="J2283" s="662" t="s">
        <v>3956</v>
      </c>
      <c r="K2283" s="662" t="s">
        <v>3957</v>
      </c>
      <c r="L2283" s="663">
        <v>120</v>
      </c>
      <c r="M2283" s="663">
        <v>240</v>
      </c>
      <c r="N2283" s="662">
        <v>2</v>
      </c>
      <c r="O2283" s="745">
        <v>1</v>
      </c>
      <c r="P2283" s="663">
        <v>240</v>
      </c>
      <c r="Q2283" s="678">
        <v>1</v>
      </c>
      <c r="R2283" s="662">
        <v>2</v>
      </c>
      <c r="S2283" s="678">
        <v>1</v>
      </c>
      <c r="T2283" s="745">
        <v>1</v>
      </c>
      <c r="U2283" s="701">
        <v>1</v>
      </c>
    </row>
    <row r="2284" spans="1:21" ht="14.4" customHeight="1" x14ac:dyDescent="0.3">
      <c r="A2284" s="661">
        <v>4</v>
      </c>
      <c r="B2284" s="662" t="s">
        <v>3182</v>
      </c>
      <c r="C2284" s="662" t="s">
        <v>3518</v>
      </c>
      <c r="D2284" s="743" t="s">
        <v>5665</v>
      </c>
      <c r="E2284" s="744" t="s">
        <v>3568</v>
      </c>
      <c r="F2284" s="662" t="s">
        <v>3514</v>
      </c>
      <c r="G2284" s="662" t="s">
        <v>3820</v>
      </c>
      <c r="H2284" s="662" t="s">
        <v>597</v>
      </c>
      <c r="I2284" s="662" t="s">
        <v>5553</v>
      </c>
      <c r="J2284" s="662" t="s">
        <v>5554</v>
      </c>
      <c r="K2284" s="662" t="s">
        <v>3962</v>
      </c>
      <c r="L2284" s="663">
        <v>496.42</v>
      </c>
      <c r="M2284" s="663">
        <v>496.42</v>
      </c>
      <c r="N2284" s="662">
        <v>1</v>
      </c>
      <c r="O2284" s="745">
        <v>1</v>
      </c>
      <c r="P2284" s="663"/>
      <c r="Q2284" s="678">
        <v>0</v>
      </c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4</v>
      </c>
      <c r="B2285" s="662" t="s">
        <v>3182</v>
      </c>
      <c r="C2285" s="662" t="s">
        <v>3518</v>
      </c>
      <c r="D2285" s="743" t="s">
        <v>5665</v>
      </c>
      <c r="E2285" s="744" t="s">
        <v>3568</v>
      </c>
      <c r="F2285" s="662" t="s">
        <v>3514</v>
      </c>
      <c r="G2285" s="662" t="s">
        <v>3976</v>
      </c>
      <c r="H2285" s="662" t="s">
        <v>597</v>
      </c>
      <c r="I2285" s="662" t="s">
        <v>3977</v>
      </c>
      <c r="J2285" s="662" t="s">
        <v>3978</v>
      </c>
      <c r="K2285" s="662" t="s">
        <v>3979</v>
      </c>
      <c r="L2285" s="663">
        <v>410</v>
      </c>
      <c r="M2285" s="663">
        <v>3690</v>
      </c>
      <c r="N2285" s="662">
        <v>9</v>
      </c>
      <c r="O2285" s="745">
        <v>9</v>
      </c>
      <c r="P2285" s="663">
        <v>3690</v>
      </c>
      <c r="Q2285" s="678">
        <v>1</v>
      </c>
      <c r="R2285" s="662">
        <v>9</v>
      </c>
      <c r="S2285" s="678">
        <v>1</v>
      </c>
      <c r="T2285" s="745">
        <v>9</v>
      </c>
      <c r="U2285" s="701">
        <v>1</v>
      </c>
    </row>
    <row r="2286" spans="1:21" ht="14.4" customHeight="1" x14ac:dyDescent="0.3">
      <c r="A2286" s="661">
        <v>4</v>
      </c>
      <c r="B2286" s="662" t="s">
        <v>3182</v>
      </c>
      <c r="C2286" s="662" t="s">
        <v>3518</v>
      </c>
      <c r="D2286" s="743" t="s">
        <v>5665</v>
      </c>
      <c r="E2286" s="744" t="s">
        <v>3568</v>
      </c>
      <c r="F2286" s="662" t="s">
        <v>3514</v>
      </c>
      <c r="G2286" s="662" t="s">
        <v>3768</v>
      </c>
      <c r="H2286" s="662" t="s">
        <v>597</v>
      </c>
      <c r="I2286" s="662" t="s">
        <v>3840</v>
      </c>
      <c r="J2286" s="662" t="s">
        <v>3841</v>
      </c>
      <c r="K2286" s="662" t="s">
        <v>3842</v>
      </c>
      <c r="L2286" s="663">
        <v>900</v>
      </c>
      <c r="M2286" s="663">
        <v>1800</v>
      </c>
      <c r="N2286" s="662">
        <v>2</v>
      </c>
      <c r="O2286" s="745">
        <v>2</v>
      </c>
      <c r="P2286" s="663">
        <v>1800</v>
      </c>
      <c r="Q2286" s="678">
        <v>1</v>
      </c>
      <c r="R2286" s="662">
        <v>2</v>
      </c>
      <c r="S2286" s="678">
        <v>1</v>
      </c>
      <c r="T2286" s="745">
        <v>2</v>
      </c>
      <c r="U2286" s="701">
        <v>1</v>
      </c>
    </row>
    <row r="2287" spans="1:21" ht="14.4" customHeight="1" x14ac:dyDescent="0.3">
      <c r="A2287" s="661">
        <v>4</v>
      </c>
      <c r="B2287" s="662" t="s">
        <v>3182</v>
      </c>
      <c r="C2287" s="662" t="s">
        <v>3518</v>
      </c>
      <c r="D2287" s="743" t="s">
        <v>5665</v>
      </c>
      <c r="E2287" s="744" t="s">
        <v>3569</v>
      </c>
      <c r="F2287" s="662" t="s">
        <v>3512</v>
      </c>
      <c r="G2287" s="662" t="s">
        <v>3573</v>
      </c>
      <c r="H2287" s="662" t="s">
        <v>597</v>
      </c>
      <c r="I2287" s="662" t="s">
        <v>4006</v>
      </c>
      <c r="J2287" s="662" t="s">
        <v>2273</v>
      </c>
      <c r="K2287" s="662" t="s">
        <v>4007</v>
      </c>
      <c r="L2287" s="663">
        <v>154.36000000000001</v>
      </c>
      <c r="M2287" s="663">
        <v>154.36000000000001</v>
      </c>
      <c r="N2287" s="662">
        <v>1</v>
      </c>
      <c r="O2287" s="745">
        <v>1</v>
      </c>
      <c r="P2287" s="663"/>
      <c r="Q2287" s="678">
        <v>0</v>
      </c>
      <c r="R2287" s="662"/>
      <c r="S2287" s="678">
        <v>0</v>
      </c>
      <c r="T2287" s="745"/>
      <c r="U2287" s="701">
        <v>0</v>
      </c>
    </row>
    <row r="2288" spans="1:21" ht="14.4" customHeight="1" x14ac:dyDescent="0.3">
      <c r="A2288" s="661">
        <v>4</v>
      </c>
      <c r="B2288" s="662" t="s">
        <v>3182</v>
      </c>
      <c r="C2288" s="662" t="s">
        <v>3518</v>
      </c>
      <c r="D2288" s="743" t="s">
        <v>5665</v>
      </c>
      <c r="E2288" s="744" t="s">
        <v>3569</v>
      </c>
      <c r="F2288" s="662" t="s">
        <v>3512</v>
      </c>
      <c r="G2288" s="662" t="s">
        <v>3864</v>
      </c>
      <c r="H2288" s="662" t="s">
        <v>597</v>
      </c>
      <c r="I2288" s="662" t="s">
        <v>1875</v>
      </c>
      <c r="J2288" s="662" t="s">
        <v>1876</v>
      </c>
      <c r="K2288" s="662" t="s">
        <v>3865</v>
      </c>
      <c r="L2288" s="663">
        <v>107.27</v>
      </c>
      <c r="M2288" s="663">
        <v>107.27</v>
      </c>
      <c r="N2288" s="662">
        <v>1</v>
      </c>
      <c r="O2288" s="745">
        <v>1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4</v>
      </c>
      <c r="B2289" s="662" t="s">
        <v>3182</v>
      </c>
      <c r="C2289" s="662" t="s">
        <v>3518</v>
      </c>
      <c r="D2289" s="743" t="s">
        <v>5665</v>
      </c>
      <c r="E2289" s="744" t="s">
        <v>3569</v>
      </c>
      <c r="F2289" s="662" t="s">
        <v>3512</v>
      </c>
      <c r="G2289" s="662" t="s">
        <v>3700</v>
      </c>
      <c r="H2289" s="662" t="s">
        <v>597</v>
      </c>
      <c r="I2289" s="662" t="s">
        <v>825</v>
      </c>
      <c r="J2289" s="662" t="s">
        <v>826</v>
      </c>
      <c r="K2289" s="662" t="s">
        <v>3701</v>
      </c>
      <c r="L2289" s="663">
        <v>232.37</v>
      </c>
      <c r="M2289" s="663">
        <v>232.37</v>
      </c>
      <c r="N2289" s="662">
        <v>1</v>
      </c>
      <c r="O2289" s="745">
        <v>1</v>
      </c>
      <c r="P2289" s="663">
        <v>232.37</v>
      </c>
      <c r="Q2289" s="678">
        <v>1</v>
      </c>
      <c r="R2289" s="662">
        <v>1</v>
      </c>
      <c r="S2289" s="678">
        <v>1</v>
      </c>
      <c r="T2289" s="745">
        <v>1</v>
      </c>
      <c r="U2289" s="701">
        <v>1</v>
      </c>
    </row>
    <row r="2290" spans="1:21" ht="14.4" customHeight="1" x14ac:dyDescent="0.3">
      <c r="A2290" s="661">
        <v>4</v>
      </c>
      <c r="B2290" s="662" t="s">
        <v>3182</v>
      </c>
      <c r="C2290" s="662" t="s">
        <v>3518</v>
      </c>
      <c r="D2290" s="743" t="s">
        <v>5665</v>
      </c>
      <c r="E2290" s="744" t="s">
        <v>3569</v>
      </c>
      <c r="F2290" s="662" t="s">
        <v>3512</v>
      </c>
      <c r="G2290" s="662" t="s">
        <v>3572</v>
      </c>
      <c r="H2290" s="662" t="s">
        <v>1373</v>
      </c>
      <c r="I2290" s="662" t="s">
        <v>1435</v>
      </c>
      <c r="J2290" s="662" t="s">
        <v>1436</v>
      </c>
      <c r="K2290" s="662" t="s">
        <v>3309</v>
      </c>
      <c r="L2290" s="663">
        <v>2309.36</v>
      </c>
      <c r="M2290" s="663">
        <v>4618.72</v>
      </c>
      <c r="N2290" s="662">
        <v>2</v>
      </c>
      <c r="O2290" s="745">
        <v>2</v>
      </c>
      <c r="P2290" s="663">
        <v>4618.72</v>
      </c>
      <c r="Q2290" s="678">
        <v>1</v>
      </c>
      <c r="R2290" s="662">
        <v>2</v>
      </c>
      <c r="S2290" s="678">
        <v>1</v>
      </c>
      <c r="T2290" s="745">
        <v>2</v>
      </c>
      <c r="U2290" s="701">
        <v>1</v>
      </c>
    </row>
    <row r="2291" spans="1:21" ht="14.4" customHeight="1" x14ac:dyDescent="0.3">
      <c r="A2291" s="661">
        <v>4</v>
      </c>
      <c r="B2291" s="662" t="s">
        <v>3182</v>
      </c>
      <c r="C2291" s="662" t="s">
        <v>3518</v>
      </c>
      <c r="D2291" s="743" t="s">
        <v>5665</v>
      </c>
      <c r="E2291" s="744" t="s">
        <v>3569</v>
      </c>
      <c r="F2291" s="662" t="s">
        <v>3512</v>
      </c>
      <c r="G2291" s="662" t="s">
        <v>3877</v>
      </c>
      <c r="H2291" s="662" t="s">
        <v>1373</v>
      </c>
      <c r="I2291" s="662" t="s">
        <v>2750</v>
      </c>
      <c r="J2291" s="662" t="s">
        <v>2205</v>
      </c>
      <c r="K2291" s="662" t="s">
        <v>3474</v>
      </c>
      <c r="L2291" s="663">
        <v>24.22</v>
      </c>
      <c r="M2291" s="663">
        <v>24.22</v>
      </c>
      <c r="N2291" s="662">
        <v>1</v>
      </c>
      <c r="O2291" s="745">
        <v>0.5</v>
      </c>
      <c r="P2291" s="663"/>
      <c r="Q2291" s="678">
        <v>0</v>
      </c>
      <c r="R2291" s="662"/>
      <c r="S2291" s="678">
        <v>0</v>
      </c>
      <c r="T2291" s="745"/>
      <c r="U2291" s="701">
        <v>0</v>
      </c>
    </row>
    <row r="2292" spans="1:21" ht="14.4" customHeight="1" x14ac:dyDescent="0.3">
      <c r="A2292" s="661">
        <v>4</v>
      </c>
      <c r="B2292" s="662" t="s">
        <v>3182</v>
      </c>
      <c r="C2292" s="662" t="s">
        <v>3518</v>
      </c>
      <c r="D2292" s="743" t="s">
        <v>5665</v>
      </c>
      <c r="E2292" s="744" t="s">
        <v>3569</v>
      </c>
      <c r="F2292" s="662" t="s">
        <v>3512</v>
      </c>
      <c r="G2292" s="662" t="s">
        <v>3684</v>
      </c>
      <c r="H2292" s="662" t="s">
        <v>1373</v>
      </c>
      <c r="I2292" s="662" t="s">
        <v>3048</v>
      </c>
      <c r="J2292" s="662" t="s">
        <v>1375</v>
      </c>
      <c r="K2292" s="662" t="s">
        <v>3481</v>
      </c>
      <c r="L2292" s="663">
        <v>28.81</v>
      </c>
      <c r="M2292" s="663">
        <v>28.81</v>
      </c>
      <c r="N2292" s="662">
        <v>1</v>
      </c>
      <c r="O2292" s="745">
        <v>0.5</v>
      </c>
      <c r="P2292" s="663"/>
      <c r="Q2292" s="678">
        <v>0</v>
      </c>
      <c r="R2292" s="662"/>
      <c r="S2292" s="678">
        <v>0</v>
      </c>
      <c r="T2292" s="745"/>
      <c r="U2292" s="701">
        <v>0</v>
      </c>
    </row>
    <row r="2293" spans="1:21" ht="14.4" customHeight="1" x14ac:dyDescent="0.3">
      <c r="A2293" s="661">
        <v>4</v>
      </c>
      <c r="B2293" s="662" t="s">
        <v>3182</v>
      </c>
      <c r="C2293" s="662" t="s">
        <v>3518</v>
      </c>
      <c r="D2293" s="743" t="s">
        <v>5665</v>
      </c>
      <c r="E2293" s="744" t="s">
        <v>3569</v>
      </c>
      <c r="F2293" s="662" t="s">
        <v>3512</v>
      </c>
      <c r="G2293" s="662" t="s">
        <v>3592</v>
      </c>
      <c r="H2293" s="662" t="s">
        <v>597</v>
      </c>
      <c r="I2293" s="662" t="s">
        <v>4558</v>
      </c>
      <c r="J2293" s="662" t="s">
        <v>1330</v>
      </c>
      <c r="K2293" s="662" t="s">
        <v>4559</v>
      </c>
      <c r="L2293" s="663">
        <v>54.23</v>
      </c>
      <c r="M2293" s="663">
        <v>108.46</v>
      </c>
      <c r="N2293" s="662">
        <v>2</v>
      </c>
      <c r="O2293" s="745">
        <v>2</v>
      </c>
      <c r="P2293" s="663">
        <v>108.46</v>
      </c>
      <c r="Q2293" s="678">
        <v>1</v>
      </c>
      <c r="R2293" s="662">
        <v>2</v>
      </c>
      <c r="S2293" s="678">
        <v>1</v>
      </c>
      <c r="T2293" s="745">
        <v>2</v>
      </c>
      <c r="U2293" s="701">
        <v>1</v>
      </c>
    </row>
    <row r="2294" spans="1:21" ht="14.4" customHeight="1" x14ac:dyDescent="0.3">
      <c r="A2294" s="661">
        <v>4</v>
      </c>
      <c r="B2294" s="662" t="s">
        <v>3182</v>
      </c>
      <c r="C2294" s="662" t="s">
        <v>3518</v>
      </c>
      <c r="D2294" s="743" t="s">
        <v>5665</v>
      </c>
      <c r="E2294" s="744" t="s">
        <v>3569</v>
      </c>
      <c r="F2294" s="662" t="s">
        <v>3512</v>
      </c>
      <c r="G2294" s="662" t="s">
        <v>3593</v>
      </c>
      <c r="H2294" s="662" t="s">
        <v>597</v>
      </c>
      <c r="I2294" s="662" t="s">
        <v>806</v>
      </c>
      <c r="J2294" s="662" t="s">
        <v>3594</v>
      </c>
      <c r="K2294" s="662" t="s">
        <v>3595</v>
      </c>
      <c r="L2294" s="663">
        <v>0</v>
      </c>
      <c r="M2294" s="663">
        <v>0</v>
      </c>
      <c r="N2294" s="662">
        <v>1</v>
      </c>
      <c r="O2294" s="745">
        <v>1</v>
      </c>
      <c r="P2294" s="663">
        <v>0</v>
      </c>
      <c r="Q2294" s="678"/>
      <c r="R2294" s="662">
        <v>1</v>
      </c>
      <c r="S2294" s="678">
        <v>1</v>
      </c>
      <c r="T2294" s="745">
        <v>1</v>
      </c>
      <c r="U2294" s="701">
        <v>1</v>
      </c>
    </row>
    <row r="2295" spans="1:21" ht="14.4" customHeight="1" x14ac:dyDescent="0.3">
      <c r="A2295" s="661">
        <v>4</v>
      </c>
      <c r="B2295" s="662" t="s">
        <v>3182</v>
      </c>
      <c r="C2295" s="662" t="s">
        <v>3518</v>
      </c>
      <c r="D2295" s="743" t="s">
        <v>5665</v>
      </c>
      <c r="E2295" s="744" t="s">
        <v>3569</v>
      </c>
      <c r="F2295" s="662" t="s">
        <v>3514</v>
      </c>
      <c r="G2295" s="662" t="s">
        <v>3820</v>
      </c>
      <c r="H2295" s="662" t="s">
        <v>597</v>
      </c>
      <c r="I2295" s="662" t="s">
        <v>4537</v>
      </c>
      <c r="J2295" s="662" t="s">
        <v>4538</v>
      </c>
      <c r="K2295" s="662" t="s">
        <v>4473</v>
      </c>
      <c r="L2295" s="663">
        <v>100</v>
      </c>
      <c r="M2295" s="663">
        <v>100</v>
      </c>
      <c r="N2295" s="662">
        <v>1</v>
      </c>
      <c r="O2295" s="745">
        <v>1</v>
      </c>
      <c r="P2295" s="663">
        <v>100</v>
      </c>
      <c r="Q2295" s="678">
        <v>1</v>
      </c>
      <c r="R2295" s="662">
        <v>1</v>
      </c>
      <c r="S2295" s="678">
        <v>1</v>
      </c>
      <c r="T2295" s="745">
        <v>1</v>
      </c>
      <c r="U2295" s="701">
        <v>1</v>
      </c>
    </row>
    <row r="2296" spans="1:21" ht="14.4" customHeight="1" x14ac:dyDescent="0.3">
      <c r="A2296" s="661">
        <v>4</v>
      </c>
      <c r="B2296" s="662" t="s">
        <v>3182</v>
      </c>
      <c r="C2296" s="662" t="s">
        <v>3518</v>
      </c>
      <c r="D2296" s="743" t="s">
        <v>5665</v>
      </c>
      <c r="E2296" s="744" t="s">
        <v>3569</v>
      </c>
      <c r="F2296" s="662" t="s">
        <v>3514</v>
      </c>
      <c r="G2296" s="662" t="s">
        <v>3820</v>
      </c>
      <c r="H2296" s="662" t="s">
        <v>597</v>
      </c>
      <c r="I2296" s="662" t="s">
        <v>3952</v>
      </c>
      <c r="J2296" s="662" t="s">
        <v>3953</v>
      </c>
      <c r="K2296" s="662" t="s">
        <v>3954</v>
      </c>
      <c r="L2296" s="663">
        <v>100</v>
      </c>
      <c r="M2296" s="663">
        <v>200</v>
      </c>
      <c r="N2296" s="662">
        <v>2</v>
      </c>
      <c r="O2296" s="745">
        <v>2</v>
      </c>
      <c r="P2296" s="663">
        <v>200</v>
      </c>
      <c r="Q2296" s="678">
        <v>1</v>
      </c>
      <c r="R2296" s="662">
        <v>2</v>
      </c>
      <c r="S2296" s="678">
        <v>1</v>
      </c>
      <c r="T2296" s="745">
        <v>2</v>
      </c>
      <c r="U2296" s="701">
        <v>1</v>
      </c>
    </row>
    <row r="2297" spans="1:21" ht="14.4" customHeight="1" x14ac:dyDescent="0.3">
      <c r="A2297" s="661">
        <v>4</v>
      </c>
      <c r="B2297" s="662" t="s">
        <v>3182</v>
      </c>
      <c r="C2297" s="662" t="s">
        <v>3518</v>
      </c>
      <c r="D2297" s="743" t="s">
        <v>5665</v>
      </c>
      <c r="E2297" s="744" t="s">
        <v>3569</v>
      </c>
      <c r="F2297" s="662" t="s">
        <v>3514</v>
      </c>
      <c r="G2297" s="662" t="s">
        <v>3820</v>
      </c>
      <c r="H2297" s="662" t="s">
        <v>597</v>
      </c>
      <c r="I2297" s="662" t="s">
        <v>4471</v>
      </c>
      <c r="J2297" s="662" t="s">
        <v>4472</v>
      </c>
      <c r="K2297" s="662" t="s">
        <v>4473</v>
      </c>
      <c r="L2297" s="663">
        <v>99</v>
      </c>
      <c r="M2297" s="663">
        <v>297</v>
      </c>
      <c r="N2297" s="662">
        <v>3</v>
      </c>
      <c r="O2297" s="745">
        <v>2</v>
      </c>
      <c r="P2297" s="663">
        <v>297</v>
      </c>
      <c r="Q2297" s="678">
        <v>1</v>
      </c>
      <c r="R2297" s="662">
        <v>3</v>
      </c>
      <c r="S2297" s="678">
        <v>1</v>
      </c>
      <c r="T2297" s="745">
        <v>2</v>
      </c>
      <c r="U2297" s="701">
        <v>1</v>
      </c>
    </row>
    <row r="2298" spans="1:21" ht="14.4" customHeight="1" x14ac:dyDescent="0.3">
      <c r="A2298" s="661">
        <v>4</v>
      </c>
      <c r="B2298" s="662" t="s">
        <v>3182</v>
      </c>
      <c r="C2298" s="662" t="s">
        <v>3518</v>
      </c>
      <c r="D2298" s="743" t="s">
        <v>5665</v>
      </c>
      <c r="E2298" s="744" t="s">
        <v>3569</v>
      </c>
      <c r="F2298" s="662" t="s">
        <v>3514</v>
      </c>
      <c r="G2298" s="662" t="s">
        <v>3976</v>
      </c>
      <c r="H2298" s="662" t="s">
        <v>597</v>
      </c>
      <c r="I2298" s="662" t="s">
        <v>3977</v>
      </c>
      <c r="J2298" s="662" t="s">
        <v>3978</v>
      </c>
      <c r="K2298" s="662" t="s">
        <v>3979</v>
      </c>
      <c r="L2298" s="663">
        <v>410</v>
      </c>
      <c r="M2298" s="663">
        <v>4100</v>
      </c>
      <c r="N2298" s="662">
        <v>10</v>
      </c>
      <c r="O2298" s="745">
        <v>10</v>
      </c>
      <c r="P2298" s="663">
        <v>4100</v>
      </c>
      <c r="Q2298" s="678">
        <v>1</v>
      </c>
      <c r="R2298" s="662">
        <v>10</v>
      </c>
      <c r="S2298" s="678">
        <v>1</v>
      </c>
      <c r="T2298" s="745">
        <v>10</v>
      </c>
      <c r="U2298" s="701">
        <v>1</v>
      </c>
    </row>
    <row r="2299" spans="1:21" ht="14.4" customHeight="1" x14ac:dyDescent="0.3">
      <c r="A2299" s="661">
        <v>4</v>
      </c>
      <c r="B2299" s="662" t="s">
        <v>3182</v>
      </c>
      <c r="C2299" s="662" t="s">
        <v>3518</v>
      </c>
      <c r="D2299" s="743" t="s">
        <v>5665</v>
      </c>
      <c r="E2299" s="744" t="s">
        <v>3569</v>
      </c>
      <c r="F2299" s="662" t="s">
        <v>3514</v>
      </c>
      <c r="G2299" s="662" t="s">
        <v>3976</v>
      </c>
      <c r="H2299" s="662" t="s">
        <v>597</v>
      </c>
      <c r="I2299" s="662" t="s">
        <v>3980</v>
      </c>
      <c r="J2299" s="662" t="s">
        <v>3981</v>
      </c>
      <c r="K2299" s="662" t="s">
        <v>3982</v>
      </c>
      <c r="L2299" s="663">
        <v>566</v>
      </c>
      <c r="M2299" s="663">
        <v>566</v>
      </c>
      <c r="N2299" s="662">
        <v>1</v>
      </c>
      <c r="O2299" s="745">
        <v>1</v>
      </c>
      <c r="P2299" s="663"/>
      <c r="Q2299" s="678">
        <v>0</v>
      </c>
      <c r="R2299" s="662"/>
      <c r="S2299" s="678">
        <v>0</v>
      </c>
      <c r="T2299" s="745"/>
      <c r="U2299" s="701">
        <v>0</v>
      </c>
    </row>
    <row r="2300" spans="1:21" ht="14.4" customHeight="1" x14ac:dyDescent="0.3">
      <c r="A2300" s="661">
        <v>4</v>
      </c>
      <c r="B2300" s="662" t="s">
        <v>3182</v>
      </c>
      <c r="C2300" s="662" t="s">
        <v>3518</v>
      </c>
      <c r="D2300" s="743" t="s">
        <v>5665</v>
      </c>
      <c r="E2300" s="744" t="s">
        <v>3569</v>
      </c>
      <c r="F2300" s="662" t="s">
        <v>3514</v>
      </c>
      <c r="G2300" s="662" t="s">
        <v>3976</v>
      </c>
      <c r="H2300" s="662" t="s">
        <v>597</v>
      </c>
      <c r="I2300" s="662" t="s">
        <v>4539</v>
      </c>
      <c r="J2300" s="662" t="s">
        <v>4540</v>
      </c>
      <c r="K2300" s="662" t="s">
        <v>4541</v>
      </c>
      <c r="L2300" s="663">
        <v>205</v>
      </c>
      <c r="M2300" s="663">
        <v>205</v>
      </c>
      <c r="N2300" s="662">
        <v>1</v>
      </c>
      <c r="O2300" s="745">
        <v>1</v>
      </c>
      <c r="P2300" s="663">
        <v>205</v>
      </c>
      <c r="Q2300" s="678">
        <v>1</v>
      </c>
      <c r="R2300" s="662">
        <v>1</v>
      </c>
      <c r="S2300" s="678">
        <v>1</v>
      </c>
      <c r="T2300" s="745">
        <v>1</v>
      </c>
      <c r="U2300" s="701">
        <v>1</v>
      </c>
    </row>
    <row r="2301" spans="1:21" ht="14.4" customHeight="1" x14ac:dyDescent="0.3">
      <c r="A2301" s="661">
        <v>4</v>
      </c>
      <c r="B2301" s="662" t="s">
        <v>3182</v>
      </c>
      <c r="C2301" s="662" t="s">
        <v>3518</v>
      </c>
      <c r="D2301" s="743" t="s">
        <v>5665</v>
      </c>
      <c r="E2301" s="744" t="s">
        <v>3569</v>
      </c>
      <c r="F2301" s="662" t="s">
        <v>3514</v>
      </c>
      <c r="G2301" s="662" t="s">
        <v>3768</v>
      </c>
      <c r="H2301" s="662" t="s">
        <v>597</v>
      </c>
      <c r="I2301" s="662" t="s">
        <v>3840</v>
      </c>
      <c r="J2301" s="662" t="s">
        <v>3841</v>
      </c>
      <c r="K2301" s="662" t="s">
        <v>3842</v>
      </c>
      <c r="L2301" s="663">
        <v>900</v>
      </c>
      <c r="M2301" s="663">
        <v>3600</v>
      </c>
      <c r="N2301" s="662">
        <v>4</v>
      </c>
      <c r="O2301" s="745">
        <v>4</v>
      </c>
      <c r="P2301" s="663">
        <v>3600</v>
      </c>
      <c r="Q2301" s="678">
        <v>1</v>
      </c>
      <c r="R2301" s="662">
        <v>4</v>
      </c>
      <c r="S2301" s="678">
        <v>1</v>
      </c>
      <c r="T2301" s="745">
        <v>4</v>
      </c>
      <c r="U2301" s="701">
        <v>1</v>
      </c>
    </row>
    <row r="2302" spans="1:21" ht="14.4" customHeight="1" x14ac:dyDescent="0.3">
      <c r="A2302" s="661">
        <v>4</v>
      </c>
      <c r="B2302" s="662" t="s">
        <v>3182</v>
      </c>
      <c r="C2302" s="662" t="s">
        <v>3518</v>
      </c>
      <c r="D2302" s="743" t="s">
        <v>5665</v>
      </c>
      <c r="E2302" s="744" t="s">
        <v>3570</v>
      </c>
      <c r="F2302" s="662" t="s">
        <v>3512</v>
      </c>
      <c r="G2302" s="662" t="s">
        <v>3844</v>
      </c>
      <c r="H2302" s="662" t="s">
        <v>597</v>
      </c>
      <c r="I2302" s="662" t="s">
        <v>3845</v>
      </c>
      <c r="J2302" s="662" t="s">
        <v>981</v>
      </c>
      <c r="K2302" s="662" t="s">
        <v>982</v>
      </c>
      <c r="L2302" s="663">
        <v>0</v>
      </c>
      <c r="M2302" s="663">
        <v>0</v>
      </c>
      <c r="N2302" s="662">
        <v>2</v>
      </c>
      <c r="O2302" s="745">
        <v>0.5</v>
      </c>
      <c r="P2302" s="663"/>
      <c r="Q2302" s="678"/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4</v>
      </c>
      <c r="B2303" s="662" t="s">
        <v>3182</v>
      </c>
      <c r="C2303" s="662" t="s">
        <v>3518</v>
      </c>
      <c r="D2303" s="743" t="s">
        <v>5665</v>
      </c>
      <c r="E2303" s="744" t="s">
        <v>3570</v>
      </c>
      <c r="F2303" s="662" t="s">
        <v>3512</v>
      </c>
      <c r="G2303" s="662" t="s">
        <v>3727</v>
      </c>
      <c r="H2303" s="662" t="s">
        <v>597</v>
      </c>
      <c r="I2303" s="662" t="s">
        <v>669</v>
      </c>
      <c r="J2303" s="662" t="s">
        <v>670</v>
      </c>
      <c r="K2303" s="662" t="s">
        <v>3728</v>
      </c>
      <c r="L2303" s="663">
        <v>106.54</v>
      </c>
      <c r="M2303" s="663">
        <v>106.54</v>
      </c>
      <c r="N2303" s="662">
        <v>1</v>
      </c>
      <c r="O2303" s="745">
        <v>1</v>
      </c>
      <c r="P2303" s="663"/>
      <c r="Q2303" s="678">
        <v>0</v>
      </c>
      <c r="R2303" s="662"/>
      <c r="S2303" s="678">
        <v>0</v>
      </c>
      <c r="T2303" s="745"/>
      <c r="U2303" s="701">
        <v>0</v>
      </c>
    </row>
    <row r="2304" spans="1:21" ht="14.4" customHeight="1" x14ac:dyDescent="0.3">
      <c r="A2304" s="661">
        <v>4</v>
      </c>
      <c r="B2304" s="662" t="s">
        <v>3182</v>
      </c>
      <c r="C2304" s="662" t="s">
        <v>3518</v>
      </c>
      <c r="D2304" s="743" t="s">
        <v>5665</v>
      </c>
      <c r="E2304" s="744" t="s">
        <v>3570</v>
      </c>
      <c r="F2304" s="662" t="s">
        <v>3512</v>
      </c>
      <c r="G2304" s="662" t="s">
        <v>3864</v>
      </c>
      <c r="H2304" s="662" t="s">
        <v>597</v>
      </c>
      <c r="I2304" s="662" t="s">
        <v>1875</v>
      </c>
      <c r="J2304" s="662" t="s">
        <v>1876</v>
      </c>
      <c r="K2304" s="662" t="s">
        <v>3865</v>
      </c>
      <c r="L2304" s="663">
        <v>107.27</v>
      </c>
      <c r="M2304" s="663">
        <v>214.54</v>
      </c>
      <c r="N2304" s="662">
        <v>2</v>
      </c>
      <c r="O2304" s="745">
        <v>0.5</v>
      </c>
      <c r="P2304" s="663"/>
      <c r="Q2304" s="678">
        <v>0</v>
      </c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4</v>
      </c>
      <c r="B2305" s="662" t="s">
        <v>3182</v>
      </c>
      <c r="C2305" s="662" t="s">
        <v>3518</v>
      </c>
      <c r="D2305" s="743" t="s">
        <v>5665</v>
      </c>
      <c r="E2305" s="744" t="s">
        <v>3570</v>
      </c>
      <c r="F2305" s="662" t="s">
        <v>3512</v>
      </c>
      <c r="G2305" s="662" t="s">
        <v>3905</v>
      </c>
      <c r="H2305" s="662" t="s">
        <v>597</v>
      </c>
      <c r="I2305" s="662" t="s">
        <v>1616</v>
      </c>
      <c r="J2305" s="662" t="s">
        <v>1617</v>
      </c>
      <c r="K2305" s="662" t="s">
        <v>1618</v>
      </c>
      <c r="L2305" s="663">
        <v>147.31</v>
      </c>
      <c r="M2305" s="663">
        <v>147.31</v>
      </c>
      <c r="N2305" s="662">
        <v>1</v>
      </c>
      <c r="O2305" s="745">
        <v>1</v>
      </c>
      <c r="P2305" s="663">
        <v>147.31</v>
      </c>
      <c r="Q2305" s="678">
        <v>1</v>
      </c>
      <c r="R2305" s="662">
        <v>1</v>
      </c>
      <c r="S2305" s="678">
        <v>1</v>
      </c>
      <c r="T2305" s="745">
        <v>1</v>
      </c>
      <c r="U2305" s="701">
        <v>1</v>
      </c>
    </row>
    <row r="2306" spans="1:21" ht="14.4" customHeight="1" x14ac:dyDescent="0.3">
      <c r="A2306" s="661">
        <v>4</v>
      </c>
      <c r="B2306" s="662" t="s">
        <v>3182</v>
      </c>
      <c r="C2306" s="662" t="s">
        <v>3518</v>
      </c>
      <c r="D2306" s="743" t="s">
        <v>5665</v>
      </c>
      <c r="E2306" s="744" t="s">
        <v>3570</v>
      </c>
      <c r="F2306" s="662" t="s">
        <v>3512</v>
      </c>
      <c r="G2306" s="662" t="s">
        <v>3611</v>
      </c>
      <c r="H2306" s="662" t="s">
        <v>597</v>
      </c>
      <c r="I2306" s="662" t="s">
        <v>748</v>
      </c>
      <c r="J2306" s="662" t="s">
        <v>749</v>
      </c>
      <c r="K2306" s="662" t="s">
        <v>3612</v>
      </c>
      <c r="L2306" s="663">
        <v>733.55</v>
      </c>
      <c r="M2306" s="663">
        <v>733.55</v>
      </c>
      <c r="N2306" s="662">
        <v>1</v>
      </c>
      <c r="O2306" s="745">
        <v>0.5</v>
      </c>
      <c r="P2306" s="663"/>
      <c r="Q2306" s="678">
        <v>0</v>
      </c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4</v>
      </c>
      <c r="B2307" s="662" t="s">
        <v>3182</v>
      </c>
      <c r="C2307" s="662" t="s">
        <v>3518</v>
      </c>
      <c r="D2307" s="743" t="s">
        <v>5665</v>
      </c>
      <c r="E2307" s="744" t="s">
        <v>3570</v>
      </c>
      <c r="F2307" s="662" t="s">
        <v>3512</v>
      </c>
      <c r="G2307" s="662" t="s">
        <v>3613</v>
      </c>
      <c r="H2307" s="662" t="s">
        <v>597</v>
      </c>
      <c r="I2307" s="662" t="s">
        <v>3633</v>
      </c>
      <c r="J2307" s="662" t="s">
        <v>3634</v>
      </c>
      <c r="K2307" s="662" t="s">
        <v>3635</v>
      </c>
      <c r="L2307" s="663">
        <v>0</v>
      </c>
      <c r="M2307" s="663">
        <v>0</v>
      </c>
      <c r="N2307" s="662">
        <v>1</v>
      </c>
      <c r="O2307" s="745">
        <v>0.5</v>
      </c>
      <c r="P2307" s="663"/>
      <c r="Q2307" s="678"/>
      <c r="R2307" s="662"/>
      <c r="S2307" s="678">
        <v>0</v>
      </c>
      <c r="T2307" s="745"/>
      <c r="U2307" s="701">
        <v>0</v>
      </c>
    </row>
    <row r="2308" spans="1:21" ht="14.4" customHeight="1" x14ac:dyDescent="0.3">
      <c r="A2308" s="661">
        <v>4</v>
      </c>
      <c r="B2308" s="662" t="s">
        <v>3182</v>
      </c>
      <c r="C2308" s="662" t="s">
        <v>3518</v>
      </c>
      <c r="D2308" s="743" t="s">
        <v>5665</v>
      </c>
      <c r="E2308" s="744" t="s">
        <v>3570</v>
      </c>
      <c r="F2308" s="662" t="s">
        <v>3512</v>
      </c>
      <c r="G2308" s="662" t="s">
        <v>3700</v>
      </c>
      <c r="H2308" s="662" t="s">
        <v>597</v>
      </c>
      <c r="I2308" s="662" t="s">
        <v>825</v>
      </c>
      <c r="J2308" s="662" t="s">
        <v>826</v>
      </c>
      <c r="K2308" s="662" t="s">
        <v>3701</v>
      </c>
      <c r="L2308" s="663">
        <v>232.37</v>
      </c>
      <c r="M2308" s="663">
        <v>232.37</v>
      </c>
      <c r="N2308" s="662">
        <v>1</v>
      </c>
      <c r="O2308" s="745">
        <v>1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4</v>
      </c>
      <c r="B2309" s="662" t="s">
        <v>3182</v>
      </c>
      <c r="C2309" s="662" t="s">
        <v>3518</v>
      </c>
      <c r="D2309" s="743" t="s">
        <v>5665</v>
      </c>
      <c r="E2309" s="744" t="s">
        <v>3570</v>
      </c>
      <c r="F2309" s="662" t="s">
        <v>3512</v>
      </c>
      <c r="G2309" s="662" t="s">
        <v>3589</v>
      </c>
      <c r="H2309" s="662" t="s">
        <v>597</v>
      </c>
      <c r="I2309" s="662" t="s">
        <v>3590</v>
      </c>
      <c r="J2309" s="662" t="s">
        <v>3591</v>
      </c>
      <c r="K2309" s="662" t="s">
        <v>1842</v>
      </c>
      <c r="L2309" s="663">
        <v>57.64</v>
      </c>
      <c r="M2309" s="663">
        <v>57.64</v>
      </c>
      <c r="N2309" s="662">
        <v>1</v>
      </c>
      <c r="O2309" s="745">
        <v>0.5</v>
      </c>
      <c r="P2309" s="663"/>
      <c r="Q2309" s="678">
        <v>0</v>
      </c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4</v>
      </c>
      <c r="B2310" s="662" t="s">
        <v>3182</v>
      </c>
      <c r="C2310" s="662" t="s">
        <v>3518</v>
      </c>
      <c r="D2310" s="743" t="s">
        <v>5665</v>
      </c>
      <c r="E2310" s="744" t="s">
        <v>3570</v>
      </c>
      <c r="F2310" s="662" t="s">
        <v>3512</v>
      </c>
      <c r="G2310" s="662" t="s">
        <v>3592</v>
      </c>
      <c r="H2310" s="662" t="s">
        <v>597</v>
      </c>
      <c r="I2310" s="662" t="s">
        <v>4558</v>
      </c>
      <c r="J2310" s="662" t="s">
        <v>1330</v>
      </c>
      <c r="K2310" s="662" t="s">
        <v>4559</v>
      </c>
      <c r="L2310" s="663">
        <v>54.23</v>
      </c>
      <c r="M2310" s="663">
        <v>54.23</v>
      </c>
      <c r="N2310" s="662">
        <v>1</v>
      </c>
      <c r="O2310" s="745">
        <v>0.5</v>
      </c>
      <c r="P2310" s="663"/>
      <c r="Q2310" s="678">
        <v>0</v>
      </c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4</v>
      </c>
      <c r="B2311" s="662" t="s">
        <v>3182</v>
      </c>
      <c r="C2311" s="662" t="s">
        <v>3518</v>
      </c>
      <c r="D2311" s="743" t="s">
        <v>5665</v>
      </c>
      <c r="E2311" s="744" t="s">
        <v>3570</v>
      </c>
      <c r="F2311" s="662" t="s">
        <v>3512</v>
      </c>
      <c r="G2311" s="662" t="s">
        <v>3928</v>
      </c>
      <c r="H2311" s="662" t="s">
        <v>597</v>
      </c>
      <c r="I2311" s="662" t="s">
        <v>3929</v>
      </c>
      <c r="J2311" s="662" t="s">
        <v>1158</v>
      </c>
      <c r="K2311" s="662" t="s">
        <v>3930</v>
      </c>
      <c r="L2311" s="663">
        <v>139.63999999999999</v>
      </c>
      <c r="M2311" s="663">
        <v>139.63999999999999</v>
      </c>
      <c r="N2311" s="662">
        <v>1</v>
      </c>
      <c r="O2311" s="745">
        <v>1</v>
      </c>
      <c r="P2311" s="663">
        <v>139.63999999999999</v>
      </c>
      <c r="Q2311" s="678">
        <v>1</v>
      </c>
      <c r="R2311" s="662">
        <v>1</v>
      </c>
      <c r="S2311" s="678">
        <v>1</v>
      </c>
      <c r="T2311" s="745">
        <v>1</v>
      </c>
      <c r="U2311" s="701">
        <v>1</v>
      </c>
    </row>
    <row r="2312" spans="1:21" ht="14.4" customHeight="1" x14ac:dyDescent="0.3">
      <c r="A2312" s="661">
        <v>4</v>
      </c>
      <c r="B2312" s="662" t="s">
        <v>3182</v>
      </c>
      <c r="C2312" s="662" t="s">
        <v>3518</v>
      </c>
      <c r="D2312" s="743" t="s">
        <v>5665</v>
      </c>
      <c r="E2312" s="744" t="s">
        <v>3570</v>
      </c>
      <c r="F2312" s="662" t="s">
        <v>3514</v>
      </c>
      <c r="G2312" s="662" t="s">
        <v>3820</v>
      </c>
      <c r="H2312" s="662" t="s">
        <v>597</v>
      </c>
      <c r="I2312" s="662" t="s">
        <v>3952</v>
      </c>
      <c r="J2312" s="662" t="s">
        <v>3953</v>
      </c>
      <c r="K2312" s="662" t="s">
        <v>3954</v>
      </c>
      <c r="L2312" s="663">
        <v>100</v>
      </c>
      <c r="M2312" s="663">
        <v>400</v>
      </c>
      <c r="N2312" s="662">
        <v>4</v>
      </c>
      <c r="O2312" s="745">
        <v>3</v>
      </c>
      <c r="P2312" s="663">
        <v>400</v>
      </c>
      <c r="Q2312" s="678">
        <v>1</v>
      </c>
      <c r="R2312" s="662">
        <v>4</v>
      </c>
      <c r="S2312" s="678">
        <v>1</v>
      </c>
      <c r="T2312" s="745">
        <v>3</v>
      </c>
      <c r="U2312" s="701">
        <v>1</v>
      </c>
    </row>
    <row r="2313" spans="1:21" ht="14.4" customHeight="1" x14ac:dyDescent="0.3">
      <c r="A2313" s="661">
        <v>4</v>
      </c>
      <c r="B2313" s="662" t="s">
        <v>3182</v>
      </c>
      <c r="C2313" s="662" t="s">
        <v>3518</v>
      </c>
      <c r="D2313" s="743" t="s">
        <v>5665</v>
      </c>
      <c r="E2313" s="744" t="s">
        <v>3570</v>
      </c>
      <c r="F2313" s="662" t="s">
        <v>3514</v>
      </c>
      <c r="G2313" s="662" t="s">
        <v>3820</v>
      </c>
      <c r="H2313" s="662" t="s">
        <v>597</v>
      </c>
      <c r="I2313" s="662" t="s">
        <v>4471</v>
      </c>
      <c r="J2313" s="662" t="s">
        <v>4472</v>
      </c>
      <c r="K2313" s="662" t="s">
        <v>4473</v>
      </c>
      <c r="L2313" s="663">
        <v>99</v>
      </c>
      <c r="M2313" s="663">
        <v>396</v>
      </c>
      <c r="N2313" s="662">
        <v>4</v>
      </c>
      <c r="O2313" s="745">
        <v>4</v>
      </c>
      <c r="P2313" s="663">
        <v>396</v>
      </c>
      <c r="Q2313" s="678">
        <v>1</v>
      </c>
      <c r="R2313" s="662">
        <v>4</v>
      </c>
      <c r="S2313" s="678">
        <v>1</v>
      </c>
      <c r="T2313" s="745">
        <v>4</v>
      </c>
      <c r="U2313" s="701">
        <v>1</v>
      </c>
    </row>
    <row r="2314" spans="1:21" ht="14.4" customHeight="1" x14ac:dyDescent="0.3">
      <c r="A2314" s="661">
        <v>4</v>
      </c>
      <c r="B2314" s="662" t="s">
        <v>3182</v>
      </c>
      <c r="C2314" s="662" t="s">
        <v>3518</v>
      </c>
      <c r="D2314" s="743" t="s">
        <v>5665</v>
      </c>
      <c r="E2314" s="744" t="s">
        <v>3570</v>
      </c>
      <c r="F2314" s="662" t="s">
        <v>3514</v>
      </c>
      <c r="G2314" s="662" t="s">
        <v>3976</v>
      </c>
      <c r="H2314" s="662" t="s">
        <v>597</v>
      </c>
      <c r="I2314" s="662" t="s">
        <v>3977</v>
      </c>
      <c r="J2314" s="662" t="s">
        <v>3978</v>
      </c>
      <c r="K2314" s="662" t="s">
        <v>3979</v>
      </c>
      <c r="L2314" s="663">
        <v>410</v>
      </c>
      <c r="M2314" s="663">
        <v>4510</v>
      </c>
      <c r="N2314" s="662">
        <v>11</v>
      </c>
      <c r="O2314" s="745">
        <v>11</v>
      </c>
      <c r="P2314" s="663">
        <v>4510</v>
      </c>
      <c r="Q2314" s="678">
        <v>1</v>
      </c>
      <c r="R2314" s="662">
        <v>11</v>
      </c>
      <c r="S2314" s="678">
        <v>1</v>
      </c>
      <c r="T2314" s="745">
        <v>11</v>
      </c>
      <c r="U2314" s="701">
        <v>1</v>
      </c>
    </row>
    <row r="2315" spans="1:21" ht="14.4" customHeight="1" x14ac:dyDescent="0.3">
      <c r="A2315" s="661">
        <v>4</v>
      </c>
      <c r="B2315" s="662" t="s">
        <v>3182</v>
      </c>
      <c r="C2315" s="662" t="s">
        <v>3518</v>
      </c>
      <c r="D2315" s="743" t="s">
        <v>5665</v>
      </c>
      <c r="E2315" s="744" t="s">
        <v>3570</v>
      </c>
      <c r="F2315" s="662" t="s">
        <v>3514</v>
      </c>
      <c r="G2315" s="662" t="s">
        <v>3768</v>
      </c>
      <c r="H2315" s="662" t="s">
        <v>597</v>
      </c>
      <c r="I2315" s="662" t="s">
        <v>3840</v>
      </c>
      <c r="J2315" s="662" t="s">
        <v>3841</v>
      </c>
      <c r="K2315" s="662" t="s">
        <v>3842</v>
      </c>
      <c r="L2315" s="663">
        <v>900</v>
      </c>
      <c r="M2315" s="663">
        <v>2700</v>
      </c>
      <c r="N2315" s="662">
        <v>3</v>
      </c>
      <c r="O2315" s="745">
        <v>3</v>
      </c>
      <c r="P2315" s="663">
        <v>2700</v>
      </c>
      <c r="Q2315" s="678">
        <v>1</v>
      </c>
      <c r="R2315" s="662">
        <v>3</v>
      </c>
      <c r="S2315" s="678">
        <v>1</v>
      </c>
      <c r="T2315" s="745">
        <v>3</v>
      </c>
      <c r="U2315" s="701">
        <v>1</v>
      </c>
    </row>
    <row r="2316" spans="1:21" ht="14.4" customHeight="1" x14ac:dyDescent="0.3">
      <c r="A2316" s="661">
        <v>4</v>
      </c>
      <c r="B2316" s="662" t="s">
        <v>3182</v>
      </c>
      <c r="C2316" s="662" t="s">
        <v>3518</v>
      </c>
      <c r="D2316" s="743" t="s">
        <v>5665</v>
      </c>
      <c r="E2316" s="744" t="s">
        <v>3570</v>
      </c>
      <c r="F2316" s="662" t="s">
        <v>3514</v>
      </c>
      <c r="G2316" s="662" t="s">
        <v>3768</v>
      </c>
      <c r="H2316" s="662" t="s">
        <v>597</v>
      </c>
      <c r="I2316" s="662" t="s">
        <v>3810</v>
      </c>
      <c r="J2316" s="662" t="s">
        <v>3811</v>
      </c>
      <c r="K2316" s="662" t="s">
        <v>3812</v>
      </c>
      <c r="L2316" s="663">
        <v>378.48</v>
      </c>
      <c r="M2316" s="663">
        <v>1135.44</v>
      </c>
      <c r="N2316" s="662">
        <v>3</v>
      </c>
      <c r="O2316" s="745">
        <v>3</v>
      </c>
      <c r="P2316" s="663">
        <v>1135.44</v>
      </c>
      <c r="Q2316" s="678">
        <v>1</v>
      </c>
      <c r="R2316" s="662">
        <v>3</v>
      </c>
      <c r="S2316" s="678">
        <v>1</v>
      </c>
      <c r="T2316" s="745">
        <v>3</v>
      </c>
      <c r="U2316" s="701">
        <v>1</v>
      </c>
    </row>
    <row r="2317" spans="1:21" ht="14.4" customHeight="1" x14ac:dyDescent="0.3">
      <c r="A2317" s="661">
        <v>4</v>
      </c>
      <c r="B2317" s="662" t="s">
        <v>3182</v>
      </c>
      <c r="C2317" s="662" t="s">
        <v>3518</v>
      </c>
      <c r="D2317" s="743" t="s">
        <v>5665</v>
      </c>
      <c r="E2317" s="744" t="s">
        <v>3570</v>
      </c>
      <c r="F2317" s="662" t="s">
        <v>3514</v>
      </c>
      <c r="G2317" s="662" t="s">
        <v>3768</v>
      </c>
      <c r="H2317" s="662" t="s">
        <v>597</v>
      </c>
      <c r="I2317" s="662" t="s">
        <v>5555</v>
      </c>
      <c r="J2317" s="662" t="s">
        <v>5556</v>
      </c>
      <c r="K2317" s="662" t="s">
        <v>5557</v>
      </c>
      <c r="L2317" s="663">
        <v>1000</v>
      </c>
      <c r="M2317" s="663">
        <v>1000</v>
      </c>
      <c r="N2317" s="662">
        <v>1</v>
      </c>
      <c r="O2317" s="745">
        <v>1</v>
      </c>
      <c r="P2317" s="663">
        <v>1000</v>
      </c>
      <c r="Q2317" s="678">
        <v>1</v>
      </c>
      <c r="R2317" s="662">
        <v>1</v>
      </c>
      <c r="S2317" s="678">
        <v>1</v>
      </c>
      <c r="T2317" s="745">
        <v>1</v>
      </c>
      <c r="U2317" s="701">
        <v>1</v>
      </c>
    </row>
    <row r="2318" spans="1:21" ht="14.4" customHeight="1" x14ac:dyDescent="0.3">
      <c r="A2318" s="661">
        <v>4</v>
      </c>
      <c r="B2318" s="662" t="s">
        <v>3182</v>
      </c>
      <c r="C2318" s="662" t="s">
        <v>3518</v>
      </c>
      <c r="D2318" s="743" t="s">
        <v>5665</v>
      </c>
      <c r="E2318" s="744" t="s">
        <v>3571</v>
      </c>
      <c r="F2318" s="662" t="s">
        <v>3512</v>
      </c>
      <c r="G2318" s="662" t="s">
        <v>3573</v>
      </c>
      <c r="H2318" s="662" t="s">
        <v>1373</v>
      </c>
      <c r="I2318" s="662" t="s">
        <v>1556</v>
      </c>
      <c r="J2318" s="662" t="s">
        <v>1557</v>
      </c>
      <c r="K2318" s="662" t="s">
        <v>3350</v>
      </c>
      <c r="L2318" s="663">
        <v>225.06</v>
      </c>
      <c r="M2318" s="663">
        <v>225.06</v>
      </c>
      <c r="N2318" s="662">
        <v>1</v>
      </c>
      <c r="O2318" s="745">
        <v>1</v>
      </c>
      <c r="P2318" s="663">
        <v>225.06</v>
      </c>
      <c r="Q2318" s="678">
        <v>1</v>
      </c>
      <c r="R2318" s="662">
        <v>1</v>
      </c>
      <c r="S2318" s="678">
        <v>1</v>
      </c>
      <c r="T2318" s="745">
        <v>1</v>
      </c>
      <c r="U2318" s="701">
        <v>1</v>
      </c>
    </row>
    <row r="2319" spans="1:21" ht="14.4" customHeight="1" x14ac:dyDescent="0.3">
      <c r="A2319" s="661">
        <v>4</v>
      </c>
      <c r="B2319" s="662" t="s">
        <v>3182</v>
      </c>
      <c r="C2319" s="662" t="s">
        <v>3518</v>
      </c>
      <c r="D2319" s="743" t="s">
        <v>5665</v>
      </c>
      <c r="E2319" s="744" t="s">
        <v>3571</v>
      </c>
      <c r="F2319" s="662" t="s">
        <v>3514</v>
      </c>
      <c r="G2319" s="662" t="s">
        <v>3820</v>
      </c>
      <c r="H2319" s="662" t="s">
        <v>597</v>
      </c>
      <c r="I2319" s="662" t="s">
        <v>4537</v>
      </c>
      <c r="J2319" s="662" t="s">
        <v>4538</v>
      </c>
      <c r="K2319" s="662" t="s">
        <v>4473</v>
      </c>
      <c r="L2319" s="663">
        <v>100</v>
      </c>
      <c r="M2319" s="663">
        <v>100</v>
      </c>
      <c r="N2319" s="662">
        <v>1</v>
      </c>
      <c r="O2319" s="745">
        <v>1</v>
      </c>
      <c r="P2319" s="663">
        <v>100</v>
      </c>
      <c r="Q2319" s="678">
        <v>1</v>
      </c>
      <c r="R2319" s="662">
        <v>1</v>
      </c>
      <c r="S2319" s="678">
        <v>1</v>
      </c>
      <c r="T2319" s="745">
        <v>1</v>
      </c>
      <c r="U2319" s="701">
        <v>1</v>
      </c>
    </row>
    <row r="2320" spans="1:21" ht="14.4" customHeight="1" x14ac:dyDescent="0.3">
      <c r="A2320" s="661">
        <v>4</v>
      </c>
      <c r="B2320" s="662" t="s">
        <v>3182</v>
      </c>
      <c r="C2320" s="662" t="s">
        <v>3518</v>
      </c>
      <c r="D2320" s="743" t="s">
        <v>5665</v>
      </c>
      <c r="E2320" s="744" t="s">
        <v>3571</v>
      </c>
      <c r="F2320" s="662" t="s">
        <v>3514</v>
      </c>
      <c r="G2320" s="662" t="s">
        <v>3976</v>
      </c>
      <c r="H2320" s="662" t="s">
        <v>597</v>
      </c>
      <c r="I2320" s="662" t="s">
        <v>3977</v>
      </c>
      <c r="J2320" s="662" t="s">
        <v>3978</v>
      </c>
      <c r="K2320" s="662" t="s">
        <v>3979</v>
      </c>
      <c r="L2320" s="663">
        <v>410</v>
      </c>
      <c r="M2320" s="663">
        <v>410</v>
      </c>
      <c r="N2320" s="662">
        <v>1</v>
      </c>
      <c r="O2320" s="745">
        <v>1</v>
      </c>
      <c r="P2320" s="663">
        <v>410</v>
      </c>
      <c r="Q2320" s="678">
        <v>1</v>
      </c>
      <c r="R2320" s="662">
        <v>1</v>
      </c>
      <c r="S2320" s="678">
        <v>1</v>
      </c>
      <c r="T2320" s="745">
        <v>1</v>
      </c>
      <c r="U2320" s="701">
        <v>1</v>
      </c>
    </row>
    <row r="2321" spans="1:21" ht="14.4" customHeight="1" x14ac:dyDescent="0.3">
      <c r="A2321" s="661">
        <v>4</v>
      </c>
      <c r="B2321" s="662" t="s">
        <v>3182</v>
      </c>
      <c r="C2321" s="662" t="s">
        <v>3518</v>
      </c>
      <c r="D2321" s="743" t="s">
        <v>5665</v>
      </c>
      <c r="E2321" s="744" t="s">
        <v>3571</v>
      </c>
      <c r="F2321" s="662" t="s">
        <v>3514</v>
      </c>
      <c r="G2321" s="662" t="s">
        <v>3768</v>
      </c>
      <c r="H2321" s="662" t="s">
        <v>597</v>
      </c>
      <c r="I2321" s="662" t="s">
        <v>3840</v>
      </c>
      <c r="J2321" s="662" t="s">
        <v>3841</v>
      </c>
      <c r="K2321" s="662" t="s">
        <v>3842</v>
      </c>
      <c r="L2321" s="663">
        <v>900</v>
      </c>
      <c r="M2321" s="663">
        <v>900</v>
      </c>
      <c r="N2321" s="662">
        <v>1</v>
      </c>
      <c r="O2321" s="745">
        <v>1</v>
      </c>
      <c r="P2321" s="663">
        <v>900</v>
      </c>
      <c r="Q2321" s="678">
        <v>1</v>
      </c>
      <c r="R2321" s="662">
        <v>1</v>
      </c>
      <c r="S2321" s="678">
        <v>1</v>
      </c>
      <c r="T2321" s="745">
        <v>1</v>
      </c>
      <c r="U2321" s="701">
        <v>1</v>
      </c>
    </row>
    <row r="2322" spans="1:21" ht="14.4" customHeight="1" x14ac:dyDescent="0.3">
      <c r="A2322" s="661">
        <v>4</v>
      </c>
      <c r="B2322" s="662" t="s">
        <v>3182</v>
      </c>
      <c r="C2322" s="662" t="s">
        <v>3518</v>
      </c>
      <c r="D2322" s="743" t="s">
        <v>5665</v>
      </c>
      <c r="E2322" s="744" t="s">
        <v>3571</v>
      </c>
      <c r="F2322" s="662" t="s">
        <v>3514</v>
      </c>
      <c r="G2322" s="662" t="s">
        <v>3768</v>
      </c>
      <c r="H2322" s="662" t="s">
        <v>597</v>
      </c>
      <c r="I2322" s="662" t="s">
        <v>3810</v>
      </c>
      <c r="J2322" s="662" t="s">
        <v>3811</v>
      </c>
      <c r="K2322" s="662" t="s">
        <v>3812</v>
      </c>
      <c r="L2322" s="663">
        <v>378.48</v>
      </c>
      <c r="M2322" s="663">
        <v>378.48</v>
      </c>
      <c r="N2322" s="662">
        <v>1</v>
      </c>
      <c r="O2322" s="745">
        <v>1</v>
      </c>
      <c r="P2322" s="663">
        <v>378.48</v>
      </c>
      <c r="Q2322" s="678">
        <v>1</v>
      </c>
      <c r="R2322" s="662">
        <v>1</v>
      </c>
      <c r="S2322" s="678">
        <v>1</v>
      </c>
      <c r="T2322" s="745">
        <v>1</v>
      </c>
      <c r="U2322" s="701">
        <v>1</v>
      </c>
    </row>
    <row r="2323" spans="1:21" ht="14.4" customHeight="1" x14ac:dyDescent="0.3">
      <c r="A2323" s="661">
        <v>4</v>
      </c>
      <c r="B2323" s="662" t="s">
        <v>3182</v>
      </c>
      <c r="C2323" s="662" t="s">
        <v>3520</v>
      </c>
      <c r="D2323" s="743" t="s">
        <v>5666</v>
      </c>
      <c r="E2323" s="744" t="s">
        <v>3531</v>
      </c>
      <c r="F2323" s="662" t="s">
        <v>3512</v>
      </c>
      <c r="G2323" s="662" t="s">
        <v>3573</v>
      </c>
      <c r="H2323" s="662" t="s">
        <v>1373</v>
      </c>
      <c r="I2323" s="662" t="s">
        <v>1641</v>
      </c>
      <c r="J2323" s="662" t="s">
        <v>1557</v>
      </c>
      <c r="K2323" s="662" t="s">
        <v>3351</v>
      </c>
      <c r="L2323" s="663">
        <v>150.04</v>
      </c>
      <c r="M2323" s="663">
        <v>750.19999999999993</v>
      </c>
      <c r="N2323" s="662">
        <v>5</v>
      </c>
      <c r="O2323" s="745">
        <v>2.5</v>
      </c>
      <c r="P2323" s="663">
        <v>600.16</v>
      </c>
      <c r="Q2323" s="678">
        <v>0.8</v>
      </c>
      <c r="R2323" s="662">
        <v>4</v>
      </c>
      <c r="S2323" s="678">
        <v>0.8</v>
      </c>
      <c r="T2323" s="745">
        <v>2</v>
      </c>
      <c r="U2323" s="701">
        <v>0.8</v>
      </c>
    </row>
    <row r="2324" spans="1:21" ht="14.4" customHeight="1" x14ac:dyDescent="0.3">
      <c r="A2324" s="661">
        <v>4</v>
      </c>
      <c r="B2324" s="662" t="s">
        <v>3182</v>
      </c>
      <c r="C2324" s="662" t="s">
        <v>3520</v>
      </c>
      <c r="D2324" s="743" t="s">
        <v>5666</v>
      </c>
      <c r="E2324" s="744" t="s">
        <v>3531</v>
      </c>
      <c r="F2324" s="662" t="s">
        <v>3512</v>
      </c>
      <c r="G2324" s="662" t="s">
        <v>3573</v>
      </c>
      <c r="H2324" s="662" t="s">
        <v>1373</v>
      </c>
      <c r="I2324" s="662" t="s">
        <v>1641</v>
      </c>
      <c r="J2324" s="662" t="s">
        <v>1557</v>
      </c>
      <c r="K2324" s="662" t="s">
        <v>3351</v>
      </c>
      <c r="L2324" s="663">
        <v>154.36000000000001</v>
      </c>
      <c r="M2324" s="663">
        <v>2778.4800000000005</v>
      </c>
      <c r="N2324" s="662">
        <v>18</v>
      </c>
      <c r="O2324" s="745">
        <v>7.5</v>
      </c>
      <c r="P2324" s="663">
        <v>2006.6800000000003</v>
      </c>
      <c r="Q2324" s="678">
        <v>0.72222222222222221</v>
      </c>
      <c r="R2324" s="662">
        <v>13</v>
      </c>
      <c r="S2324" s="678">
        <v>0.72222222222222221</v>
      </c>
      <c r="T2324" s="745">
        <v>5.5</v>
      </c>
      <c r="U2324" s="701">
        <v>0.73333333333333328</v>
      </c>
    </row>
    <row r="2325" spans="1:21" ht="14.4" customHeight="1" x14ac:dyDescent="0.3">
      <c r="A2325" s="661">
        <v>4</v>
      </c>
      <c r="B2325" s="662" t="s">
        <v>3182</v>
      </c>
      <c r="C2325" s="662" t="s">
        <v>3520</v>
      </c>
      <c r="D2325" s="743" t="s">
        <v>5666</v>
      </c>
      <c r="E2325" s="744" t="s">
        <v>3531</v>
      </c>
      <c r="F2325" s="662" t="s">
        <v>3512</v>
      </c>
      <c r="G2325" s="662" t="s">
        <v>3574</v>
      </c>
      <c r="H2325" s="662" t="s">
        <v>597</v>
      </c>
      <c r="I2325" s="662" t="s">
        <v>869</v>
      </c>
      <c r="J2325" s="662" t="s">
        <v>3575</v>
      </c>
      <c r="K2325" s="662" t="s">
        <v>3576</v>
      </c>
      <c r="L2325" s="663">
        <v>0</v>
      </c>
      <c r="M2325" s="663">
        <v>0</v>
      </c>
      <c r="N2325" s="662">
        <v>1</v>
      </c>
      <c r="O2325" s="745">
        <v>0.5</v>
      </c>
      <c r="P2325" s="663">
        <v>0</v>
      </c>
      <c r="Q2325" s="678"/>
      <c r="R2325" s="662">
        <v>1</v>
      </c>
      <c r="S2325" s="678">
        <v>1</v>
      </c>
      <c r="T2325" s="745">
        <v>0.5</v>
      </c>
      <c r="U2325" s="701">
        <v>1</v>
      </c>
    </row>
    <row r="2326" spans="1:21" ht="14.4" customHeight="1" x14ac:dyDescent="0.3">
      <c r="A2326" s="661">
        <v>4</v>
      </c>
      <c r="B2326" s="662" t="s">
        <v>3182</v>
      </c>
      <c r="C2326" s="662" t="s">
        <v>3520</v>
      </c>
      <c r="D2326" s="743" t="s">
        <v>5666</v>
      </c>
      <c r="E2326" s="744" t="s">
        <v>3531</v>
      </c>
      <c r="F2326" s="662" t="s">
        <v>3512</v>
      </c>
      <c r="G2326" s="662" t="s">
        <v>3860</v>
      </c>
      <c r="H2326" s="662" t="s">
        <v>597</v>
      </c>
      <c r="I2326" s="662" t="s">
        <v>5558</v>
      </c>
      <c r="J2326" s="662" t="s">
        <v>3862</v>
      </c>
      <c r="K2326" s="662" t="s">
        <v>5559</v>
      </c>
      <c r="L2326" s="663">
        <v>185.26</v>
      </c>
      <c r="M2326" s="663">
        <v>370.52</v>
      </c>
      <c r="N2326" s="662">
        <v>2</v>
      </c>
      <c r="O2326" s="745">
        <v>1</v>
      </c>
      <c r="P2326" s="663">
        <v>370.52</v>
      </c>
      <c r="Q2326" s="678">
        <v>1</v>
      </c>
      <c r="R2326" s="662">
        <v>2</v>
      </c>
      <c r="S2326" s="678">
        <v>1</v>
      </c>
      <c r="T2326" s="745">
        <v>1</v>
      </c>
      <c r="U2326" s="701">
        <v>1</v>
      </c>
    </row>
    <row r="2327" spans="1:21" ht="14.4" customHeight="1" x14ac:dyDescent="0.3">
      <c r="A2327" s="661">
        <v>4</v>
      </c>
      <c r="B2327" s="662" t="s">
        <v>3182</v>
      </c>
      <c r="C2327" s="662" t="s">
        <v>3520</v>
      </c>
      <c r="D2327" s="743" t="s">
        <v>5666</v>
      </c>
      <c r="E2327" s="744" t="s">
        <v>3531</v>
      </c>
      <c r="F2327" s="662" t="s">
        <v>3512</v>
      </c>
      <c r="G2327" s="662" t="s">
        <v>3860</v>
      </c>
      <c r="H2327" s="662" t="s">
        <v>597</v>
      </c>
      <c r="I2327" s="662" t="s">
        <v>3861</v>
      </c>
      <c r="J2327" s="662" t="s">
        <v>3862</v>
      </c>
      <c r="K2327" s="662" t="s">
        <v>3863</v>
      </c>
      <c r="L2327" s="663">
        <v>0</v>
      </c>
      <c r="M2327" s="663">
        <v>0</v>
      </c>
      <c r="N2327" s="662">
        <v>2</v>
      </c>
      <c r="O2327" s="745">
        <v>1</v>
      </c>
      <c r="P2327" s="663"/>
      <c r="Q2327" s="678"/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4</v>
      </c>
      <c r="B2328" s="662" t="s">
        <v>3182</v>
      </c>
      <c r="C2328" s="662" t="s">
        <v>3520</v>
      </c>
      <c r="D2328" s="743" t="s">
        <v>5666</v>
      </c>
      <c r="E2328" s="744" t="s">
        <v>3531</v>
      </c>
      <c r="F2328" s="662" t="s">
        <v>3512</v>
      </c>
      <c r="G2328" s="662" t="s">
        <v>4951</v>
      </c>
      <c r="H2328" s="662" t="s">
        <v>597</v>
      </c>
      <c r="I2328" s="662" t="s">
        <v>1290</v>
      </c>
      <c r="J2328" s="662" t="s">
        <v>1291</v>
      </c>
      <c r="K2328" s="662" t="s">
        <v>2963</v>
      </c>
      <c r="L2328" s="663">
        <v>120.06</v>
      </c>
      <c r="M2328" s="663">
        <v>240.12</v>
      </c>
      <c r="N2328" s="662">
        <v>2</v>
      </c>
      <c r="O2328" s="745">
        <v>1</v>
      </c>
      <c r="P2328" s="663"/>
      <c r="Q2328" s="678">
        <v>0</v>
      </c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4</v>
      </c>
      <c r="B2329" s="662" t="s">
        <v>3182</v>
      </c>
      <c r="C2329" s="662" t="s">
        <v>3520</v>
      </c>
      <c r="D2329" s="743" t="s">
        <v>5666</v>
      </c>
      <c r="E2329" s="744" t="s">
        <v>3531</v>
      </c>
      <c r="F2329" s="662" t="s">
        <v>3512</v>
      </c>
      <c r="G2329" s="662" t="s">
        <v>3723</v>
      </c>
      <c r="H2329" s="662" t="s">
        <v>597</v>
      </c>
      <c r="I2329" s="662" t="s">
        <v>3724</v>
      </c>
      <c r="J2329" s="662" t="s">
        <v>2491</v>
      </c>
      <c r="K2329" s="662" t="s">
        <v>3725</v>
      </c>
      <c r="L2329" s="663">
        <v>2991.23</v>
      </c>
      <c r="M2329" s="663">
        <v>2991.23</v>
      </c>
      <c r="N2329" s="662">
        <v>1</v>
      </c>
      <c r="O2329" s="745">
        <v>1</v>
      </c>
      <c r="P2329" s="663">
        <v>2991.23</v>
      </c>
      <c r="Q2329" s="678">
        <v>1</v>
      </c>
      <c r="R2329" s="662">
        <v>1</v>
      </c>
      <c r="S2329" s="678">
        <v>1</v>
      </c>
      <c r="T2329" s="745">
        <v>1</v>
      </c>
      <c r="U2329" s="701">
        <v>1</v>
      </c>
    </row>
    <row r="2330" spans="1:21" ht="14.4" customHeight="1" x14ac:dyDescent="0.3">
      <c r="A2330" s="661">
        <v>4</v>
      </c>
      <c r="B2330" s="662" t="s">
        <v>3182</v>
      </c>
      <c r="C2330" s="662" t="s">
        <v>3520</v>
      </c>
      <c r="D2330" s="743" t="s">
        <v>5666</v>
      </c>
      <c r="E2330" s="744" t="s">
        <v>3531</v>
      </c>
      <c r="F2330" s="662" t="s">
        <v>3512</v>
      </c>
      <c r="G2330" s="662" t="s">
        <v>3864</v>
      </c>
      <c r="H2330" s="662" t="s">
        <v>597</v>
      </c>
      <c r="I2330" s="662" t="s">
        <v>1875</v>
      </c>
      <c r="J2330" s="662" t="s">
        <v>1876</v>
      </c>
      <c r="K2330" s="662" t="s">
        <v>3865</v>
      </c>
      <c r="L2330" s="663">
        <v>156.77000000000001</v>
      </c>
      <c r="M2330" s="663">
        <v>1254.1600000000003</v>
      </c>
      <c r="N2330" s="662">
        <v>8</v>
      </c>
      <c r="O2330" s="745">
        <v>2.5</v>
      </c>
      <c r="P2330" s="663">
        <v>470.31000000000006</v>
      </c>
      <c r="Q2330" s="678">
        <v>0.37499999999999994</v>
      </c>
      <c r="R2330" s="662">
        <v>3</v>
      </c>
      <c r="S2330" s="678">
        <v>0.375</v>
      </c>
      <c r="T2330" s="745">
        <v>1</v>
      </c>
      <c r="U2330" s="701">
        <v>0.4</v>
      </c>
    </row>
    <row r="2331" spans="1:21" ht="14.4" customHeight="1" x14ac:dyDescent="0.3">
      <c r="A2331" s="661">
        <v>4</v>
      </c>
      <c r="B2331" s="662" t="s">
        <v>3182</v>
      </c>
      <c r="C2331" s="662" t="s">
        <v>3520</v>
      </c>
      <c r="D2331" s="743" t="s">
        <v>5666</v>
      </c>
      <c r="E2331" s="744" t="s">
        <v>3531</v>
      </c>
      <c r="F2331" s="662" t="s">
        <v>3512</v>
      </c>
      <c r="G2331" s="662" t="s">
        <v>3864</v>
      </c>
      <c r="H2331" s="662" t="s">
        <v>597</v>
      </c>
      <c r="I2331" s="662" t="s">
        <v>1875</v>
      </c>
      <c r="J2331" s="662" t="s">
        <v>1876</v>
      </c>
      <c r="K2331" s="662" t="s">
        <v>3865</v>
      </c>
      <c r="L2331" s="663">
        <v>107.27</v>
      </c>
      <c r="M2331" s="663">
        <v>214.54</v>
      </c>
      <c r="N2331" s="662">
        <v>2</v>
      </c>
      <c r="O2331" s="745">
        <v>1</v>
      </c>
      <c r="P2331" s="663"/>
      <c r="Q2331" s="678">
        <v>0</v>
      </c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4</v>
      </c>
      <c r="B2332" s="662" t="s">
        <v>3182</v>
      </c>
      <c r="C2332" s="662" t="s">
        <v>3520</v>
      </c>
      <c r="D2332" s="743" t="s">
        <v>5666</v>
      </c>
      <c r="E2332" s="744" t="s">
        <v>3531</v>
      </c>
      <c r="F2332" s="662" t="s">
        <v>3512</v>
      </c>
      <c r="G2332" s="662" t="s">
        <v>3805</v>
      </c>
      <c r="H2332" s="662" t="s">
        <v>597</v>
      </c>
      <c r="I2332" s="662" t="s">
        <v>1612</v>
      </c>
      <c r="J2332" s="662" t="s">
        <v>1613</v>
      </c>
      <c r="K2332" s="662" t="s">
        <v>3096</v>
      </c>
      <c r="L2332" s="663">
        <v>111.72</v>
      </c>
      <c r="M2332" s="663">
        <v>1899.2400000000002</v>
      </c>
      <c r="N2332" s="662">
        <v>17</v>
      </c>
      <c r="O2332" s="745">
        <v>9.5</v>
      </c>
      <c r="P2332" s="663">
        <v>1340.64</v>
      </c>
      <c r="Q2332" s="678">
        <v>0.70588235294117641</v>
      </c>
      <c r="R2332" s="662">
        <v>12</v>
      </c>
      <c r="S2332" s="678">
        <v>0.70588235294117652</v>
      </c>
      <c r="T2332" s="745">
        <v>7</v>
      </c>
      <c r="U2332" s="701">
        <v>0.73684210526315785</v>
      </c>
    </row>
    <row r="2333" spans="1:21" ht="14.4" customHeight="1" x14ac:dyDescent="0.3">
      <c r="A2333" s="661">
        <v>4</v>
      </c>
      <c r="B2333" s="662" t="s">
        <v>3182</v>
      </c>
      <c r="C2333" s="662" t="s">
        <v>3520</v>
      </c>
      <c r="D2333" s="743" t="s">
        <v>5666</v>
      </c>
      <c r="E2333" s="744" t="s">
        <v>3531</v>
      </c>
      <c r="F2333" s="662" t="s">
        <v>3512</v>
      </c>
      <c r="G2333" s="662" t="s">
        <v>3805</v>
      </c>
      <c r="H2333" s="662" t="s">
        <v>597</v>
      </c>
      <c r="I2333" s="662" t="s">
        <v>1612</v>
      </c>
      <c r="J2333" s="662" t="s">
        <v>1613</v>
      </c>
      <c r="K2333" s="662" t="s">
        <v>3096</v>
      </c>
      <c r="L2333" s="663">
        <v>98.75</v>
      </c>
      <c r="M2333" s="663">
        <v>493.75</v>
      </c>
      <c r="N2333" s="662">
        <v>5</v>
      </c>
      <c r="O2333" s="745">
        <v>1.5</v>
      </c>
      <c r="P2333" s="663">
        <v>493.75</v>
      </c>
      <c r="Q2333" s="678">
        <v>1</v>
      </c>
      <c r="R2333" s="662">
        <v>5</v>
      </c>
      <c r="S2333" s="678">
        <v>1</v>
      </c>
      <c r="T2333" s="745">
        <v>1.5</v>
      </c>
      <c r="U2333" s="701">
        <v>1</v>
      </c>
    </row>
    <row r="2334" spans="1:21" ht="14.4" customHeight="1" x14ac:dyDescent="0.3">
      <c r="A2334" s="661">
        <v>4</v>
      </c>
      <c r="B2334" s="662" t="s">
        <v>3182</v>
      </c>
      <c r="C2334" s="662" t="s">
        <v>3520</v>
      </c>
      <c r="D2334" s="743" t="s">
        <v>5666</v>
      </c>
      <c r="E2334" s="744" t="s">
        <v>3531</v>
      </c>
      <c r="F2334" s="662" t="s">
        <v>3512</v>
      </c>
      <c r="G2334" s="662" t="s">
        <v>3733</v>
      </c>
      <c r="H2334" s="662" t="s">
        <v>597</v>
      </c>
      <c r="I2334" s="662" t="s">
        <v>5041</v>
      </c>
      <c r="J2334" s="662" t="s">
        <v>3909</v>
      </c>
      <c r="K2334" s="662" t="s">
        <v>3910</v>
      </c>
      <c r="L2334" s="663">
        <v>0</v>
      </c>
      <c r="M2334" s="663">
        <v>0</v>
      </c>
      <c r="N2334" s="662">
        <v>2</v>
      </c>
      <c r="O2334" s="745">
        <v>1</v>
      </c>
      <c r="P2334" s="663"/>
      <c r="Q2334" s="678"/>
      <c r="R2334" s="662"/>
      <c r="S2334" s="678">
        <v>0</v>
      </c>
      <c r="T2334" s="745"/>
      <c r="U2334" s="701">
        <v>0</v>
      </c>
    </row>
    <row r="2335" spans="1:21" ht="14.4" customHeight="1" x14ac:dyDescent="0.3">
      <c r="A2335" s="661">
        <v>4</v>
      </c>
      <c r="B2335" s="662" t="s">
        <v>3182</v>
      </c>
      <c r="C2335" s="662" t="s">
        <v>3520</v>
      </c>
      <c r="D2335" s="743" t="s">
        <v>5666</v>
      </c>
      <c r="E2335" s="744" t="s">
        <v>3531</v>
      </c>
      <c r="F2335" s="662" t="s">
        <v>3512</v>
      </c>
      <c r="G2335" s="662" t="s">
        <v>3737</v>
      </c>
      <c r="H2335" s="662" t="s">
        <v>1373</v>
      </c>
      <c r="I2335" s="662" t="s">
        <v>4598</v>
      </c>
      <c r="J2335" s="662" t="s">
        <v>3418</v>
      </c>
      <c r="K2335" s="662" t="s">
        <v>4599</v>
      </c>
      <c r="L2335" s="663">
        <v>187.41</v>
      </c>
      <c r="M2335" s="663">
        <v>374.82</v>
      </c>
      <c r="N2335" s="662">
        <v>2</v>
      </c>
      <c r="O2335" s="745">
        <v>0.5</v>
      </c>
      <c r="P2335" s="663">
        <v>374.82</v>
      </c>
      <c r="Q2335" s="678">
        <v>1</v>
      </c>
      <c r="R2335" s="662">
        <v>2</v>
      </c>
      <c r="S2335" s="678">
        <v>1</v>
      </c>
      <c r="T2335" s="745">
        <v>0.5</v>
      </c>
      <c r="U2335" s="701">
        <v>1</v>
      </c>
    </row>
    <row r="2336" spans="1:21" ht="14.4" customHeight="1" x14ac:dyDescent="0.3">
      <c r="A2336" s="661">
        <v>4</v>
      </c>
      <c r="B2336" s="662" t="s">
        <v>3182</v>
      </c>
      <c r="C2336" s="662" t="s">
        <v>3520</v>
      </c>
      <c r="D2336" s="743" t="s">
        <v>5666</v>
      </c>
      <c r="E2336" s="744" t="s">
        <v>3531</v>
      </c>
      <c r="F2336" s="662" t="s">
        <v>3512</v>
      </c>
      <c r="G2336" s="662" t="s">
        <v>3737</v>
      </c>
      <c r="H2336" s="662" t="s">
        <v>1373</v>
      </c>
      <c r="I2336" s="662" t="s">
        <v>4598</v>
      </c>
      <c r="J2336" s="662" t="s">
        <v>3418</v>
      </c>
      <c r="K2336" s="662" t="s">
        <v>4599</v>
      </c>
      <c r="L2336" s="663">
        <v>115.27</v>
      </c>
      <c r="M2336" s="663">
        <v>345.81</v>
      </c>
      <c r="N2336" s="662">
        <v>3</v>
      </c>
      <c r="O2336" s="745">
        <v>1</v>
      </c>
      <c r="P2336" s="663"/>
      <c r="Q2336" s="678">
        <v>0</v>
      </c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4</v>
      </c>
      <c r="B2337" s="662" t="s">
        <v>3182</v>
      </c>
      <c r="C2337" s="662" t="s">
        <v>3520</v>
      </c>
      <c r="D2337" s="743" t="s">
        <v>5666</v>
      </c>
      <c r="E2337" s="744" t="s">
        <v>3531</v>
      </c>
      <c r="F2337" s="662" t="s">
        <v>3512</v>
      </c>
      <c r="G2337" s="662" t="s">
        <v>3700</v>
      </c>
      <c r="H2337" s="662" t="s">
        <v>597</v>
      </c>
      <c r="I2337" s="662" t="s">
        <v>825</v>
      </c>
      <c r="J2337" s="662" t="s">
        <v>826</v>
      </c>
      <c r="K2337" s="662" t="s">
        <v>3701</v>
      </c>
      <c r="L2337" s="663">
        <v>256.67</v>
      </c>
      <c r="M2337" s="663">
        <v>513.34</v>
      </c>
      <c r="N2337" s="662">
        <v>2</v>
      </c>
      <c r="O2337" s="745">
        <v>1.5</v>
      </c>
      <c r="P2337" s="663">
        <v>513.34</v>
      </c>
      <c r="Q2337" s="678">
        <v>1</v>
      </c>
      <c r="R2337" s="662">
        <v>2</v>
      </c>
      <c r="S2337" s="678">
        <v>1</v>
      </c>
      <c r="T2337" s="745">
        <v>1.5</v>
      </c>
      <c r="U2337" s="701">
        <v>1</v>
      </c>
    </row>
    <row r="2338" spans="1:21" ht="14.4" customHeight="1" x14ac:dyDescent="0.3">
      <c r="A2338" s="661">
        <v>4</v>
      </c>
      <c r="B2338" s="662" t="s">
        <v>3182</v>
      </c>
      <c r="C2338" s="662" t="s">
        <v>3520</v>
      </c>
      <c r="D2338" s="743" t="s">
        <v>5666</v>
      </c>
      <c r="E2338" s="744" t="s">
        <v>3531</v>
      </c>
      <c r="F2338" s="662" t="s">
        <v>3512</v>
      </c>
      <c r="G2338" s="662" t="s">
        <v>3748</v>
      </c>
      <c r="H2338" s="662" t="s">
        <v>597</v>
      </c>
      <c r="I2338" s="662" t="s">
        <v>2440</v>
      </c>
      <c r="J2338" s="662" t="s">
        <v>2441</v>
      </c>
      <c r="K2338" s="662" t="s">
        <v>3749</v>
      </c>
      <c r="L2338" s="663">
        <v>30.17</v>
      </c>
      <c r="M2338" s="663">
        <v>120.68</v>
      </c>
      <c r="N2338" s="662">
        <v>4</v>
      </c>
      <c r="O2338" s="745">
        <v>2</v>
      </c>
      <c r="P2338" s="663">
        <v>120.68</v>
      </c>
      <c r="Q2338" s="678">
        <v>1</v>
      </c>
      <c r="R2338" s="662">
        <v>4</v>
      </c>
      <c r="S2338" s="678">
        <v>1</v>
      </c>
      <c r="T2338" s="745">
        <v>2</v>
      </c>
      <c r="U2338" s="701">
        <v>1</v>
      </c>
    </row>
    <row r="2339" spans="1:21" ht="14.4" customHeight="1" x14ac:dyDescent="0.3">
      <c r="A2339" s="661">
        <v>4</v>
      </c>
      <c r="B2339" s="662" t="s">
        <v>3182</v>
      </c>
      <c r="C2339" s="662" t="s">
        <v>3520</v>
      </c>
      <c r="D2339" s="743" t="s">
        <v>5666</v>
      </c>
      <c r="E2339" s="744" t="s">
        <v>3531</v>
      </c>
      <c r="F2339" s="662" t="s">
        <v>3512</v>
      </c>
      <c r="G2339" s="662" t="s">
        <v>3615</v>
      </c>
      <c r="H2339" s="662" t="s">
        <v>597</v>
      </c>
      <c r="I2339" s="662" t="s">
        <v>4972</v>
      </c>
      <c r="J2339" s="662" t="s">
        <v>4973</v>
      </c>
      <c r="K2339" s="662" t="s">
        <v>1391</v>
      </c>
      <c r="L2339" s="663">
        <v>178.29</v>
      </c>
      <c r="M2339" s="663">
        <v>178.29</v>
      </c>
      <c r="N2339" s="662">
        <v>1</v>
      </c>
      <c r="O2339" s="745">
        <v>1</v>
      </c>
      <c r="P2339" s="663">
        <v>178.29</v>
      </c>
      <c r="Q2339" s="678">
        <v>1</v>
      </c>
      <c r="R2339" s="662">
        <v>1</v>
      </c>
      <c r="S2339" s="678">
        <v>1</v>
      </c>
      <c r="T2339" s="745">
        <v>1</v>
      </c>
      <c r="U2339" s="701">
        <v>1</v>
      </c>
    </row>
    <row r="2340" spans="1:21" ht="14.4" customHeight="1" x14ac:dyDescent="0.3">
      <c r="A2340" s="661">
        <v>4</v>
      </c>
      <c r="B2340" s="662" t="s">
        <v>3182</v>
      </c>
      <c r="C2340" s="662" t="s">
        <v>3520</v>
      </c>
      <c r="D2340" s="743" t="s">
        <v>5666</v>
      </c>
      <c r="E2340" s="744" t="s">
        <v>3531</v>
      </c>
      <c r="F2340" s="662" t="s">
        <v>3512</v>
      </c>
      <c r="G2340" s="662" t="s">
        <v>3615</v>
      </c>
      <c r="H2340" s="662" t="s">
        <v>597</v>
      </c>
      <c r="I2340" s="662" t="s">
        <v>5560</v>
      </c>
      <c r="J2340" s="662" t="s">
        <v>4973</v>
      </c>
      <c r="K2340" s="662" t="s">
        <v>5561</v>
      </c>
      <c r="L2340" s="663">
        <v>0</v>
      </c>
      <c r="M2340" s="663">
        <v>0</v>
      </c>
      <c r="N2340" s="662">
        <v>2</v>
      </c>
      <c r="O2340" s="745">
        <v>0.5</v>
      </c>
      <c r="P2340" s="663"/>
      <c r="Q2340" s="678"/>
      <c r="R2340" s="662"/>
      <c r="S2340" s="678">
        <v>0</v>
      </c>
      <c r="T2340" s="745"/>
      <c r="U2340" s="701">
        <v>0</v>
      </c>
    </row>
    <row r="2341" spans="1:21" ht="14.4" customHeight="1" x14ac:dyDescent="0.3">
      <c r="A2341" s="661">
        <v>4</v>
      </c>
      <c r="B2341" s="662" t="s">
        <v>3182</v>
      </c>
      <c r="C2341" s="662" t="s">
        <v>3520</v>
      </c>
      <c r="D2341" s="743" t="s">
        <v>5666</v>
      </c>
      <c r="E2341" s="744" t="s">
        <v>3531</v>
      </c>
      <c r="F2341" s="662" t="s">
        <v>3512</v>
      </c>
      <c r="G2341" s="662" t="s">
        <v>3589</v>
      </c>
      <c r="H2341" s="662" t="s">
        <v>597</v>
      </c>
      <c r="I2341" s="662" t="s">
        <v>3639</v>
      </c>
      <c r="J2341" s="662" t="s">
        <v>3591</v>
      </c>
      <c r="K2341" s="662" t="s">
        <v>1845</v>
      </c>
      <c r="L2341" s="663">
        <v>301.2</v>
      </c>
      <c r="M2341" s="663">
        <v>6927.5999999999995</v>
      </c>
      <c r="N2341" s="662">
        <v>23</v>
      </c>
      <c r="O2341" s="745">
        <v>8.5</v>
      </c>
      <c r="P2341" s="663">
        <v>5722.7999999999993</v>
      </c>
      <c r="Q2341" s="678">
        <v>0.82608695652173914</v>
      </c>
      <c r="R2341" s="662">
        <v>19</v>
      </c>
      <c r="S2341" s="678">
        <v>0.82608695652173914</v>
      </c>
      <c r="T2341" s="745">
        <v>7.5</v>
      </c>
      <c r="U2341" s="701">
        <v>0.88235294117647056</v>
      </c>
    </row>
    <row r="2342" spans="1:21" ht="14.4" customHeight="1" x14ac:dyDescent="0.3">
      <c r="A2342" s="661">
        <v>4</v>
      </c>
      <c r="B2342" s="662" t="s">
        <v>3182</v>
      </c>
      <c r="C2342" s="662" t="s">
        <v>3520</v>
      </c>
      <c r="D2342" s="743" t="s">
        <v>5666</v>
      </c>
      <c r="E2342" s="744" t="s">
        <v>3531</v>
      </c>
      <c r="F2342" s="662" t="s">
        <v>3512</v>
      </c>
      <c r="G2342" s="662" t="s">
        <v>3589</v>
      </c>
      <c r="H2342" s="662" t="s">
        <v>597</v>
      </c>
      <c r="I2342" s="662" t="s">
        <v>3639</v>
      </c>
      <c r="J2342" s="662" t="s">
        <v>3591</v>
      </c>
      <c r="K2342" s="662" t="s">
        <v>1845</v>
      </c>
      <c r="L2342" s="663">
        <v>185.26</v>
      </c>
      <c r="M2342" s="663">
        <v>6298.84</v>
      </c>
      <c r="N2342" s="662">
        <v>34</v>
      </c>
      <c r="O2342" s="745">
        <v>11.5</v>
      </c>
      <c r="P2342" s="663">
        <v>4816.76</v>
      </c>
      <c r="Q2342" s="678">
        <v>0.76470588235294124</v>
      </c>
      <c r="R2342" s="662">
        <v>26</v>
      </c>
      <c r="S2342" s="678">
        <v>0.76470588235294112</v>
      </c>
      <c r="T2342" s="745">
        <v>9</v>
      </c>
      <c r="U2342" s="701">
        <v>0.78260869565217395</v>
      </c>
    </row>
    <row r="2343" spans="1:21" ht="14.4" customHeight="1" x14ac:dyDescent="0.3">
      <c r="A2343" s="661">
        <v>4</v>
      </c>
      <c r="B2343" s="662" t="s">
        <v>3182</v>
      </c>
      <c r="C2343" s="662" t="s">
        <v>3520</v>
      </c>
      <c r="D2343" s="743" t="s">
        <v>5666</v>
      </c>
      <c r="E2343" s="744" t="s">
        <v>3531</v>
      </c>
      <c r="F2343" s="662" t="s">
        <v>3512</v>
      </c>
      <c r="G2343" s="662" t="s">
        <v>3589</v>
      </c>
      <c r="H2343" s="662" t="s">
        <v>597</v>
      </c>
      <c r="I2343" s="662" t="s">
        <v>1844</v>
      </c>
      <c r="J2343" s="662" t="s">
        <v>1841</v>
      </c>
      <c r="K2343" s="662" t="s">
        <v>1845</v>
      </c>
      <c r="L2343" s="663">
        <v>301.2</v>
      </c>
      <c r="M2343" s="663">
        <v>6325.2</v>
      </c>
      <c r="N2343" s="662">
        <v>21</v>
      </c>
      <c r="O2343" s="745">
        <v>7</v>
      </c>
      <c r="P2343" s="663">
        <v>3313.2</v>
      </c>
      <c r="Q2343" s="678">
        <v>0.52380952380952384</v>
      </c>
      <c r="R2343" s="662">
        <v>11</v>
      </c>
      <c r="S2343" s="678">
        <v>0.52380952380952384</v>
      </c>
      <c r="T2343" s="745">
        <v>3.5</v>
      </c>
      <c r="U2343" s="701">
        <v>0.5</v>
      </c>
    </row>
    <row r="2344" spans="1:21" ht="14.4" customHeight="1" x14ac:dyDescent="0.3">
      <c r="A2344" s="661">
        <v>4</v>
      </c>
      <c r="B2344" s="662" t="s">
        <v>3182</v>
      </c>
      <c r="C2344" s="662" t="s">
        <v>3520</v>
      </c>
      <c r="D2344" s="743" t="s">
        <v>5666</v>
      </c>
      <c r="E2344" s="744" t="s">
        <v>3531</v>
      </c>
      <c r="F2344" s="662" t="s">
        <v>3512</v>
      </c>
      <c r="G2344" s="662" t="s">
        <v>3589</v>
      </c>
      <c r="H2344" s="662" t="s">
        <v>597</v>
      </c>
      <c r="I2344" s="662" t="s">
        <v>1844</v>
      </c>
      <c r="J2344" s="662" t="s">
        <v>1841</v>
      </c>
      <c r="K2344" s="662" t="s">
        <v>1845</v>
      </c>
      <c r="L2344" s="663">
        <v>185.26</v>
      </c>
      <c r="M2344" s="663">
        <v>7595.66</v>
      </c>
      <c r="N2344" s="662">
        <v>41</v>
      </c>
      <c r="O2344" s="745">
        <v>13.5</v>
      </c>
      <c r="P2344" s="663">
        <v>3334.68</v>
      </c>
      <c r="Q2344" s="678">
        <v>0.43902439024390244</v>
      </c>
      <c r="R2344" s="662">
        <v>18</v>
      </c>
      <c r="S2344" s="678">
        <v>0.43902439024390244</v>
      </c>
      <c r="T2344" s="745">
        <v>5.5</v>
      </c>
      <c r="U2344" s="701">
        <v>0.40740740740740738</v>
      </c>
    </row>
    <row r="2345" spans="1:21" ht="14.4" customHeight="1" x14ac:dyDescent="0.3">
      <c r="A2345" s="661">
        <v>4</v>
      </c>
      <c r="B2345" s="662" t="s">
        <v>3182</v>
      </c>
      <c r="C2345" s="662" t="s">
        <v>3520</v>
      </c>
      <c r="D2345" s="743" t="s">
        <v>5666</v>
      </c>
      <c r="E2345" s="744" t="s">
        <v>3531</v>
      </c>
      <c r="F2345" s="662" t="s">
        <v>3512</v>
      </c>
      <c r="G2345" s="662" t="s">
        <v>3684</v>
      </c>
      <c r="H2345" s="662" t="s">
        <v>1373</v>
      </c>
      <c r="I2345" s="662" t="s">
        <v>1374</v>
      </c>
      <c r="J2345" s="662" t="s">
        <v>1375</v>
      </c>
      <c r="K2345" s="662" t="s">
        <v>1376</v>
      </c>
      <c r="L2345" s="663">
        <v>167.33</v>
      </c>
      <c r="M2345" s="663">
        <v>334.66</v>
      </c>
      <c r="N2345" s="662">
        <v>2</v>
      </c>
      <c r="O2345" s="745">
        <v>0.5</v>
      </c>
      <c r="P2345" s="663"/>
      <c r="Q2345" s="678">
        <v>0</v>
      </c>
      <c r="R2345" s="662"/>
      <c r="S2345" s="678">
        <v>0</v>
      </c>
      <c r="T2345" s="745"/>
      <c r="U2345" s="701">
        <v>0</v>
      </c>
    </row>
    <row r="2346" spans="1:21" ht="14.4" customHeight="1" x14ac:dyDescent="0.3">
      <c r="A2346" s="661">
        <v>4</v>
      </c>
      <c r="B2346" s="662" t="s">
        <v>3182</v>
      </c>
      <c r="C2346" s="662" t="s">
        <v>3520</v>
      </c>
      <c r="D2346" s="743" t="s">
        <v>5666</v>
      </c>
      <c r="E2346" s="744" t="s">
        <v>3531</v>
      </c>
      <c r="F2346" s="662" t="s">
        <v>3512</v>
      </c>
      <c r="G2346" s="662" t="s">
        <v>3684</v>
      </c>
      <c r="H2346" s="662" t="s">
        <v>1373</v>
      </c>
      <c r="I2346" s="662" t="s">
        <v>1374</v>
      </c>
      <c r="J2346" s="662" t="s">
        <v>1375</v>
      </c>
      <c r="K2346" s="662" t="s">
        <v>1376</v>
      </c>
      <c r="L2346" s="663">
        <v>102.93</v>
      </c>
      <c r="M2346" s="663">
        <v>102.93</v>
      </c>
      <c r="N2346" s="662">
        <v>1</v>
      </c>
      <c r="O2346" s="745">
        <v>0.5</v>
      </c>
      <c r="P2346" s="663">
        <v>102.93</v>
      </c>
      <c r="Q2346" s="678">
        <v>1</v>
      </c>
      <c r="R2346" s="662">
        <v>1</v>
      </c>
      <c r="S2346" s="678">
        <v>1</v>
      </c>
      <c r="T2346" s="745">
        <v>0.5</v>
      </c>
      <c r="U2346" s="701">
        <v>1</v>
      </c>
    </row>
    <row r="2347" spans="1:21" ht="14.4" customHeight="1" x14ac:dyDescent="0.3">
      <c r="A2347" s="661">
        <v>4</v>
      </c>
      <c r="B2347" s="662" t="s">
        <v>3182</v>
      </c>
      <c r="C2347" s="662" t="s">
        <v>3520</v>
      </c>
      <c r="D2347" s="743" t="s">
        <v>5666</v>
      </c>
      <c r="E2347" s="744" t="s">
        <v>3531</v>
      </c>
      <c r="F2347" s="662" t="s">
        <v>3512</v>
      </c>
      <c r="G2347" s="662" t="s">
        <v>3995</v>
      </c>
      <c r="H2347" s="662" t="s">
        <v>597</v>
      </c>
      <c r="I2347" s="662" t="s">
        <v>2713</v>
      </c>
      <c r="J2347" s="662" t="s">
        <v>2714</v>
      </c>
      <c r="K2347" s="662" t="s">
        <v>2715</v>
      </c>
      <c r="L2347" s="663">
        <v>215.12</v>
      </c>
      <c r="M2347" s="663">
        <v>215.12</v>
      </c>
      <c r="N2347" s="662">
        <v>1</v>
      </c>
      <c r="O2347" s="745">
        <v>0.5</v>
      </c>
      <c r="P2347" s="663">
        <v>215.12</v>
      </c>
      <c r="Q2347" s="678">
        <v>1</v>
      </c>
      <c r="R2347" s="662">
        <v>1</v>
      </c>
      <c r="S2347" s="678">
        <v>1</v>
      </c>
      <c r="T2347" s="745">
        <v>0.5</v>
      </c>
      <c r="U2347" s="701">
        <v>1</v>
      </c>
    </row>
    <row r="2348" spans="1:21" ht="14.4" customHeight="1" x14ac:dyDescent="0.3">
      <c r="A2348" s="661">
        <v>4</v>
      </c>
      <c r="B2348" s="662" t="s">
        <v>3182</v>
      </c>
      <c r="C2348" s="662" t="s">
        <v>3520</v>
      </c>
      <c r="D2348" s="743" t="s">
        <v>5666</v>
      </c>
      <c r="E2348" s="744" t="s">
        <v>3531</v>
      </c>
      <c r="F2348" s="662" t="s">
        <v>3512</v>
      </c>
      <c r="G2348" s="662" t="s">
        <v>5562</v>
      </c>
      <c r="H2348" s="662" t="s">
        <v>597</v>
      </c>
      <c r="I2348" s="662" t="s">
        <v>5563</v>
      </c>
      <c r="J2348" s="662" t="s">
        <v>5564</v>
      </c>
      <c r="K2348" s="662" t="s">
        <v>1376</v>
      </c>
      <c r="L2348" s="663">
        <v>0</v>
      </c>
      <c r="M2348" s="663">
        <v>0</v>
      </c>
      <c r="N2348" s="662">
        <v>2</v>
      </c>
      <c r="O2348" s="745">
        <v>1</v>
      </c>
      <c r="P2348" s="663"/>
      <c r="Q2348" s="678"/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4</v>
      </c>
      <c r="B2349" s="662" t="s">
        <v>3182</v>
      </c>
      <c r="C2349" s="662" t="s">
        <v>3520</v>
      </c>
      <c r="D2349" s="743" t="s">
        <v>5666</v>
      </c>
      <c r="E2349" s="744" t="s">
        <v>3531</v>
      </c>
      <c r="F2349" s="662" t="s">
        <v>3512</v>
      </c>
      <c r="G2349" s="662" t="s">
        <v>5562</v>
      </c>
      <c r="H2349" s="662" t="s">
        <v>597</v>
      </c>
      <c r="I2349" s="662" t="s">
        <v>5565</v>
      </c>
      <c r="J2349" s="662" t="s">
        <v>5564</v>
      </c>
      <c r="K2349" s="662" t="s">
        <v>2692</v>
      </c>
      <c r="L2349" s="663">
        <v>0</v>
      </c>
      <c r="M2349" s="663">
        <v>0</v>
      </c>
      <c r="N2349" s="662">
        <v>6</v>
      </c>
      <c r="O2349" s="745">
        <v>2.5</v>
      </c>
      <c r="P2349" s="663"/>
      <c r="Q2349" s="678"/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4</v>
      </c>
      <c r="B2350" s="662" t="s">
        <v>3182</v>
      </c>
      <c r="C2350" s="662" t="s">
        <v>3520</v>
      </c>
      <c r="D2350" s="743" t="s">
        <v>5666</v>
      </c>
      <c r="E2350" s="744" t="s">
        <v>3531</v>
      </c>
      <c r="F2350" s="662" t="s">
        <v>3512</v>
      </c>
      <c r="G2350" s="662" t="s">
        <v>3664</v>
      </c>
      <c r="H2350" s="662" t="s">
        <v>597</v>
      </c>
      <c r="I2350" s="662" t="s">
        <v>740</v>
      </c>
      <c r="J2350" s="662" t="s">
        <v>741</v>
      </c>
      <c r="K2350" s="662" t="s">
        <v>3759</v>
      </c>
      <c r="L2350" s="663">
        <v>0</v>
      </c>
      <c r="M2350" s="663">
        <v>0</v>
      </c>
      <c r="N2350" s="662">
        <v>25</v>
      </c>
      <c r="O2350" s="745">
        <v>15.5</v>
      </c>
      <c r="P2350" s="663">
        <v>0</v>
      </c>
      <c r="Q2350" s="678"/>
      <c r="R2350" s="662">
        <v>19</v>
      </c>
      <c r="S2350" s="678">
        <v>0.76</v>
      </c>
      <c r="T2350" s="745">
        <v>11</v>
      </c>
      <c r="U2350" s="701">
        <v>0.70967741935483875</v>
      </c>
    </row>
    <row r="2351" spans="1:21" ht="14.4" customHeight="1" x14ac:dyDescent="0.3">
      <c r="A2351" s="661">
        <v>4</v>
      </c>
      <c r="B2351" s="662" t="s">
        <v>3182</v>
      </c>
      <c r="C2351" s="662" t="s">
        <v>3520</v>
      </c>
      <c r="D2351" s="743" t="s">
        <v>5666</v>
      </c>
      <c r="E2351" s="744" t="s">
        <v>3531</v>
      </c>
      <c r="F2351" s="662" t="s">
        <v>3512</v>
      </c>
      <c r="G2351" s="662" t="s">
        <v>4531</v>
      </c>
      <c r="H2351" s="662" t="s">
        <v>597</v>
      </c>
      <c r="I2351" s="662" t="s">
        <v>1305</v>
      </c>
      <c r="J2351" s="662" t="s">
        <v>1306</v>
      </c>
      <c r="K2351" s="662" t="s">
        <v>4532</v>
      </c>
      <c r="L2351" s="663">
        <v>91.66</v>
      </c>
      <c r="M2351" s="663">
        <v>4949.6400000000003</v>
      </c>
      <c r="N2351" s="662">
        <v>54</v>
      </c>
      <c r="O2351" s="745">
        <v>8</v>
      </c>
      <c r="P2351" s="663">
        <v>1099.92</v>
      </c>
      <c r="Q2351" s="678">
        <v>0.22222222222222221</v>
      </c>
      <c r="R2351" s="662">
        <v>12</v>
      </c>
      <c r="S2351" s="678">
        <v>0.22222222222222221</v>
      </c>
      <c r="T2351" s="745">
        <v>2</v>
      </c>
      <c r="U2351" s="701">
        <v>0.25</v>
      </c>
    </row>
    <row r="2352" spans="1:21" ht="14.4" customHeight="1" x14ac:dyDescent="0.3">
      <c r="A2352" s="661">
        <v>4</v>
      </c>
      <c r="B2352" s="662" t="s">
        <v>3182</v>
      </c>
      <c r="C2352" s="662" t="s">
        <v>3520</v>
      </c>
      <c r="D2352" s="743" t="s">
        <v>5666</v>
      </c>
      <c r="E2352" s="744" t="s">
        <v>3531</v>
      </c>
      <c r="F2352" s="662" t="s">
        <v>3512</v>
      </c>
      <c r="G2352" s="662" t="s">
        <v>3762</v>
      </c>
      <c r="H2352" s="662" t="s">
        <v>597</v>
      </c>
      <c r="I2352" s="662" t="s">
        <v>3763</v>
      </c>
      <c r="J2352" s="662" t="s">
        <v>3764</v>
      </c>
      <c r="K2352" s="662" t="s">
        <v>3765</v>
      </c>
      <c r="L2352" s="663">
        <v>145.15</v>
      </c>
      <c r="M2352" s="663">
        <v>725.75</v>
      </c>
      <c r="N2352" s="662">
        <v>5</v>
      </c>
      <c r="O2352" s="745">
        <v>1.5</v>
      </c>
      <c r="P2352" s="663">
        <v>725.75</v>
      </c>
      <c r="Q2352" s="678">
        <v>1</v>
      </c>
      <c r="R2352" s="662">
        <v>5</v>
      </c>
      <c r="S2352" s="678">
        <v>1</v>
      </c>
      <c r="T2352" s="745">
        <v>1.5</v>
      </c>
      <c r="U2352" s="701">
        <v>1</v>
      </c>
    </row>
    <row r="2353" spans="1:21" ht="14.4" customHeight="1" x14ac:dyDescent="0.3">
      <c r="A2353" s="661">
        <v>4</v>
      </c>
      <c r="B2353" s="662" t="s">
        <v>3182</v>
      </c>
      <c r="C2353" s="662" t="s">
        <v>3520</v>
      </c>
      <c r="D2353" s="743" t="s">
        <v>5666</v>
      </c>
      <c r="E2353" s="744" t="s">
        <v>3531</v>
      </c>
      <c r="F2353" s="662" t="s">
        <v>3512</v>
      </c>
      <c r="G2353" s="662" t="s">
        <v>3602</v>
      </c>
      <c r="H2353" s="662" t="s">
        <v>1373</v>
      </c>
      <c r="I2353" s="662" t="s">
        <v>1538</v>
      </c>
      <c r="J2353" s="662" t="s">
        <v>1539</v>
      </c>
      <c r="K2353" s="662" t="s">
        <v>1540</v>
      </c>
      <c r="L2353" s="663">
        <v>133.94</v>
      </c>
      <c r="M2353" s="663">
        <v>7768.52</v>
      </c>
      <c r="N2353" s="662">
        <v>58</v>
      </c>
      <c r="O2353" s="745">
        <v>15</v>
      </c>
      <c r="P2353" s="663">
        <v>4821.84</v>
      </c>
      <c r="Q2353" s="678">
        <v>0.62068965517241381</v>
      </c>
      <c r="R2353" s="662">
        <v>36</v>
      </c>
      <c r="S2353" s="678">
        <v>0.62068965517241381</v>
      </c>
      <c r="T2353" s="745">
        <v>7.5</v>
      </c>
      <c r="U2353" s="701">
        <v>0.5</v>
      </c>
    </row>
    <row r="2354" spans="1:21" ht="14.4" customHeight="1" x14ac:dyDescent="0.3">
      <c r="A2354" s="661">
        <v>4</v>
      </c>
      <c r="B2354" s="662" t="s">
        <v>3182</v>
      </c>
      <c r="C2354" s="662" t="s">
        <v>3520</v>
      </c>
      <c r="D2354" s="743" t="s">
        <v>5666</v>
      </c>
      <c r="E2354" s="744" t="s">
        <v>3531</v>
      </c>
      <c r="F2354" s="662" t="s">
        <v>3512</v>
      </c>
      <c r="G2354" s="662" t="s">
        <v>3602</v>
      </c>
      <c r="H2354" s="662" t="s">
        <v>597</v>
      </c>
      <c r="I2354" s="662" t="s">
        <v>3835</v>
      </c>
      <c r="J2354" s="662" t="s">
        <v>3836</v>
      </c>
      <c r="K2354" s="662" t="s">
        <v>3837</v>
      </c>
      <c r="L2354" s="663">
        <v>133.94</v>
      </c>
      <c r="M2354" s="663">
        <v>11786.720000000001</v>
      </c>
      <c r="N2354" s="662">
        <v>88</v>
      </c>
      <c r="O2354" s="745">
        <v>20.5</v>
      </c>
      <c r="P2354" s="663">
        <v>4955.7800000000007</v>
      </c>
      <c r="Q2354" s="678">
        <v>0.42045454545454547</v>
      </c>
      <c r="R2354" s="662">
        <v>37</v>
      </c>
      <c r="S2354" s="678">
        <v>0.42045454545454547</v>
      </c>
      <c r="T2354" s="745">
        <v>7.5</v>
      </c>
      <c r="U2354" s="701">
        <v>0.36585365853658536</v>
      </c>
    </row>
    <row r="2355" spans="1:21" ht="14.4" customHeight="1" x14ac:dyDescent="0.3">
      <c r="A2355" s="661">
        <v>4</v>
      </c>
      <c r="B2355" s="662" t="s">
        <v>3182</v>
      </c>
      <c r="C2355" s="662" t="s">
        <v>3520</v>
      </c>
      <c r="D2355" s="743" t="s">
        <v>5666</v>
      </c>
      <c r="E2355" s="744" t="s">
        <v>3531</v>
      </c>
      <c r="F2355" s="662" t="s">
        <v>3512</v>
      </c>
      <c r="G2355" s="662" t="s">
        <v>3602</v>
      </c>
      <c r="H2355" s="662" t="s">
        <v>597</v>
      </c>
      <c r="I2355" s="662" t="s">
        <v>4535</v>
      </c>
      <c r="J2355" s="662" t="s">
        <v>3836</v>
      </c>
      <c r="K2355" s="662" t="s">
        <v>4536</v>
      </c>
      <c r="L2355" s="663">
        <v>133.94</v>
      </c>
      <c r="M2355" s="663">
        <v>401.82</v>
      </c>
      <c r="N2355" s="662">
        <v>3</v>
      </c>
      <c r="O2355" s="745">
        <v>0.5</v>
      </c>
      <c r="P2355" s="663">
        <v>401.82</v>
      </c>
      <c r="Q2355" s="678">
        <v>1</v>
      </c>
      <c r="R2355" s="662">
        <v>3</v>
      </c>
      <c r="S2355" s="678">
        <v>1</v>
      </c>
      <c r="T2355" s="745">
        <v>0.5</v>
      </c>
      <c r="U2355" s="701">
        <v>1</v>
      </c>
    </row>
    <row r="2356" spans="1:21" ht="14.4" customHeight="1" x14ac:dyDescent="0.3">
      <c r="A2356" s="661">
        <v>4</v>
      </c>
      <c r="B2356" s="662" t="s">
        <v>3182</v>
      </c>
      <c r="C2356" s="662" t="s">
        <v>3520</v>
      </c>
      <c r="D2356" s="743" t="s">
        <v>5666</v>
      </c>
      <c r="E2356" s="744" t="s">
        <v>3531</v>
      </c>
      <c r="F2356" s="662" t="s">
        <v>3512</v>
      </c>
      <c r="G2356" s="662" t="s">
        <v>3602</v>
      </c>
      <c r="H2356" s="662" t="s">
        <v>597</v>
      </c>
      <c r="I2356" s="662" t="s">
        <v>5566</v>
      </c>
      <c r="J2356" s="662" t="s">
        <v>3836</v>
      </c>
      <c r="K2356" s="662" t="s">
        <v>5567</v>
      </c>
      <c r="L2356" s="663">
        <v>0</v>
      </c>
      <c r="M2356" s="663">
        <v>0</v>
      </c>
      <c r="N2356" s="662">
        <v>6</v>
      </c>
      <c r="O2356" s="745">
        <v>2</v>
      </c>
      <c r="P2356" s="663">
        <v>0</v>
      </c>
      <c r="Q2356" s="678"/>
      <c r="R2356" s="662">
        <v>3</v>
      </c>
      <c r="S2356" s="678">
        <v>0.5</v>
      </c>
      <c r="T2356" s="745">
        <v>1</v>
      </c>
      <c r="U2356" s="701">
        <v>0.5</v>
      </c>
    </row>
    <row r="2357" spans="1:21" ht="14.4" customHeight="1" x14ac:dyDescent="0.3">
      <c r="A2357" s="661">
        <v>4</v>
      </c>
      <c r="B2357" s="662" t="s">
        <v>3182</v>
      </c>
      <c r="C2357" s="662" t="s">
        <v>3520</v>
      </c>
      <c r="D2357" s="743" t="s">
        <v>5666</v>
      </c>
      <c r="E2357" s="744" t="s">
        <v>3531</v>
      </c>
      <c r="F2357" s="662" t="s">
        <v>3514</v>
      </c>
      <c r="G2357" s="662" t="s">
        <v>3820</v>
      </c>
      <c r="H2357" s="662" t="s">
        <v>597</v>
      </c>
      <c r="I2357" s="662" t="s">
        <v>3952</v>
      </c>
      <c r="J2357" s="662" t="s">
        <v>3953</v>
      </c>
      <c r="K2357" s="662" t="s">
        <v>3954</v>
      </c>
      <c r="L2357" s="663">
        <v>100</v>
      </c>
      <c r="M2357" s="663">
        <v>200</v>
      </c>
      <c r="N2357" s="662">
        <v>2</v>
      </c>
      <c r="O2357" s="745">
        <v>1</v>
      </c>
      <c r="P2357" s="663">
        <v>200</v>
      </c>
      <c r="Q2357" s="678">
        <v>1</v>
      </c>
      <c r="R2357" s="662">
        <v>2</v>
      </c>
      <c r="S2357" s="678">
        <v>1</v>
      </c>
      <c r="T2357" s="745">
        <v>1</v>
      </c>
      <c r="U2357" s="701">
        <v>1</v>
      </c>
    </row>
    <row r="2358" spans="1:21" ht="14.4" customHeight="1" x14ac:dyDescent="0.3">
      <c r="A2358" s="661">
        <v>4</v>
      </c>
      <c r="B2358" s="662" t="s">
        <v>3182</v>
      </c>
      <c r="C2358" s="662" t="s">
        <v>3520</v>
      </c>
      <c r="D2358" s="743" t="s">
        <v>5666</v>
      </c>
      <c r="E2358" s="744" t="s">
        <v>3531</v>
      </c>
      <c r="F2358" s="662" t="s">
        <v>3514</v>
      </c>
      <c r="G2358" s="662" t="s">
        <v>3976</v>
      </c>
      <c r="H2358" s="662" t="s">
        <v>597</v>
      </c>
      <c r="I2358" s="662" t="s">
        <v>3977</v>
      </c>
      <c r="J2358" s="662" t="s">
        <v>3978</v>
      </c>
      <c r="K2358" s="662" t="s">
        <v>3979</v>
      </c>
      <c r="L2358" s="663">
        <v>410</v>
      </c>
      <c r="M2358" s="663">
        <v>11890</v>
      </c>
      <c r="N2358" s="662">
        <v>29</v>
      </c>
      <c r="O2358" s="745">
        <v>29</v>
      </c>
      <c r="P2358" s="663">
        <v>11890</v>
      </c>
      <c r="Q2358" s="678">
        <v>1</v>
      </c>
      <c r="R2358" s="662">
        <v>29</v>
      </c>
      <c r="S2358" s="678">
        <v>1</v>
      </c>
      <c r="T2358" s="745">
        <v>29</v>
      </c>
      <c r="U2358" s="701">
        <v>1</v>
      </c>
    </row>
    <row r="2359" spans="1:21" ht="14.4" customHeight="1" x14ac:dyDescent="0.3">
      <c r="A2359" s="661">
        <v>4</v>
      </c>
      <c r="B2359" s="662" t="s">
        <v>3182</v>
      </c>
      <c r="C2359" s="662" t="s">
        <v>3520</v>
      </c>
      <c r="D2359" s="743" t="s">
        <v>5666</v>
      </c>
      <c r="E2359" s="744" t="s">
        <v>3531</v>
      </c>
      <c r="F2359" s="662" t="s">
        <v>3514</v>
      </c>
      <c r="G2359" s="662" t="s">
        <v>3768</v>
      </c>
      <c r="H2359" s="662" t="s">
        <v>597</v>
      </c>
      <c r="I2359" s="662" t="s">
        <v>3840</v>
      </c>
      <c r="J2359" s="662" t="s">
        <v>3841</v>
      </c>
      <c r="K2359" s="662" t="s">
        <v>3842</v>
      </c>
      <c r="L2359" s="663">
        <v>900</v>
      </c>
      <c r="M2359" s="663">
        <v>1800</v>
      </c>
      <c r="N2359" s="662">
        <v>2</v>
      </c>
      <c r="O2359" s="745">
        <v>2</v>
      </c>
      <c r="P2359" s="663">
        <v>1800</v>
      </c>
      <c r="Q2359" s="678">
        <v>1</v>
      </c>
      <c r="R2359" s="662">
        <v>2</v>
      </c>
      <c r="S2359" s="678">
        <v>1</v>
      </c>
      <c r="T2359" s="745">
        <v>2</v>
      </c>
      <c r="U2359" s="701">
        <v>1</v>
      </c>
    </row>
    <row r="2360" spans="1:21" ht="14.4" customHeight="1" x14ac:dyDescent="0.3">
      <c r="A2360" s="661">
        <v>4</v>
      </c>
      <c r="B2360" s="662" t="s">
        <v>3182</v>
      </c>
      <c r="C2360" s="662" t="s">
        <v>3520</v>
      </c>
      <c r="D2360" s="743" t="s">
        <v>5666</v>
      </c>
      <c r="E2360" s="744" t="s">
        <v>3534</v>
      </c>
      <c r="F2360" s="662" t="s">
        <v>3512</v>
      </c>
      <c r="G2360" s="662" t="s">
        <v>4572</v>
      </c>
      <c r="H2360" s="662" t="s">
        <v>597</v>
      </c>
      <c r="I2360" s="662" t="s">
        <v>4657</v>
      </c>
      <c r="J2360" s="662" t="s">
        <v>4658</v>
      </c>
      <c r="K2360" s="662" t="s">
        <v>3096</v>
      </c>
      <c r="L2360" s="663">
        <v>46.09</v>
      </c>
      <c r="M2360" s="663">
        <v>46.09</v>
      </c>
      <c r="N2360" s="662">
        <v>1</v>
      </c>
      <c r="O2360" s="745">
        <v>0.5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4</v>
      </c>
      <c r="B2361" s="662" t="s">
        <v>3182</v>
      </c>
      <c r="C2361" s="662" t="s">
        <v>3520</v>
      </c>
      <c r="D2361" s="743" t="s">
        <v>5666</v>
      </c>
      <c r="E2361" s="744" t="s">
        <v>3534</v>
      </c>
      <c r="F2361" s="662" t="s">
        <v>3512</v>
      </c>
      <c r="G2361" s="662" t="s">
        <v>3805</v>
      </c>
      <c r="H2361" s="662" t="s">
        <v>597</v>
      </c>
      <c r="I2361" s="662" t="s">
        <v>4937</v>
      </c>
      <c r="J2361" s="662" t="s">
        <v>4875</v>
      </c>
      <c r="K2361" s="662" t="s">
        <v>4938</v>
      </c>
      <c r="L2361" s="663">
        <v>167.58</v>
      </c>
      <c r="M2361" s="663">
        <v>167.58</v>
      </c>
      <c r="N2361" s="662">
        <v>1</v>
      </c>
      <c r="O2361" s="745">
        <v>1</v>
      </c>
      <c r="P2361" s="663"/>
      <c r="Q2361" s="678">
        <v>0</v>
      </c>
      <c r="R2361" s="662"/>
      <c r="S2361" s="678">
        <v>0</v>
      </c>
      <c r="T2361" s="745"/>
      <c r="U2361" s="701">
        <v>0</v>
      </c>
    </row>
    <row r="2362" spans="1:21" ht="14.4" customHeight="1" x14ac:dyDescent="0.3">
      <c r="A2362" s="661">
        <v>4</v>
      </c>
      <c r="B2362" s="662" t="s">
        <v>3182</v>
      </c>
      <c r="C2362" s="662" t="s">
        <v>3520</v>
      </c>
      <c r="D2362" s="743" t="s">
        <v>5666</v>
      </c>
      <c r="E2362" s="744" t="s">
        <v>3534</v>
      </c>
      <c r="F2362" s="662" t="s">
        <v>3512</v>
      </c>
      <c r="G2362" s="662" t="s">
        <v>3805</v>
      </c>
      <c r="H2362" s="662" t="s">
        <v>597</v>
      </c>
      <c r="I2362" s="662" t="s">
        <v>5568</v>
      </c>
      <c r="J2362" s="662" t="s">
        <v>4875</v>
      </c>
      <c r="K2362" s="662" t="s">
        <v>4938</v>
      </c>
      <c r="L2362" s="663">
        <v>167.58</v>
      </c>
      <c r="M2362" s="663">
        <v>167.58</v>
      </c>
      <c r="N2362" s="662">
        <v>1</v>
      </c>
      <c r="O2362" s="745">
        <v>0.5</v>
      </c>
      <c r="P2362" s="663"/>
      <c r="Q2362" s="678">
        <v>0</v>
      </c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4</v>
      </c>
      <c r="B2363" s="662" t="s">
        <v>3182</v>
      </c>
      <c r="C2363" s="662" t="s">
        <v>3520</v>
      </c>
      <c r="D2363" s="743" t="s">
        <v>5666</v>
      </c>
      <c r="E2363" s="744" t="s">
        <v>3534</v>
      </c>
      <c r="F2363" s="662" t="s">
        <v>3512</v>
      </c>
      <c r="G2363" s="662" t="s">
        <v>3589</v>
      </c>
      <c r="H2363" s="662" t="s">
        <v>597</v>
      </c>
      <c r="I2363" s="662" t="s">
        <v>3590</v>
      </c>
      <c r="J2363" s="662" t="s">
        <v>3591</v>
      </c>
      <c r="K2363" s="662" t="s">
        <v>1842</v>
      </c>
      <c r="L2363" s="663">
        <v>57.64</v>
      </c>
      <c r="M2363" s="663">
        <v>57.64</v>
      </c>
      <c r="N2363" s="662">
        <v>1</v>
      </c>
      <c r="O2363" s="745">
        <v>0.5</v>
      </c>
      <c r="P2363" s="663">
        <v>57.64</v>
      </c>
      <c r="Q2363" s="678">
        <v>1</v>
      </c>
      <c r="R2363" s="662">
        <v>1</v>
      </c>
      <c r="S2363" s="678">
        <v>1</v>
      </c>
      <c r="T2363" s="745">
        <v>0.5</v>
      </c>
      <c r="U2363" s="701">
        <v>1</v>
      </c>
    </row>
    <row r="2364" spans="1:21" ht="14.4" customHeight="1" x14ac:dyDescent="0.3">
      <c r="A2364" s="661">
        <v>4</v>
      </c>
      <c r="B2364" s="662" t="s">
        <v>3182</v>
      </c>
      <c r="C2364" s="662" t="s">
        <v>3520</v>
      </c>
      <c r="D2364" s="743" t="s">
        <v>5666</v>
      </c>
      <c r="E2364" s="744" t="s">
        <v>3534</v>
      </c>
      <c r="F2364" s="662" t="s">
        <v>3512</v>
      </c>
      <c r="G2364" s="662" t="s">
        <v>3589</v>
      </c>
      <c r="H2364" s="662" t="s">
        <v>597</v>
      </c>
      <c r="I2364" s="662" t="s">
        <v>3639</v>
      </c>
      <c r="J2364" s="662" t="s">
        <v>3591</v>
      </c>
      <c r="K2364" s="662" t="s">
        <v>1845</v>
      </c>
      <c r="L2364" s="663">
        <v>185.26</v>
      </c>
      <c r="M2364" s="663">
        <v>926.3</v>
      </c>
      <c r="N2364" s="662">
        <v>5</v>
      </c>
      <c r="O2364" s="745">
        <v>2.5</v>
      </c>
      <c r="P2364" s="663">
        <v>370.52</v>
      </c>
      <c r="Q2364" s="678">
        <v>0.4</v>
      </c>
      <c r="R2364" s="662">
        <v>2</v>
      </c>
      <c r="S2364" s="678">
        <v>0.4</v>
      </c>
      <c r="T2364" s="745">
        <v>1</v>
      </c>
      <c r="U2364" s="701">
        <v>0.4</v>
      </c>
    </row>
    <row r="2365" spans="1:21" ht="14.4" customHeight="1" x14ac:dyDescent="0.3">
      <c r="A2365" s="661">
        <v>4</v>
      </c>
      <c r="B2365" s="662" t="s">
        <v>3182</v>
      </c>
      <c r="C2365" s="662" t="s">
        <v>3520</v>
      </c>
      <c r="D2365" s="743" t="s">
        <v>5666</v>
      </c>
      <c r="E2365" s="744" t="s">
        <v>3534</v>
      </c>
      <c r="F2365" s="662" t="s">
        <v>3512</v>
      </c>
      <c r="G2365" s="662" t="s">
        <v>3589</v>
      </c>
      <c r="H2365" s="662" t="s">
        <v>597</v>
      </c>
      <c r="I2365" s="662" t="s">
        <v>1844</v>
      </c>
      <c r="J2365" s="662" t="s">
        <v>1841</v>
      </c>
      <c r="K2365" s="662" t="s">
        <v>1845</v>
      </c>
      <c r="L2365" s="663">
        <v>185.26</v>
      </c>
      <c r="M2365" s="663">
        <v>555.78</v>
      </c>
      <c r="N2365" s="662">
        <v>3</v>
      </c>
      <c r="O2365" s="745">
        <v>1.5</v>
      </c>
      <c r="P2365" s="663">
        <v>185.26</v>
      </c>
      <c r="Q2365" s="678">
        <v>0.33333333333333331</v>
      </c>
      <c r="R2365" s="662">
        <v>1</v>
      </c>
      <c r="S2365" s="678">
        <v>0.33333333333333331</v>
      </c>
      <c r="T2365" s="745">
        <v>0.5</v>
      </c>
      <c r="U2365" s="701">
        <v>0.33333333333333331</v>
      </c>
    </row>
    <row r="2366" spans="1:21" ht="14.4" customHeight="1" x14ac:dyDescent="0.3">
      <c r="A2366" s="661">
        <v>4</v>
      </c>
      <c r="B2366" s="662" t="s">
        <v>3182</v>
      </c>
      <c r="C2366" s="662" t="s">
        <v>3520</v>
      </c>
      <c r="D2366" s="743" t="s">
        <v>5666</v>
      </c>
      <c r="E2366" s="744" t="s">
        <v>3534</v>
      </c>
      <c r="F2366" s="662" t="s">
        <v>3512</v>
      </c>
      <c r="G2366" s="662" t="s">
        <v>3602</v>
      </c>
      <c r="H2366" s="662" t="s">
        <v>1373</v>
      </c>
      <c r="I2366" s="662" t="s">
        <v>2312</v>
      </c>
      <c r="J2366" s="662" t="s">
        <v>1539</v>
      </c>
      <c r="K2366" s="662" t="s">
        <v>2313</v>
      </c>
      <c r="L2366" s="663">
        <v>53.57</v>
      </c>
      <c r="M2366" s="663">
        <v>53.57</v>
      </c>
      <c r="N2366" s="662">
        <v>1</v>
      </c>
      <c r="O2366" s="745">
        <v>0.5</v>
      </c>
      <c r="P2366" s="663">
        <v>53.57</v>
      </c>
      <c r="Q2366" s="678">
        <v>1</v>
      </c>
      <c r="R2366" s="662">
        <v>1</v>
      </c>
      <c r="S2366" s="678">
        <v>1</v>
      </c>
      <c r="T2366" s="745">
        <v>0.5</v>
      </c>
      <c r="U2366" s="701">
        <v>1</v>
      </c>
    </row>
    <row r="2367" spans="1:21" ht="14.4" customHeight="1" x14ac:dyDescent="0.3">
      <c r="A2367" s="661">
        <v>4</v>
      </c>
      <c r="B2367" s="662" t="s">
        <v>3182</v>
      </c>
      <c r="C2367" s="662" t="s">
        <v>3520</v>
      </c>
      <c r="D2367" s="743" t="s">
        <v>5666</v>
      </c>
      <c r="E2367" s="744" t="s">
        <v>3534</v>
      </c>
      <c r="F2367" s="662" t="s">
        <v>3512</v>
      </c>
      <c r="G2367" s="662" t="s">
        <v>3602</v>
      </c>
      <c r="H2367" s="662" t="s">
        <v>1373</v>
      </c>
      <c r="I2367" s="662" t="s">
        <v>1538</v>
      </c>
      <c r="J2367" s="662" t="s">
        <v>1539</v>
      </c>
      <c r="K2367" s="662" t="s">
        <v>1540</v>
      </c>
      <c r="L2367" s="663">
        <v>133.94</v>
      </c>
      <c r="M2367" s="663">
        <v>1071.52</v>
      </c>
      <c r="N2367" s="662">
        <v>8</v>
      </c>
      <c r="O2367" s="745">
        <v>4</v>
      </c>
      <c r="P2367" s="663">
        <v>401.82</v>
      </c>
      <c r="Q2367" s="678">
        <v>0.375</v>
      </c>
      <c r="R2367" s="662">
        <v>3</v>
      </c>
      <c r="S2367" s="678">
        <v>0.375</v>
      </c>
      <c r="T2367" s="745">
        <v>1.5</v>
      </c>
      <c r="U2367" s="701">
        <v>0.375</v>
      </c>
    </row>
    <row r="2368" spans="1:21" ht="14.4" customHeight="1" x14ac:dyDescent="0.3">
      <c r="A2368" s="661">
        <v>4</v>
      </c>
      <c r="B2368" s="662" t="s">
        <v>3182</v>
      </c>
      <c r="C2368" s="662" t="s">
        <v>3520</v>
      </c>
      <c r="D2368" s="743" t="s">
        <v>5666</v>
      </c>
      <c r="E2368" s="744" t="s">
        <v>3535</v>
      </c>
      <c r="F2368" s="662" t="s">
        <v>3512</v>
      </c>
      <c r="G2368" s="662" t="s">
        <v>3589</v>
      </c>
      <c r="H2368" s="662" t="s">
        <v>597</v>
      </c>
      <c r="I2368" s="662" t="s">
        <v>1844</v>
      </c>
      <c r="J2368" s="662" t="s">
        <v>1841</v>
      </c>
      <c r="K2368" s="662" t="s">
        <v>1845</v>
      </c>
      <c r="L2368" s="663">
        <v>301.2</v>
      </c>
      <c r="M2368" s="663">
        <v>602.4</v>
      </c>
      <c r="N2368" s="662">
        <v>2</v>
      </c>
      <c r="O2368" s="745">
        <v>0.5</v>
      </c>
      <c r="P2368" s="663">
        <v>602.4</v>
      </c>
      <c r="Q2368" s="678">
        <v>1</v>
      </c>
      <c r="R2368" s="662">
        <v>2</v>
      </c>
      <c r="S2368" s="678">
        <v>1</v>
      </c>
      <c r="T2368" s="745">
        <v>0.5</v>
      </c>
      <c r="U2368" s="701">
        <v>1</v>
      </c>
    </row>
    <row r="2369" spans="1:21" ht="14.4" customHeight="1" x14ac:dyDescent="0.3">
      <c r="A2369" s="661">
        <v>4</v>
      </c>
      <c r="B2369" s="662" t="s">
        <v>3182</v>
      </c>
      <c r="C2369" s="662" t="s">
        <v>3520</v>
      </c>
      <c r="D2369" s="743" t="s">
        <v>5666</v>
      </c>
      <c r="E2369" s="744" t="s">
        <v>3535</v>
      </c>
      <c r="F2369" s="662" t="s">
        <v>3512</v>
      </c>
      <c r="G2369" s="662" t="s">
        <v>3602</v>
      </c>
      <c r="H2369" s="662" t="s">
        <v>1373</v>
      </c>
      <c r="I2369" s="662" t="s">
        <v>1538</v>
      </c>
      <c r="J2369" s="662" t="s">
        <v>1539</v>
      </c>
      <c r="K2369" s="662" t="s">
        <v>1540</v>
      </c>
      <c r="L2369" s="663">
        <v>133.94</v>
      </c>
      <c r="M2369" s="663">
        <v>267.88</v>
      </c>
      <c r="N2369" s="662">
        <v>2</v>
      </c>
      <c r="O2369" s="745">
        <v>0.5</v>
      </c>
      <c r="P2369" s="663">
        <v>267.88</v>
      </c>
      <c r="Q2369" s="678">
        <v>1</v>
      </c>
      <c r="R2369" s="662">
        <v>2</v>
      </c>
      <c r="S2369" s="678">
        <v>1</v>
      </c>
      <c r="T2369" s="745">
        <v>0.5</v>
      </c>
      <c r="U2369" s="701">
        <v>1</v>
      </c>
    </row>
    <row r="2370" spans="1:21" ht="14.4" customHeight="1" x14ac:dyDescent="0.3">
      <c r="A2370" s="661">
        <v>4</v>
      </c>
      <c r="B2370" s="662" t="s">
        <v>3182</v>
      </c>
      <c r="C2370" s="662" t="s">
        <v>3520</v>
      </c>
      <c r="D2370" s="743" t="s">
        <v>5666</v>
      </c>
      <c r="E2370" s="744" t="s">
        <v>3539</v>
      </c>
      <c r="F2370" s="662" t="s">
        <v>3512</v>
      </c>
      <c r="G2370" s="662" t="s">
        <v>4572</v>
      </c>
      <c r="H2370" s="662" t="s">
        <v>597</v>
      </c>
      <c r="I2370" s="662" t="s">
        <v>4573</v>
      </c>
      <c r="J2370" s="662" t="s">
        <v>4574</v>
      </c>
      <c r="K2370" s="662" t="s">
        <v>4575</v>
      </c>
      <c r="L2370" s="663">
        <v>61.44</v>
      </c>
      <c r="M2370" s="663">
        <v>61.44</v>
      </c>
      <c r="N2370" s="662">
        <v>1</v>
      </c>
      <c r="O2370" s="745">
        <v>0.5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4</v>
      </c>
      <c r="B2371" s="662" t="s">
        <v>3182</v>
      </c>
      <c r="C2371" s="662" t="s">
        <v>3520</v>
      </c>
      <c r="D2371" s="743" t="s">
        <v>5666</v>
      </c>
      <c r="E2371" s="744" t="s">
        <v>3539</v>
      </c>
      <c r="F2371" s="662" t="s">
        <v>3512</v>
      </c>
      <c r="G2371" s="662" t="s">
        <v>3805</v>
      </c>
      <c r="H2371" s="662" t="s">
        <v>597</v>
      </c>
      <c r="I2371" s="662" t="s">
        <v>1612</v>
      </c>
      <c r="J2371" s="662" t="s">
        <v>1613</v>
      </c>
      <c r="K2371" s="662" t="s">
        <v>3096</v>
      </c>
      <c r="L2371" s="663">
        <v>98.75</v>
      </c>
      <c r="M2371" s="663">
        <v>98.75</v>
      </c>
      <c r="N2371" s="662">
        <v>1</v>
      </c>
      <c r="O2371" s="745">
        <v>0.5</v>
      </c>
      <c r="P2371" s="663"/>
      <c r="Q2371" s="678">
        <v>0</v>
      </c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4</v>
      </c>
      <c r="B2372" s="662" t="s">
        <v>3182</v>
      </c>
      <c r="C2372" s="662" t="s">
        <v>3520</v>
      </c>
      <c r="D2372" s="743" t="s">
        <v>5666</v>
      </c>
      <c r="E2372" s="744" t="s">
        <v>3539</v>
      </c>
      <c r="F2372" s="662" t="s">
        <v>3512</v>
      </c>
      <c r="G2372" s="662" t="s">
        <v>3589</v>
      </c>
      <c r="H2372" s="662" t="s">
        <v>597</v>
      </c>
      <c r="I2372" s="662" t="s">
        <v>3639</v>
      </c>
      <c r="J2372" s="662" t="s">
        <v>3591</v>
      </c>
      <c r="K2372" s="662" t="s">
        <v>1845</v>
      </c>
      <c r="L2372" s="663">
        <v>185.26</v>
      </c>
      <c r="M2372" s="663">
        <v>185.26</v>
      </c>
      <c r="N2372" s="662">
        <v>1</v>
      </c>
      <c r="O2372" s="745">
        <v>1</v>
      </c>
      <c r="P2372" s="663"/>
      <c r="Q2372" s="678">
        <v>0</v>
      </c>
      <c r="R2372" s="662"/>
      <c r="S2372" s="678">
        <v>0</v>
      </c>
      <c r="T2372" s="745"/>
      <c r="U2372" s="701">
        <v>0</v>
      </c>
    </row>
    <row r="2373" spans="1:21" ht="14.4" customHeight="1" x14ac:dyDescent="0.3">
      <c r="A2373" s="661">
        <v>4</v>
      </c>
      <c r="B2373" s="662" t="s">
        <v>3182</v>
      </c>
      <c r="C2373" s="662" t="s">
        <v>3520</v>
      </c>
      <c r="D2373" s="743" t="s">
        <v>5666</v>
      </c>
      <c r="E2373" s="744" t="s">
        <v>3540</v>
      </c>
      <c r="F2373" s="662" t="s">
        <v>3512</v>
      </c>
      <c r="G2373" s="662" t="s">
        <v>3998</v>
      </c>
      <c r="H2373" s="662" t="s">
        <v>1373</v>
      </c>
      <c r="I2373" s="662" t="s">
        <v>2315</v>
      </c>
      <c r="J2373" s="662" t="s">
        <v>3448</v>
      </c>
      <c r="K2373" s="662" t="s">
        <v>3449</v>
      </c>
      <c r="L2373" s="663">
        <v>6.68</v>
      </c>
      <c r="M2373" s="663">
        <v>13.36</v>
      </c>
      <c r="N2373" s="662">
        <v>2</v>
      </c>
      <c r="O2373" s="745">
        <v>0.5</v>
      </c>
      <c r="P2373" s="663">
        <v>13.36</v>
      </c>
      <c r="Q2373" s="678">
        <v>1</v>
      </c>
      <c r="R2373" s="662">
        <v>2</v>
      </c>
      <c r="S2373" s="678">
        <v>1</v>
      </c>
      <c r="T2373" s="745">
        <v>0.5</v>
      </c>
      <c r="U2373" s="701">
        <v>1</v>
      </c>
    </row>
    <row r="2374" spans="1:21" ht="14.4" customHeight="1" x14ac:dyDescent="0.3">
      <c r="A2374" s="661">
        <v>4</v>
      </c>
      <c r="B2374" s="662" t="s">
        <v>3182</v>
      </c>
      <c r="C2374" s="662" t="s">
        <v>3520</v>
      </c>
      <c r="D2374" s="743" t="s">
        <v>5666</v>
      </c>
      <c r="E2374" s="744" t="s">
        <v>3540</v>
      </c>
      <c r="F2374" s="662" t="s">
        <v>3512</v>
      </c>
      <c r="G2374" s="662" t="s">
        <v>3998</v>
      </c>
      <c r="H2374" s="662" t="s">
        <v>597</v>
      </c>
      <c r="I2374" s="662" t="s">
        <v>4652</v>
      </c>
      <c r="J2374" s="662" t="s">
        <v>4653</v>
      </c>
      <c r="K2374" s="662" t="s">
        <v>3449</v>
      </c>
      <c r="L2374" s="663">
        <v>4.7</v>
      </c>
      <c r="M2374" s="663">
        <v>9.4</v>
      </c>
      <c r="N2374" s="662">
        <v>2</v>
      </c>
      <c r="O2374" s="745">
        <v>0.5</v>
      </c>
      <c r="P2374" s="663">
        <v>9.4</v>
      </c>
      <c r="Q2374" s="678">
        <v>1</v>
      </c>
      <c r="R2374" s="662">
        <v>2</v>
      </c>
      <c r="S2374" s="678">
        <v>1</v>
      </c>
      <c r="T2374" s="745">
        <v>0.5</v>
      </c>
      <c r="U2374" s="701">
        <v>1</v>
      </c>
    </row>
    <row r="2375" spans="1:21" ht="14.4" customHeight="1" x14ac:dyDescent="0.3">
      <c r="A2375" s="661">
        <v>4</v>
      </c>
      <c r="B2375" s="662" t="s">
        <v>3182</v>
      </c>
      <c r="C2375" s="662" t="s">
        <v>3520</v>
      </c>
      <c r="D2375" s="743" t="s">
        <v>5666</v>
      </c>
      <c r="E2375" s="744" t="s">
        <v>3540</v>
      </c>
      <c r="F2375" s="662" t="s">
        <v>3512</v>
      </c>
      <c r="G2375" s="662" t="s">
        <v>4572</v>
      </c>
      <c r="H2375" s="662" t="s">
        <v>597</v>
      </c>
      <c r="I2375" s="662" t="s">
        <v>4573</v>
      </c>
      <c r="J2375" s="662" t="s">
        <v>4574</v>
      </c>
      <c r="K2375" s="662" t="s">
        <v>4575</v>
      </c>
      <c r="L2375" s="663">
        <v>61.44</v>
      </c>
      <c r="M2375" s="663">
        <v>552.96</v>
      </c>
      <c r="N2375" s="662">
        <v>9</v>
      </c>
      <c r="O2375" s="745">
        <v>4.5</v>
      </c>
      <c r="P2375" s="663">
        <v>307.2</v>
      </c>
      <c r="Q2375" s="678">
        <v>0.55555555555555547</v>
      </c>
      <c r="R2375" s="662">
        <v>5</v>
      </c>
      <c r="S2375" s="678">
        <v>0.55555555555555558</v>
      </c>
      <c r="T2375" s="745">
        <v>2.5</v>
      </c>
      <c r="U2375" s="701">
        <v>0.55555555555555558</v>
      </c>
    </row>
    <row r="2376" spans="1:21" ht="14.4" customHeight="1" x14ac:dyDescent="0.3">
      <c r="A2376" s="661">
        <v>4</v>
      </c>
      <c r="B2376" s="662" t="s">
        <v>3182</v>
      </c>
      <c r="C2376" s="662" t="s">
        <v>3520</v>
      </c>
      <c r="D2376" s="743" t="s">
        <v>5666</v>
      </c>
      <c r="E2376" s="744" t="s">
        <v>3540</v>
      </c>
      <c r="F2376" s="662" t="s">
        <v>3512</v>
      </c>
      <c r="G2376" s="662" t="s">
        <v>3573</v>
      </c>
      <c r="H2376" s="662" t="s">
        <v>1373</v>
      </c>
      <c r="I2376" s="662" t="s">
        <v>1641</v>
      </c>
      <c r="J2376" s="662" t="s">
        <v>1557</v>
      </c>
      <c r="K2376" s="662" t="s">
        <v>3351</v>
      </c>
      <c r="L2376" s="663">
        <v>154.36000000000001</v>
      </c>
      <c r="M2376" s="663">
        <v>154.36000000000001</v>
      </c>
      <c r="N2376" s="662">
        <v>1</v>
      </c>
      <c r="O2376" s="745">
        <v>0.5</v>
      </c>
      <c r="P2376" s="663">
        <v>154.36000000000001</v>
      </c>
      <c r="Q2376" s="678">
        <v>1</v>
      </c>
      <c r="R2376" s="662">
        <v>1</v>
      </c>
      <c r="S2376" s="678">
        <v>1</v>
      </c>
      <c r="T2376" s="745">
        <v>0.5</v>
      </c>
      <c r="U2376" s="701">
        <v>1</v>
      </c>
    </row>
    <row r="2377" spans="1:21" ht="14.4" customHeight="1" x14ac:dyDescent="0.3">
      <c r="A2377" s="661">
        <v>4</v>
      </c>
      <c r="B2377" s="662" t="s">
        <v>3182</v>
      </c>
      <c r="C2377" s="662" t="s">
        <v>3520</v>
      </c>
      <c r="D2377" s="743" t="s">
        <v>5666</v>
      </c>
      <c r="E2377" s="744" t="s">
        <v>3540</v>
      </c>
      <c r="F2377" s="662" t="s">
        <v>3512</v>
      </c>
      <c r="G2377" s="662" t="s">
        <v>5243</v>
      </c>
      <c r="H2377" s="662" t="s">
        <v>597</v>
      </c>
      <c r="I2377" s="662" t="s">
        <v>5569</v>
      </c>
      <c r="J2377" s="662" t="s">
        <v>2552</v>
      </c>
      <c r="K2377" s="662" t="s">
        <v>3696</v>
      </c>
      <c r="L2377" s="663">
        <v>31.27</v>
      </c>
      <c r="M2377" s="663">
        <v>31.27</v>
      </c>
      <c r="N2377" s="662">
        <v>1</v>
      </c>
      <c r="O2377" s="745">
        <v>0.5</v>
      </c>
      <c r="P2377" s="663"/>
      <c r="Q2377" s="678">
        <v>0</v>
      </c>
      <c r="R2377" s="662"/>
      <c r="S2377" s="678">
        <v>0</v>
      </c>
      <c r="T2377" s="745"/>
      <c r="U2377" s="701">
        <v>0</v>
      </c>
    </row>
    <row r="2378" spans="1:21" ht="14.4" customHeight="1" x14ac:dyDescent="0.3">
      <c r="A2378" s="661">
        <v>4</v>
      </c>
      <c r="B2378" s="662" t="s">
        <v>3182</v>
      </c>
      <c r="C2378" s="662" t="s">
        <v>3520</v>
      </c>
      <c r="D2378" s="743" t="s">
        <v>5666</v>
      </c>
      <c r="E2378" s="744" t="s">
        <v>3540</v>
      </c>
      <c r="F2378" s="662" t="s">
        <v>3512</v>
      </c>
      <c r="G2378" s="662" t="s">
        <v>3864</v>
      </c>
      <c r="H2378" s="662" t="s">
        <v>597</v>
      </c>
      <c r="I2378" s="662" t="s">
        <v>1875</v>
      </c>
      <c r="J2378" s="662" t="s">
        <v>1876</v>
      </c>
      <c r="K2378" s="662" t="s">
        <v>3865</v>
      </c>
      <c r="L2378" s="663">
        <v>107.27</v>
      </c>
      <c r="M2378" s="663">
        <v>321.81</v>
      </c>
      <c r="N2378" s="662">
        <v>3</v>
      </c>
      <c r="O2378" s="745">
        <v>1</v>
      </c>
      <c r="P2378" s="663"/>
      <c r="Q2378" s="678">
        <v>0</v>
      </c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4</v>
      </c>
      <c r="B2379" s="662" t="s">
        <v>3182</v>
      </c>
      <c r="C2379" s="662" t="s">
        <v>3520</v>
      </c>
      <c r="D2379" s="743" t="s">
        <v>5666</v>
      </c>
      <c r="E2379" s="744" t="s">
        <v>3540</v>
      </c>
      <c r="F2379" s="662" t="s">
        <v>3512</v>
      </c>
      <c r="G2379" s="662" t="s">
        <v>3864</v>
      </c>
      <c r="H2379" s="662" t="s">
        <v>597</v>
      </c>
      <c r="I2379" s="662" t="s">
        <v>3904</v>
      </c>
      <c r="J2379" s="662" t="s">
        <v>1876</v>
      </c>
      <c r="K2379" s="662" t="s">
        <v>3865</v>
      </c>
      <c r="L2379" s="663">
        <v>107.27</v>
      </c>
      <c r="M2379" s="663">
        <v>321.81</v>
      </c>
      <c r="N2379" s="662">
        <v>3</v>
      </c>
      <c r="O2379" s="745">
        <v>1</v>
      </c>
      <c r="P2379" s="663"/>
      <c r="Q2379" s="678">
        <v>0</v>
      </c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4</v>
      </c>
      <c r="B2380" s="662" t="s">
        <v>3182</v>
      </c>
      <c r="C2380" s="662" t="s">
        <v>3520</v>
      </c>
      <c r="D2380" s="743" t="s">
        <v>5666</v>
      </c>
      <c r="E2380" s="744" t="s">
        <v>3540</v>
      </c>
      <c r="F2380" s="662" t="s">
        <v>3512</v>
      </c>
      <c r="G2380" s="662" t="s">
        <v>4594</v>
      </c>
      <c r="H2380" s="662" t="s">
        <v>597</v>
      </c>
      <c r="I2380" s="662" t="s">
        <v>2432</v>
      </c>
      <c r="J2380" s="662" t="s">
        <v>2433</v>
      </c>
      <c r="K2380" s="662" t="s">
        <v>4595</v>
      </c>
      <c r="L2380" s="663">
        <v>48.09</v>
      </c>
      <c r="M2380" s="663">
        <v>96.18</v>
      </c>
      <c r="N2380" s="662">
        <v>2</v>
      </c>
      <c r="O2380" s="745">
        <v>1.5</v>
      </c>
      <c r="P2380" s="663">
        <v>48.09</v>
      </c>
      <c r="Q2380" s="678">
        <v>0.5</v>
      </c>
      <c r="R2380" s="662">
        <v>1</v>
      </c>
      <c r="S2380" s="678">
        <v>0.5</v>
      </c>
      <c r="T2380" s="745">
        <v>1</v>
      </c>
      <c r="U2380" s="701">
        <v>0.66666666666666663</v>
      </c>
    </row>
    <row r="2381" spans="1:21" ht="14.4" customHeight="1" x14ac:dyDescent="0.3">
      <c r="A2381" s="661">
        <v>4</v>
      </c>
      <c r="B2381" s="662" t="s">
        <v>3182</v>
      </c>
      <c r="C2381" s="662" t="s">
        <v>3520</v>
      </c>
      <c r="D2381" s="743" t="s">
        <v>5666</v>
      </c>
      <c r="E2381" s="744" t="s">
        <v>3540</v>
      </c>
      <c r="F2381" s="662" t="s">
        <v>3512</v>
      </c>
      <c r="G2381" s="662" t="s">
        <v>3805</v>
      </c>
      <c r="H2381" s="662" t="s">
        <v>597</v>
      </c>
      <c r="I2381" s="662" t="s">
        <v>1612</v>
      </c>
      <c r="J2381" s="662" t="s">
        <v>1613</v>
      </c>
      <c r="K2381" s="662" t="s">
        <v>3096</v>
      </c>
      <c r="L2381" s="663">
        <v>111.72</v>
      </c>
      <c r="M2381" s="663">
        <v>670.32</v>
      </c>
      <c r="N2381" s="662">
        <v>6</v>
      </c>
      <c r="O2381" s="745">
        <v>3</v>
      </c>
      <c r="P2381" s="663">
        <v>558.6</v>
      </c>
      <c r="Q2381" s="678">
        <v>0.83333333333333326</v>
      </c>
      <c r="R2381" s="662">
        <v>5</v>
      </c>
      <c r="S2381" s="678">
        <v>0.83333333333333337</v>
      </c>
      <c r="T2381" s="745">
        <v>2.5</v>
      </c>
      <c r="U2381" s="701">
        <v>0.83333333333333337</v>
      </c>
    </row>
    <row r="2382" spans="1:21" ht="14.4" customHeight="1" x14ac:dyDescent="0.3">
      <c r="A2382" s="661">
        <v>4</v>
      </c>
      <c r="B2382" s="662" t="s">
        <v>3182</v>
      </c>
      <c r="C2382" s="662" t="s">
        <v>3520</v>
      </c>
      <c r="D2382" s="743" t="s">
        <v>5666</v>
      </c>
      <c r="E2382" s="744" t="s">
        <v>3540</v>
      </c>
      <c r="F2382" s="662" t="s">
        <v>3512</v>
      </c>
      <c r="G2382" s="662" t="s">
        <v>3805</v>
      </c>
      <c r="H2382" s="662" t="s">
        <v>597</v>
      </c>
      <c r="I2382" s="662" t="s">
        <v>1612</v>
      </c>
      <c r="J2382" s="662" t="s">
        <v>1613</v>
      </c>
      <c r="K2382" s="662" t="s">
        <v>3096</v>
      </c>
      <c r="L2382" s="663">
        <v>98.75</v>
      </c>
      <c r="M2382" s="663">
        <v>395</v>
      </c>
      <c r="N2382" s="662">
        <v>4</v>
      </c>
      <c r="O2382" s="745">
        <v>2</v>
      </c>
      <c r="P2382" s="663">
        <v>98.75</v>
      </c>
      <c r="Q2382" s="678">
        <v>0.25</v>
      </c>
      <c r="R2382" s="662">
        <v>1</v>
      </c>
      <c r="S2382" s="678">
        <v>0.25</v>
      </c>
      <c r="T2382" s="745">
        <v>0.5</v>
      </c>
      <c r="U2382" s="701">
        <v>0.25</v>
      </c>
    </row>
    <row r="2383" spans="1:21" ht="14.4" customHeight="1" x14ac:dyDescent="0.3">
      <c r="A2383" s="661">
        <v>4</v>
      </c>
      <c r="B2383" s="662" t="s">
        <v>3182</v>
      </c>
      <c r="C2383" s="662" t="s">
        <v>3520</v>
      </c>
      <c r="D2383" s="743" t="s">
        <v>5666</v>
      </c>
      <c r="E2383" s="744" t="s">
        <v>3540</v>
      </c>
      <c r="F2383" s="662" t="s">
        <v>3512</v>
      </c>
      <c r="G2383" s="662" t="s">
        <v>3866</v>
      </c>
      <c r="H2383" s="662" t="s">
        <v>597</v>
      </c>
      <c r="I2383" s="662" t="s">
        <v>1722</v>
      </c>
      <c r="J2383" s="662" t="s">
        <v>1723</v>
      </c>
      <c r="K2383" s="662" t="s">
        <v>1724</v>
      </c>
      <c r="L2383" s="663">
        <v>0</v>
      </c>
      <c r="M2383" s="663">
        <v>0</v>
      </c>
      <c r="N2383" s="662">
        <v>1</v>
      </c>
      <c r="O2383" s="745">
        <v>1</v>
      </c>
      <c r="P2383" s="663"/>
      <c r="Q2383" s="678"/>
      <c r="R2383" s="662"/>
      <c r="S2383" s="678">
        <v>0</v>
      </c>
      <c r="T2383" s="745"/>
      <c r="U2383" s="701">
        <v>0</v>
      </c>
    </row>
    <row r="2384" spans="1:21" ht="14.4" customHeight="1" x14ac:dyDescent="0.3">
      <c r="A2384" s="661">
        <v>4</v>
      </c>
      <c r="B2384" s="662" t="s">
        <v>3182</v>
      </c>
      <c r="C2384" s="662" t="s">
        <v>3520</v>
      </c>
      <c r="D2384" s="743" t="s">
        <v>5666</v>
      </c>
      <c r="E2384" s="744" t="s">
        <v>3540</v>
      </c>
      <c r="F2384" s="662" t="s">
        <v>3512</v>
      </c>
      <c r="G2384" s="662" t="s">
        <v>3801</v>
      </c>
      <c r="H2384" s="662" t="s">
        <v>597</v>
      </c>
      <c r="I2384" s="662" t="s">
        <v>1900</v>
      </c>
      <c r="J2384" s="662" t="s">
        <v>792</v>
      </c>
      <c r="K2384" s="662" t="s">
        <v>5570</v>
      </c>
      <c r="L2384" s="663">
        <v>0</v>
      </c>
      <c r="M2384" s="663">
        <v>0</v>
      </c>
      <c r="N2384" s="662">
        <v>2</v>
      </c>
      <c r="O2384" s="745">
        <v>0.5</v>
      </c>
      <c r="P2384" s="663">
        <v>0</v>
      </c>
      <c r="Q2384" s="678"/>
      <c r="R2384" s="662">
        <v>2</v>
      </c>
      <c r="S2384" s="678">
        <v>1</v>
      </c>
      <c r="T2384" s="745">
        <v>0.5</v>
      </c>
      <c r="U2384" s="701">
        <v>1</v>
      </c>
    </row>
    <row r="2385" spans="1:21" ht="14.4" customHeight="1" x14ac:dyDescent="0.3">
      <c r="A2385" s="661">
        <v>4</v>
      </c>
      <c r="B2385" s="662" t="s">
        <v>3182</v>
      </c>
      <c r="C2385" s="662" t="s">
        <v>3520</v>
      </c>
      <c r="D2385" s="743" t="s">
        <v>5666</v>
      </c>
      <c r="E2385" s="744" t="s">
        <v>3540</v>
      </c>
      <c r="F2385" s="662" t="s">
        <v>3512</v>
      </c>
      <c r="G2385" s="662" t="s">
        <v>4021</v>
      </c>
      <c r="H2385" s="662" t="s">
        <v>597</v>
      </c>
      <c r="I2385" s="662" t="s">
        <v>833</v>
      </c>
      <c r="J2385" s="662" t="s">
        <v>4022</v>
      </c>
      <c r="K2385" s="662" t="s">
        <v>4023</v>
      </c>
      <c r="L2385" s="663">
        <v>88.76</v>
      </c>
      <c r="M2385" s="663">
        <v>88.76</v>
      </c>
      <c r="N2385" s="662">
        <v>1</v>
      </c>
      <c r="O2385" s="745">
        <v>0.5</v>
      </c>
      <c r="P2385" s="663">
        <v>88.76</v>
      </c>
      <c r="Q2385" s="678">
        <v>1</v>
      </c>
      <c r="R2385" s="662">
        <v>1</v>
      </c>
      <c r="S2385" s="678">
        <v>1</v>
      </c>
      <c r="T2385" s="745">
        <v>0.5</v>
      </c>
      <c r="U2385" s="701">
        <v>1</v>
      </c>
    </row>
    <row r="2386" spans="1:21" ht="14.4" customHeight="1" x14ac:dyDescent="0.3">
      <c r="A2386" s="661">
        <v>4</v>
      </c>
      <c r="B2386" s="662" t="s">
        <v>3182</v>
      </c>
      <c r="C2386" s="662" t="s">
        <v>3520</v>
      </c>
      <c r="D2386" s="743" t="s">
        <v>5666</v>
      </c>
      <c r="E2386" s="744" t="s">
        <v>3540</v>
      </c>
      <c r="F2386" s="662" t="s">
        <v>3512</v>
      </c>
      <c r="G2386" s="662" t="s">
        <v>3737</v>
      </c>
      <c r="H2386" s="662" t="s">
        <v>1373</v>
      </c>
      <c r="I2386" s="662" t="s">
        <v>4598</v>
      </c>
      <c r="J2386" s="662" t="s">
        <v>3418</v>
      </c>
      <c r="K2386" s="662" t="s">
        <v>4599</v>
      </c>
      <c r="L2386" s="663">
        <v>187.41</v>
      </c>
      <c r="M2386" s="663">
        <v>749.64</v>
      </c>
      <c r="N2386" s="662">
        <v>4</v>
      </c>
      <c r="O2386" s="745">
        <v>1.5</v>
      </c>
      <c r="P2386" s="663">
        <v>562.23</v>
      </c>
      <c r="Q2386" s="678">
        <v>0.75</v>
      </c>
      <c r="R2386" s="662">
        <v>3</v>
      </c>
      <c r="S2386" s="678">
        <v>0.75</v>
      </c>
      <c r="T2386" s="745">
        <v>0.5</v>
      </c>
      <c r="U2386" s="701">
        <v>0.33333333333333331</v>
      </c>
    </row>
    <row r="2387" spans="1:21" ht="14.4" customHeight="1" x14ac:dyDescent="0.3">
      <c r="A2387" s="661">
        <v>4</v>
      </c>
      <c r="B2387" s="662" t="s">
        <v>3182</v>
      </c>
      <c r="C2387" s="662" t="s">
        <v>3520</v>
      </c>
      <c r="D2387" s="743" t="s">
        <v>5666</v>
      </c>
      <c r="E2387" s="744" t="s">
        <v>3540</v>
      </c>
      <c r="F2387" s="662" t="s">
        <v>3512</v>
      </c>
      <c r="G2387" s="662" t="s">
        <v>3737</v>
      </c>
      <c r="H2387" s="662" t="s">
        <v>1373</v>
      </c>
      <c r="I2387" s="662" t="s">
        <v>4598</v>
      </c>
      <c r="J2387" s="662" t="s">
        <v>3418</v>
      </c>
      <c r="K2387" s="662" t="s">
        <v>4599</v>
      </c>
      <c r="L2387" s="663">
        <v>115.27</v>
      </c>
      <c r="M2387" s="663">
        <v>2881.75</v>
      </c>
      <c r="N2387" s="662">
        <v>25</v>
      </c>
      <c r="O2387" s="745">
        <v>4.5</v>
      </c>
      <c r="P2387" s="663">
        <v>345.81</v>
      </c>
      <c r="Q2387" s="678">
        <v>0.12</v>
      </c>
      <c r="R2387" s="662">
        <v>3</v>
      </c>
      <c r="S2387" s="678">
        <v>0.12</v>
      </c>
      <c r="T2387" s="745">
        <v>0.5</v>
      </c>
      <c r="U2387" s="701">
        <v>0.1111111111111111</v>
      </c>
    </row>
    <row r="2388" spans="1:21" ht="14.4" customHeight="1" x14ac:dyDescent="0.3">
      <c r="A2388" s="661">
        <v>4</v>
      </c>
      <c r="B2388" s="662" t="s">
        <v>3182</v>
      </c>
      <c r="C2388" s="662" t="s">
        <v>3520</v>
      </c>
      <c r="D2388" s="743" t="s">
        <v>5666</v>
      </c>
      <c r="E2388" s="744" t="s">
        <v>3540</v>
      </c>
      <c r="F2388" s="662" t="s">
        <v>3512</v>
      </c>
      <c r="G2388" s="662" t="s">
        <v>3700</v>
      </c>
      <c r="H2388" s="662" t="s">
        <v>597</v>
      </c>
      <c r="I2388" s="662" t="s">
        <v>825</v>
      </c>
      <c r="J2388" s="662" t="s">
        <v>826</v>
      </c>
      <c r="K2388" s="662" t="s">
        <v>3701</v>
      </c>
      <c r="L2388" s="663">
        <v>232.37</v>
      </c>
      <c r="M2388" s="663">
        <v>3950.2899999999991</v>
      </c>
      <c r="N2388" s="662">
        <v>17</v>
      </c>
      <c r="O2388" s="745">
        <v>16</v>
      </c>
      <c r="P2388" s="663">
        <v>2091.3299999999995</v>
      </c>
      <c r="Q2388" s="678">
        <v>0.52941176470588236</v>
      </c>
      <c r="R2388" s="662">
        <v>9</v>
      </c>
      <c r="S2388" s="678">
        <v>0.52941176470588236</v>
      </c>
      <c r="T2388" s="745">
        <v>8</v>
      </c>
      <c r="U2388" s="701">
        <v>0.5</v>
      </c>
    </row>
    <row r="2389" spans="1:21" ht="14.4" customHeight="1" x14ac:dyDescent="0.3">
      <c r="A2389" s="661">
        <v>4</v>
      </c>
      <c r="B2389" s="662" t="s">
        <v>3182</v>
      </c>
      <c r="C2389" s="662" t="s">
        <v>3520</v>
      </c>
      <c r="D2389" s="743" t="s">
        <v>5666</v>
      </c>
      <c r="E2389" s="744" t="s">
        <v>3540</v>
      </c>
      <c r="F2389" s="662" t="s">
        <v>3512</v>
      </c>
      <c r="G2389" s="662" t="s">
        <v>3700</v>
      </c>
      <c r="H2389" s="662" t="s">
        <v>597</v>
      </c>
      <c r="I2389" s="662" t="s">
        <v>825</v>
      </c>
      <c r="J2389" s="662" t="s">
        <v>826</v>
      </c>
      <c r="K2389" s="662" t="s">
        <v>3701</v>
      </c>
      <c r="L2389" s="663">
        <v>256.67</v>
      </c>
      <c r="M2389" s="663">
        <v>770.01</v>
      </c>
      <c r="N2389" s="662">
        <v>3</v>
      </c>
      <c r="O2389" s="745">
        <v>3</v>
      </c>
      <c r="P2389" s="663">
        <v>513.34</v>
      </c>
      <c r="Q2389" s="678">
        <v>0.66666666666666674</v>
      </c>
      <c r="R2389" s="662">
        <v>2</v>
      </c>
      <c r="S2389" s="678">
        <v>0.66666666666666663</v>
      </c>
      <c r="T2389" s="745">
        <v>2</v>
      </c>
      <c r="U2389" s="701">
        <v>0.66666666666666663</v>
      </c>
    </row>
    <row r="2390" spans="1:21" ht="14.4" customHeight="1" x14ac:dyDescent="0.3">
      <c r="A2390" s="661">
        <v>4</v>
      </c>
      <c r="B2390" s="662" t="s">
        <v>3182</v>
      </c>
      <c r="C2390" s="662" t="s">
        <v>3520</v>
      </c>
      <c r="D2390" s="743" t="s">
        <v>5666</v>
      </c>
      <c r="E2390" s="744" t="s">
        <v>3540</v>
      </c>
      <c r="F2390" s="662" t="s">
        <v>3512</v>
      </c>
      <c r="G2390" s="662" t="s">
        <v>3742</v>
      </c>
      <c r="H2390" s="662" t="s">
        <v>597</v>
      </c>
      <c r="I2390" s="662" t="s">
        <v>3743</v>
      </c>
      <c r="J2390" s="662" t="s">
        <v>3744</v>
      </c>
      <c r="K2390" s="662" t="s">
        <v>3745</v>
      </c>
      <c r="L2390" s="663">
        <v>139.77000000000001</v>
      </c>
      <c r="M2390" s="663">
        <v>279.54000000000002</v>
      </c>
      <c r="N2390" s="662">
        <v>2</v>
      </c>
      <c r="O2390" s="745">
        <v>1</v>
      </c>
      <c r="P2390" s="663">
        <v>279.54000000000002</v>
      </c>
      <c r="Q2390" s="678">
        <v>1</v>
      </c>
      <c r="R2390" s="662">
        <v>2</v>
      </c>
      <c r="S2390" s="678">
        <v>1</v>
      </c>
      <c r="T2390" s="745">
        <v>1</v>
      </c>
      <c r="U2390" s="701">
        <v>1</v>
      </c>
    </row>
    <row r="2391" spans="1:21" ht="14.4" customHeight="1" x14ac:dyDescent="0.3">
      <c r="A2391" s="661">
        <v>4</v>
      </c>
      <c r="B2391" s="662" t="s">
        <v>3182</v>
      </c>
      <c r="C2391" s="662" t="s">
        <v>3520</v>
      </c>
      <c r="D2391" s="743" t="s">
        <v>5666</v>
      </c>
      <c r="E2391" s="744" t="s">
        <v>3540</v>
      </c>
      <c r="F2391" s="662" t="s">
        <v>3512</v>
      </c>
      <c r="G2391" s="662" t="s">
        <v>3748</v>
      </c>
      <c r="H2391" s="662" t="s">
        <v>597</v>
      </c>
      <c r="I2391" s="662" t="s">
        <v>2440</v>
      </c>
      <c r="J2391" s="662" t="s">
        <v>2441</v>
      </c>
      <c r="K2391" s="662" t="s">
        <v>3749</v>
      </c>
      <c r="L2391" s="663">
        <v>30.17</v>
      </c>
      <c r="M2391" s="663">
        <v>422.38000000000005</v>
      </c>
      <c r="N2391" s="662">
        <v>14</v>
      </c>
      <c r="O2391" s="745">
        <v>6</v>
      </c>
      <c r="P2391" s="663">
        <v>301.70000000000005</v>
      </c>
      <c r="Q2391" s="678">
        <v>0.7142857142857143</v>
      </c>
      <c r="R2391" s="662">
        <v>10</v>
      </c>
      <c r="S2391" s="678">
        <v>0.7142857142857143</v>
      </c>
      <c r="T2391" s="745">
        <v>4.5</v>
      </c>
      <c r="U2391" s="701">
        <v>0.75</v>
      </c>
    </row>
    <row r="2392" spans="1:21" ht="14.4" customHeight="1" x14ac:dyDescent="0.3">
      <c r="A2392" s="661">
        <v>4</v>
      </c>
      <c r="B2392" s="662" t="s">
        <v>3182</v>
      </c>
      <c r="C2392" s="662" t="s">
        <v>3520</v>
      </c>
      <c r="D2392" s="743" t="s">
        <v>5666</v>
      </c>
      <c r="E2392" s="744" t="s">
        <v>3540</v>
      </c>
      <c r="F2392" s="662" t="s">
        <v>3512</v>
      </c>
      <c r="G2392" s="662" t="s">
        <v>4608</v>
      </c>
      <c r="H2392" s="662" t="s">
        <v>597</v>
      </c>
      <c r="I2392" s="662" t="s">
        <v>4609</v>
      </c>
      <c r="J2392" s="662" t="s">
        <v>4610</v>
      </c>
      <c r="K2392" s="662" t="s">
        <v>4611</v>
      </c>
      <c r="L2392" s="663">
        <v>249.45</v>
      </c>
      <c r="M2392" s="663">
        <v>748.34999999999991</v>
      </c>
      <c r="N2392" s="662">
        <v>3</v>
      </c>
      <c r="O2392" s="745">
        <v>1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4</v>
      </c>
      <c r="B2393" s="662" t="s">
        <v>3182</v>
      </c>
      <c r="C2393" s="662" t="s">
        <v>3520</v>
      </c>
      <c r="D2393" s="743" t="s">
        <v>5666</v>
      </c>
      <c r="E2393" s="744" t="s">
        <v>3540</v>
      </c>
      <c r="F2393" s="662" t="s">
        <v>3512</v>
      </c>
      <c r="G2393" s="662" t="s">
        <v>3615</v>
      </c>
      <c r="H2393" s="662" t="s">
        <v>597</v>
      </c>
      <c r="I2393" s="662" t="s">
        <v>4970</v>
      </c>
      <c r="J2393" s="662" t="s">
        <v>694</v>
      </c>
      <c r="K2393" s="662" t="s">
        <v>4971</v>
      </c>
      <c r="L2393" s="663">
        <v>0</v>
      </c>
      <c r="M2393" s="663">
        <v>0</v>
      </c>
      <c r="N2393" s="662">
        <v>1</v>
      </c>
      <c r="O2393" s="745">
        <v>0.5</v>
      </c>
      <c r="P2393" s="663">
        <v>0</v>
      </c>
      <c r="Q2393" s="678"/>
      <c r="R2393" s="662">
        <v>1</v>
      </c>
      <c r="S2393" s="678">
        <v>1</v>
      </c>
      <c r="T2393" s="745">
        <v>0.5</v>
      </c>
      <c r="U2393" s="701">
        <v>1</v>
      </c>
    </row>
    <row r="2394" spans="1:21" ht="14.4" customHeight="1" x14ac:dyDescent="0.3">
      <c r="A2394" s="661">
        <v>4</v>
      </c>
      <c r="B2394" s="662" t="s">
        <v>3182</v>
      </c>
      <c r="C2394" s="662" t="s">
        <v>3520</v>
      </c>
      <c r="D2394" s="743" t="s">
        <v>5666</v>
      </c>
      <c r="E2394" s="744" t="s">
        <v>3540</v>
      </c>
      <c r="F2394" s="662" t="s">
        <v>3512</v>
      </c>
      <c r="G2394" s="662" t="s">
        <v>3589</v>
      </c>
      <c r="H2394" s="662" t="s">
        <v>597</v>
      </c>
      <c r="I2394" s="662" t="s">
        <v>3686</v>
      </c>
      <c r="J2394" s="662" t="s">
        <v>1841</v>
      </c>
      <c r="K2394" s="662" t="s">
        <v>1845</v>
      </c>
      <c r="L2394" s="663">
        <v>301.2</v>
      </c>
      <c r="M2394" s="663">
        <v>301.2</v>
      </c>
      <c r="N2394" s="662">
        <v>1</v>
      </c>
      <c r="O2394" s="745">
        <v>1</v>
      </c>
      <c r="P2394" s="663">
        <v>301.2</v>
      </c>
      <c r="Q2394" s="678">
        <v>1</v>
      </c>
      <c r="R2394" s="662">
        <v>1</v>
      </c>
      <c r="S2394" s="678">
        <v>1</v>
      </c>
      <c r="T2394" s="745">
        <v>1</v>
      </c>
      <c r="U2394" s="701">
        <v>1</v>
      </c>
    </row>
    <row r="2395" spans="1:21" ht="14.4" customHeight="1" x14ac:dyDescent="0.3">
      <c r="A2395" s="661">
        <v>4</v>
      </c>
      <c r="B2395" s="662" t="s">
        <v>3182</v>
      </c>
      <c r="C2395" s="662" t="s">
        <v>3520</v>
      </c>
      <c r="D2395" s="743" t="s">
        <v>5666</v>
      </c>
      <c r="E2395" s="744" t="s">
        <v>3540</v>
      </c>
      <c r="F2395" s="662" t="s">
        <v>3512</v>
      </c>
      <c r="G2395" s="662" t="s">
        <v>3589</v>
      </c>
      <c r="H2395" s="662" t="s">
        <v>597</v>
      </c>
      <c r="I2395" s="662" t="s">
        <v>3590</v>
      </c>
      <c r="J2395" s="662" t="s">
        <v>3591</v>
      </c>
      <c r="K2395" s="662" t="s">
        <v>1842</v>
      </c>
      <c r="L2395" s="663">
        <v>93.71</v>
      </c>
      <c r="M2395" s="663">
        <v>93.71</v>
      </c>
      <c r="N2395" s="662">
        <v>1</v>
      </c>
      <c r="O2395" s="745">
        <v>0.5</v>
      </c>
      <c r="P2395" s="663"/>
      <c r="Q2395" s="678">
        <v>0</v>
      </c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4</v>
      </c>
      <c r="B2396" s="662" t="s">
        <v>3182</v>
      </c>
      <c r="C2396" s="662" t="s">
        <v>3520</v>
      </c>
      <c r="D2396" s="743" t="s">
        <v>5666</v>
      </c>
      <c r="E2396" s="744" t="s">
        <v>3540</v>
      </c>
      <c r="F2396" s="662" t="s">
        <v>3512</v>
      </c>
      <c r="G2396" s="662" t="s">
        <v>3589</v>
      </c>
      <c r="H2396" s="662" t="s">
        <v>597</v>
      </c>
      <c r="I2396" s="662" t="s">
        <v>3639</v>
      </c>
      <c r="J2396" s="662" t="s">
        <v>3591</v>
      </c>
      <c r="K2396" s="662" t="s">
        <v>1845</v>
      </c>
      <c r="L2396" s="663">
        <v>301.2</v>
      </c>
      <c r="M2396" s="663">
        <v>7228.7999999999993</v>
      </c>
      <c r="N2396" s="662">
        <v>24</v>
      </c>
      <c r="O2396" s="745">
        <v>13.5</v>
      </c>
      <c r="P2396" s="663">
        <v>4819.1999999999989</v>
      </c>
      <c r="Q2396" s="678">
        <v>0.66666666666666663</v>
      </c>
      <c r="R2396" s="662">
        <v>16</v>
      </c>
      <c r="S2396" s="678">
        <v>0.66666666666666663</v>
      </c>
      <c r="T2396" s="745">
        <v>8.5</v>
      </c>
      <c r="U2396" s="701">
        <v>0.62962962962962965</v>
      </c>
    </row>
    <row r="2397" spans="1:21" ht="14.4" customHeight="1" x14ac:dyDescent="0.3">
      <c r="A2397" s="661">
        <v>4</v>
      </c>
      <c r="B2397" s="662" t="s">
        <v>3182</v>
      </c>
      <c r="C2397" s="662" t="s">
        <v>3520</v>
      </c>
      <c r="D2397" s="743" t="s">
        <v>5666</v>
      </c>
      <c r="E2397" s="744" t="s">
        <v>3540</v>
      </c>
      <c r="F2397" s="662" t="s">
        <v>3512</v>
      </c>
      <c r="G2397" s="662" t="s">
        <v>3589</v>
      </c>
      <c r="H2397" s="662" t="s">
        <v>597</v>
      </c>
      <c r="I2397" s="662" t="s">
        <v>3639</v>
      </c>
      <c r="J2397" s="662" t="s">
        <v>3591</v>
      </c>
      <c r="K2397" s="662" t="s">
        <v>1845</v>
      </c>
      <c r="L2397" s="663">
        <v>185.26</v>
      </c>
      <c r="M2397" s="663">
        <v>2037.86</v>
      </c>
      <c r="N2397" s="662">
        <v>11</v>
      </c>
      <c r="O2397" s="745">
        <v>5.5</v>
      </c>
      <c r="P2397" s="663">
        <v>1111.56</v>
      </c>
      <c r="Q2397" s="678">
        <v>0.54545454545454541</v>
      </c>
      <c r="R2397" s="662">
        <v>6</v>
      </c>
      <c r="S2397" s="678">
        <v>0.54545454545454541</v>
      </c>
      <c r="T2397" s="745">
        <v>3.5</v>
      </c>
      <c r="U2397" s="701">
        <v>0.63636363636363635</v>
      </c>
    </row>
    <row r="2398" spans="1:21" ht="14.4" customHeight="1" x14ac:dyDescent="0.3">
      <c r="A2398" s="661">
        <v>4</v>
      </c>
      <c r="B2398" s="662" t="s">
        <v>3182</v>
      </c>
      <c r="C2398" s="662" t="s">
        <v>3520</v>
      </c>
      <c r="D2398" s="743" t="s">
        <v>5666</v>
      </c>
      <c r="E2398" s="744" t="s">
        <v>3540</v>
      </c>
      <c r="F2398" s="662" t="s">
        <v>3512</v>
      </c>
      <c r="G2398" s="662" t="s">
        <v>3589</v>
      </c>
      <c r="H2398" s="662" t="s">
        <v>597</v>
      </c>
      <c r="I2398" s="662" t="s">
        <v>1844</v>
      </c>
      <c r="J2398" s="662" t="s">
        <v>1841</v>
      </c>
      <c r="K2398" s="662" t="s">
        <v>1845</v>
      </c>
      <c r="L2398" s="663">
        <v>301.2</v>
      </c>
      <c r="M2398" s="663">
        <v>1807.2</v>
      </c>
      <c r="N2398" s="662">
        <v>6</v>
      </c>
      <c r="O2398" s="745">
        <v>4</v>
      </c>
      <c r="P2398" s="663">
        <v>1506</v>
      </c>
      <c r="Q2398" s="678">
        <v>0.83333333333333326</v>
      </c>
      <c r="R2398" s="662">
        <v>5</v>
      </c>
      <c r="S2398" s="678">
        <v>0.83333333333333337</v>
      </c>
      <c r="T2398" s="745">
        <v>3.5</v>
      </c>
      <c r="U2398" s="701">
        <v>0.875</v>
      </c>
    </row>
    <row r="2399" spans="1:21" ht="14.4" customHeight="1" x14ac:dyDescent="0.3">
      <c r="A2399" s="661">
        <v>4</v>
      </c>
      <c r="B2399" s="662" t="s">
        <v>3182</v>
      </c>
      <c r="C2399" s="662" t="s">
        <v>3520</v>
      </c>
      <c r="D2399" s="743" t="s">
        <v>5666</v>
      </c>
      <c r="E2399" s="744" t="s">
        <v>3540</v>
      </c>
      <c r="F2399" s="662" t="s">
        <v>3512</v>
      </c>
      <c r="G2399" s="662" t="s">
        <v>3589</v>
      </c>
      <c r="H2399" s="662" t="s">
        <v>597</v>
      </c>
      <c r="I2399" s="662" t="s">
        <v>1844</v>
      </c>
      <c r="J2399" s="662" t="s">
        <v>1841</v>
      </c>
      <c r="K2399" s="662" t="s">
        <v>1845</v>
      </c>
      <c r="L2399" s="663">
        <v>185.26</v>
      </c>
      <c r="M2399" s="663">
        <v>1852.6</v>
      </c>
      <c r="N2399" s="662">
        <v>10</v>
      </c>
      <c r="O2399" s="745">
        <v>6</v>
      </c>
      <c r="P2399" s="663">
        <v>1111.56</v>
      </c>
      <c r="Q2399" s="678">
        <v>0.6</v>
      </c>
      <c r="R2399" s="662">
        <v>6</v>
      </c>
      <c r="S2399" s="678">
        <v>0.6</v>
      </c>
      <c r="T2399" s="745">
        <v>4</v>
      </c>
      <c r="U2399" s="701">
        <v>0.66666666666666663</v>
      </c>
    </row>
    <row r="2400" spans="1:21" ht="14.4" customHeight="1" x14ac:dyDescent="0.3">
      <c r="A2400" s="661">
        <v>4</v>
      </c>
      <c r="B2400" s="662" t="s">
        <v>3182</v>
      </c>
      <c r="C2400" s="662" t="s">
        <v>3520</v>
      </c>
      <c r="D2400" s="743" t="s">
        <v>5666</v>
      </c>
      <c r="E2400" s="744" t="s">
        <v>3540</v>
      </c>
      <c r="F2400" s="662" t="s">
        <v>3512</v>
      </c>
      <c r="G2400" s="662" t="s">
        <v>3589</v>
      </c>
      <c r="H2400" s="662" t="s">
        <v>597</v>
      </c>
      <c r="I2400" s="662" t="s">
        <v>4905</v>
      </c>
      <c r="J2400" s="662" t="s">
        <v>1841</v>
      </c>
      <c r="K2400" s="662" t="s">
        <v>1845</v>
      </c>
      <c r="L2400" s="663">
        <v>0</v>
      </c>
      <c r="M2400" s="663">
        <v>0</v>
      </c>
      <c r="N2400" s="662">
        <v>1</v>
      </c>
      <c r="O2400" s="745">
        <v>1</v>
      </c>
      <c r="P2400" s="663"/>
      <c r="Q2400" s="678"/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4</v>
      </c>
      <c r="B2401" s="662" t="s">
        <v>3182</v>
      </c>
      <c r="C2401" s="662" t="s">
        <v>3520</v>
      </c>
      <c r="D2401" s="743" t="s">
        <v>5666</v>
      </c>
      <c r="E2401" s="744" t="s">
        <v>3540</v>
      </c>
      <c r="F2401" s="662" t="s">
        <v>3512</v>
      </c>
      <c r="G2401" s="662" t="s">
        <v>3684</v>
      </c>
      <c r="H2401" s="662" t="s">
        <v>1373</v>
      </c>
      <c r="I2401" s="662" t="s">
        <v>1374</v>
      </c>
      <c r="J2401" s="662" t="s">
        <v>1375</v>
      </c>
      <c r="K2401" s="662" t="s">
        <v>1376</v>
      </c>
      <c r="L2401" s="663">
        <v>167.33</v>
      </c>
      <c r="M2401" s="663">
        <v>167.33</v>
      </c>
      <c r="N2401" s="662">
        <v>1</v>
      </c>
      <c r="O2401" s="745">
        <v>0.5</v>
      </c>
      <c r="P2401" s="663">
        <v>167.33</v>
      </c>
      <c r="Q2401" s="678">
        <v>1</v>
      </c>
      <c r="R2401" s="662">
        <v>1</v>
      </c>
      <c r="S2401" s="678">
        <v>1</v>
      </c>
      <c r="T2401" s="745">
        <v>0.5</v>
      </c>
      <c r="U2401" s="701">
        <v>1</v>
      </c>
    </row>
    <row r="2402" spans="1:21" ht="14.4" customHeight="1" x14ac:dyDescent="0.3">
      <c r="A2402" s="661">
        <v>4</v>
      </c>
      <c r="B2402" s="662" t="s">
        <v>3182</v>
      </c>
      <c r="C2402" s="662" t="s">
        <v>3520</v>
      </c>
      <c r="D2402" s="743" t="s">
        <v>5666</v>
      </c>
      <c r="E2402" s="744" t="s">
        <v>3540</v>
      </c>
      <c r="F2402" s="662" t="s">
        <v>3512</v>
      </c>
      <c r="G2402" s="662" t="s">
        <v>3995</v>
      </c>
      <c r="H2402" s="662" t="s">
        <v>597</v>
      </c>
      <c r="I2402" s="662" t="s">
        <v>2713</v>
      </c>
      <c r="J2402" s="662" t="s">
        <v>2714</v>
      </c>
      <c r="K2402" s="662" t="s">
        <v>2715</v>
      </c>
      <c r="L2402" s="663">
        <v>215.12</v>
      </c>
      <c r="M2402" s="663">
        <v>860.48</v>
      </c>
      <c r="N2402" s="662">
        <v>4</v>
      </c>
      <c r="O2402" s="745">
        <v>3.5</v>
      </c>
      <c r="P2402" s="663">
        <v>645.36</v>
      </c>
      <c r="Q2402" s="678">
        <v>0.75</v>
      </c>
      <c r="R2402" s="662">
        <v>3</v>
      </c>
      <c r="S2402" s="678">
        <v>0.75</v>
      </c>
      <c r="T2402" s="745">
        <v>3</v>
      </c>
      <c r="U2402" s="701">
        <v>0.8571428571428571</v>
      </c>
    </row>
    <row r="2403" spans="1:21" ht="14.4" customHeight="1" x14ac:dyDescent="0.3">
      <c r="A2403" s="661">
        <v>4</v>
      </c>
      <c r="B2403" s="662" t="s">
        <v>3182</v>
      </c>
      <c r="C2403" s="662" t="s">
        <v>3520</v>
      </c>
      <c r="D2403" s="743" t="s">
        <v>5666</v>
      </c>
      <c r="E2403" s="744" t="s">
        <v>3540</v>
      </c>
      <c r="F2403" s="662" t="s">
        <v>3512</v>
      </c>
      <c r="G2403" s="662" t="s">
        <v>3995</v>
      </c>
      <c r="H2403" s="662" t="s">
        <v>597</v>
      </c>
      <c r="I2403" s="662" t="s">
        <v>2713</v>
      </c>
      <c r="J2403" s="662" t="s">
        <v>2714</v>
      </c>
      <c r="K2403" s="662" t="s">
        <v>2715</v>
      </c>
      <c r="L2403" s="663">
        <v>256.67</v>
      </c>
      <c r="M2403" s="663">
        <v>256.67</v>
      </c>
      <c r="N2403" s="662">
        <v>1</v>
      </c>
      <c r="O2403" s="745">
        <v>1</v>
      </c>
      <c r="P2403" s="663">
        <v>256.67</v>
      </c>
      <c r="Q2403" s="678">
        <v>1</v>
      </c>
      <c r="R2403" s="662">
        <v>1</v>
      </c>
      <c r="S2403" s="678">
        <v>1</v>
      </c>
      <c r="T2403" s="745">
        <v>1</v>
      </c>
      <c r="U2403" s="701">
        <v>1</v>
      </c>
    </row>
    <row r="2404" spans="1:21" ht="14.4" customHeight="1" x14ac:dyDescent="0.3">
      <c r="A2404" s="661">
        <v>4</v>
      </c>
      <c r="B2404" s="662" t="s">
        <v>3182</v>
      </c>
      <c r="C2404" s="662" t="s">
        <v>3520</v>
      </c>
      <c r="D2404" s="743" t="s">
        <v>5666</v>
      </c>
      <c r="E2404" s="744" t="s">
        <v>3540</v>
      </c>
      <c r="F2404" s="662" t="s">
        <v>3512</v>
      </c>
      <c r="G2404" s="662" t="s">
        <v>3592</v>
      </c>
      <c r="H2404" s="662" t="s">
        <v>597</v>
      </c>
      <c r="I2404" s="662" t="s">
        <v>1329</v>
      </c>
      <c r="J2404" s="662" t="s">
        <v>1330</v>
      </c>
      <c r="K2404" s="662" t="s">
        <v>1331</v>
      </c>
      <c r="L2404" s="663">
        <v>108.44</v>
      </c>
      <c r="M2404" s="663">
        <v>325.32</v>
      </c>
      <c r="N2404" s="662">
        <v>3</v>
      </c>
      <c r="O2404" s="745">
        <v>1.5</v>
      </c>
      <c r="P2404" s="663">
        <v>108.44</v>
      </c>
      <c r="Q2404" s="678">
        <v>0.33333333333333331</v>
      </c>
      <c r="R2404" s="662">
        <v>1</v>
      </c>
      <c r="S2404" s="678">
        <v>0.33333333333333331</v>
      </c>
      <c r="T2404" s="745">
        <v>0.5</v>
      </c>
      <c r="U2404" s="701">
        <v>0.33333333333333331</v>
      </c>
    </row>
    <row r="2405" spans="1:21" ht="14.4" customHeight="1" x14ac:dyDescent="0.3">
      <c r="A2405" s="661">
        <v>4</v>
      </c>
      <c r="B2405" s="662" t="s">
        <v>3182</v>
      </c>
      <c r="C2405" s="662" t="s">
        <v>3520</v>
      </c>
      <c r="D2405" s="743" t="s">
        <v>5666</v>
      </c>
      <c r="E2405" s="744" t="s">
        <v>3540</v>
      </c>
      <c r="F2405" s="662" t="s">
        <v>3512</v>
      </c>
      <c r="G2405" s="662" t="s">
        <v>3592</v>
      </c>
      <c r="H2405" s="662" t="s">
        <v>597</v>
      </c>
      <c r="I2405" s="662" t="s">
        <v>4558</v>
      </c>
      <c r="J2405" s="662" t="s">
        <v>1330</v>
      </c>
      <c r="K2405" s="662" t="s">
        <v>4559</v>
      </c>
      <c r="L2405" s="663">
        <v>54.23</v>
      </c>
      <c r="M2405" s="663">
        <v>162.69</v>
      </c>
      <c r="N2405" s="662">
        <v>3</v>
      </c>
      <c r="O2405" s="745">
        <v>2.5</v>
      </c>
      <c r="P2405" s="663">
        <v>108.46</v>
      </c>
      <c r="Q2405" s="678">
        <v>0.66666666666666663</v>
      </c>
      <c r="R2405" s="662">
        <v>2</v>
      </c>
      <c r="S2405" s="678">
        <v>0.66666666666666663</v>
      </c>
      <c r="T2405" s="745">
        <v>1.5</v>
      </c>
      <c r="U2405" s="701">
        <v>0.6</v>
      </c>
    </row>
    <row r="2406" spans="1:21" ht="14.4" customHeight="1" x14ac:dyDescent="0.3">
      <c r="A2406" s="661">
        <v>4</v>
      </c>
      <c r="B2406" s="662" t="s">
        <v>3182</v>
      </c>
      <c r="C2406" s="662" t="s">
        <v>3520</v>
      </c>
      <c r="D2406" s="743" t="s">
        <v>5666</v>
      </c>
      <c r="E2406" s="744" t="s">
        <v>3540</v>
      </c>
      <c r="F2406" s="662" t="s">
        <v>3512</v>
      </c>
      <c r="G2406" s="662" t="s">
        <v>3592</v>
      </c>
      <c r="H2406" s="662" t="s">
        <v>597</v>
      </c>
      <c r="I2406" s="662" t="s">
        <v>3925</v>
      </c>
      <c r="J2406" s="662" t="s">
        <v>3926</v>
      </c>
      <c r="K2406" s="662" t="s">
        <v>3927</v>
      </c>
      <c r="L2406" s="663">
        <v>43.37</v>
      </c>
      <c r="M2406" s="663">
        <v>43.37</v>
      </c>
      <c r="N2406" s="662">
        <v>1</v>
      </c>
      <c r="O2406" s="745">
        <v>0.5</v>
      </c>
      <c r="P2406" s="663">
        <v>43.37</v>
      </c>
      <c r="Q2406" s="678">
        <v>1</v>
      </c>
      <c r="R2406" s="662">
        <v>1</v>
      </c>
      <c r="S2406" s="678">
        <v>1</v>
      </c>
      <c r="T2406" s="745">
        <v>0.5</v>
      </c>
      <c r="U2406" s="701">
        <v>1</v>
      </c>
    </row>
    <row r="2407" spans="1:21" ht="14.4" customHeight="1" x14ac:dyDescent="0.3">
      <c r="A2407" s="661">
        <v>4</v>
      </c>
      <c r="B2407" s="662" t="s">
        <v>3182</v>
      </c>
      <c r="C2407" s="662" t="s">
        <v>3520</v>
      </c>
      <c r="D2407" s="743" t="s">
        <v>5666</v>
      </c>
      <c r="E2407" s="744" t="s">
        <v>3540</v>
      </c>
      <c r="F2407" s="662" t="s">
        <v>3512</v>
      </c>
      <c r="G2407" s="662" t="s">
        <v>3592</v>
      </c>
      <c r="H2407" s="662" t="s">
        <v>597</v>
      </c>
      <c r="I2407" s="662" t="s">
        <v>946</v>
      </c>
      <c r="J2407" s="662" t="s">
        <v>947</v>
      </c>
      <c r="K2407" s="662" t="s">
        <v>948</v>
      </c>
      <c r="L2407" s="663">
        <v>120.09</v>
      </c>
      <c r="M2407" s="663">
        <v>240.18</v>
      </c>
      <c r="N2407" s="662">
        <v>2</v>
      </c>
      <c r="O2407" s="745">
        <v>0.5</v>
      </c>
      <c r="P2407" s="663">
        <v>240.18</v>
      </c>
      <c r="Q2407" s="678">
        <v>1</v>
      </c>
      <c r="R2407" s="662">
        <v>2</v>
      </c>
      <c r="S2407" s="678">
        <v>1</v>
      </c>
      <c r="T2407" s="745">
        <v>0.5</v>
      </c>
      <c r="U2407" s="701">
        <v>1</v>
      </c>
    </row>
    <row r="2408" spans="1:21" ht="14.4" customHeight="1" x14ac:dyDescent="0.3">
      <c r="A2408" s="661">
        <v>4</v>
      </c>
      <c r="B2408" s="662" t="s">
        <v>3182</v>
      </c>
      <c r="C2408" s="662" t="s">
        <v>3520</v>
      </c>
      <c r="D2408" s="743" t="s">
        <v>5666</v>
      </c>
      <c r="E2408" s="744" t="s">
        <v>3540</v>
      </c>
      <c r="F2408" s="662" t="s">
        <v>3512</v>
      </c>
      <c r="G2408" s="662" t="s">
        <v>3641</v>
      </c>
      <c r="H2408" s="662" t="s">
        <v>597</v>
      </c>
      <c r="I2408" s="662" t="s">
        <v>2170</v>
      </c>
      <c r="J2408" s="662" t="s">
        <v>2171</v>
      </c>
      <c r="K2408" s="662" t="s">
        <v>3642</v>
      </c>
      <c r="L2408" s="663">
        <v>0</v>
      </c>
      <c r="M2408" s="663">
        <v>0</v>
      </c>
      <c r="N2408" s="662">
        <v>1</v>
      </c>
      <c r="O2408" s="745">
        <v>1</v>
      </c>
      <c r="P2408" s="663">
        <v>0</v>
      </c>
      <c r="Q2408" s="678"/>
      <c r="R2408" s="662">
        <v>1</v>
      </c>
      <c r="S2408" s="678">
        <v>1</v>
      </c>
      <c r="T2408" s="745">
        <v>1</v>
      </c>
      <c r="U2408" s="701">
        <v>1</v>
      </c>
    </row>
    <row r="2409" spans="1:21" ht="14.4" customHeight="1" x14ac:dyDescent="0.3">
      <c r="A2409" s="661">
        <v>4</v>
      </c>
      <c r="B2409" s="662" t="s">
        <v>3182</v>
      </c>
      <c r="C2409" s="662" t="s">
        <v>3520</v>
      </c>
      <c r="D2409" s="743" t="s">
        <v>5666</v>
      </c>
      <c r="E2409" s="744" t="s">
        <v>3540</v>
      </c>
      <c r="F2409" s="662" t="s">
        <v>3512</v>
      </c>
      <c r="G2409" s="662" t="s">
        <v>3760</v>
      </c>
      <c r="H2409" s="662" t="s">
        <v>597</v>
      </c>
      <c r="I2409" s="662" t="s">
        <v>5571</v>
      </c>
      <c r="J2409" s="662" t="s">
        <v>1211</v>
      </c>
      <c r="K2409" s="662" t="s">
        <v>5572</v>
      </c>
      <c r="L2409" s="663">
        <v>0</v>
      </c>
      <c r="M2409" s="663">
        <v>0</v>
      </c>
      <c r="N2409" s="662">
        <v>1</v>
      </c>
      <c r="O2409" s="745">
        <v>0.5</v>
      </c>
      <c r="P2409" s="663">
        <v>0</v>
      </c>
      <c r="Q2409" s="678"/>
      <c r="R2409" s="662">
        <v>1</v>
      </c>
      <c r="S2409" s="678">
        <v>1</v>
      </c>
      <c r="T2409" s="745">
        <v>0.5</v>
      </c>
      <c r="U2409" s="701">
        <v>1</v>
      </c>
    </row>
    <row r="2410" spans="1:21" ht="14.4" customHeight="1" x14ac:dyDescent="0.3">
      <c r="A2410" s="661">
        <v>4</v>
      </c>
      <c r="B2410" s="662" t="s">
        <v>3182</v>
      </c>
      <c r="C2410" s="662" t="s">
        <v>3520</v>
      </c>
      <c r="D2410" s="743" t="s">
        <v>5666</v>
      </c>
      <c r="E2410" s="744" t="s">
        <v>3540</v>
      </c>
      <c r="F2410" s="662" t="s">
        <v>3512</v>
      </c>
      <c r="G2410" s="662" t="s">
        <v>3928</v>
      </c>
      <c r="H2410" s="662" t="s">
        <v>597</v>
      </c>
      <c r="I2410" s="662" t="s">
        <v>3929</v>
      </c>
      <c r="J2410" s="662" t="s">
        <v>1158</v>
      </c>
      <c r="K2410" s="662" t="s">
        <v>3930</v>
      </c>
      <c r="L2410" s="663">
        <v>121.96</v>
      </c>
      <c r="M2410" s="663">
        <v>121.96</v>
      </c>
      <c r="N2410" s="662">
        <v>1</v>
      </c>
      <c r="O2410" s="745">
        <v>1</v>
      </c>
      <c r="P2410" s="663"/>
      <c r="Q2410" s="678">
        <v>0</v>
      </c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4</v>
      </c>
      <c r="B2411" s="662" t="s">
        <v>3182</v>
      </c>
      <c r="C2411" s="662" t="s">
        <v>3520</v>
      </c>
      <c r="D2411" s="743" t="s">
        <v>5666</v>
      </c>
      <c r="E2411" s="744" t="s">
        <v>3540</v>
      </c>
      <c r="F2411" s="662" t="s">
        <v>3512</v>
      </c>
      <c r="G2411" s="662" t="s">
        <v>3928</v>
      </c>
      <c r="H2411" s="662" t="s">
        <v>597</v>
      </c>
      <c r="I2411" s="662" t="s">
        <v>3929</v>
      </c>
      <c r="J2411" s="662" t="s">
        <v>1158</v>
      </c>
      <c r="K2411" s="662" t="s">
        <v>3930</v>
      </c>
      <c r="L2411" s="663">
        <v>139.63999999999999</v>
      </c>
      <c r="M2411" s="663">
        <v>139.63999999999999</v>
      </c>
      <c r="N2411" s="662">
        <v>1</v>
      </c>
      <c r="O2411" s="745">
        <v>1</v>
      </c>
      <c r="P2411" s="663">
        <v>139.63999999999999</v>
      </c>
      <c r="Q2411" s="678">
        <v>1</v>
      </c>
      <c r="R2411" s="662">
        <v>1</v>
      </c>
      <c r="S2411" s="678">
        <v>1</v>
      </c>
      <c r="T2411" s="745">
        <v>1</v>
      </c>
      <c r="U2411" s="701">
        <v>1</v>
      </c>
    </row>
    <row r="2412" spans="1:21" ht="14.4" customHeight="1" x14ac:dyDescent="0.3">
      <c r="A2412" s="661">
        <v>4</v>
      </c>
      <c r="B2412" s="662" t="s">
        <v>3182</v>
      </c>
      <c r="C2412" s="662" t="s">
        <v>3520</v>
      </c>
      <c r="D2412" s="743" t="s">
        <v>5666</v>
      </c>
      <c r="E2412" s="744" t="s">
        <v>3540</v>
      </c>
      <c r="F2412" s="662" t="s">
        <v>3512</v>
      </c>
      <c r="G2412" s="662" t="s">
        <v>4531</v>
      </c>
      <c r="H2412" s="662" t="s">
        <v>597</v>
      </c>
      <c r="I2412" s="662" t="s">
        <v>1305</v>
      </c>
      <c r="J2412" s="662" t="s">
        <v>1306</v>
      </c>
      <c r="K2412" s="662" t="s">
        <v>4532</v>
      </c>
      <c r="L2412" s="663">
        <v>91.66</v>
      </c>
      <c r="M2412" s="663">
        <v>4033.04</v>
      </c>
      <c r="N2412" s="662">
        <v>44</v>
      </c>
      <c r="O2412" s="745">
        <v>13.5</v>
      </c>
      <c r="P2412" s="663">
        <v>1924.8599999999997</v>
      </c>
      <c r="Q2412" s="678">
        <v>0.47727272727272718</v>
      </c>
      <c r="R2412" s="662">
        <v>21</v>
      </c>
      <c r="S2412" s="678">
        <v>0.47727272727272729</v>
      </c>
      <c r="T2412" s="745">
        <v>7</v>
      </c>
      <c r="U2412" s="701">
        <v>0.51851851851851849</v>
      </c>
    </row>
    <row r="2413" spans="1:21" ht="14.4" customHeight="1" x14ac:dyDescent="0.3">
      <c r="A2413" s="661">
        <v>4</v>
      </c>
      <c r="B2413" s="662" t="s">
        <v>3182</v>
      </c>
      <c r="C2413" s="662" t="s">
        <v>3520</v>
      </c>
      <c r="D2413" s="743" t="s">
        <v>5666</v>
      </c>
      <c r="E2413" s="744" t="s">
        <v>3540</v>
      </c>
      <c r="F2413" s="662" t="s">
        <v>3512</v>
      </c>
      <c r="G2413" s="662" t="s">
        <v>4979</v>
      </c>
      <c r="H2413" s="662" t="s">
        <v>597</v>
      </c>
      <c r="I2413" s="662" t="s">
        <v>2545</v>
      </c>
      <c r="J2413" s="662" t="s">
        <v>2546</v>
      </c>
      <c r="K2413" s="662" t="s">
        <v>4980</v>
      </c>
      <c r="L2413" s="663">
        <v>657.67</v>
      </c>
      <c r="M2413" s="663">
        <v>1315.34</v>
      </c>
      <c r="N2413" s="662">
        <v>2</v>
      </c>
      <c r="O2413" s="745">
        <v>1</v>
      </c>
      <c r="P2413" s="663">
        <v>1315.34</v>
      </c>
      <c r="Q2413" s="678">
        <v>1</v>
      </c>
      <c r="R2413" s="662">
        <v>2</v>
      </c>
      <c r="S2413" s="678">
        <v>1</v>
      </c>
      <c r="T2413" s="745">
        <v>1</v>
      </c>
      <c r="U2413" s="701">
        <v>1</v>
      </c>
    </row>
    <row r="2414" spans="1:21" ht="14.4" customHeight="1" x14ac:dyDescent="0.3">
      <c r="A2414" s="661">
        <v>4</v>
      </c>
      <c r="B2414" s="662" t="s">
        <v>3182</v>
      </c>
      <c r="C2414" s="662" t="s">
        <v>3520</v>
      </c>
      <c r="D2414" s="743" t="s">
        <v>5666</v>
      </c>
      <c r="E2414" s="744" t="s">
        <v>3540</v>
      </c>
      <c r="F2414" s="662" t="s">
        <v>3512</v>
      </c>
      <c r="G2414" s="662" t="s">
        <v>4637</v>
      </c>
      <c r="H2414" s="662" t="s">
        <v>1373</v>
      </c>
      <c r="I2414" s="662" t="s">
        <v>4638</v>
      </c>
      <c r="J2414" s="662" t="s">
        <v>4639</v>
      </c>
      <c r="K2414" s="662" t="s">
        <v>1354</v>
      </c>
      <c r="L2414" s="663">
        <v>1780.88</v>
      </c>
      <c r="M2414" s="663">
        <v>5342.64</v>
      </c>
      <c r="N2414" s="662">
        <v>3</v>
      </c>
      <c r="O2414" s="745">
        <v>0.5</v>
      </c>
      <c r="P2414" s="663">
        <v>5342.64</v>
      </c>
      <c r="Q2414" s="678">
        <v>1</v>
      </c>
      <c r="R2414" s="662">
        <v>3</v>
      </c>
      <c r="S2414" s="678">
        <v>1</v>
      </c>
      <c r="T2414" s="745">
        <v>0.5</v>
      </c>
      <c r="U2414" s="701">
        <v>1</v>
      </c>
    </row>
    <row r="2415" spans="1:21" ht="14.4" customHeight="1" x14ac:dyDescent="0.3">
      <c r="A2415" s="661">
        <v>4</v>
      </c>
      <c r="B2415" s="662" t="s">
        <v>3182</v>
      </c>
      <c r="C2415" s="662" t="s">
        <v>3520</v>
      </c>
      <c r="D2415" s="743" t="s">
        <v>5666</v>
      </c>
      <c r="E2415" s="744" t="s">
        <v>3540</v>
      </c>
      <c r="F2415" s="662" t="s">
        <v>3512</v>
      </c>
      <c r="G2415" s="662" t="s">
        <v>3602</v>
      </c>
      <c r="H2415" s="662" t="s">
        <v>1373</v>
      </c>
      <c r="I2415" s="662" t="s">
        <v>2312</v>
      </c>
      <c r="J2415" s="662" t="s">
        <v>1539</v>
      </c>
      <c r="K2415" s="662" t="s">
        <v>2313</v>
      </c>
      <c r="L2415" s="663">
        <v>53.57</v>
      </c>
      <c r="M2415" s="663">
        <v>53.57</v>
      </c>
      <c r="N2415" s="662">
        <v>1</v>
      </c>
      <c r="O2415" s="745">
        <v>0.5</v>
      </c>
      <c r="P2415" s="663"/>
      <c r="Q2415" s="678">
        <v>0</v>
      </c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4</v>
      </c>
      <c r="B2416" s="662" t="s">
        <v>3182</v>
      </c>
      <c r="C2416" s="662" t="s">
        <v>3520</v>
      </c>
      <c r="D2416" s="743" t="s">
        <v>5666</v>
      </c>
      <c r="E2416" s="744" t="s">
        <v>3540</v>
      </c>
      <c r="F2416" s="662" t="s">
        <v>3512</v>
      </c>
      <c r="G2416" s="662" t="s">
        <v>3602</v>
      </c>
      <c r="H2416" s="662" t="s">
        <v>1373</v>
      </c>
      <c r="I2416" s="662" t="s">
        <v>1538</v>
      </c>
      <c r="J2416" s="662" t="s">
        <v>1539</v>
      </c>
      <c r="K2416" s="662" t="s">
        <v>1540</v>
      </c>
      <c r="L2416" s="663">
        <v>133.94</v>
      </c>
      <c r="M2416" s="663">
        <v>1205.46</v>
      </c>
      <c r="N2416" s="662">
        <v>9</v>
      </c>
      <c r="O2416" s="745">
        <v>4</v>
      </c>
      <c r="P2416" s="663">
        <v>803.6400000000001</v>
      </c>
      <c r="Q2416" s="678">
        <v>0.66666666666666674</v>
      </c>
      <c r="R2416" s="662">
        <v>6</v>
      </c>
      <c r="S2416" s="678">
        <v>0.66666666666666663</v>
      </c>
      <c r="T2416" s="745">
        <v>2.5</v>
      </c>
      <c r="U2416" s="701">
        <v>0.625</v>
      </c>
    </row>
    <row r="2417" spans="1:21" ht="14.4" customHeight="1" x14ac:dyDescent="0.3">
      <c r="A2417" s="661">
        <v>4</v>
      </c>
      <c r="B2417" s="662" t="s">
        <v>3182</v>
      </c>
      <c r="C2417" s="662" t="s">
        <v>3520</v>
      </c>
      <c r="D2417" s="743" t="s">
        <v>5666</v>
      </c>
      <c r="E2417" s="744" t="s">
        <v>3540</v>
      </c>
      <c r="F2417" s="662" t="s">
        <v>3512</v>
      </c>
      <c r="G2417" s="662" t="s">
        <v>3602</v>
      </c>
      <c r="H2417" s="662" t="s">
        <v>597</v>
      </c>
      <c r="I2417" s="662" t="s">
        <v>3835</v>
      </c>
      <c r="J2417" s="662" t="s">
        <v>3836</v>
      </c>
      <c r="K2417" s="662" t="s">
        <v>3837</v>
      </c>
      <c r="L2417" s="663">
        <v>133.94</v>
      </c>
      <c r="M2417" s="663">
        <v>8706.1000000000022</v>
      </c>
      <c r="N2417" s="662">
        <v>65</v>
      </c>
      <c r="O2417" s="745">
        <v>34</v>
      </c>
      <c r="P2417" s="663">
        <v>4018.2000000000012</v>
      </c>
      <c r="Q2417" s="678">
        <v>0.46153846153846156</v>
      </c>
      <c r="R2417" s="662">
        <v>30</v>
      </c>
      <c r="S2417" s="678">
        <v>0.46153846153846156</v>
      </c>
      <c r="T2417" s="745">
        <v>18.5</v>
      </c>
      <c r="U2417" s="701">
        <v>0.54411764705882348</v>
      </c>
    </row>
    <row r="2418" spans="1:21" ht="14.4" customHeight="1" x14ac:dyDescent="0.3">
      <c r="A2418" s="661">
        <v>4</v>
      </c>
      <c r="B2418" s="662" t="s">
        <v>3182</v>
      </c>
      <c r="C2418" s="662" t="s">
        <v>3520</v>
      </c>
      <c r="D2418" s="743" t="s">
        <v>5666</v>
      </c>
      <c r="E2418" s="744" t="s">
        <v>3540</v>
      </c>
      <c r="F2418" s="662" t="s">
        <v>3513</v>
      </c>
      <c r="G2418" s="662" t="s">
        <v>3603</v>
      </c>
      <c r="H2418" s="662" t="s">
        <v>597</v>
      </c>
      <c r="I2418" s="662" t="s">
        <v>3604</v>
      </c>
      <c r="J2418" s="662" t="s">
        <v>3605</v>
      </c>
      <c r="K2418" s="662"/>
      <c r="L2418" s="663">
        <v>0</v>
      </c>
      <c r="M2418" s="663">
        <v>0</v>
      </c>
      <c r="N2418" s="662">
        <v>11</v>
      </c>
      <c r="O2418" s="745">
        <v>11</v>
      </c>
      <c r="P2418" s="663">
        <v>0</v>
      </c>
      <c r="Q2418" s="678"/>
      <c r="R2418" s="662">
        <v>9</v>
      </c>
      <c r="S2418" s="678">
        <v>0.81818181818181823</v>
      </c>
      <c r="T2418" s="745">
        <v>9</v>
      </c>
      <c r="U2418" s="701">
        <v>0.81818181818181823</v>
      </c>
    </row>
    <row r="2419" spans="1:21" ht="14.4" customHeight="1" x14ac:dyDescent="0.3">
      <c r="A2419" s="661">
        <v>4</v>
      </c>
      <c r="B2419" s="662" t="s">
        <v>3182</v>
      </c>
      <c r="C2419" s="662" t="s">
        <v>3520</v>
      </c>
      <c r="D2419" s="743" t="s">
        <v>5666</v>
      </c>
      <c r="E2419" s="744" t="s">
        <v>3540</v>
      </c>
      <c r="F2419" s="662" t="s">
        <v>3514</v>
      </c>
      <c r="G2419" s="662" t="s">
        <v>3976</v>
      </c>
      <c r="H2419" s="662" t="s">
        <v>597</v>
      </c>
      <c r="I2419" s="662" t="s">
        <v>3977</v>
      </c>
      <c r="J2419" s="662" t="s">
        <v>3978</v>
      </c>
      <c r="K2419" s="662" t="s">
        <v>3979</v>
      </c>
      <c r="L2419" s="663">
        <v>410</v>
      </c>
      <c r="M2419" s="663">
        <v>410</v>
      </c>
      <c r="N2419" s="662">
        <v>1</v>
      </c>
      <c r="O2419" s="745">
        <v>1</v>
      </c>
      <c r="P2419" s="663">
        <v>410</v>
      </c>
      <c r="Q2419" s="678">
        <v>1</v>
      </c>
      <c r="R2419" s="662">
        <v>1</v>
      </c>
      <c r="S2419" s="678">
        <v>1</v>
      </c>
      <c r="T2419" s="745">
        <v>1</v>
      </c>
      <c r="U2419" s="701">
        <v>1</v>
      </c>
    </row>
    <row r="2420" spans="1:21" ht="14.4" customHeight="1" x14ac:dyDescent="0.3">
      <c r="A2420" s="661">
        <v>4</v>
      </c>
      <c r="B2420" s="662" t="s">
        <v>3182</v>
      </c>
      <c r="C2420" s="662" t="s">
        <v>3520</v>
      </c>
      <c r="D2420" s="743" t="s">
        <v>5666</v>
      </c>
      <c r="E2420" s="744" t="s">
        <v>3540</v>
      </c>
      <c r="F2420" s="662" t="s">
        <v>3514</v>
      </c>
      <c r="G2420" s="662" t="s">
        <v>3768</v>
      </c>
      <c r="H2420" s="662" t="s">
        <v>597</v>
      </c>
      <c r="I2420" s="662" t="s">
        <v>3840</v>
      </c>
      <c r="J2420" s="662" t="s">
        <v>3841</v>
      </c>
      <c r="K2420" s="662" t="s">
        <v>3842</v>
      </c>
      <c r="L2420" s="663">
        <v>900</v>
      </c>
      <c r="M2420" s="663">
        <v>900</v>
      </c>
      <c r="N2420" s="662">
        <v>1</v>
      </c>
      <c r="O2420" s="745">
        <v>1</v>
      </c>
      <c r="P2420" s="663">
        <v>900</v>
      </c>
      <c r="Q2420" s="678">
        <v>1</v>
      </c>
      <c r="R2420" s="662">
        <v>1</v>
      </c>
      <c r="S2420" s="678">
        <v>1</v>
      </c>
      <c r="T2420" s="745">
        <v>1</v>
      </c>
      <c r="U2420" s="701">
        <v>1</v>
      </c>
    </row>
    <row r="2421" spans="1:21" ht="14.4" customHeight="1" x14ac:dyDescent="0.3">
      <c r="A2421" s="661">
        <v>4</v>
      </c>
      <c r="B2421" s="662" t="s">
        <v>3182</v>
      </c>
      <c r="C2421" s="662" t="s">
        <v>3520</v>
      </c>
      <c r="D2421" s="743" t="s">
        <v>5666</v>
      </c>
      <c r="E2421" s="744" t="s">
        <v>3540</v>
      </c>
      <c r="F2421" s="662" t="s">
        <v>3514</v>
      </c>
      <c r="G2421" s="662" t="s">
        <v>3768</v>
      </c>
      <c r="H2421" s="662" t="s">
        <v>597</v>
      </c>
      <c r="I2421" s="662" t="s">
        <v>3810</v>
      </c>
      <c r="J2421" s="662" t="s">
        <v>3811</v>
      </c>
      <c r="K2421" s="662" t="s">
        <v>3812</v>
      </c>
      <c r="L2421" s="663">
        <v>378.48</v>
      </c>
      <c r="M2421" s="663">
        <v>378.48</v>
      </c>
      <c r="N2421" s="662">
        <v>1</v>
      </c>
      <c r="O2421" s="745">
        <v>1</v>
      </c>
      <c r="P2421" s="663">
        <v>378.48</v>
      </c>
      <c r="Q2421" s="678">
        <v>1</v>
      </c>
      <c r="R2421" s="662">
        <v>1</v>
      </c>
      <c r="S2421" s="678">
        <v>1</v>
      </c>
      <c r="T2421" s="745">
        <v>1</v>
      </c>
      <c r="U2421" s="701">
        <v>1</v>
      </c>
    </row>
    <row r="2422" spans="1:21" ht="14.4" customHeight="1" x14ac:dyDescent="0.3">
      <c r="A2422" s="661">
        <v>4</v>
      </c>
      <c r="B2422" s="662" t="s">
        <v>3182</v>
      </c>
      <c r="C2422" s="662" t="s">
        <v>3520</v>
      </c>
      <c r="D2422" s="743" t="s">
        <v>5666</v>
      </c>
      <c r="E2422" s="744" t="s">
        <v>3549</v>
      </c>
      <c r="F2422" s="662" t="s">
        <v>3512</v>
      </c>
      <c r="G2422" s="662" t="s">
        <v>3573</v>
      </c>
      <c r="H2422" s="662" t="s">
        <v>1373</v>
      </c>
      <c r="I2422" s="662" t="s">
        <v>1641</v>
      </c>
      <c r="J2422" s="662" t="s">
        <v>1557</v>
      </c>
      <c r="K2422" s="662" t="s">
        <v>3351</v>
      </c>
      <c r="L2422" s="663">
        <v>150.04</v>
      </c>
      <c r="M2422" s="663">
        <v>150.04</v>
      </c>
      <c r="N2422" s="662">
        <v>1</v>
      </c>
      <c r="O2422" s="745">
        <v>1</v>
      </c>
      <c r="P2422" s="663">
        <v>150.04</v>
      </c>
      <c r="Q2422" s="678">
        <v>1</v>
      </c>
      <c r="R2422" s="662">
        <v>1</v>
      </c>
      <c r="S2422" s="678">
        <v>1</v>
      </c>
      <c r="T2422" s="745">
        <v>1</v>
      </c>
      <c r="U2422" s="701">
        <v>1</v>
      </c>
    </row>
    <row r="2423" spans="1:21" ht="14.4" customHeight="1" x14ac:dyDescent="0.3">
      <c r="A2423" s="661">
        <v>4</v>
      </c>
      <c r="B2423" s="662" t="s">
        <v>3182</v>
      </c>
      <c r="C2423" s="662" t="s">
        <v>3520</v>
      </c>
      <c r="D2423" s="743" t="s">
        <v>5666</v>
      </c>
      <c r="E2423" s="744" t="s">
        <v>3553</v>
      </c>
      <c r="F2423" s="662" t="s">
        <v>3512</v>
      </c>
      <c r="G2423" s="662" t="s">
        <v>3998</v>
      </c>
      <c r="H2423" s="662" t="s">
        <v>1373</v>
      </c>
      <c r="I2423" s="662" t="s">
        <v>3061</v>
      </c>
      <c r="J2423" s="662" t="s">
        <v>3494</v>
      </c>
      <c r="K2423" s="662" t="s">
        <v>3495</v>
      </c>
      <c r="L2423" s="663">
        <v>15.57</v>
      </c>
      <c r="M2423" s="663">
        <v>46.71</v>
      </c>
      <c r="N2423" s="662">
        <v>3</v>
      </c>
      <c r="O2423" s="745">
        <v>0.5</v>
      </c>
      <c r="P2423" s="663">
        <v>46.71</v>
      </c>
      <c r="Q2423" s="678">
        <v>1</v>
      </c>
      <c r="R2423" s="662">
        <v>3</v>
      </c>
      <c r="S2423" s="678">
        <v>1</v>
      </c>
      <c r="T2423" s="745">
        <v>0.5</v>
      </c>
      <c r="U2423" s="701">
        <v>1</v>
      </c>
    </row>
    <row r="2424" spans="1:21" ht="14.4" customHeight="1" x14ac:dyDescent="0.3">
      <c r="A2424" s="661">
        <v>4</v>
      </c>
      <c r="B2424" s="662" t="s">
        <v>3182</v>
      </c>
      <c r="C2424" s="662" t="s">
        <v>3520</v>
      </c>
      <c r="D2424" s="743" t="s">
        <v>5666</v>
      </c>
      <c r="E2424" s="744" t="s">
        <v>3553</v>
      </c>
      <c r="F2424" s="662" t="s">
        <v>3512</v>
      </c>
      <c r="G2424" s="662" t="s">
        <v>4001</v>
      </c>
      <c r="H2424" s="662" t="s">
        <v>597</v>
      </c>
      <c r="I2424" s="662" t="s">
        <v>1104</v>
      </c>
      <c r="J2424" s="662" t="s">
        <v>662</v>
      </c>
      <c r="K2424" s="662" t="s">
        <v>4002</v>
      </c>
      <c r="L2424" s="663">
        <v>33.840000000000003</v>
      </c>
      <c r="M2424" s="663">
        <v>67.680000000000007</v>
      </c>
      <c r="N2424" s="662">
        <v>2</v>
      </c>
      <c r="O2424" s="745">
        <v>2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4</v>
      </c>
      <c r="B2425" s="662" t="s">
        <v>3182</v>
      </c>
      <c r="C2425" s="662" t="s">
        <v>3520</v>
      </c>
      <c r="D2425" s="743" t="s">
        <v>5666</v>
      </c>
      <c r="E2425" s="744" t="s">
        <v>3553</v>
      </c>
      <c r="F2425" s="662" t="s">
        <v>3512</v>
      </c>
      <c r="G2425" s="662" t="s">
        <v>4572</v>
      </c>
      <c r="H2425" s="662" t="s">
        <v>597</v>
      </c>
      <c r="I2425" s="662" t="s">
        <v>4573</v>
      </c>
      <c r="J2425" s="662" t="s">
        <v>4574</v>
      </c>
      <c r="K2425" s="662" t="s">
        <v>4575</v>
      </c>
      <c r="L2425" s="663">
        <v>61.44</v>
      </c>
      <c r="M2425" s="663">
        <v>1351.6800000000003</v>
      </c>
      <c r="N2425" s="662">
        <v>22</v>
      </c>
      <c r="O2425" s="745">
        <v>11.5</v>
      </c>
      <c r="P2425" s="663">
        <v>860.16000000000031</v>
      </c>
      <c r="Q2425" s="678">
        <v>0.63636363636363646</v>
      </c>
      <c r="R2425" s="662">
        <v>14</v>
      </c>
      <c r="S2425" s="678">
        <v>0.63636363636363635</v>
      </c>
      <c r="T2425" s="745">
        <v>7.5</v>
      </c>
      <c r="U2425" s="701">
        <v>0.65217391304347827</v>
      </c>
    </row>
    <row r="2426" spans="1:21" ht="14.4" customHeight="1" x14ac:dyDescent="0.3">
      <c r="A2426" s="661">
        <v>4</v>
      </c>
      <c r="B2426" s="662" t="s">
        <v>3182</v>
      </c>
      <c r="C2426" s="662" t="s">
        <v>3520</v>
      </c>
      <c r="D2426" s="743" t="s">
        <v>5666</v>
      </c>
      <c r="E2426" s="744" t="s">
        <v>3553</v>
      </c>
      <c r="F2426" s="662" t="s">
        <v>3512</v>
      </c>
      <c r="G2426" s="662" t="s">
        <v>3573</v>
      </c>
      <c r="H2426" s="662" t="s">
        <v>1373</v>
      </c>
      <c r="I2426" s="662" t="s">
        <v>1641</v>
      </c>
      <c r="J2426" s="662" t="s">
        <v>1557</v>
      </c>
      <c r="K2426" s="662" t="s">
        <v>3351</v>
      </c>
      <c r="L2426" s="663">
        <v>154.36000000000001</v>
      </c>
      <c r="M2426" s="663">
        <v>154.36000000000001</v>
      </c>
      <c r="N2426" s="662">
        <v>1</v>
      </c>
      <c r="O2426" s="745">
        <v>0.5</v>
      </c>
      <c r="P2426" s="663">
        <v>154.36000000000001</v>
      </c>
      <c r="Q2426" s="678">
        <v>1</v>
      </c>
      <c r="R2426" s="662">
        <v>1</v>
      </c>
      <c r="S2426" s="678">
        <v>1</v>
      </c>
      <c r="T2426" s="745">
        <v>0.5</v>
      </c>
      <c r="U2426" s="701">
        <v>1</v>
      </c>
    </row>
    <row r="2427" spans="1:21" ht="14.4" customHeight="1" x14ac:dyDescent="0.3">
      <c r="A2427" s="661">
        <v>4</v>
      </c>
      <c r="B2427" s="662" t="s">
        <v>3182</v>
      </c>
      <c r="C2427" s="662" t="s">
        <v>3520</v>
      </c>
      <c r="D2427" s="743" t="s">
        <v>5666</v>
      </c>
      <c r="E2427" s="744" t="s">
        <v>3553</v>
      </c>
      <c r="F2427" s="662" t="s">
        <v>3512</v>
      </c>
      <c r="G2427" s="662" t="s">
        <v>5573</v>
      </c>
      <c r="H2427" s="662" t="s">
        <v>597</v>
      </c>
      <c r="I2427" s="662" t="s">
        <v>5574</v>
      </c>
      <c r="J2427" s="662" t="s">
        <v>5575</v>
      </c>
      <c r="K2427" s="662" t="s">
        <v>5576</v>
      </c>
      <c r="L2427" s="663">
        <v>53.38</v>
      </c>
      <c r="M2427" s="663">
        <v>53.38</v>
      </c>
      <c r="N2427" s="662">
        <v>1</v>
      </c>
      <c r="O2427" s="745">
        <v>0.5</v>
      </c>
      <c r="P2427" s="663">
        <v>53.38</v>
      </c>
      <c r="Q2427" s="678">
        <v>1</v>
      </c>
      <c r="R2427" s="662">
        <v>1</v>
      </c>
      <c r="S2427" s="678">
        <v>1</v>
      </c>
      <c r="T2427" s="745">
        <v>0.5</v>
      </c>
      <c r="U2427" s="701">
        <v>1</v>
      </c>
    </row>
    <row r="2428" spans="1:21" ht="14.4" customHeight="1" x14ac:dyDescent="0.3">
      <c r="A2428" s="661">
        <v>4</v>
      </c>
      <c r="B2428" s="662" t="s">
        <v>3182</v>
      </c>
      <c r="C2428" s="662" t="s">
        <v>3520</v>
      </c>
      <c r="D2428" s="743" t="s">
        <v>5666</v>
      </c>
      <c r="E2428" s="744" t="s">
        <v>3553</v>
      </c>
      <c r="F2428" s="662" t="s">
        <v>3512</v>
      </c>
      <c r="G2428" s="662" t="s">
        <v>3849</v>
      </c>
      <c r="H2428" s="662" t="s">
        <v>1373</v>
      </c>
      <c r="I2428" s="662" t="s">
        <v>4008</v>
      </c>
      <c r="J2428" s="662" t="s">
        <v>3854</v>
      </c>
      <c r="K2428" s="662" t="s">
        <v>4009</v>
      </c>
      <c r="L2428" s="663">
        <v>141.09</v>
      </c>
      <c r="M2428" s="663">
        <v>141.09</v>
      </c>
      <c r="N2428" s="662">
        <v>1</v>
      </c>
      <c r="O2428" s="745">
        <v>1</v>
      </c>
      <c r="P2428" s="663">
        <v>141.09</v>
      </c>
      <c r="Q2428" s="678">
        <v>1</v>
      </c>
      <c r="R2428" s="662">
        <v>1</v>
      </c>
      <c r="S2428" s="678">
        <v>1</v>
      </c>
      <c r="T2428" s="745">
        <v>1</v>
      </c>
      <c r="U2428" s="701">
        <v>1</v>
      </c>
    </row>
    <row r="2429" spans="1:21" ht="14.4" customHeight="1" x14ac:dyDescent="0.3">
      <c r="A2429" s="661">
        <v>4</v>
      </c>
      <c r="B2429" s="662" t="s">
        <v>3182</v>
      </c>
      <c r="C2429" s="662" t="s">
        <v>3520</v>
      </c>
      <c r="D2429" s="743" t="s">
        <v>5666</v>
      </c>
      <c r="E2429" s="744" t="s">
        <v>3553</v>
      </c>
      <c r="F2429" s="662" t="s">
        <v>3512</v>
      </c>
      <c r="G2429" s="662" t="s">
        <v>3610</v>
      </c>
      <c r="H2429" s="662" t="s">
        <v>597</v>
      </c>
      <c r="I2429" s="662" t="s">
        <v>2450</v>
      </c>
      <c r="J2429" s="662" t="s">
        <v>2451</v>
      </c>
      <c r="K2429" s="662" t="s">
        <v>3439</v>
      </c>
      <c r="L2429" s="663">
        <v>78.33</v>
      </c>
      <c r="M2429" s="663">
        <v>1801.59</v>
      </c>
      <c r="N2429" s="662">
        <v>23</v>
      </c>
      <c r="O2429" s="745">
        <v>6</v>
      </c>
      <c r="P2429" s="663">
        <v>313.32</v>
      </c>
      <c r="Q2429" s="678">
        <v>0.17391304347826086</v>
      </c>
      <c r="R2429" s="662">
        <v>4</v>
      </c>
      <c r="S2429" s="678">
        <v>0.17391304347826086</v>
      </c>
      <c r="T2429" s="745">
        <v>1</v>
      </c>
      <c r="U2429" s="701">
        <v>0.16666666666666666</v>
      </c>
    </row>
    <row r="2430" spans="1:21" ht="14.4" customHeight="1" x14ac:dyDescent="0.3">
      <c r="A2430" s="661">
        <v>4</v>
      </c>
      <c r="B2430" s="662" t="s">
        <v>3182</v>
      </c>
      <c r="C2430" s="662" t="s">
        <v>3520</v>
      </c>
      <c r="D2430" s="743" t="s">
        <v>5666</v>
      </c>
      <c r="E2430" s="744" t="s">
        <v>3553</v>
      </c>
      <c r="F2430" s="662" t="s">
        <v>3512</v>
      </c>
      <c r="G2430" s="662" t="s">
        <v>3669</v>
      </c>
      <c r="H2430" s="662" t="s">
        <v>1373</v>
      </c>
      <c r="I2430" s="662" t="s">
        <v>3041</v>
      </c>
      <c r="J2430" s="662" t="s">
        <v>1532</v>
      </c>
      <c r="K2430" s="662" t="s">
        <v>3042</v>
      </c>
      <c r="L2430" s="663">
        <v>264</v>
      </c>
      <c r="M2430" s="663">
        <v>264</v>
      </c>
      <c r="N2430" s="662">
        <v>1</v>
      </c>
      <c r="O2430" s="745">
        <v>0.5</v>
      </c>
      <c r="P2430" s="663">
        <v>264</v>
      </c>
      <c r="Q2430" s="678">
        <v>1</v>
      </c>
      <c r="R2430" s="662">
        <v>1</v>
      </c>
      <c r="S2430" s="678">
        <v>1</v>
      </c>
      <c r="T2430" s="745">
        <v>0.5</v>
      </c>
      <c r="U2430" s="701">
        <v>1</v>
      </c>
    </row>
    <row r="2431" spans="1:21" ht="14.4" customHeight="1" x14ac:dyDescent="0.3">
      <c r="A2431" s="661">
        <v>4</v>
      </c>
      <c r="B2431" s="662" t="s">
        <v>3182</v>
      </c>
      <c r="C2431" s="662" t="s">
        <v>3520</v>
      </c>
      <c r="D2431" s="743" t="s">
        <v>5666</v>
      </c>
      <c r="E2431" s="744" t="s">
        <v>3553</v>
      </c>
      <c r="F2431" s="662" t="s">
        <v>3512</v>
      </c>
      <c r="G2431" s="662" t="s">
        <v>5200</v>
      </c>
      <c r="H2431" s="662" t="s">
        <v>597</v>
      </c>
      <c r="I2431" s="662" t="s">
        <v>5201</v>
      </c>
      <c r="J2431" s="662" t="s">
        <v>5202</v>
      </c>
      <c r="K2431" s="662" t="s">
        <v>5203</v>
      </c>
      <c r="L2431" s="663">
        <v>0</v>
      </c>
      <c r="M2431" s="663">
        <v>0</v>
      </c>
      <c r="N2431" s="662">
        <v>16</v>
      </c>
      <c r="O2431" s="745">
        <v>2.5</v>
      </c>
      <c r="P2431" s="663">
        <v>0</v>
      </c>
      <c r="Q2431" s="678"/>
      <c r="R2431" s="662">
        <v>16</v>
      </c>
      <c r="S2431" s="678">
        <v>1</v>
      </c>
      <c r="T2431" s="745">
        <v>2.5</v>
      </c>
      <c r="U2431" s="701">
        <v>1</v>
      </c>
    </row>
    <row r="2432" spans="1:21" ht="14.4" customHeight="1" x14ac:dyDescent="0.3">
      <c r="A2432" s="661">
        <v>4</v>
      </c>
      <c r="B2432" s="662" t="s">
        <v>3182</v>
      </c>
      <c r="C2432" s="662" t="s">
        <v>3520</v>
      </c>
      <c r="D2432" s="743" t="s">
        <v>5666</v>
      </c>
      <c r="E2432" s="744" t="s">
        <v>3553</v>
      </c>
      <c r="F2432" s="662" t="s">
        <v>3512</v>
      </c>
      <c r="G2432" s="662" t="s">
        <v>3624</v>
      </c>
      <c r="H2432" s="662" t="s">
        <v>597</v>
      </c>
      <c r="I2432" s="662" t="s">
        <v>5577</v>
      </c>
      <c r="J2432" s="662" t="s">
        <v>5578</v>
      </c>
      <c r="K2432" s="662" t="s">
        <v>5579</v>
      </c>
      <c r="L2432" s="663">
        <v>64.56</v>
      </c>
      <c r="M2432" s="663">
        <v>64.56</v>
      </c>
      <c r="N2432" s="662">
        <v>1</v>
      </c>
      <c r="O2432" s="745">
        <v>0.5</v>
      </c>
      <c r="P2432" s="663">
        <v>64.56</v>
      </c>
      <c r="Q2432" s="678">
        <v>1</v>
      </c>
      <c r="R2432" s="662">
        <v>1</v>
      </c>
      <c r="S2432" s="678">
        <v>1</v>
      </c>
      <c r="T2432" s="745">
        <v>0.5</v>
      </c>
      <c r="U2432" s="701">
        <v>1</v>
      </c>
    </row>
    <row r="2433" spans="1:21" ht="14.4" customHeight="1" x14ac:dyDescent="0.3">
      <c r="A2433" s="661">
        <v>4</v>
      </c>
      <c r="B2433" s="662" t="s">
        <v>3182</v>
      </c>
      <c r="C2433" s="662" t="s">
        <v>3520</v>
      </c>
      <c r="D2433" s="743" t="s">
        <v>5666</v>
      </c>
      <c r="E2433" s="744" t="s">
        <v>3553</v>
      </c>
      <c r="F2433" s="662" t="s">
        <v>3512</v>
      </c>
      <c r="G2433" s="662" t="s">
        <v>3719</v>
      </c>
      <c r="H2433" s="662" t="s">
        <v>597</v>
      </c>
      <c r="I2433" s="662" t="s">
        <v>752</v>
      </c>
      <c r="J2433" s="662" t="s">
        <v>753</v>
      </c>
      <c r="K2433" s="662" t="s">
        <v>3302</v>
      </c>
      <c r="L2433" s="663">
        <v>110.28</v>
      </c>
      <c r="M2433" s="663">
        <v>661.68000000000006</v>
      </c>
      <c r="N2433" s="662">
        <v>6</v>
      </c>
      <c r="O2433" s="745">
        <v>3</v>
      </c>
      <c r="P2433" s="663">
        <v>441.12</v>
      </c>
      <c r="Q2433" s="678">
        <v>0.66666666666666663</v>
      </c>
      <c r="R2433" s="662">
        <v>4</v>
      </c>
      <c r="S2433" s="678">
        <v>0.66666666666666663</v>
      </c>
      <c r="T2433" s="745">
        <v>1.5</v>
      </c>
      <c r="U2433" s="701">
        <v>0.5</v>
      </c>
    </row>
    <row r="2434" spans="1:21" ht="14.4" customHeight="1" x14ac:dyDescent="0.3">
      <c r="A2434" s="661">
        <v>4</v>
      </c>
      <c r="B2434" s="662" t="s">
        <v>3182</v>
      </c>
      <c r="C2434" s="662" t="s">
        <v>3520</v>
      </c>
      <c r="D2434" s="743" t="s">
        <v>5666</v>
      </c>
      <c r="E2434" s="744" t="s">
        <v>3553</v>
      </c>
      <c r="F2434" s="662" t="s">
        <v>3512</v>
      </c>
      <c r="G2434" s="662" t="s">
        <v>5243</v>
      </c>
      <c r="H2434" s="662" t="s">
        <v>597</v>
      </c>
      <c r="I2434" s="662" t="s">
        <v>5569</v>
      </c>
      <c r="J2434" s="662" t="s">
        <v>2552</v>
      </c>
      <c r="K2434" s="662" t="s">
        <v>3696</v>
      </c>
      <c r="L2434" s="663">
        <v>31.06</v>
      </c>
      <c r="M2434" s="663">
        <v>124.24</v>
      </c>
      <c r="N2434" s="662">
        <v>4</v>
      </c>
      <c r="O2434" s="745">
        <v>1.5</v>
      </c>
      <c r="P2434" s="663">
        <v>62.12</v>
      </c>
      <c r="Q2434" s="678">
        <v>0.5</v>
      </c>
      <c r="R2434" s="662">
        <v>2</v>
      </c>
      <c r="S2434" s="678">
        <v>0.5</v>
      </c>
      <c r="T2434" s="745">
        <v>1</v>
      </c>
      <c r="U2434" s="701">
        <v>0.66666666666666663</v>
      </c>
    </row>
    <row r="2435" spans="1:21" ht="14.4" customHeight="1" x14ac:dyDescent="0.3">
      <c r="A2435" s="661">
        <v>4</v>
      </c>
      <c r="B2435" s="662" t="s">
        <v>3182</v>
      </c>
      <c r="C2435" s="662" t="s">
        <v>3520</v>
      </c>
      <c r="D2435" s="743" t="s">
        <v>5666</v>
      </c>
      <c r="E2435" s="744" t="s">
        <v>3553</v>
      </c>
      <c r="F2435" s="662" t="s">
        <v>3512</v>
      </c>
      <c r="G2435" s="662" t="s">
        <v>5243</v>
      </c>
      <c r="H2435" s="662" t="s">
        <v>597</v>
      </c>
      <c r="I2435" s="662" t="s">
        <v>891</v>
      </c>
      <c r="J2435" s="662" t="s">
        <v>2552</v>
      </c>
      <c r="K2435" s="662" t="s">
        <v>2553</v>
      </c>
      <c r="L2435" s="663">
        <v>37.520000000000003</v>
      </c>
      <c r="M2435" s="663">
        <v>112.56</v>
      </c>
      <c r="N2435" s="662">
        <v>3</v>
      </c>
      <c r="O2435" s="745">
        <v>0.5</v>
      </c>
      <c r="P2435" s="663">
        <v>112.56</v>
      </c>
      <c r="Q2435" s="678">
        <v>1</v>
      </c>
      <c r="R2435" s="662">
        <v>3</v>
      </c>
      <c r="S2435" s="678">
        <v>1</v>
      </c>
      <c r="T2435" s="745">
        <v>0.5</v>
      </c>
      <c r="U2435" s="701">
        <v>1</v>
      </c>
    </row>
    <row r="2436" spans="1:21" ht="14.4" customHeight="1" x14ac:dyDescent="0.3">
      <c r="A2436" s="661">
        <v>4</v>
      </c>
      <c r="B2436" s="662" t="s">
        <v>3182</v>
      </c>
      <c r="C2436" s="662" t="s">
        <v>3520</v>
      </c>
      <c r="D2436" s="743" t="s">
        <v>5666</v>
      </c>
      <c r="E2436" s="744" t="s">
        <v>3553</v>
      </c>
      <c r="F2436" s="662" t="s">
        <v>3512</v>
      </c>
      <c r="G2436" s="662" t="s">
        <v>3723</v>
      </c>
      <c r="H2436" s="662" t="s">
        <v>597</v>
      </c>
      <c r="I2436" s="662" t="s">
        <v>3724</v>
      </c>
      <c r="J2436" s="662" t="s">
        <v>2491</v>
      </c>
      <c r="K2436" s="662" t="s">
        <v>3725</v>
      </c>
      <c r="L2436" s="663">
        <v>2991.23</v>
      </c>
      <c r="M2436" s="663">
        <v>17947.38</v>
      </c>
      <c r="N2436" s="662">
        <v>6</v>
      </c>
      <c r="O2436" s="745">
        <v>1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4</v>
      </c>
      <c r="B2437" s="662" t="s">
        <v>3182</v>
      </c>
      <c r="C2437" s="662" t="s">
        <v>3520</v>
      </c>
      <c r="D2437" s="743" t="s">
        <v>5666</v>
      </c>
      <c r="E2437" s="744" t="s">
        <v>3553</v>
      </c>
      <c r="F2437" s="662" t="s">
        <v>3512</v>
      </c>
      <c r="G2437" s="662" t="s">
        <v>3864</v>
      </c>
      <c r="H2437" s="662" t="s">
        <v>597</v>
      </c>
      <c r="I2437" s="662" t="s">
        <v>1875</v>
      </c>
      <c r="J2437" s="662" t="s">
        <v>1876</v>
      </c>
      <c r="K2437" s="662" t="s">
        <v>3865</v>
      </c>
      <c r="L2437" s="663">
        <v>107.27</v>
      </c>
      <c r="M2437" s="663">
        <v>643.62</v>
      </c>
      <c r="N2437" s="662">
        <v>6</v>
      </c>
      <c r="O2437" s="745">
        <v>0.5</v>
      </c>
      <c r="P2437" s="663">
        <v>643.62</v>
      </c>
      <c r="Q2437" s="678">
        <v>1</v>
      </c>
      <c r="R2437" s="662">
        <v>6</v>
      </c>
      <c r="S2437" s="678">
        <v>1</v>
      </c>
      <c r="T2437" s="745">
        <v>0.5</v>
      </c>
      <c r="U2437" s="701">
        <v>1</v>
      </c>
    </row>
    <row r="2438" spans="1:21" ht="14.4" customHeight="1" x14ac:dyDescent="0.3">
      <c r="A2438" s="661">
        <v>4</v>
      </c>
      <c r="B2438" s="662" t="s">
        <v>3182</v>
      </c>
      <c r="C2438" s="662" t="s">
        <v>3520</v>
      </c>
      <c r="D2438" s="743" t="s">
        <v>5666</v>
      </c>
      <c r="E2438" s="744" t="s">
        <v>3553</v>
      </c>
      <c r="F2438" s="662" t="s">
        <v>3512</v>
      </c>
      <c r="G2438" s="662" t="s">
        <v>3577</v>
      </c>
      <c r="H2438" s="662" t="s">
        <v>597</v>
      </c>
      <c r="I2438" s="662" t="s">
        <v>1131</v>
      </c>
      <c r="J2438" s="662" t="s">
        <v>3578</v>
      </c>
      <c r="K2438" s="662" t="s">
        <v>3579</v>
      </c>
      <c r="L2438" s="663">
        <v>0</v>
      </c>
      <c r="M2438" s="663">
        <v>0</v>
      </c>
      <c r="N2438" s="662">
        <v>2</v>
      </c>
      <c r="O2438" s="745">
        <v>0.5</v>
      </c>
      <c r="P2438" s="663">
        <v>0</v>
      </c>
      <c r="Q2438" s="678"/>
      <c r="R2438" s="662">
        <v>2</v>
      </c>
      <c r="S2438" s="678">
        <v>1</v>
      </c>
      <c r="T2438" s="745">
        <v>0.5</v>
      </c>
      <c r="U2438" s="701">
        <v>1</v>
      </c>
    </row>
    <row r="2439" spans="1:21" ht="14.4" customHeight="1" x14ac:dyDescent="0.3">
      <c r="A2439" s="661">
        <v>4</v>
      </c>
      <c r="B2439" s="662" t="s">
        <v>3182</v>
      </c>
      <c r="C2439" s="662" t="s">
        <v>3520</v>
      </c>
      <c r="D2439" s="743" t="s">
        <v>5666</v>
      </c>
      <c r="E2439" s="744" t="s">
        <v>3553</v>
      </c>
      <c r="F2439" s="662" t="s">
        <v>3512</v>
      </c>
      <c r="G2439" s="662" t="s">
        <v>4594</v>
      </c>
      <c r="H2439" s="662" t="s">
        <v>597</v>
      </c>
      <c r="I2439" s="662" t="s">
        <v>5580</v>
      </c>
      <c r="J2439" s="662" t="s">
        <v>5581</v>
      </c>
      <c r="K2439" s="662" t="s">
        <v>5582</v>
      </c>
      <c r="L2439" s="663">
        <v>89.91</v>
      </c>
      <c r="M2439" s="663">
        <v>179.82</v>
      </c>
      <c r="N2439" s="662">
        <v>2</v>
      </c>
      <c r="O2439" s="745">
        <v>0.5</v>
      </c>
      <c r="P2439" s="663">
        <v>179.82</v>
      </c>
      <c r="Q2439" s="678">
        <v>1</v>
      </c>
      <c r="R2439" s="662">
        <v>2</v>
      </c>
      <c r="S2439" s="678">
        <v>1</v>
      </c>
      <c r="T2439" s="745">
        <v>0.5</v>
      </c>
      <c r="U2439" s="701">
        <v>1</v>
      </c>
    </row>
    <row r="2440" spans="1:21" ht="14.4" customHeight="1" x14ac:dyDescent="0.3">
      <c r="A2440" s="661">
        <v>4</v>
      </c>
      <c r="B2440" s="662" t="s">
        <v>3182</v>
      </c>
      <c r="C2440" s="662" t="s">
        <v>3520</v>
      </c>
      <c r="D2440" s="743" t="s">
        <v>5666</v>
      </c>
      <c r="E2440" s="744" t="s">
        <v>3553</v>
      </c>
      <c r="F2440" s="662" t="s">
        <v>3512</v>
      </c>
      <c r="G2440" s="662" t="s">
        <v>3580</v>
      </c>
      <c r="H2440" s="662" t="s">
        <v>597</v>
      </c>
      <c r="I2440" s="662" t="s">
        <v>3581</v>
      </c>
      <c r="J2440" s="662" t="s">
        <v>939</v>
      </c>
      <c r="K2440" s="662" t="s">
        <v>3582</v>
      </c>
      <c r="L2440" s="663">
        <v>0</v>
      </c>
      <c r="M2440" s="663">
        <v>0</v>
      </c>
      <c r="N2440" s="662">
        <v>1</v>
      </c>
      <c r="O2440" s="745">
        <v>1</v>
      </c>
      <c r="P2440" s="663">
        <v>0</v>
      </c>
      <c r="Q2440" s="678"/>
      <c r="R2440" s="662">
        <v>1</v>
      </c>
      <c r="S2440" s="678">
        <v>1</v>
      </c>
      <c r="T2440" s="745">
        <v>1</v>
      </c>
      <c r="U2440" s="701">
        <v>1</v>
      </c>
    </row>
    <row r="2441" spans="1:21" ht="14.4" customHeight="1" x14ac:dyDescent="0.3">
      <c r="A2441" s="661">
        <v>4</v>
      </c>
      <c r="B2441" s="662" t="s">
        <v>3182</v>
      </c>
      <c r="C2441" s="662" t="s">
        <v>3520</v>
      </c>
      <c r="D2441" s="743" t="s">
        <v>5666</v>
      </c>
      <c r="E2441" s="744" t="s">
        <v>3553</v>
      </c>
      <c r="F2441" s="662" t="s">
        <v>3512</v>
      </c>
      <c r="G2441" s="662" t="s">
        <v>3805</v>
      </c>
      <c r="H2441" s="662" t="s">
        <v>597</v>
      </c>
      <c r="I2441" s="662" t="s">
        <v>4937</v>
      </c>
      <c r="J2441" s="662" t="s">
        <v>4875</v>
      </c>
      <c r="K2441" s="662" t="s">
        <v>4938</v>
      </c>
      <c r="L2441" s="663">
        <v>167.58</v>
      </c>
      <c r="M2441" s="663">
        <v>335.16</v>
      </c>
      <c r="N2441" s="662">
        <v>2</v>
      </c>
      <c r="O2441" s="745">
        <v>1.5</v>
      </c>
      <c r="P2441" s="663">
        <v>335.16</v>
      </c>
      <c r="Q2441" s="678">
        <v>1</v>
      </c>
      <c r="R2441" s="662">
        <v>2</v>
      </c>
      <c r="S2441" s="678">
        <v>1</v>
      </c>
      <c r="T2441" s="745">
        <v>1.5</v>
      </c>
      <c r="U2441" s="701">
        <v>1</v>
      </c>
    </row>
    <row r="2442" spans="1:21" ht="14.4" customHeight="1" x14ac:dyDescent="0.3">
      <c r="A2442" s="661">
        <v>4</v>
      </c>
      <c r="B2442" s="662" t="s">
        <v>3182</v>
      </c>
      <c r="C2442" s="662" t="s">
        <v>3520</v>
      </c>
      <c r="D2442" s="743" t="s">
        <v>5666</v>
      </c>
      <c r="E2442" s="744" t="s">
        <v>3553</v>
      </c>
      <c r="F2442" s="662" t="s">
        <v>3512</v>
      </c>
      <c r="G2442" s="662" t="s">
        <v>3805</v>
      </c>
      <c r="H2442" s="662" t="s">
        <v>597</v>
      </c>
      <c r="I2442" s="662" t="s">
        <v>1612</v>
      </c>
      <c r="J2442" s="662" t="s">
        <v>1613</v>
      </c>
      <c r="K2442" s="662" t="s">
        <v>3096</v>
      </c>
      <c r="L2442" s="663">
        <v>111.72</v>
      </c>
      <c r="M2442" s="663">
        <v>1340.64</v>
      </c>
      <c r="N2442" s="662">
        <v>12</v>
      </c>
      <c r="O2442" s="745">
        <v>7</v>
      </c>
      <c r="P2442" s="663">
        <v>893.7600000000001</v>
      </c>
      <c r="Q2442" s="678">
        <v>0.66666666666666674</v>
      </c>
      <c r="R2442" s="662">
        <v>8</v>
      </c>
      <c r="S2442" s="678">
        <v>0.66666666666666663</v>
      </c>
      <c r="T2442" s="745">
        <v>4.5</v>
      </c>
      <c r="U2442" s="701">
        <v>0.6428571428571429</v>
      </c>
    </row>
    <row r="2443" spans="1:21" ht="14.4" customHeight="1" x14ac:dyDescent="0.3">
      <c r="A2443" s="661">
        <v>4</v>
      </c>
      <c r="B2443" s="662" t="s">
        <v>3182</v>
      </c>
      <c r="C2443" s="662" t="s">
        <v>3520</v>
      </c>
      <c r="D2443" s="743" t="s">
        <v>5666</v>
      </c>
      <c r="E2443" s="744" t="s">
        <v>3553</v>
      </c>
      <c r="F2443" s="662" t="s">
        <v>3512</v>
      </c>
      <c r="G2443" s="662" t="s">
        <v>3805</v>
      </c>
      <c r="H2443" s="662" t="s">
        <v>597</v>
      </c>
      <c r="I2443" s="662" t="s">
        <v>1612</v>
      </c>
      <c r="J2443" s="662" t="s">
        <v>1613</v>
      </c>
      <c r="K2443" s="662" t="s">
        <v>3096</v>
      </c>
      <c r="L2443" s="663">
        <v>98.75</v>
      </c>
      <c r="M2443" s="663">
        <v>592.5</v>
      </c>
      <c r="N2443" s="662">
        <v>6</v>
      </c>
      <c r="O2443" s="745">
        <v>3</v>
      </c>
      <c r="P2443" s="663">
        <v>296.25</v>
      </c>
      <c r="Q2443" s="678">
        <v>0.5</v>
      </c>
      <c r="R2443" s="662">
        <v>3</v>
      </c>
      <c r="S2443" s="678">
        <v>0.5</v>
      </c>
      <c r="T2443" s="745">
        <v>1.5</v>
      </c>
      <c r="U2443" s="701">
        <v>0.5</v>
      </c>
    </row>
    <row r="2444" spans="1:21" ht="14.4" customHeight="1" x14ac:dyDescent="0.3">
      <c r="A2444" s="661">
        <v>4</v>
      </c>
      <c r="B2444" s="662" t="s">
        <v>3182</v>
      </c>
      <c r="C2444" s="662" t="s">
        <v>3520</v>
      </c>
      <c r="D2444" s="743" t="s">
        <v>5666</v>
      </c>
      <c r="E2444" s="744" t="s">
        <v>3553</v>
      </c>
      <c r="F2444" s="662" t="s">
        <v>3512</v>
      </c>
      <c r="G2444" s="662" t="s">
        <v>4021</v>
      </c>
      <c r="H2444" s="662" t="s">
        <v>597</v>
      </c>
      <c r="I2444" s="662" t="s">
        <v>833</v>
      </c>
      <c r="J2444" s="662" t="s">
        <v>4022</v>
      </c>
      <c r="K2444" s="662" t="s">
        <v>4023</v>
      </c>
      <c r="L2444" s="663">
        <v>88.76</v>
      </c>
      <c r="M2444" s="663">
        <v>266.28000000000003</v>
      </c>
      <c r="N2444" s="662">
        <v>3</v>
      </c>
      <c r="O2444" s="745">
        <v>1</v>
      </c>
      <c r="P2444" s="663">
        <v>266.28000000000003</v>
      </c>
      <c r="Q2444" s="678">
        <v>1</v>
      </c>
      <c r="R2444" s="662">
        <v>3</v>
      </c>
      <c r="S2444" s="678">
        <v>1</v>
      </c>
      <c r="T2444" s="745">
        <v>1</v>
      </c>
      <c r="U2444" s="701">
        <v>1</v>
      </c>
    </row>
    <row r="2445" spans="1:21" ht="14.4" customHeight="1" x14ac:dyDescent="0.3">
      <c r="A2445" s="661">
        <v>4</v>
      </c>
      <c r="B2445" s="662" t="s">
        <v>3182</v>
      </c>
      <c r="C2445" s="662" t="s">
        <v>3520</v>
      </c>
      <c r="D2445" s="743" t="s">
        <v>5666</v>
      </c>
      <c r="E2445" s="744" t="s">
        <v>3553</v>
      </c>
      <c r="F2445" s="662" t="s">
        <v>3512</v>
      </c>
      <c r="G2445" s="662" t="s">
        <v>5583</v>
      </c>
      <c r="H2445" s="662" t="s">
        <v>597</v>
      </c>
      <c r="I2445" s="662" t="s">
        <v>5584</v>
      </c>
      <c r="J2445" s="662" t="s">
        <v>2657</v>
      </c>
      <c r="K2445" s="662" t="s">
        <v>3595</v>
      </c>
      <c r="L2445" s="663">
        <v>111.07</v>
      </c>
      <c r="M2445" s="663">
        <v>222.14</v>
      </c>
      <c r="N2445" s="662">
        <v>2</v>
      </c>
      <c r="O2445" s="745">
        <v>0.5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4</v>
      </c>
      <c r="B2446" s="662" t="s">
        <v>3182</v>
      </c>
      <c r="C2446" s="662" t="s">
        <v>3520</v>
      </c>
      <c r="D2446" s="743" t="s">
        <v>5666</v>
      </c>
      <c r="E2446" s="744" t="s">
        <v>3553</v>
      </c>
      <c r="F2446" s="662" t="s">
        <v>3512</v>
      </c>
      <c r="G2446" s="662" t="s">
        <v>3611</v>
      </c>
      <c r="H2446" s="662" t="s">
        <v>597</v>
      </c>
      <c r="I2446" s="662" t="s">
        <v>748</v>
      </c>
      <c r="J2446" s="662" t="s">
        <v>749</v>
      </c>
      <c r="K2446" s="662" t="s">
        <v>3612</v>
      </c>
      <c r="L2446" s="663">
        <v>733.55</v>
      </c>
      <c r="M2446" s="663">
        <v>1467.1</v>
      </c>
      <c r="N2446" s="662">
        <v>2</v>
      </c>
      <c r="O2446" s="745">
        <v>0.5</v>
      </c>
      <c r="P2446" s="663">
        <v>1467.1</v>
      </c>
      <c r="Q2446" s="678">
        <v>1</v>
      </c>
      <c r="R2446" s="662">
        <v>2</v>
      </c>
      <c r="S2446" s="678">
        <v>1</v>
      </c>
      <c r="T2446" s="745">
        <v>0.5</v>
      </c>
      <c r="U2446" s="701">
        <v>1</v>
      </c>
    </row>
    <row r="2447" spans="1:21" ht="14.4" customHeight="1" x14ac:dyDescent="0.3">
      <c r="A2447" s="661">
        <v>4</v>
      </c>
      <c r="B2447" s="662" t="s">
        <v>3182</v>
      </c>
      <c r="C2447" s="662" t="s">
        <v>3520</v>
      </c>
      <c r="D2447" s="743" t="s">
        <v>5666</v>
      </c>
      <c r="E2447" s="744" t="s">
        <v>3553</v>
      </c>
      <c r="F2447" s="662" t="s">
        <v>3512</v>
      </c>
      <c r="G2447" s="662" t="s">
        <v>3737</v>
      </c>
      <c r="H2447" s="662" t="s">
        <v>1373</v>
      </c>
      <c r="I2447" s="662" t="s">
        <v>4598</v>
      </c>
      <c r="J2447" s="662" t="s">
        <v>3418</v>
      </c>
      <c r="K2447" s="662" t="s">
        <v>4599</v>
      </c>
      <c r="L2447" s="663">
        <v>115.27</v>
      </c>
      <c r="M2447" s="663">
        <v>345.81</v>
      </c>
      <c r="N2447" s="662">
        <v>3</v>
      </c>
      <c r="O2447" s="745">
        <v>0.5</v>
      </c>
      <c r="P2447" s="663">
        <v>345.81</v>
      </c>
      <c r="Q2447" s="678">
        <v>1</v>
      </c>
      <c r="R2447" s="662">
        <v>3</v>
      </c>
      <c r="S2447" s="678">
        <v>1</v>
      </c>
      <c r="T2447" s="745">
        <v>0.5</v>
      </c>
      <c r="U2447" s="701">
        <v>1</v>
      </c>
    </row>
    <row r="2448" spans="1:21" ht="14.4" customHeight="1" x14ac:dyDescent="0.3">
      <c r="A2448" s="661">
        <v>4</v>
      </c>
      <c r="B2448" s="662" t="s">
        <v>3182</v>
      </c>
      <c r="C2448" s="662" t="s">
        <v>3520</v>
      </c>
      <c r="D2448" s="743" t="s">
        <v>5666</v>
      </c>
      <c r="E2448" s="744" t="s">
        <v>3553</v>
      </c>
      <c r="F2448" s="662" t="s">
        <v>3512</v>
      </c>
      <c r="G2448" s="662" t="s">
        <v>3613</v>
      </c>
      <c r="H2448" s="662" t="s">
        <v>597</v>
      </c>
      <c r="I2448" s="662" t="s">
        <v>927</v>
      </c>
      <c r="J2448" s="662" t="s">
        <v>1091</v>
      </c>
      <c r="K2448" s="662" t="s">
        <v>3614</v>
      </c>
      <c r="L2448" s="663">
        <v>0</v>
      </c>
      <c r="M2448" s="663">
        <v>0</v>
      </c>
      <c r="N2448" s="662">
        <v>6</v>
      </c>
      <c r="O2448" s="745">
        <v>3.5</v>
      </c>
      <c r="P2448" s="663">
        <v>0</v>
      </c>
      <c r="Q2448" s="678"/>
      <c r="R2448" s="662">
        <v>5</v>
      </c>
      <c r="S2448" s="678">
        <v>0.83333333333333337</v>
      </c>
      <c r="T2448" s="745">
        <v>3</v>
      </c>
      <c r="U2448" s="701">
        <v>0.8571428571428571</v>
      </c>
    </row>
    <row r="2449" spans="1:21" ht="14.4" customHeight="1" x14ac:dyDescent="0.3">
      <c r="A2449" s="661">
        <v>4</v>
      </c>
      <c r="B2449" s="662" t="s">
        <v>3182</v>
      </c>
      <c r="C2449" s="662" t="s">
        <v>3520</v>
      </c>
      <c r="D2449" s="743" t="s">
        <v>5666</v>
      </c>
      <c r="E2449" s="744" t="s">
        <v>3553</v>
      </c>
      <c r="F2449" s="662" t="s">
        <v>3512</v>
      </c>
      <c r="G2449" s="662" t="s">
        <v>3700</v>
      </c>
      <c r="H2449" s="662" t="s">
        <v>597</v>
      </c>
      <c r="I2449" s="662" t="s">
        <v>825</v>
      </c>
      <c r="J2449" s="662" t="s">
        <v>826</v>
      </c>
      <c r="K2449" s="662" t="s">
        <v>3701</v>
      </c>
      <c r="L2449" s="663">
        <v>232.37</v>
      </c>
      <c r="M2449" s="663">
        <v>3253.1799999999994</v>
      </c>
      <c r="N2449" s="662">
        <v>14</v>
      </c>
      <c r="O2449" s="745">
        <v>12.5</v>
      </c>
      <c r="P2449" s="663">
        <v>1161.8499999999999</v>
      </c>
      <c r="Q2449" s="678">
        <v>0.35714285714285721</v>
      </c>
      <c r="R2449" s="662">
        <v>5</v>
      </c>
      <c r="S2449" s="678">
        <v>0.35714285714285715</v>
      </c>
      <c r="T2449" s="745">
        <v>4</v>
      </c>
      <c r="U2449" s="701">
        <v>0.32</v>
      </c>
    </row>
    <row r="2450" spans="1:21" ht="14.4" customHeight="1" x14ac:dyDescent="0.3">
      <c r="A2450" s="661">
        <v>4</v>
      </c>
      <c r="B2450" s="662" t="s">
        <v>3182</v>
      </c>
      <c r="C2450" s="662" t="s">
        <v>3520</v>
      </c>
      <c r="D2450" s="743" t="s">
        <v>5666</v>
      </c>
      <c r="E2450" s="744" t="s">
        <v>3553</v>
      </c>
      <c r="F2450" s="662" t="s">
        <v>3512</v>
      </c>
      <c r="G2450" s="662" t="s">
        <v>3700</v>
      </c>
      <c r="H2450" s="662" t="s">
        <v>597</v>
      </c>
      <c r="I2450" s="662" t="s">
        <v>825</v>
      </c>
      <c r="J2450" s="662" t="s">
        <v>826</v>
      </c>
      <c r="K2450" s="662" t="s">
        <v>3701</v>
      </c>
      <c r="L2450" s="663">
        <v>256.67</v>
      </c>
      <c r="M2450" s="663">
        <v>256.67</v>
      </c>
      <c r="N2450" s="662">
        <v>1</v>
      </c>
      <c r="O2450" s="745">
        <v>1</v>
      </c>
      <c r="P2450" s="663"/>
      <c r="Q2450" s="678">
        <v>0</v>
      </c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4</v>
      </c>
      <c r="B2451" s="662" t="s">
        <v>3182</v>
      </c>
      <c r="C2451" s="662" t="s">
        <v>3520</v>
      </c>
      <c r="D2451" s="743" t="s">
        <v>5666</v>
      </c>
      <c r="E2451" s="744" t="s">
        <v>3553</v>
      </c>
      <c r="F2451" s="662" t="s">
        <v>3512</v>
      </c>
      <c r="G2451" s="662" t="s">
        <v>4681</v>
      </c>
      <c r="H2451" s="662" t="s">
        <v>597</v>
      </c>
      <c r="I2451" s="662" t="s">
        <v>4682</v>
      </c>
      <c r="J2451" s="662" t="s">
        <v>4683</v>
      </c>
      <c r="K2451" s="662" t="s">
        <v>4684</v>
      </c>
      <c r="L2451" s="663">
        <v>90.95</v>
      </c>
      <c r="M2451" s="663">
        <v>272.85000000000002</v>
      </c>
      <c r="N2451" s="662">
        <v>3</v>
      </c>
      <c r="O2451" s="745">
        <v>1</v>
      </c>
      <c r="P2451" s="663"/>
      <c r="Q2451" s="678">
        <v>0</v>
      </c>
      <c r="R2451" s="662"/>
      <c r="S2451" s="678">
        <v>0</v>
      </c>
      <c r="T2451" s="745"/>
      <c r="U2451" s="701">
        <v>0</v>
      </c>
    </row>
    <row r="2452" spans="1:21" ht="14.4" customHeight="1" x14ac:dyDescent="0.3">
      <c r="A2452" s="661">
        <v>4</v>
      </c>
      <c r="B2452" s="662" t="s">
        <v>3182</v>
      </c>
      <c r="C2452" s="662" t="s">
        <v>3520</v>
      </c>
      <c r="D2452" s="743" t="s">
        <v>5666</v>
      </c>
      <c r="E2452" s="744" t="s">
        <v>3553</v>
      </c>
      <c r="F2452" s="662" t="s">
        <v>3512</v>
      </c>
      <c r="G2452" s="662" t="s">
        <v>3742</v>
      </c>
      <c r="H2452" s="662" t="s">
        <v>597</v>
      </c>
      <c r="I2452" s="662" t="s">
        <v>3743</v>
      </c>
      <c r="J2452" s="662" t="s">
        <v>3744</v>
      </c>
      <c r="K2452" s="662" t="s">
        <v>3745</v>
      </c>
      <c r="L2452" s="663">
        <v>139.77000000000001</v>
      </c>
      <c r="M2452" s="663">
        <v>5311.26</v>
      </c>
      <c r="N2452" s="662">
        <v>38</v>
      </c>
      <c r="O2452" s="745">
        <v>7.5</v>
      </c>
      <c r="P2452" s="663">
        <v>3913.5600000000004</v>
      </c>
      <c r="Q2452" s="678">
        <v>0.73684210526315796</v>
      </c>
      <c r="R2452" s="662">
        <v>28</v>
      </c>
      <c r="S2452" s="678">
        <v>0.73684210526315785</v>
      </c>
      <c r="T2452" s="745">
        <v>5</v>
      </c>
      <c r="U2452" s="701">
        <v>0.66666666666666663</v>
      </c>
    </row>
    <row r="2453" spans="1:21" ht="14.4" customHeight="1" x14ac:dyDescent="0.3">
      <c r="A2453" s="661">
        <v>4</v>
      </c>
      <c r="B2453" s="662" t="s">
        <v>3182</v>
      </c>
      <c r="C2453" s="662" t="s">
        <v>3520</v>
      </c>
      <c r="D2453" s="743" t="s">
        <v>5666</v>
      </c>
      <c r="E2453" s="744" t="s">
        <v>3553</v>
      </c>
      <c r="F2453" s="662" t="s">
        <v>3512</v>
      </c>
      <c r="G2453" s="662" t="s">
        <v>3742</v>
      </c>
      <c r="H2453" s="662" t="s">
        <v>597</v>
      </c>
      <c r="I2453" s="662" t="s">
        <v>3743</v>
      </c>
      <c r="J2453" s="662" t="s">
        <v>3744</v>
      </c>
      <c r="K2453" s="662" t="s">
        <v>3745</v>
      </c>
      <c r="L2453" s="663">
        <v>140.72</v>
      </c>
      <c r="M2453" s="663">
        <v>5347.3600000000006</v>
      </c>
      <c r="N2453" s="662">
        <v>38</v>
      </c>
      <c r="O2453" s="745">
        <v>7.5</v>
      </c>
      <c r="P2453" s="663">
        <v>3658.7200000000003</v>
      </c>
      <c r="Q2453" s="678">
        <v>0.68421052631578949</v>
      </c>
      <c r="R2453" s="662">
        <v>26</v>
      </c>
      <c r="S2453" s="678">
        <v>0.68421052631578949</v>
      </c>
      <c r="T2453" s="745">
        <v>5</v>
      </c>
      <c r="U2453" s="701">
        <v>0.66666666666666663</v>
      </c>
    </row>
    <row r="2454" spans="1:21" ht="14.4" customHeight="1" x14ac:dyDescent="0.3">
      <c r="A2454" s="661">
        <v>4</v>
      </c>
      <c r="B2454" s="662" t="s">
        <v>3182</v>
      </c>
      <c r="C2454" s="662" t="s">
        <v>3520</v>
      </c>
      <c r="D2454" s="743" t="s">
        <v>5666</v>
      </c>
      <c r="E2454" s="744" t="s">
        <v>3553</v>
      </c>
      <c r="F2454" s="662" t="s">
        <v>3512</v>
      </c>
      <c r="G2454" s="662" t="s">
        <v>3584</v>
      </c>
      <c r="H2454" s="662" t="s">
        <v>597</v>
      </c>
      <c r="I2454" s="662" t="s">
        <v>896</v>
      </c>
      <c r="J2454" s="662" t="s">
        <v>3585</v>
      </c>
      <c r="K2454" s="662" t="s">
        <v>3586</v>
      </c>
      <c r="L2454" s="663">
        <v>53.57</v>
      </c>
      <c r="M2454" s="663">
        <v>1339.25</v>
      </c>
      <c r="N2454" s="662">
        <v>25</v>
      </c>
      <c r="O2454" s="745">
        <v>4.5</v>
      </c>
      <c r="P2454" s="663">
        <v>482.13</v>
      </c>
      <c r="Q2454" s="678">
        <v>0.36</v>
      </c>
      <c r="R2454" s="662">
        <v>9</v>
      </c>
      <c r="S2454" s="678">
        <v>0.36</v>
      </c>
      <c r="T2454" s="745">
        <v>1.5</v>
      </c>
      <c r="U2454" s="701">
        <v>0.33333333333333331</v>
      </c>
    </row>
    <row r="2455" spans="1:21" ht="14.4" customHeight="1" x14ac:dyDescent="0.3">
      <c r="A2455" s="661">
        <v>4</v>
      </c>
      <c r="B2455" s="662" t="s">
        <v>3182</v>
      </c>
      <c r="C2455" s="662" t="s">
        <v>3520</v>
      </c>
      <c r="D2455" s="743" t="s">
        <v>5666</v>
      </c>
      <c r="E2455" s="744" t="s">
        <v>3553</v>
      </c>
      <c r="F2455" s="662" t="s">
        <v>3512</v>
      </c>
      <c r="G2455" s="662" t="s">
        <v>3748</v>
      </c>
      <c r="H2455" s="662" t="s">
        <v>597</v>
      </c>
      <c r="I2455" s="662" t="s">
        <v>2440</v>
      </c>
      <c r="J2455" s="662" t="s">
        <v>2441</v>
      </c>
      <c r="K2455" s="662" t="s">
        <v>3749</v>
      </c>
      <c r="L2455" s="663">
        <v>30.17</v>
      </c>
      <c r="M2455" s="663">
        <v>60.34</v>
      </c>
      <c r="N2455" s="662">
        <v>2</v>
      </c>
      <c r="O2455" s="745">
        <v>0.5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4</v>
      </c>
      <c r="B2456" s="662" t="s">
        <v>3182</v>
      </c>
      <c r="C2456" s="662" t="s">
        <v>3520</v>
      </c>
      <c r="D2456" s="743" t="s">
        <v>5666</v>
      </c>
      <c r="E2456" s="744" t="s">
        <v>3553</v>
      </c>
      <c r="F2456" s="662" t="s">
        <v>3512</v>
      </c>
      <c r="G2456" s="662" t="s">
        <v>3873</v>
      </c>
      <c r="H2456" s="662" t="s">
        <v>597</v>
      </c>
      <c r="I2456" s="662" t="s">
        <v>5585</v>
      </c>
      <c r="J2456" s="662" t="s">
        <v>3875</v>
      </c>
      <c r="K2456" s="662" t="s">
        <v>5586</v>
      </c>
      <c r="L2456" s="663">
        <v>94.84</v>
      </c>
      <c r="M2456" s="663">
        <v>94.84</v>
      </c>
      <c r="N2456" s="662">
        <v>1</v>
      </c>
      <c r="O2456" s="745">
        <v>1</v>
      </c>
      <c r="P2456" s="663">
        <v>94.84</v>
      </c>
      <c r="Q2456" s="678">
        <v>1</v>
      </c>
      <c r="R2456" s="662">
        <v>1</v>
      </c>
      <c r="S2456" s="678">
        <v>1</v>
      </c>
      <c r="T2456" s="745">
        <v>1</v>
      </c>
      <c r="U2456" s="701">
        <v>1</v>
      </c>
    </row>
    <row r="2457" spans="1:21" ht="14.4" customHeight="1" x14ac:dyDescent="0.3">
      <c r="A2457" s="661">
        <v>4</v>
      </c>
      <c r="B2457" s="662" t="s">
        <v>3182</v>
      </c>
      <c r="C2457" s="662" t="s">
        <v>3520</v>
      </c>
      <c r="D2457" s="743" t="s">
        <v>5666</v>
      </c>
      <c r="E2457" s="744" t="s">
        <v>3553</v>
      </c>
      <c r="F2457" s="662" t="s">
        <v>3512</v>
      </c>
      <c r="G2457" s="662" t="s">
        <v>3572</v>
      </c>
      <c r="H2457" s="662" t="s">
        <v>1373</v>
      </c>
      <c r="I2457" s="662" t="s">
        <v>3587</v>
      </c>
      <c r="J2457" s="662" t="s">
        <v>1524</v>
      </c>
      <c r="K2457" s="662" t="s">
        <v>3588</v>
      </c>
      <c r="L2457" s="663">
        <v>923.74</v>
      </c>
      <c r="M2457" s="663">
        <v>923.74</v>
      </c>
      <c r="N2457" s="662">
        <v>1</v>
      </c>
      <c r="O2457" s="745">
        <v>0.5</v>
      </c>
      <c r="P2457" s="663">
        <v>923.74</v>
      </c>
      <c r="Q2457" s="678">
        <v>1</v>
      </c>
      <c r="R2457" s="662">
        <v>1</v>
      </c>
      <c r="S2457" s="678">
        <v>1</v>
      </c>
      <c r="T2457" s="745">
        <v>0.5</v>
      </c>
      <c r="U2457" s="701">
        <v>1</v>
      </c>
    </row>
    <row r="2458" spans="1:21" ht="14.4" customHeight="1" x14ac:dyDescent="0.3">
      <c r="A2458" s="661">
        <v>4</v>
      </c>
      <c r="B2458" s="662" t="s">
        <v>3182</v>
      </c>
      <c r="C2458" s="662" t="s">
        <v>3520</v>
      </c>
      <c r="D2458" s="743" t="s">
        <v>5666</v>
      </c>
      <c r="E2458" s="744" t="s">
        <v>3553</v>
      </c>
      <c r="F2458" s="662" t="s">
        <v>3512</v>
      </c>
      <c r="G2458" s="662" t="s">
        <v>3752</v>
      </c>
      <c r="H2458" s="662" t="s">
        <v>597</v>
      </c>
      <c r="I2458" s="662" t="s">
        <v>3753</v>
      </c>
      <c r="J2458" s="662" t="s">
        <v>1002</v>
      </c>
      <c r="K2458" s="662" t="s">
        <v>3754</v>
      </c>
      <c r="L2458" s="663">
        <v>74.099999999999994</v>
      </c>
      <c r="M2458" s="663">
        <v>518.70000000000005</v>
      </c>
      <c r="N2458" s="662">
        <v>7</v>
      </c>
      <c r="O2458" s="745">
        <v>1.5</v>
      </c>
      <c r="P2458" s="663">
        <v>518.70000000000005</v>
      </c>
      <c r="Q2458" s="678">
        <v>1</v>
      </c>
      <c r="R2458" s="662">
        <v>7</v>
      </c>
      <c r="S2458" s="678">
        <v>1</v>
      </c>
      <c r="T2458" s="745">
        <v>1.5</v>
      </c>
      <c r="U2458" s="701">
        <v>1</v>
      </c>
    </row>
    <row r="2459" spans="1:21" ht="14.4" customHeight="1" x14ac:dyDescent="0.3">
      <c r="A2459" s="661">
        <v>4</v>
      </c>
      <c r="B2459" s="662" t="s">
        <v>3182</v>
      </c>
      <c r="C2459" s="662" t="s">
        <v>3520</v>
      </c>
      <c r="D2459" s="743" t="s">
        <v>5666</v>
      </c>
      <c r="E2459" s="744" t="s">
        <v>3553</v>
      </c>
      <c r="F2459" s="662" t="s">
        <v>3512</v>
      </c>
      <c r="G2459" s="662" t="s">
        <v>3752</v>
      </c>
      <c r="H2459" s="662" t="s">
        <v>597</v>
      </c>
      <c r="I2459" s="662" t="s">
        <v>3753</v>
      </c>
      <c r="J2459" s="662" t="s">
        <v>1002</v>
      </c>
      <c r="K2459" s="662" t="s">
        <v>3754</v>
      </c>
      <c r="L2459" s="663">
        <v>65.22</v>
      </c>
      <c r="M2459" s="663">
        <v>521.76</v>
      </c>
      <c r="N2459" s="662">
        <v>8</v>
      </c>
      <c r="O2459" s="745">
        <v>2.5</v>
      </c>
      <c r="P2459" s="663">
        <v>326.10000000000002</v>
      </c>
      <c r="Q2459" s="678">
        <v>0.625</v>
      </c>
      <c r="R2459" s="662">
        <v>5</v>
      </c>
      <c r="S2459" s="678">
        <v>0.625</v>
      </c>
      <c r="T2459" s="745">
        <v>1.5</v>
      </c>
      <c r="U2459" s="701">
        <v>0.6</v>
      </c>
    </row>
    <row r="2460" spans="1:21" ht="14.4" customHeight="1" x14ac:dyDescent="0.3">
      <c r="A2460" s="661">
        <v>4</v>
      </c>
      <c r="B2460" s="662" t="s">
        <v>3182</v>
      </c>
      <c r="C2460" s="662" t="s">
        <v>3520</v>
      </c>
      <c r="D2460" s="743" t="s">
        <v>5666</v>
      </c>
      <c r="E2460" s="744" t="s">
        <v>3553</v>
      </c>
      <c r="F2460" s="662" t="s">
        <v>3512</v>
      </c>
      <c r="G2460" s="662" t="s">
        <v>3589</v>
      </c>
      <c r="H2460" s="662" t="s">
        <v>597</v>
      </c>
      <c r="I2460" s="662" t="s">
        <v>3686</v>
      </c>
      <c r="J2460" s="662" t="s">
        <v>1841</v>
      </c>
      <c r="K2460" s="662" t="s">
        <v>1845</v>
      </c>
      <c r="L2460" s="663">
        <v>0</v>
      </c>
      <c r="M2460" s="663">
        <v>0</v>
      </c>
      <c r="N2460" s="662">
        <v>3</v>
      </c>
      <c r="O2460" s="745">
        <v>2.5</v>
      </c>
      <c r="P2460" s="663">
        <v>0</v>
      </c>
      <c r="Q2460" s="678"/>
      <c r="R2460" s="662">
        <v>1</v>
      </c>
      <c r="S2460" s="678">
        <v>0.33333333333333331</v>
      </c>
      <c r="T2460" s="745">
        <v>1</v>
      </c>
      <c r="U2460" s="701">
        <v>0.4</v>
      </c>
    </row>
    <row r="2461" spans="1:21" ht="14.4" customHeight="1" x14ac:dyDescent="0.3">
      <c r="A2461" s="661">
        <v>4</v>
      </c>
      <c r="B2461" s="662" t="s">
        <v>3182</v>
      </c>
      <c r="C2461" s="662" t="s">
        <v>3520</v>
      </c>
      <c r="D2461" s="743" t="s">
        <v>5666</v>
      </c>
      <c r="E2461" s="744" t="s">
        <v>3553</v>
      </c>
      <c r="F2461" s="662" t="s">
        <v>3512</v>
      </c>
      <c r="G2461" s="662" t="s">
        <v>3589</v>
      </c>
      <c r="H2461" s="662" t="s">
        <v>597</v>
      </c>
      <c r="I2461" s="662" t="s">
        <v>3590</v>
      </c>
      <c r="J2461" s="662" t="s">
        <v>3591</v>
      </c>
      <c r="K2461" s="662" t="s">
        <v>1842</v>
      </c>
      <c r="L2461" s="663">
        <v>57.64</v>
      </c>
      <c r="M2461" s="663">
        <v>230.56</v>
      </c>
      <c r="N2461" s="662">
        <v>4</v>
      </c>
      <c r="O2461" s="745">
        <v>4</v>
      </c>
      <c r="P2461" s="663">
        <v>115.28</v>
      </c>
      <c r="Q2461" s="678">
        <v>0.5</v>
      </c>
      <c r="R2461" s="662">
        <v>2</v>
      </c>
      <c r="S2461" s="678">
        <v>0.5</v>
      </c>
      <c r="T2461" s="745">
        <v>2</v>
      </c>
      <c r="U2461" s="701">
        <v>0.5</v>
      </c>
    </row>
    <row r="2462" spans="1:21" ht="14.4" customHeight="1" x14ac:dyDescent="0.3">
      <c r="A2462" s="661">
        <v>4</v>
      </c>
      <c r="B2462" s="662" t="s">
        <v>3182</v>
      </c>
      <c r="C2462" s="662" t="s">
        <v>3520</v>
      </c>
      <c r="D2462" s="743" t="s">
        <v>5666</v>
      </c>
      <c r="E2462" s="744" t="s">
        <v>3553</v>
      </c>
      <c r="F2462" s="662" t="s">
        <v>3512</v>
      </c>
      <c r="G2462" s="662" t="s">
        <v>3589</v>
      </c>
      <c r="H2462" s="662" t="s">
        <v>597</v>
      </c>
      <c r="I2462" s="662" t="s">
        <v>3639</v>
      </c>
      <c r="J2462" s="662" t="s">
        <v>3591</v>
      </c>
      <c r="K2462" s="662" t="s">
        <v>1845</v>
      </c>
      <c r="L2462" s="663">
        <v>301.2</v>
      </c>
      <c r="M2462" s="663">
        <v>8433.5999999999985</v>
      </c>
      <c r="N2462" s="662">
        <v>28</v>
      </c>
      <c r="O2462" s="745">
        <v>15.5</v>
      </c>
      <c r="P2462" s="663">
        <v>4216.8</v>
      </c>
      <c r="Q2462" s="678">
        <v>0.50000000000000011</v>
      </c>
      <c r="R2462" s="662">
        <v>14</v>
      </c>
      <c r="S2462" s="678">
        <v>0.5</v>
      </c>
      <c r="T2462" s="745">
        <v>6.5</v>
      </c>
      <c r="U2462" s="701">
        <v>0.41935483870967744</v>
      </c>
    </row>
    <row r="2463" spans="1:21" ht="14.4" customHeight="1" x14ac:dyDescent="0.3">
      <c r="A2463" s="661">
        <v>4</v>
      </c>
      <c r="B2463" s="662" t="s">
        <v>3182</v>
      </c>
      <c r="C2463" s="662" t="s">
        <v>3520</v>
      </c>
      <c r="D2463" s="743" t="s">
        <v>5666</v>
      </c>
      <c r="E2463" s="744" t="s">
        <v>3553</v>
      </c>
      <c r="F2463" s="662" t="s">
        <v>3512</v>
      </c>
      <c r="G2463" s="662" t="s">
        <v>3589</v>
      </c>
      <c r="H2463" s="662" t="s">
        <v>597</v>
      </c>
      <c r="I2463" s="662" t="s">
        <v>3639</v>
      </c>
      <c r="J2463" s="662" t="s">
        <v>3591</v>
      </c>
      <c r="K2463" s="662" t="s">
        <v>1845</v>
      </c>
      <c r="L2463" s="663">
        <v>185.26</v>
      </c>
      <c r="M2463" s="663">
        <v>12968.200000000004</v>
      </c>
      <c r="N2463" s="662">
        <v>70</v>
      </c>
      <c r="O2463" s="745">
        <v>32</v>
      </c>
      <c r="P2463" s="663">
        <v>7225.1400000000031</v>
      </c>
      <c r="Q2463" s="678">
        <v>0.55714285714285716</v>
      </c>
      <c r="R2463" s="662">
        <v>39</v>
      </c>
      <c r="S2463" s="678">
        <v>0.55714285714285716</v>
      </c>
      <c r="T2463" s="745">
        <v>18.5</v>
      </c>
      <c r="U2463" s="701">
        <v>0.578125</v>
      </c>
    </row>
    <row r="2464" spans="1:21" ht="14.4" customHeight="1" x14ac:dyDescent="0.3">
      <c r="A2464" s="661">
        <v>4</v>
      </c>
      <c r="B2464" s="662" t="s">
        <v>3182</v>
      </c>
      <c r="C2464" s="662" t="s">
        <v>3520</v>
      </c>
      <c r="D2464" s="743" t="s">
        <v>5666</v>
      </c>
      <c r="E2464" s="744" t="s">
        <v>3553</v>
      </c>
      <c r="F2464" s="662" t="s">
        <v>3512</v>
      </c>
      <c r="G2464" s="662" t="s">
        <v>3589</v>
      </c>
      <c r="H2464" s="662" t="s">
        <v>597</v>
      </c>
      <c r="I2464" s="662" t="s">
        <v>5587</v>
      </c>
      <c r="J2464" s="662" t="s">
        <v>5053</v>
      </c>
      <c r="K2464" s="662" t="s">
        <v>5588</v>
      </c>
      <c r="L2464" s="663">
        <v>0</v>
      </c>
      <c r="M2464" s="663">
        <v>0</v>
      </c>
      <c r="N2464" s="662">
        <v>2</v>
      </c>
      <c r="O2464" s="745">
        <v>1</v>
      </c>
      <c r="P2464" s="663"/>
      <c r="Q2464" s="678"/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4</v>
      </c>
      <c r="B2465" s="662" t="s">
        <v>3182</v>
      </c>
      <c r="C2465" s="662" t="s">
        <v>3520</v>
      </c>
      <c r="D2465" s="743" t="s">
        <v>5666</v>
      </c>
      <c r="E2465" s="744" t="s">
        <v>3553</v>
      </c>
      <c r="F2465" s="662" t="s">
        <v>3512</v>
      </c>
      <c r="G2465" s="662" t="s">
        <v>3589</v>
      </c>
      <c r="H2465" s="662" t="s">
        <v>597</v>
      </c>
      <c r="I2465" s="662" t="s">
        <v>1840</v>
      </c>
      <c r="J2465" s="662" t="s">
        <v>1841</v>
      </c>
      <c r="K2465" s="662" t="s">
        <v>1842</v>
      </c>
      <c r="L2465" s="663">
        <v>57.64</v>
      </c>
      <c r="M2465" s="663">
        <v>57.64</v>
      </c>
      <c r="N2465" s="662">
        <v>1</v>
      </c>
      <c r="O2465" s="745">
        <v>0.5</v>
      </c>
      <c r="P2465" s="663">
        <v>57.64</v>
      </c>
      <c r="Q2465" s="678">
        <v>1</v>
      </c>
      <c r="R2465" s="662">
        <v>1</v>
      </c>
      <c r="S2465" s="678">
        <v>1</v>
      </c>
      <c r="T2465" s="745">
        <v>0.5</v>
      </c>
      <c r="U2465" s="701">
        <v>1</v>
      </c>
    </row>
    <row r="2466" spans="1:21" ht="14.4" customHeight="1" x14ac:dyDescent="0.3">
      <c r="A2466" s="661">
        <v>4</v>
      </c>
      <c r="B2466" s="662" t="s">
        <v>3182</v>
      </c>
      <c r="C2466" s="662" t="s">
        <v>3520</v>
      </c>
      <c r="D2466" s="743" t="s">
        <v>5666</v>
      </c>
      <c r="E2466" s="744" t="s">
        <v>3553</v>
      </c>
      <c r="F2466" s="662" t="s">
        <v>3512</v>
      </c>
      <c r="G2466" s="662" t="s">
        <v>3589</v>
      </c>
      <c r="H2466" s="662" t="s">
        <v>597</v>
      </c>
      <c r="I2466" s="662" t="s">
        <v>1844</v>
      </c>
      <c r="J2466" s="662" t="s">
        <v>1841</v>
      </c>
      <c r="K2466" s="662" t="s">
        <v>1845</v>
      </c>
      <c r="L2466" s="663">
        <v>301.2</v>
      </c>
      <c r="M2466" s="663">
        <v>903.59999999999991</v>
      </c>
      <c r="N2466" s="662">
        <v>3</v>
      </c>
      <c r="O2466" s="745">
        <v>1.5</v>
      </c>
      <c r="P2466" s="663">
        <v>602.4</v>
      </c>
      <c r="Q2466" s="678">
        <v>0.66666666666666674</v>
      </c>
      <c r="R2466" s="662">
        <v>2</v>
      </c>
      <c r="S2466" s="678">
        <v>0.66666666666666663</v>
      </c>
      <c r="T2466" s="745">
        <v>0.5</v>
      </c>
      <c r="U2466" s="701">
        <v>0.33333333333333331</v>
      </c>
    </row>
    <row r="2467" spans="1:21" ht="14.4" customHeight="1" x14ac:dyDescent="0.3">
      <c r="A2467" s="661">
        <v>4</v>
      </c>
      <c r="B2467" s="662" t="s">
        <v>3182</v>
      </c>
      <c r="C2467" s="662" t="s">
        <v>3520</v>
      </c>
      <c r="D2467" s="743" t="s">
        <v>5666</v>
      </c>
      <c r="E2467" s="744" t="s">
        <v>3553</v>
      </c>
      <c r="F2467" s="662" t="s">
        <v>3512</v>
      </c>
      <c r="G2467" s="662" t="s">
        <v>3589</v>
      </c>
      <c r="H2467" s="662" t="s">
        <v>597</v>
      </c>
      <c r="I2467" s="662" t="s">
        <v>1844</v>
      </c>
      <c r="J2467" s="662" t="s">
        <v>1841</v>
      </c>
      <c r="K2467" s="662" t="s">
        <v>1845</v>
      </c>
      <c r="L2467" s="663">
        <v>185.26</v>
      </c>
      <c r="M2467" s="663">
        <v>2408.38</v>
      </c>
      <c r="N2467" s="662">
        <v>13</v>
      </c>
      <c r="O2467" s="745">
        <v>5.5</v>
      </c>
      <c r="P2467" s="663">
        <v>2223.12</v>
      </c>
      <c r="Q2467" s="678">
        <v>0.92307692307692302</v>
      </c>
      <c r="R2467" s="662">
        <v>12</v>
      </c>
      <c r="S2467" s="678">
        <v>0.92307692307692313</v>
      </c>
      <c r="T2467" s="745">
        <v>5</v>
      </c>
      <c r="U2467" s="701">
        <v>0.90909090909090906</v>
      </c>
    </row>
    <row r="2468" spans="1:21" ht="14.4" customHeight="1" x14ac:dyDescent="0.3">
      <c r="A2468" s="661">
        <v>4</v>
      </c>
      <c r="B2468" s="662" t="s">
        <v>3182</v>
      </c>
      <c r="C2468" s="662" t="s">
        <v>3520</v>
      </c>
      <c r="D2468" s="743" t="s">
        <v>5666</v>
      </c>
      <c r="E2468" s="744" t="s">
        <v>3553</v>
      </c>
      <c r="F2468" s="662" t="s">
        <v>3512</v>
      </c>
      <c r="G2468" s="662" t="s">
        <v>3684</v>
      </c>
      <c r="H2468" s="662" t="s">
        <v>1373</v>
      </c>
      <c r="I2468" s="662" t="s">
        <v>5222</v>
      </c>
      <c r="J2468" s="662" t="s">
        <v>2738</v>
      </c>
      <c r="K2468" s="662" t="s">
        <v>5223</v>
      </c>
      <c r="L2468" s="663">
        <v>334.66</v>
      </c>
      <c r="M2468" s="663">
        <v>1338.64</v>
      </c>
      <c r="N2468" s="662">
        <v>4</v>
      </c>
      <c r="O2468" s="745">
        <v>1.5</v>
      </c>
      <c r="P2468" s="663">
        <v>669.32</v>
      </c>
      <c r="Q2468" s="678">
        <v>0.5</v>
      </c>
      <c r="R2468" s="662">
        <v>2</v>
      </c>
      <c r="S2468" s="678">
        <v>0.5</v>
      </c>
      <c r="T2468" s="745">
        <v>1</v>
      </c>
      <c r="U2468" s="701">
        <v>0.66666666666666663</v>
      </c>
    </row>
    <row r="2469" spans="1:21" ht="14.4" customHeight="1" x14ac:dyDescent="0.3">
      <c r="A2469" s="661">
        <v>4</v>
      </c>
      <c r="B2469" s="662" t="s">
        <v>3182</v>
      </c>
      <c r="C2469" s="662" t="s">
        <v>3520</v>
      </c>
      <c r="D2469" s="743" t="s">
        <v>5666</v>
      </c>
      <c r="E2469" s="744" t="s">
        <v>3553</v>
      </c>
      <c r="F2469" s="662" t="s">
        <v>3512</v>
      </c>
      <c r="G2469" s="662" t="s">
        <v>3684</v>
      </c>
      <c r="H2469" s="662" t="s">
        <v>1373</v>
      </c>
      <c r="I2469" s="662" t="s">
        <v>5222</v>
      </c>
      <c r="J2469" s="662" t="s">
        <v>2738</v>
      </c>
      <c r="K2469" s="662" t="s">
        <v>5223</v>
      </c>
      <c r="L2469" s="663">
        <v>205.84</v>
      </c>
      <c r="M2469" s="663">
        <v>1646.72</v>
      </c>
      <c r="N2469" s="662">
        <v>8</v>
      </c>
      <c r="O2469" s="745">
        <v>3.5</v>
      </c>
      <c r="P2469" s="663">
        <v>411.68</v>
      </c>
      <c r="Q2469" s="678">
        <v>0.25</v>
      </c>
      <c r="R2469" s="662">
        <v>2</v>
      </c>
      <c r="S2469" s="678">
        <v>0.25</v>
      </c>
      <c r="T2469" s="745">
        <v>1.5</v>
      </c>
      <c r="U2469" s="701">
        <v>0.42857142857142855</v>
      </c>
    </row>
    <row r="2470" spans="1:21" ht="14.4" customHeight="1" x14ac:dyDescent="0.3">
      <c r="A2470" s="661">
        <v>4</v>
      </c>
      <c r="B2470" s="662" t="s">
        <v>3182</v>
      </c>
      <c r="C2470" s="662" t="s">
        <v>3520</v>
      </c>
      <c r="D2470" s="743" t="s">
        <v>5666</v>
      </c>
      <c r="E2470" s="744" t="s">
        <v>3553</v>
      </c>
      <c r="F2470" s="662" t="s">
        <v>3512</v>
      </c>
      <c r="G2470" s="662" t="s">
        <v>3684</v>
      </c>
      <c r="H2470" s="662" t="s">
        <v>1373</v>
      </c>
      <c r="I2470" s="662" t="s">
        <v>4626</v>
      </c>
      <c r="J2470" s="662" t="s">
        <v>2738</v>
      </c>
      <c r="K2470" s="662" t="s">
        <v>4627</v>
      </c>
      <c r="L2470" s="663">
        <v>0</v>
      </c>
      <c r="M2470" s="663">
        <v>0</v>
      </c>
      <c r="N2470" s="662">
        <v>4</v>
      </c>
      <c r="O2470" s="745">
        <v>1.5</v>
      </c>
      <c r="P2470" s="663">
        <v>0</v>
      </c>
      <c r="Q2470" s="678"/>
      <c r="R2470" s="662">
        <v>2</v>
      </c>
      <c r="S2470" s="678">
        <v>0.5</v>
      </c>
      <c r="T2470" s="745">
        <v>0.5</v>
      </c>
      <c r="U2470" s="701">
        <v>0.33333333333333331</v>
      </c>
    </row>
    <row r="2471" spans="1:21" ht="14.4" customHeight="1" x14ac:dyDescent="0.3">
      <c r="A2471" s="661">
        <v>4</v>
      </c>
      <c r="B2471" s="662" t="s">
        <v>3182</v>
      </c>
      <c r="C2471" s="662" t="s">
        <v>3520</v>
      </c>
      <c r="D2471" s="743" t="s">
        <v>5666</v>
      </c>
      <c r="E2471" s="744" t="s">
        <v>3553</v>
      </c>
      <c r="F2471" s="662" t="s">
        <v>3512</v>
      </c>
      <c r="G2471" s="662" t="s">
        <v>3684</v>
      </c>
      <c r="H2471" s="662" t="s">
        <v>1373</v>
      </c>
      <c r="I2471" s="662" t="s">
        <v>5589</v>
      </c>
      <c r="J2471" s="662" t="s">
        <v>2738</v>
      </c>
      <c r="K2471" s="662" t="s">
        <v>5590</v>
      </c>
      <c r="L2471" s="663">
        <v>0</v>
      </c>
      <c r="M2471" s="663">
        <v>0</v>
      </c>
      <c r="N2471" s="662">
        <v>2</v>
      </c>
      <c r="O2471" s="745">
        <v>0.5</v>
      </c>
      <c r="P2471" s="663">
        <v>0</v>
      </c>
      <c r="Q2471" s="678"/>
      <c r="R2471" s="662">
        <v>2</v>
      </c>
      <c r="S2471" s="678">
        <v>1</v>
      </c>
      <c r="T2471" s="745">
        <v>0.5</v>
      </c>
      <c r="U2471" s="701">
        <v>1</v>
      </c>
    </row>
    <row r="2472" spans="1:21" ht="14.4" customHeight="1" x14ac:dyDescent="0.3">
      <c r="A2472" s="661">
        <v>4</v>
      </c>
      <c r="B2472" s="662" t="s">
        <v>3182</v>
      </c>
      <c r="C2472" s="662" t="s">
        <v>3520</v>
      </c>
      <c r="D2472" s="743" t="s">
        <v>5666</v>
      </c>
      <c r="E2472" s="744" t="s">
        <v>3553</v>
      </c>
      <c r="F2472" s="662" t="s">
        <v>3512</v>
      </c>
      <c r="G2472" s="662" t="s">
        <v>3684</v>
      </c>
      <c r="H2472" s="662" t="s">
        <v>1373</v>
      </c>
      <c r="I2472" s="662" t="s">
        <v>4941</v>
      </c>
      <c r="J2472" s="662" t="s">
        <v>2738</v>
      </c>
      <c r="K2472" s="662" t="s">
        <v>4942</v>
      </c>
      <c r="L2472" s="663">
        <v>301.2</v>
      </c>
      <c r="M2472" s="663">
        <v>1506</v>
      </c>
      <c r="N2472" s="662">
        <v>5</v>
      </c>
      <c r="O2472" s="745">
        <v>2</v>
      </c>
      <c r="P2472" s="663">
        <v>1204.8</v>
      </c>
      <c r="Q2472" s="678">
        <v>0.79999999999999993</v>
      </c>
      <c r="R2472" s="662">
        <v>4</v>
      </c>
      <c r="S2472" s="678">
        <v>0.8</v>
      </c>
      <c r="T2472" s="745">
        <v>1</v>
      </c>
      <c r="U2472" s="701">
        <v>0.5</v>
      </c>
    </row>
    <row r="2473" spans="1:21" ht="14.4" customHeight="1" x14ac:dyDescent="0.3">
      <c r="A2473" s="661">
        <v>4</v>
      </c>
      <c r="B2473" s="662" t="s">
        <v>3182</v>
      </c>
      <c r="C2473" s="662" t="s">
        <v>3520</v>
      </c>
      <c r="D2473" s="743" t="s">
        <v>5666</v>
      </c>
      <c r="E2473" s="744" t="s">
        <v>3553</v>
      </c>
      <c r="F2473" s="662" t="s">
        <v>3512</v>
      </c>
      <c r="G2473" s="662" t="s">
        <v>3995</v>
      </c>
      <c r="H2473" s="662" t="s">
        <v>597</v>
      </c>
      <c r="I2473" s="662" t="s">
        <v>2713</v>
      </c>
      <c r="J2473" s="662" t="s">
        <v>2714</v>
      </c>
      <c r="K2473" s="662" t="s">
        <v>2715</v>
      </c>
      <c r="L2473" s="663">
        <v>215.12</v>
      </c>
      <c r="M2473" s="663">
        <v>3657.0399999999991</v>
      </c>
      <c r="N2473" s="662">
        <v>17</v>
      </c>
      <c r="O2473" s="745">
        <v>16.5</v>
      </c>
      <c r="P2473" s="663">
        <v>1720.9599999999996</v>
      </c>
      <c r="Q2473" s="678">
        <v>0.47058823529411764</v>
      </c>
      <c r="R2473" s="662">
        <v>8</v>
      </c>
      <c r="S2473" s="678">
        <v>0.47058823529411764</v>
      </c>
      <c r="T2473" s="745">
        <v>8</v>
      </c>
      <c r="U2473" s="701">
        <v>0.48484848484848486</v>
      </c>
    </row>
    <row r="2474" spans="1:21" ht="14.4" customHeight="1" x14ac:dyDescent="0.3">
      <c r="A2474" s="661">
        <v>4</v>
      </c>
      <c r="B2474" s="662" t="s">
        <v>3182</v>
      </c>
      <c r="C2474" s="662" t="s">
        <v>3520</v>
      </c>
      <c r="D2474" s="743" t="s">
        <v>5666</v>
      </c>
      <c r="E2474" s="744" t="s">
        <v>3553</v>
      </c>
      <c r="F2474" s="662" t="s">
        <v>3512</v>
      </c>
      <c r="G2474" s="662" t="s">
        <v>3995</v>
      </c>
      <c r="H2474" s="662" t="s">
        <v>597</v>
      </c>
      <c r="I2474" s="662" t="s">
        <v>2713</v>
      </c>
      <c r="J2474" s="662" t="s">
        <v>2714</v>
      </c>
      <c r="K2474" s="662" t="s">
        <v>2715</v>
      </c>
      <c r="L2474" s="663">
        <v>256.67</v>
      </c>
      <c r="M2474" s="663">
        <v>770.01</v>
      </c>
      <c r="N2474" s="662">
        <v>3</v>
      </c>
      <c r="O2474" s="745">
        <v>3</v>
      </c>
      <c r="P2474" s="663">
        <v>513.34</v>
      </c>
      <c r="Q2474" s="678">
        <v>0.66666666666666674</v>
      </c>
      <c r="R2474" s="662">
        <v>2</v>
      </c>
      <c r="S2474" s="678">
        <v>0.66666666666666663</v>
      </c>
      <c r="T2474" s="745">
        <v>2</v>
      </c>
      <c r="U2474" s="701">
        <v>0.66666666666666663</v>
      </c>
    </row>
    <row r="2475" spans="1:21" ht="14.4" customHeight="1" x14ac:dyDescent="0.3">
      <c r="A2475" s="661">
        <v>4</v>
      </c>
      <c r="B2475" s="662" t="s">
        <v>3182</v>
      </c>
      <c r="C2475" s="662" t="s">
        <v>3520</v>
      </c>
      <c r="D2475" s="743" t="s">
        <v>5666</v>
      </c>
      <c r="E2475" s="744" t="s">
        <v>3553</v>
      </c>
      <c r="F2475" s="662" t="s">
        <v>3512</v>
      </c>
      <c r="G2475" s="662" t="s">
        <v>3592</v>
      </c>
      <c r="H2475" s="662" t="s">
        <v>597</v>
      </c>
      <c r="I2475" s="662" t="s">
        <v>1329</v>
      </c>
      <c r="J2475" s="662" t="s">
        <v>1330</v>
      </c>
      <c r="K2475" s="662" t="s">
        <v>1331</v>
      </c>
      <c r="L2475" s="663">
        <v>108.44</v>
      </c>
      <c r="M2475" s="663">
        <v>1084.4000000000001</v>
      </c>
      <c r="N2475" s="662">
        <v>10</v>
      </c>
      <c r="O2475" s="745">
        <v>5.5</v>
      </c>
      <c r="P2475" s="663">
        <v>542.20000000000005</v>
      </c>
      <c r="Q2475" s="678">
        <v>0.5</v>
      </c>
      <c r="R2475" s="662">
        <v>5</v>
      </c>
      <c r="S2475" s="678">
        <v>0.5</v>
      </c>
      <c r="T2475" s="745">
        <v>3</v>
      </c>
      <c r="U2475" s="701">
        <v>0.54545454545454541</v>
      </c>
    </row>
    <row r="2476" spans="1:21" ht="14.4" customHeight="1" x14ac:dyDescent="0.3">
      <c r="A2476" s="661">
        <v>4</v>
      </c>
      <c r="B2476" s="662" t="s">
        <v>3182</v>
      </c>
      <c r="C2476" s="662" t="s">
        <v>3520</v>
      </c>
      <c r="D2476" s="743" t="s">
        <v>5666</v>
      </c>
      <c r="E2476" s="744" t="s">
        <v>3553</v>
      </c>
      <c r="F2476" s="662" t="s">
        <v>3512</v>
      </c>
      <c r="G2476" s="662" t="s">
        <v>3592</v>
      </c>
      <c r="H2476" s="662" t="s">
        <v>597</v>
      </c>
      <c r="I2476" s="662" t="s">
        <v>3925</v>
      </c>
      <c r="J2476" s="662" t="s">
        <v>3926</v>
      </c>
      <c r="K2476" s="662" t="s">
        <v>3927</v>
      </c>
      <c r="L2476" s="663">
        <v>43.37</v>
      </c>
      <c r="M2476" s="663">
        <v>86.74</v>
      </c>
      <c r="N2476" s="662">
        <v>2</v>
      </c>
      <c r="O2476" s="745">
        <v>0.5</v>
      </c>
      <c r="P2476" s="663">
        <v>86.74</v>
      </c>
      <c r="Q2476" s="678">
        <v>1</v>
      </c>
      <c r="R2476" s="662">
        <v>2</v>
      </c>
      <c r="S2476" s="678">
        <v>1</v>
      </c>
      <c r="T2476" s="745">
        <v>0.5</v>
      </c>
      <c r="U2476" s="701">
        <v>1</v>
      </c>
    </row>
    <row r="2477" spans="1:21" ht="14.4" customHeight="1" x14ac:dyDescent="0.3">
      <c r="A2477" s="661">
        <v>4</v>
      </c>
      <c r="B2477" s="662" t="s">
        <v>3182</v>
      </c>
      <c r="C2477" s="662" t="s">
        <v>3520</v>
      </c>
      <c r="D2477" s="743" t="s">
        <v>5666</v>
      </c>
      <c r="E2477" s="744" t="s">
        <v>3553</v>
      </c>
      <c r="F2477" s="662" t="s">
        <v>3512</v>
      </c>
      <c r="G2477" s="662" t="s">
        <v>5591</v>
      </c>
      <c r="H2477" s="662" t="s">
        <v>1373</v>
      </c>
      <c r="I2477" s="662" t="s">
        <v>5592</v>
      </c>
      <c r="J2477" s="662" t="s">
        <v>5593</v>
      </c>
      <c r="K2477" s="662" t="s">
        <v>5594</v>
      </c>
      <c r="L2477" s="663">
        <v>36.01</v>
      </c>
      <c r="M2477" s="663">
        <v>216.06</v>
      </c>
      <c r="N2477" s="662">
        <v>6</v>
      </c>
      <c r="O2477" s="745">
        <v>0.5</v>
      </c>
      <c r="P2477" s="663"/>
      <c r="Q2477" s="678">
        <v>0</v>
      </c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4</v>
      </c>
      <c r="B2478" s="662" t="s">
        <v>3182</v>
      </c>
      <c r="C2478" s="662" t="s">
        <v>3520</v>
      </c>
      <c r="D2478" s="743" t="s">
        <v>5666</v>
      </c>
      <c r="E2478" s="744" t="s">
        <v>3553</v>
      </c>
      <c r="F2478" s="662" t="s">
        <v>3512</v>
      </c>
      <c r="G2478" s="662" t="s">
        <v>3660</v>
      </c>
      <c r="H2478" s="662" t="s">
        <v>597</v>
      </c>
      <c r="I2478" s="662" t="s">
        <v>3662</v>
      </c>
      <c r="J2478" s="662" t="s">
        <v>1621</v>
      </c>
      <c r="K2478" s="662" t="s">
        <v>3663</v>
      </c>
      <c r="L2478" s="663">
        <v>453.8</v>
      </c>
      <c r="M2478" s="663">
        <v>453.8</v>
      </c>
      <c r="N2478" s="662">
        <v>1</v>
      </c>
      <c r="O2478" s="745">
        <v>1</v>
      </c>
      <c r="P2478" s="663">
        <v>453.8</v>
      </c>
      <c r="Q2478" s="678">
        <v>1</v>
      </c>
      <c r="R2478" s="662">
        <v>1</v>
      </c>
      <c r="S2478" s="678">
        <v>1</v>
      </c>
      <c r="T2478" s="745">
        <v>1</v>
      </c>
      <c r="U2478" s="701">
        <v>1</v>
      </c>
    </row>
    <row r="2479" spans="1:21" ht="14.4" customHeight="1" x14ac:dyDescent="0.3">
      <c r="A2479" s="661">
        <v>4</v>
      </c>
      <c r="B2479" s="662" t="s">
        <v>3182</v>
      </c>
      <c r="C2479" s="662" t="s">
        <v>3520</v>
      </c>
      <c r="D2479" s="743" t="s">
        <v>5666</v>
      </c>
      <c r="E2479" s="744" t="s">
        <v>3553</v>
      </c>
      <c r="F2479" s="662" t="s">
        <v>3512</v>
      </c>
      <c r="G2479" s="662" t="s">
        <v>3664</v>
      </c>
      <c r="H2479" s="662" t="s">
        <v>597</v>
      </c>
      <c r="I2479" s="662" t="s">
        <v>740</v>
      </c>
      <c r="J2479" s="662" t="s">
        <v>741</v>
      </c>
      <c r="K2479" s="662" t="s">
        <v>3759</v>
      </c>
      <c r="L2479" s="663">
        <v>0</v>
      </c>
      <c r="M2479" s="663">
        <v>0</v>
      </c>
      <c r="N2479" s="662">
        <v>3</v>
      </c>
      <c r="O2479" s="745">
        <v>1.5</v>
      </c>
      <c r="P2479" s="663"/>
      <c r="Q2479" s="678"/>
      <c r="R2479" s="662"/>
      <c r="S2479" s="678">
        <v>0</v>
      </c>
      <c r="T2479" s="745"/>
      <c r="U2479" s="701">
        <v>0</v>
      </c>
    </row>
    <row r="2480" spans="1:21" ht="14.4" customHeight="1" x14ac:dyDescent="0.3">
      <c r="A2480" s="661">
        <v>4</v>
      </c>
      <c r="B2480" s="662" t="s">
        <v>3182</v>
      </c>
      <c r="C2480" s="662" t="s">
        <v>3520</v>
      </c>
      <c r="D2480" s="743" t="s">
        <v>5666</v>
      </c>
      <c r="E2480" s="744" t="s">
        <v>3553</v>
      </c>
      <c r="F2480" s="662" t="s">
        <v>3512</v>
      </c>
      <c r="G2480" s="662" t="s">
        <v>3664</v>
      </c>
      <c r="H2480" s="662" t="s">
        <v>597</v>
      </c>
      <c r="I2480" s="662" t="s">
        <v>3665</v>
      </c>
      <c r="J2480" s="662" t="s">
        <v>741</v>
      </c>
      <c r="K2480" s="662" t="s">
        <v>3632</v>
      </c>
      <c r="L2480" s="663">
        <v>0</v>
      </c>
      <c r="M2480" s="663">
        <v>0</v>
      </c>
      <c r="N2480" s="662">
        <v>1</v>
      </c>
      <c r="O2480" s="745">
        <v>0.5</v>
      </c>
      <c r="P2480" s="663"/>
      <c r="Q2480" s="678"/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4</v>
      </c>
      <c r="B2481" s="662" t="s">
        <v>3182</v>
      </c>
      <c r="C2481" s="662" t="s">
        <v>3520</v>
      </c>
      <c r="D2481" s="743" t="s">
        <v>5666</v>
      </c>
      <c r="E2481" s="744" t="s">
        <v>3553</v>
      </c>
      <c r="F2481" s="662" t="s">
        <v>3512</v>
      </c>
      <c r="G2481" s="662" t="s">
        <v>3664</v>
      </c>
      <c r="H2481" s="662" t="s">
        <v>597</v>
      </c>
      <c r="I2481" s="662" t="s">
        <v>1359</v>
      </c>
      <c r="J2481" s="662" t="s">
        <v>741</v>
      </c>
      <c r="K2481" s="662" t="s">
        <v>1360</v>
      </c>
      <c r="L2481" s="663">
        <v>0</v>
      </c>
      <c r="M2481" s="663">
        <v>0</v>
      </c>
      <c r="N2481" s="662">
        <v>1</v>
      </c>
      <c r="O2481" s="745">
        <v>0.5</v>
      </c>
      <c r="P2481" s="663">
        <v>0</v>
      </c>
      <c r="Q2481" s="678"/>
      <c r="R2481" s="662">
        <v>1</v>
      </c>
      <c r="S2481" s="678">
        <v>1</v>
      </c>
      <c r="T2481" s="745">
        <v>0.5</v>
      </c>
      <c r="U2481" s="701">
        <v>1</v>
      </c>
    </row>
    <row r="2482" spans="1:21" ht="14.4" customHeight="1" x14ac:dyDescent="0.3">
      <c r="A2482" s="661">
        <v>4</v>
      </c>
      <c r="B2482" s="662" t="s">
        <v>3182</v>
      </c>
      <c r="C2482" s="662" t="s">
        <v>3520</v>
      </c>
      <c r="D2482" s="743" t="s">
        <v>5666</v>
      </c>
      <c r="E2482" s="744" t="s">
        <v>3553</v>
      </c>
      <c r="F2482" s="662" t="s">
        <v>3512</v>
      </c>
      <c r="G2482" s="662" t="s">
        <v>3928</v>
      </c>
      <c r="H2482" s="662" t="s">
        <v>597</v>
      </c>
      <c r="I2482" s="662" t="s">
        <v>3929</v>
      </c>
      <c r="J2482" s="662" t="s">
        <v>1158</v>
      </c>
      <c r="K2482" s="662" t="s">
        <v>3930</v>
      </c>
      <c r="L2482" s="663">
        <v>121.96</v>
      </c>
      <c r="M2482" s="663">
        <v>731.76</v>
      </c>
      <c r="N2482" s="662">
        <v>6</v>
      </c>
      <c r="O2482" s="745">
        <v>5.5</v>
      </c>
      <c r="P2482" s="663">
        <v>243.92</v>
      </c>
      <c r="Q2482" s="678">
        <v>0.33333333333333331</v>
      </c>
      <c r="R2482" s="662">
        <v>2</v>
      </c>
      <c r="S2482" s="678">
        <v>0.33333333333333331</v>
      </c>
      <c r="T2482" s="745">
        <v>1.5</v>
      </c>
      <c r="U2482" s="701">
        <v>0.27272727272727271</v>
      </c>
    </row>
    <row r="2483" spans="1:21" ht="14.4" customHeight="1" x14ac:dyDescent="0.3">
      <c r="A2483" s="661">
        <v>4</v>
      </c>
      <c r="B2483" s="662" t="s">
        <v>3182</v>
      </c>
      <c r="C2483" s="662" t="s">
        <v>3520</v>
      </c>
      <c r="D2483" s="743" t="s">
        <v>5666</v>
      </c>
      <c r="E2483" s="744" t="s">
        <v>3553</v>
      </c>
      <c r="F2483" s="662" t="s">
        <v>3512</v>
      </c>
      <c r="G2483" s="662" t="s">
        <v>4060</v>
      </c>
      <c r="H2483" s="662" t="s">
        <v>597</v>
      </c>
      <c r="I2483" s="662" t="s">
        <v>718</v>
      </c>
      <c r="J2483" s="662" t="s">
        <v>719</v>
      </c>
      <c r="K2483" s="662" t="s">
        <v>5489</v>
      </c>
      <c r="L2483" s="663">
        <v>30.47</v>
      </c>
      <c r="M2483" s="663">
        <v>60.94</v>
      </c>
      <c r="N2483" s="662">
        <v>2</v>
      </c>
      <c r="O2483" s="745">
        <v>0.5</v>
      </c>
      <c r="P2483" s="663">
        <v>60.94</v>
      </c>
      <c r="Q2483" s="678">
        <v>1</v>
      </c>
      <c r="R2483" s="662">
        <v>2</v>
      </c>
      <c r="S2483" s="678">
        <v>1</v>
      </c>
      <c r="T2483" s="745">
        <v>0.5</v>
      </c>
      <c r="U2483" s="701">
        <v>1</v>
      </c>
    </row>
    <row r="2484" spans="1:21" ht="14.4" customHeight="1" x14ac:dyDescent="0.3">
      <c r="A2484" s="661">
        <v>4</v>
      </c>
      <c r="B2484" s="662" t="s">
        <v>3182</v>
      </c>
      <c r="C2484" s="662" t="s">
        <v>3520</v>
      </c>
      <c r="D2484" s="743" t="s">
        <v>5666</v>
      </c>
      <c r="E2484" s="744" t="s">
        <v>3553</v>
      </c>
      <c r="F2484" s="662" t="s">
        <v>3512</v>
      </c>
      <c r="G2484" s="662" t="s">
        <v>4531</v>
      </c>
      <c r="H2484" s="662" t="s">
        <v>597</v>
      </c>
      <c r="I2484" s="662" t="s">
        <v>1305</v>
      </c>
      <c r="J2484" s="662" t="s">
        <v>1306</v>
      </c>
      <c r="K2484" s="662" t="s">
        <v>4532</v>
      </c>
      <c r="L2484" s="663">
        <v>91.66</v>
      </c>
      <c r="M2484" s="663">
        <v>1008.26</v>
      </c>
      <c r="N2484" s="662">
        <v>11</v>
      </c>
      <c r="O2484" s="745">
        <v>3.5</v>
      </c>
      <c r="P2484" s="663">
        <v>733.28</v>
      </c>
      <c r="Q2484" s="678">
        <v>0.72727272727272729</v>
      </c>
      <c r="R2484" s="662">
        <v>8</v>
      </c>
      <c r="S2484" s="678">
        <v>0.72727272727272729</v>
      </c>
      <c r="T2484" s="745">
        <v>2.5</v>
      </c>
      <c r="U2484" s="701">
        <v>0.7142857142857143</v>
      </c>
    </row>
    <row r="2485" spans="1:21" ht="14.4" customHeight="1" x14ac:dyDescent="0.3">
      <c r="A2485" s="661">
        <v>4</v>
      </c>
      <c r="B2485" s="662" t="s">
        <v>3182</v>
      </c>
      <c r="C2485" s="662" t="s">
        <v>3520</v>
      </c>
      <c r="D2485" s="743" t="s">
        <v>5666</v>
      </c>
      <c r="E2485" s="744" t="s">
        <v>3553</v>
      </c>
      <c r="F2485" s="662" t="s">
        <v>3512</v>
      </c>
      <c r="G2485" s="662" t="s">
        <v>3762</v>
      </c>
      <c r="H2485" s="662" t="s">
        <v>597</v>
      </c>
      <c r="I2485" s="662" t="s">
        <v>3763</v>
      </c>
      <c r="J2485" s="662" t="s">
        <v>3764</v>
      </c>
      <c r="K2485" s="662" t="s">
        <v>3765</v>
      </c>
      <c r="L2485" s="663">
        <v>145.15</v>
      </c>
      <c r="M2485" s="663">
        <v>5225.3999999999996</v>
      </c>
      <c r="N2485" s="662">
        <v>36</v>
      </c>
      <c r="O2485" s="745">
        <v>11.5</v>
      </c>
      <c r="P2485" s="663">
        <v>2612.6999999999998</v>
      </c>
      <c r="Q2485" s="678">
        <v>0.5</v>
      </c>
      <c r="R2485" s="662">
        <v>18</v>
      </c>
      <c r="S2485" s="678">
        <v>0.5</v>
      </c>
      <c r="T2485" s="745">
        <v>5.5</v>
      </c>
      <c r="U2485" s="701">
        <v>0.47826086956521741</v>
      </c>
    </row>
    <row r="2486" spans="1:21" ht="14.4" customHeight="1" x14ac:dyDescent="0.3">
      <c r="A2486" s="661">
        <v>4</v>
      </c>
      <c r="B2486" s="662" t="s">
        <v>3182</v>
      </c>
      <c r="C2486" s="662" t="s">
        <v>3520</v>
      </c>
      <c r="D2486" s="743" t="s">
        <v>5666</v>
      </c>
      <c r="E2486" s="744" t="s">
        <v>3553</v>
      </c>
      <c r="F2486" s="662" t="s">
        <v>3512</v>
      </c>
      <c r="G2486" s="662" t="s">
        <v>4985</v>
      </c>
      <c r="H2486" s="662" t="s">
        <v>597</v>
      </c>
      <c r="I2486" s="662" t="s">
        <v>2901</v>
      </c>
      <c r="J2486" s="662" t="s">
        <v>737</v>
      </c>
      <c r="K2486" s="662" t="s">
        <v>4986</v>
      </c>
      <c r="L2486" s="663">
        <v>85.76</v>
      </c>
      <c r="M2486" s="663">
        <v>85.76</v>
      </c>
      <c r="N2486" s="662">
        <v>1</v>
      </c>
      <c r="O2486" s="745">
        <v>0.5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4</v>
      </c>
      <c r="B2487" s="662" t="s">
        <v>3182</v>
      </c>
      <c r="C2487" s="662" t="s">
        <v>3520</v>
      </c>
      <c r="D2487" s="743" t="s">
        <v>5666</v>
      </c>
      <c r="E2487" s="744" t="s">
        <v>3553</v>
      </c>
      <c r="F2487" s="662" t="s">
        <v>3512</v>
      </c>
      <c r="G2487" s="662" t="s">
        <v>4985</v>
      </c>
      <c r="H2487" s="662" t="s">
        <v>597</v>
      </c>
      <c r="I2487" s="662" t="s">
        <v>736</v>
      </c>
      <c r="J2487" s="662" t="s">
        <v>737</v>
      </c>
      <c r="K2487" s="662" t="s">
        <v>5225</v>
      </c>
      <c r="L2487" s="663">
        <v>55.16</v>
      </c>
      <c r="M2487" s="663">
        <v>110.32</v>
      </c>
      <c r="N2487" s="662">
        <v>2</v>
      </c>
      <c r="O2487" s="745">
        <v>1</v>
      </c>
      <c r="P2487" s="663">
        <v>110.32</v>
      </c>
      <c r="Q2487" s="678">
        <v>1</v>
      </c>
      <c r="R2487" s="662">
        <v>2</v>
      </c>
      <c r="S2487" s="678">
        <v>1</v>
      </c>
      <c r="T2487" s="745">
        <v>1</v>
      </c>
      <c r="U2487" s="701">
        <v>1</v>
      </c>
    </row>
    <row r="2488" spans="1:21" ht="14.4" customHeight="1" x14ac:dyDescent="0.3">
      <c r="A2488" s="661">
        <v>4</v>
      </c>
      <c r="B2488" s="662" t="s">
        <v>3182</v>
      </c>
      <c r="C2488" s="662" t="s">
        <v>3520</v>
      </c>
      <c r="D2488" s="743" t="s">
        <v>5666</v>
      </c>
      <c r="E2488" s="744" t="s">
        <v>3553</v>
      </c>
      <c r="F2488" s="662" t="s">
        <v>3512</v>
      </c>
      <c r="G2488" s="662" t="s">
        <v>3596</v>
      </c>
      <c r="H2488" s="662" t="s">
        <v>597</v>
      </c>
      <c r="I2488" s="662" t="s">
        <v>3597</v>
      </c>
      <c r="J2488" s="662" t="s">
        <v>3598</v>
      </c>
      <c r="K2488" s="662" t="s">
        <v>754</v>
      </c>
      <c r="L2488" s="663">
        <v>150.43</v>
      </c>
      <c r="M2488" s="663">
        <v>300.86</v>
      </c>
      <c r="N2488" s="662">
        <v>2</v>
      </c>
      <c r="O2488" s="745">
        <v>2</v>
      </c>
      <c r="P2488" s="663">
        <v>150.43</v>
      </c>
      <c r="Q2488" s="678">
        <v>0.5</v>
      </c>
      <c r="R2488" s="662">
        <v>1</v>
      </c>
      <c r="S2488" s="678">
        <v>0.5</v>
      </c>
      <c r="T2488" s="745">
        <v>1</v>
      </c>
      <c r="U2488" s="701">
        <v>0.5</v>
      </c>
    </row>
    <row r="2489" spans="1:21" ht="14.4" customHeight="1" x14ac:dyDescent="0.3">
      <c r="A2489" s="661">
        <v>4</v>
      </c>
      <c r="B2489" s="662" t="s">
        <v>3182</v>
      </c>
      <c r="C2489" s="662" t="s">
        <v>3520</v>
      </c>
      <c r="D2489" s="743" t="s">
        <v>5666</v>
      </c>
      <c r="E2489" s="744" t="s">
        <v>3553</v>
      </c>
      <c r="F2489" s="662" t="s">
        <v>3512</v>
      </c>
      <c r="G2489" s="662" t="s">
        <v>3596</v>
      </c>
      <c r="H2489" s="662" t="s">
        <v>597</v>
      </c>
      <c r="I2489" s="662" t="s">
        <v>5595</v>
      </c>
      <c r="J2489" s="662" t="s">
        <v>3598</v>
      </c>
      <c r="K2489" s="662" t="s">
        <v>5596</v>
      </c>
      <c r="L2489" s="663">
        <v>125.36</v>
      </c>
      <c r="M2489" s="663">
        <v>250.72</v>
      </c>
      <c r="N2489" s="662">
        <v>2</v>
      </c>
      <c r="O2489" s="745">
        <v>1</v>
      </c>
      <c r="P2489" s="663">
        <v>250.72</v>
      </c>
      <c r="Q2489" s="678">
        <v>1</v>
      </c>
      <c r="R2489" s="662">
        <v>2</v>
      </c>
      <c r="S2489" s="678">
        <v>1</v>
      </c>
      <c r="T2489" s="745">
        <v>1</v>
      </c>
      <c r="U2489" s="701">
        <v>1</v>
      </c>
    </row>
    <row r="2490" spans="1:21" ht="14.4" customHeight="1" x14ac:dyDescent="0.3">
      <c r="A2490" s="661">
        <v>4</v>
      </c>
      <c r="B2490" s="662" t="s">
        <v>3182</v>
      </c>
      <c r="C2490" s="662" t="s">
        <v>3520</v>
      </c>
      <c r="D2490" s="743" t="s">
        <v>5666</v>
      </c>
      <c r="E2490" s="744" t="s">
        <v>3553</v>
      </c>
      <c r="F2490" s="662" t="s">
        <v>3512</v>
      </c>
      <c r="G2490" s="662" t="s">
        <v>3602</v>
      </c>
      <c r="H2490" s="662" t="s">
        <v>1373</v>
      </c>
      <c r="I2490" s="662" t="s">
        <v>1538</v>
      </c>
      <c r="J2490" s="662" t="s">
        <v>1539</v>
      </c>
      <c r="K2490" s="662" t="s">
        <v>1540</v>
      </c>
      <c r="L2490" s="663">
        <v>133.94</v>
      </c>
      <c r="M2490" s="663">
        <v>10447.32</v>
      </c>
      <c r="N2490" s="662">
        <v>78</v>
      </c>
      <c r="O2490" s="745">
        <v>17.5</v>
      </c>
      <c r="P2490" s="663">
        <v>6964.8799999999992</v>
      </c>
      <c r="Q2490" s="678">
        <v>0.66666666666666663</v>
      </c>
      <c r="R2490" s="662">
        <v>52</v>
      </c>
      <c r="S2490" s="678">
        <v>0.66666666666666663</v>
      </c>
      <c r="T2490" s="745">
        <v>11.5</v>
      </c>
      <c r="U2490" s="701">
        <v>0.65714285714285714</v>
      </c>
    </row>
    <row r="2491" spans="1:21" ht="14.4" customHeight="1" x14ac:dyDescent="0.3">
      <c r="A2491" s="661">
        <v>4</v>
      </c>
      <c r="B2491" s="662" t="s">
        <v>3182</v>
      </c>
      <c r="C2491" s="662" t="s">
        <v>3520</v>
      </c>
      <c r="D2491" s="743" t="s">
        <v>5666</v>
      </c>
      <c r="E2491" s="744" t="s">
        <v>3553</v>
      </c>
      <c r="F2491" s="662" t="s">
        <v>3512</v>
      </c>
      <c r="G2491" s="662" t="s">
        <v>3602</v>
      </c>
      <c r="H2491" s="662" t="s">
        <v>597</v>
      </c>
      <c r="I2491" s="662" t="s">
        <v>3835</v>
      </c>
      <c r="J2491" s="662" t="s">
        <v>3836</v>
      </c>
      <c r="K2491" s="662" t="s">
        <v>3837</v>
      </c>
      <c r="L2491" s="663">
        <v>133.94</v>
      </c>
      <c r="M2491" s="663">
        <v>401.82</v>
      </c>
      <c r="N2491" s="662">
        <v>3</v>
      </c>
      <c r="O2491" s="745">
        <v>0.5</v>
      </c>
      <c r="P2491" s="663">
        <v>401.82</v>
      </c>
      <c r="Q2491" s="678">
        <v>1</v>
      </c>
      <c r="R2491" s="662">
        <v>3</v>
      </c>
      <c r="S2491" s="678">
        <v>1</v>
      </c>
      <c r="T2491" s="745">
        <v>0.5</v>
      </c>
      <c r="U2491" s="701">
        <v>1</v>
      </c>
    </row>
    <row r="2492" spans="1:21" ht="14.4" customHeight="1" x14ac:dyDescent="0.3">
      <c r="A2492" s="661">
        <v>4</v>
      </c>
      <c r="B2492" s="662" t="s">
        <v>3182</v>
      </c>
      <c r="C2492" s="662" t="s">
        <v>3520</v>
      </c>
      <c r="D2492" s="743" t="s">
        <v>5666</v>
      </c>
      <c r="E2492" s="744" t="s">
        <v>3553</v>
      </c>
      <c r="F2492" s="662" t="s">
        <v>3512</v>
      </c>
      <c r="G2492" s="662" t="s">
        <v>3602</v>
      </c>
      <c r="H2492" s="662" t="s">
        <v>597</v>
      </c>
      <c r="I2492" s="662" t="s">
        <v>4535</v>
      </c>
      <c r="J2492" s="662" t="s">
        <v>3836</v>
      </c>
      <c r="K2492" s="662" t="s">
        <v>4536</v>
      </c>
      <c r="L2492" s="663">
        <v>133.94</v>
      </c>
      <c r="M2492" s="663">
        <v>401.82</v>
      </c>
      <c r="N2492" s="662">
        <v>3</v>
      </c>
      <c r="O2492" s="745">
        <v>0.5</v>
      </c>
      <c r="P2492" s="663">
        <v>401.82</v>
      </c>
      <c r="Q2492" s="678">
        <v>1</v>
      </c>
      <c r="R2492" s="662">
        <v>3</v>
      </c>
      <c r="S2492" s="678">
        <v>1</v>
      </c>
      <c r="T2492" s="745">
        <v>0.5</v>
      </c>
      <c r="U2492" s="701">
        <v>1</v>
      </c>
    </row>
    <row r="2493" spans="1:21" ht="14.4" customHeight="1" x14ac:dyDescent="0.3">
      <c r="A2493" s="661">
        <v>4</v>
      </c>
      <c r="B2493" s="662" t="s">
        <v>3182</v>
      </c>
      <c r="C2493" s="662" t="s">
        <v>3520</v>
      </c>
      <c r="D2493" s="743" t="s">
        <v>5666</v>
      </c>
      <c r="E2493" s="744" t="s">
        <v>3553</v>
      </c>
      <c r="F2493" s="662" t="s">
        <v>3513</v>
      </c>
      <c r="G2493" s="662" t="s">
        <v>3603</v>
      </c>
      <c r="H2493" s="662" t="s">
        <v>597</v>
      </c>
      <c r="I2493" s="662" t="s">
        <v>3604</v>
      </c>
      <c r="J2493" s="662" t="s">
        <v>3605</v>
      </c>
      <c r="K2493" s="662"/>
      <c r="L2493" s="663">
        <v>0</v>
      </c>
      <c r="M2493" s="663">
        <v>0</v>
      </c>
      <c r="N2493" s="662">
        <v>8</v>
      </c>
      <c r="O2493" s="745">
        <v>7.5</v>
      </c>
      <c r="P2493" s="663">
        <v>0</v>
      </c>
      <c r="Q2493" s="678"/>
      <c r="R2493" s="662">
        <v>5</v>
      </c>
      <c r="S2493" s="678">
        <v>0.625</v>
      </c>
      <c r="T2493" s="745">
        <v>4.5</v>
      </c>
      <c r="U2493" s="701">
        <v>0.6</v>
      </c>
    </row>
    <row r="2494" spans="1:21" ht="14.4" customHeight="1" x14ac:dyDescent="0.3">
      <c r="A2494" s="661">
        <v>4</v>
      </c>
      <c r="B2494" s="662" t="s">
        <v>3182</v>
      </c>
      <c r="C2494" s="662" t="s">
        <v>3520</v>
      </c>
      <c r="D2494" s="743" t="s">
        <v>5666</v>
      </c>
      <c r="E2494" s="744" t="s">
        <v>3553</v>
      </c>
      <c r="F2494" s="662" t="s">
        <v>3514</v>
      </c>
      <c r="G2494" s="662" t="s">
        <v>3820</v>
      </c>
      <c r="H2494" s="662" t="s">
        <v>597</v>
      </c>
      <c r="I2494" s="662" t="s">
        <v>5436</v>
      </c>
      <c r="J2494" s="662" t="s">
        <v>3822</v>
      </c>
      <c r="K2494" s="662" t="s">
        <v>5437</v>
      </c>
      <c r="L2494" s="663">
        <v>50</v>
      </c>
      <c r="M2494" s="663">
        <v>300</v>
      </c>
      <c r="N2494" s="662">
        <v>6</v>
      </c>
      <c r="O2494" s="745">
        <v>2</v>
      </c>
      <c r="P2494" s="663">
        <v>300</v>
      </c>
      <c r="Q2494" s="678">
        <v>1</v>
      </c>
      <c r="R2494" s="662">
        <v>6</v>
      </c>
      <c r="S2494" s="678">
        <v>1</v>
      </c>
      <c r="T2494" s="745">
        <v>2</v>
      </c>
      <c r="U2494" s="701">
        <v>1</v>
      </c>
    </row>
    <row r="2495" spans="1:21" ht="14.4" customHeight="1" x14ac:dyDescent="0.3">
      <c r="A2495" s="661">
        <v>4</v>
      </c>
      <c r="B2495" s="662" t="s">
        <v>3182</v>
      </c>
      <c r="C2495" s="662" t="s">
        <v>3520</v>
      </c>
      <c r="D2495" s="743" t="s">
        <v>5666</v>
      </c>
      <c r="E2495" s="744" t="s">
        <v>3553</v>
      </c>
      <c r="F2495" s="662" t="s">
        <v>3514</v>
      </c>
      <c r="G2495" s="662" t="s">
        <v>3976</v>
      </c>
      <c r="H2495" s="662" t="s">
        <v>597</v>
      </c>
      <c r="I2495" s="662" t="s">
        <v>3977</v>
      </c>
      <c r="J2495" s="662" t="s">
        <v>3978</v>
      </c>
      <c r="K2495" s="662" t="s">
        <v>3979</v>
      </c>
      <c r="L2495" s="663">
        <v>410</v>
      </c>
      <c r="M2495" s="663">
        <v>7790</v>
      </c>
      <c r="N2495" s="662">
        <v>19</v>
      </c>
      <c r="O2495" s="745">
        <v>19</v>
      </c>
      <c r="P2495" s="663">
        <v>7380</v>
      </c>
      <c r="Q2495" s="678">
        <v>0.94736842105263153</v>
      </c>
      <c r="R2495" s="662">
        <v>18</v>
      </c>
      <c r="S2495" s="678">
        <v>0.94736842105263153</v>
      </c>
      <c r="T2495" s="745">
        <v>18</v>
      </c>
      <c r="U2495" s="701">
        <v>0.94736842105263153</v>
      </c>
    </row>
    <row r="2496" spans="1:21" ht="14.4" customHeight="1" x14ac:dyDescent="0.3">
      <c r="A2496" s="661">
        <v>4</v>
      </c>
      <c r="B2496" s="662" t="s">
        <v>3182</v>
      </c>
      <c r="C2496" s="662" t="s">
        <v>3520</v>
      </c>
      <c r="D2496" s="743" t="s">
        <v>5666</v>
      </c>
      <c r="E2496" s="744" t="s">
        <v>3553</v>
      </c>
      <c r="F2496" s="662" t="s">
        <v>3514</v>
      </c>
      <c r="G2496" s="662" t="s">
        <v>3768</v>
      </c>
      <c r="H2496" s="662" t="s">
        <v>597</v>
      </c>
      <c r="I2496" s="662" t="s">
        <v>3840</v>
      </c>
      <c r="J2496" s="662" t="s">
        <v>3841</v>
      </c>
      <c r="K2496" s="662" t="s">
        <v>3842</v>
      </c>
      <c r="L2496" s="663">
        <v>900</v>
      </c>
      <c r="M2496" s="663">
        <v>1800</v>
      </c>
      <c r="N2496" s="662">
        <v>2</v>
      </c>
      <c r="O2496" s="745">
        <v>2</v>
      </c>
      <c r="P2496" s="663">
        <v>1800</v>
      </c>
      <c r="Q2496" s="678">
        <v>1</v>
      </c>
      <c r="R2496" s="662">
        <v>2</v>
      </c>
      <c r="S2496" s="678">
        <v>1</v>
      </c>
      <c r="T2496" s="745">
        <v>2</v>
      </c>
      <c r="U2496" s="701">
        <v>1</v>
      </c>
    </row>
    <row r="2497" spans="1:21" ht="14.4" customHeight="1" x14ac:dyDescent="0.3">
      <c r="A2497" s="661">
        <v>4</v>
      </c>
      <c r="B2497" s="662" t="s">
        <v>3182</v>
      </c>
      <c r="C2497" s="662" t="s">
        <v>3520</v>
      </c>
      <c r="D2497" s="743" t="s">
        <v>5666</v>
      </c>
      <c r="E2497" s="744" t="s">
        <v>3559</v>
      </c>
      <c r="F2497" s="662" t="s">
        <v>3512</v>
      </c>
      <c r="G2497" s="662" t="s">
        <v>3798</v>
      </c>
      <c r="H2497" s="662" t="s">
        <v>597</v>
      </c>
      <c r="I2497" s="662" t="s">
        <v>5597</v>
      </c>
      <c r="J2497" s="662" t="s">
        <v>5598</v>
      </c>
      <c r="K2497" s="662" t="s">
        <v>5599</v>
      </c>
      <c r="L2497" s="663">
        <v>0</v>
      </c>
      <c r="M2497" s="663">
        <v>0</v>
      </c>
      <c r="N2497" s="662">
        <v>1</v>
      </c>
      <c r="O2497" s="745">
        <v>0.5</v>
      </c>
      <c r="P2497" s="663">
        <v>0</v>
      </c>
      <c r="Q2497" s="678"/>
      <c r="R2497" s="662">
        <v>1</v>
      </c>
      <c r="S2497" s="678">
        <v>1</v>
      </c>
      <c r="T2497" s="745">
        <v>0.5</v>
      </c>
      <c r="U2497" s="701">
        <v>1</v>
      </c>
    </row>
    <row r="2498" spans="1:21" ht="14.4" customHeight="1" x14ac:dyDescent="0.3">
      <c r="A2498" s="661">
        <v>4</v>
      </c>
      <c r="B2498" s="662" t="s">
        <v>3182</v>
      </c>
      <c r="C2498" s="662" t="s">
        <v>3520</v>
      </c>
      <c r="D2498" s="743" t="s">
        <v>5666</v>
      </c>
      <c r="E2498" s="744" t="s">
        <v>3559</v>
      </c>
      <c r="F2498" s="662" t="s">
        <v>3512</v>
      </c>
      <c r="G2498" s="662" t="s">
        <v>3849</v>
      </c>
      <c r="H2498" s="662" t="s">
        <v>1373</v>
      </c>
      <c r="I2498" s="662" t="s">
        <v>3853</v>
      </c>
      <c r="J2498" s="662" t="s">
        <v>3854</v>
      </c>
      <c r="K2498" s="662" t="s">
        <v>3855</v>
      </c>
      <c r="L2498" s="663">
        <v>70.540000000000006</v>
      </c>
      <c r="M2498" s="663">
        <v>141.08000000000001</v>
      </c>
      <c r="N2498" s="662">
        <v>2</v>
      </c>
      <c r="O2498" s="745">
        <v>0.5</v>
      </c>
      <c r="P2498" s="663">
        <v>141.08000000000001</v>
      </c>
      <c r="Q2498" s="678">
        <v>1</v>
      </c>
      <c r="R2498" s="662">
        <v>2</v>
      </c>
      <c r="S2498" s="678">
        <v>1</v>
      </c>
      <c r="T2498" s="745">
        <v>0.5</v>
      </c>
      <c r="U2498" s="701">
        <v>1</v>
      </c>
    </row>
    <row r="2499" spans="1:21" ht="14.4" customHeight="1" x14ac:dyDescent="0.3">
      <c r="A2499" s="661">
        <v>4</v>
      </c>
      <c r="B2499" s="662" t="s">
        <v>3182</v>
      </c>
      <c r="C2499" s="662" t="s">
        <v>3520</v>
      </c>
      <c r="D2499" s="743" t="s">
        <v>5666</v>
      </c>
      <c r="E2499" s="744" t="s">
        <v>3559</v>
      </c>
      <c r="F2499" s="662" t="s">
        <v>3512</v>
      </c>
      <c r="G2499" s="662" t="s">
        <v>5600</v>
      </c>
      <c r="H2499" s="662" t="s">
        <v>597</v>
      </c>
      <c r="I2499" s="662" t="s">
        <v>5601</v>
      </c>
      <c r="J2499" s="662" t="s">
        <v>5602</v>
      </c>
      <c r="K2499" s="662" t="s">
        <v>5603</v>
      </c>
      <c r="L2499" s="663">
        <v>0</v>
      </c>
      <c r="M2499" s="663">
        <v>0</v>
      </c>
      <c r="N2499" s="662">
        <v>1</v>
      </c>
      <c r="O2499" s="745">
        <v>0.5</v>
      </c>
      <c r="P2499" s="663">
        <v>0</v>
      </c>
      <c r="Q2499" s="678"/>
      <c r="R2499" s="662">
        <v>1</v>
      </c>
      <c r="S2499" s="678">
        <v>1</v>
      </c>
      <c r="T2499" s="745">
        <v>0.5</v>
      </c>
      <c r="U2499" s="701">
        <v>1</v>
      </c>
    </row>
    <row r="2500" spans="1:21" ht="14.4" customHeight="1" x14ac:dyDescent="0.3">
      <c r="A2500" s="661">
        <v>4</v>
      </c>
      <c r="B2500" s="662" t="s">
        <v>3182</v>
      </c>
      <c r="C2500" s="662" t="s">
        <v>3520</v>
      </c>
      <c r="D2500" s="743" t="s">
        <v>5666</v>
      </c>
      <c r="E2500" s="744" t="s">
        <v>3559</v>
      </c>
      <c r="F2500" s="662" t="s">
        <v>3512</v>
      </c>
      <c r="G2500" s="662" t="s">
        <v>3813</v>
      </c>
      <c r="H2500" s="662" t="s">
        <v>597</v>
      </c>
      <c r="I2500" s="662" t="s">
        <v>4996</v>
      </c>
      <c r="J2500" s="662" t="s">
        <v>2447</v>
      </c>
      <c r="K2500" s="662" t="s">
        <v>3096</v>
      </c>
      <c r="L2500" s="663">
        <v>0</v>
      </c>
      <c r="M2500" s="663">
        <v>0</v>
      </c>
      <c r="N2500" s="662">
        <v>1</v>
      </c>
      <c r="O2500" s="745">
        <v>1</v>
      </c>
      <c r="P2500" s="663">
        <v>0</v>
      </c>
      <c r="Q2500" s="678"/>
      <c r="R2500" s="662">
        <v>1</v>
      </c>
      <c r="S2500" s="678">
        <v>1</v>
      </c>
      <c r="T2500" s="745">
        <v>1</v>
      </c>
      <c r="U2500" s="701">
        <v>1</v>
      </c>
    </row>
    <row r="2501" spans="1:21" ht="14.4" customHeight="1" x14ac:dyDescent="0.3">
      <c r="A2501" s="661">
        <v>4</v>
      </c>
      <c r="B2501" s="662" t="s">
        <v>3182</v>
      </c>
      <c r="C2501" s="662" t="s">
        <v>3520</v>
      </c>
      <c r="D2501" s="743" t="s">
        <v>5666</v>
      </c>
      <c r="E2501" s="744" t="s">
        <v>3559</v>
      </c>
      <c r="F2501" s="662" t="s">
        <v>3512</v>
      </c>
      <c r="G2501" s="662" t="s">
        <v>3860</v>
      </c>
      <c r="H2501" s="662" t="s">
        <v>597</v>
      </c>
      <c r="I2501" s="662" t="s">
        <v>5604</v>
      </c>
      <c r="J2501" s="662" t="s">
        <v>5605</v>
      </c>
      <c r="K2501" s="662" t="s">
        <v>5606</v>
      </c>
      <c r="L2501" s="663">
        <v>370.51</v>
      </c>
      <c r="M2501" s="663">
        <v>741.02</v>
      </c>
      <c r="N2501" s="662">
        <v>2</v>
      </c>
      <c r="O2501" s="745">
        <v>1</v>
      </c>
      <c r="P2501" s="663">
        <v>741.02</v>
      </c>
      <c r="Q2501" s="678">
        <v>1</v>
      </c>
      <c r="R2501" s="662">
        <v>2</v>
      </c>
      <c r="S2501" s="678">
        <v>1</v>
      </c>
      <c r="T2501" s="745">
        <v>1</v>
      </c>
      <c r="U2501" s="701">
        <v>1</v>
      </c>
    </row>
    <row r="2502" spans="1:21" ht="14.4" customHeight="1" x14ac:dyDescent="0.3">
      <c r="A2502" s="661">
        <v>4</v>
      </c>
      <c r="B2502" s="662" t="s">
        <v>3182</v>
      </c>
      <c r="C2502" s="662" t="s">
        <v>3520</v>
      </c>
      <c r="D2502" s="743" t="s">
        <v>5666</v>
      </c>
      <c r="E2502" s="744" t="s">
        <v>3559</v>
      </c>
      <c r="F2502" s="662" t="s">
        <v>3512</v>
      </c>
      <c r="G2502" s="662" t="s">
        <v>3860</v>
      </c>
      <c r="H2502" s="662" t="s">
        <v>597</v>
      </c>
      <c r="I2502" s="662" t="s">
        <v>5607</v>
      </c>
      <c r="J2502" s="662" t="s">
        <v>5605</v>
      </c>
      <c r="K2502" s="662" t="s">
        <v>5608</v>
      </c>
      <c r="L2502" s="663">
        <v>0</v>
      </c>
      <c r="M2502" s="663">
        <v>0</v>
      </c>
      <c r="N2502" s="662">
        <v>2</v>
      </c>
      <c r="O2502" s="745">
        <v>1</v>
      </c>
      <c r="P2502" s="663">
        <v>0</v>
      </c>
      <c r="Q2502" s="678"/>
      <c r="R2502" s="662">
        <v>2</v>
      </c>
      <c r="S2502" s="678">
        <v>1</v>
      </c>
      <c r="T2502" s="745">
        <v>1</v>
      </c>
      <c r="U2502" s="701">
        <v>1</v>
      </c>
    </row>
    <row r="2503" spans="1:21" ht="14.4" customHeight="1" x14ac:dyDescent="0.3">
      <c r="A2503" s="661">
        <v>4</v>
      </c>
      <c r="B2503" s="662" t="s">
        <v>3182</v>
      </c>
      <c r="C2503" s="662" t="s">
        <v>3520</v>
      </c>
      <c r="D2503" s="743" t="s">
        <v>5666</v>
      </c>
      <c r="E2503" s="744" t="s">
        <v>3559</v>
      </c>
      <c r="F2503" s="662" t="s">
        <v>3512</v>
      </c>
      <c r="G2503" s="662" t="s">
        <v>3864</v>
      </c>
      <c r="H2503" s="662" t="s">
        <v>597</v>
      </c>
      <c r="I2503" s="662" t="s">
        <v>1875</v>
      </c>
      <c r="J2503" s="662" t="s">
        <v>1876</v>
      </c>
      <c r="K2503" s="662" t="s">
        <v>3865</v>
      </c>
      <c r="L2503" s="663">
        <v>107.27</v>
      </c>
      <c r="M2503" s="663">
        <v>214.54</v>
      </c>
      <c r="N2503" s="662">
        <v>2</v>
      </c>
      <c r="O2503" s="745">
        <v>1</v>
      </c>
      <c r="P2503" s="663">
        <v>214.54</v>
      </c>
      <c r="Q2503" s="678">
        <v>1</v>
      </c>
      <c r="R2503" s="662">
        <v>2</v>
      </c>
      <c r="S2503" s="678">
        <v>1</v>
      </c>
      <c r="T2503" s="745">
        <v>1</v>
      </c>
      <c r="U2503" s="701">
        <v>1</v>
      </c>
    </row>
    <row r="2504" spans="1:21" ht="14.4" customHeight="1" x14ac:dyDescent="0.3">
      <c r="A2504" s="661">
        <v>4</v>
      </c>
      <c r="B2504" s="662" t="s">
        <v>3182</v>
      </c>
      <c r="C2504" s="662" t="s">
        <v>3520</v>
      </c>
      <c r="D2504" s="743" t="s">
        <v>5666</v>
      </c>
      <c r="E2504" s="744" t="s">
        <v>3559</v>
      </c>
      <c r="F2504" s="662" t="s">
        <v>3512</v>
      </c>
      <c r="G2504" s="662" t="s">
        <v>3737</v>
      </c>
      <c r="H2504" s="662" t="s">
        <v>1373</v>
      </c>
      <c r="I2504" s="662" t="s">
        <v>4598</v>
      </c>
      <c r="J2504" s="662" t="s">
        <v>3418</v>
      </c>
      <c r="K2504" s="662" t="s">
        <v>4599</v>
      </c>
      <c r="L2504" s="663">
        <v>187.41</v>
      </c>
      <c r="M2504" s="663">
        <v>374.82</v>
      </c>
      <c r="N2504" s="662">
        <v>2</v>
      </c>
      <c r="O2504" s="745">
        <v>0.5</v>
      </c>
      <c r="P2504" s="663">
        <v>374.82</v>
      </c>
      <c r="Q2504" s="678">
        <v>1</v>
      </c>
      <c r="R2504" s="662">
        <v>2</v>
      </c>
      <c r="S2504" s="678">
        <v>1</v>
      </c>
      <c r="T2504" s="745">
        <v>0.5</v>
      </c>
      <c r="U2504" s="701">
        <v>1</v>
      </c>
    </row>
    <row r="2505" spans="1:21" ht="14.4" customHeight="1" x14ac:dyDescent="0.3">
      <c r="A2505" s="661">
        <v>4</v>
      </c>
      <c r="B2505" s="662" t="s">
        <v>3182</v>
      </c>
      <c r="C2505" s="662" t="s">
        <v>3520</v>
      </c>
      <c r="D2505" s="743" t="s">
        <v>5666</v>
      </c>
      <c r="E2505" s="744" t="s">
        <v>3559</v>
      </c>
      <c r="F2505" s="662" t="s">
        <v>3512</v>
      </c>
      <c r="G2505" s="662" t="s">
        <v>3615</v>
      </c>
      <c r="H2505" s="662" t="s">
        <v>597</v>
      </c>
      <c r="I2505" s="662" t="s">
        <v>3643</v>
      </c>
      <c r="J2505" s="662" t="s">
        <v>2258</v>
      </c>
      <c r="K2505" s="662" t="s">
        <v>3644</v>
      </c>
      <c r="L2505" s="663">
        <v>0</v>
      </c>
      <c r="M2505" s="663">
        <v>0</v>
      </c>
      <c r="N2505" s="662">
        <v>2</v>
      </c>
      <c r="O2505" s="745">
        <v>1</v>
      </c>
      <c r="P2505" s="663">
        <v>0</v>
      </c>
      <c r="Q2505" s="678"/>
      <c r="R2505" s="662">
        <v>2</v>
      </c>
      <c r="S2505" s="678">
        <v>1</v>
      </c>
      <c r="T2505" s="745">
        <v>1</v>
      </c>
      <c r="U2505" s="701">
        <v>1</v>
      </c>
    </row>
    <row r="2506" spans="1:21" ht="14.4" customHeight="1" x14ac:dyDescent="0.3">
      <c r="A2506" s="661">
        <v>4</v>
      </c>
      <c r="B2506" s="662" t="s">
        <v>3182</v>
      </c>
      <c r="C2506" s="662" t="s">
        <v>3520</v>
      </c>
      <c r="D2506" s="743" t="s">
        <v>5666</v>
      </c>
      <c r="E2506" s="744" t="s">
        <v>3559</v>
      </c>
      <c r="F2506" s="662" t="s">
        <v>3512</v>
      </c>
      <c r="G2506" s="662" t="s">
        <v>3877</v>
      </c>
      <c r="H2506" s="662" t="s">
        <v>1373</v>
      </c>
      <c r="I2506" s="662" t="s">
        <v>2750</v>
      </c>
      <c r="J2506" s="662" t="s">
        <v>2205</v>
      </c>
      <c r="K2506" s="662" t="s">
        <v>3474</v>
      </c>
      <c r="L2506" s="663">
        <v>24.22</v>
      </c>
      <c r="M2506" s="663">
        <v>24.22</v>
      </c>
      <c r="N2506" s="662">
        <v>1</v>
      </c>
      <c r="O2506" s="745">
        <v>0.5</v>
      </c>
      <c r="P2506" s="663">
        <v>24.22</v>
      </c>
      <c r="Q2506" s="678">
        <v>1</v>
      </c>
      <c r="R2506" s="662">
        <v>1</v>
      </c>
      <c r="S2506" s="678">
        <v>1</v>
      </c>
      <c r="T2506" s="745">
        <v>0.5</v>
      </c>
      <c r="U2506" s="701">
        <v>1</v>
      </c>
    </row>
    <row r="2507" spans="1:21" ht="14.4" customHeight="1" x14ac:dyDescent="0.3">
      <c r="A2507" s="661">
        <v>4</v>
      </c>
      <c r="B2507" s="662" t="s">
        <v>3182</v>
      </c>
      <c r="C2507" s="662" t="s">
        <v>3520</v>
      </c>
      <c r="D2507" s="743" t="s">
        <v>5666</v>
      </c>
      <c r="E2507" s="744" t="s">
        <v>3559</v>
      </c>
      <c r="F2507" s="662" t="s">
        <v>3512</v>
      </c>
      <c r="G2507" s="662" t="s">
        <v>3589</v>
      </c>
      <c r="H2507" s="662" t="s">
        <v>597</v>
      </c>
      <c r="I2507" s="662" t="s">
        <v>5609</v>
      </c>
      <c r="J2507" s="662" t="s">
        <v>5610</v>
      </c>
      <c r="K2507" s="662" t="s">
        <v>3619</v>
      </c>
      <c r="L2507" s="663">
        <v>205.84</v>
      </c>
      <c r="M2507" s="663">
        <v>411.68</v>
      </c>
      <c r="N2507" s="662">
        <v>2</v>
      </c>
      <c r="O2507" s="745">
        <v>0.5</v>
      </c>
      <c r="P2507" s="663"/>
      <c r="Q2507" s="678">
        <v>0</v>
      </c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4</v>
      </c>
      <c r="B2508" s="662" t="s">
        <v>3182</v>
      </c>
      <c r="C2508" s="662" t="s">
        <v>3520</v>
      </c>
      <c r="D2508" s="743" t="s">
        <v>5666</v>
      </c>
      <c r="E2508" s="744" t="s">
        <v>3559</v>
      </c>
      <c r="F2508" s="662" t="s">
        <v>3512</v>
      </c>
      <c r="G2508" s="662" t="s">
        <v>3589</v>
      </c>
      <c r="H2508" s="662" t="s">
        <v>597</v>
      </c>
      <c r="I2508" s="662" t="s">
        <v>3686</v>
      </c>
      <c r="J2508" s="662" t="s">
        <v>1841</v>
      </c>
      <c r="K2508" s="662" t="s">
        <v>1845</v>
      </c>
      <c r="L2508" s="663">
        <v>0</v>
      </c>
      <c r="M2508" s="663">
        <v>0</v>
      </c>
      <c r="N2508" s="662">
        <v>4</v>
      </c>
      <c r="O2508" s="745">
        <v>1.5</v>
      </c>
      <c r="P2508" s="663">
        <v>0</v>
      </c>
      <c r="Q2508" s="678"/>
      <c r="R2508" s="662">
        <v>2</v>
      </c>
      <c r="S2508" s="678">
        <v>0.5</v>
      </c>
      <c r="T2508" s="745">
        <v>0.5</v>
      </c>
      <c r="U2508" s="701">
        <v>0.33333333333333331</v>
      </c>
    </row>
    <row r="2509" spans="1:21" ht="14.4" customHeight="1" x14ac:dyDescent="0.3">
      <c r="A2509" s="661">
        <v>4</v>
      </c>
      <c r="B2509" s="662" t="s">
        <v>3182</v>
      </c>
      <c r="C2509" s="662" t="s">
        <v>3520</v>
      </c>
      <c r="D2509" s="743" t="s">
        <v>5666</v>
      </c>
      <c r="E2509" s="744" t="s">
        <v>3559</v>
      </c>
      <c r="F2509" s="662" t="s">
        <v>3512</v>
      </c>
      <c r="G2509" s="662" t="s">
        <v>3589</v>
      </c>
      <c r="H2509" s="662" t="s">
        <v>597</v>
      </c>
      <c r="I2509" s="662" t="s">
        <v>5611</v>
      </c>
      <c r="J2509" s="662" t="s">
        <v>5053</v>
      </c>
      <c r="K2509" s="662" t="s">
        <v>5588</v>
      </c>
      <c r="L2509" s="663">
        <v>0</v>
      </c>
      <c r="M2509" s="663">
        <v>0</v>
      </c>
      <c r="N2509" s="662">
        <v>2</v>
      </c>
      <c r="O2509" s="745">
        <v>0.5</v>
      </c>
      <c r="P2509" s="663">
        <v>0</v>
      </c>
      <c r="Q2509" s="678"/>
      <c r="R2509" s="662">
        <v>2</v>
      </c>
      <c r="S2509" s="678">
        <v>1</v>
      </c>
      <c r="T2509" s="745">
        <v>0.5</v>
      </c>
      <c r="U2509" s="701">
        <v>1</v>
      </c>
    </row>
    <row r="2510" spans="1:21" ht="14.4" customHeight="1" x14ac:dyDescent="0.3">
      <c r="A2510" s="661">
        <v>4</v>
      </c>
      <c r="B2510" s="662" t="s">
        <v>3182</v>
      </c>
      <c r="C2510" s="662" t="s">
        <v>3520</v>
      </c>
      <c r="D2510" s="743" t="s">
        <v>5666</v>
      </c>
      <c r="E2510" s="744" t="s">
        <v>3559</v>
      </c>
      <c r="F2510" s="662" t="s">
        <v>3512</v>
      </c>
      <c r="G2510" s="662" t="s">
        <v>3589</v>
      </c>
      <c r="H2510" s="662" t="s">
        <v>597</v>
      </c>
      <c r="I2510" s="662" t="s">
        <v>3639</v>
      </c>
      <c r="J2510" s="662" t="s">
        <v>3591</v>
      </c>
      <c r="K2510" s="662" t="s">
        <v>1845</v>
      </c>
      <c r="L2510" s="663">
        <v>185.26</v>
      </c>
      <c r="M2510" s="663">
        <v>1111.56</v>
      </c>
      <c r="N2510" s="662">
        <v>6</v>
      </c>
      <c r="O2510" s="745">
        <v>2</v>
      </c>
      <c r="P2510" s="663">
        <v>741.04</v>
      </c>
      <c r="Q2510" s="678">
        <v>0.66666666666666663</v>
      </c>
      <c r="R2510" s="662">
        <v>4</v>
      </c>
      <c r="S2510" s="678">
        <v>0.66666666666666663</v>
      </c>
      <c r="T2510" s="745">
        <v>1.5</v>
      </c>
      <c r="U2510" s="701">
        <v>0.75</v>
      </c>
    </row>
    <row r="2511" spans="1:21" ht="14.4" customHeight="1" x14ac:dyDescent="0.3">
      <c r="A2511" s="661">
        <v>4</v>
      </c>
      <c r="B2511" s="662" t="s">
        <v>3182</v>
      </c>
      <c r="C2511" s="662" t="s">
        <v>3520</v>
      </c>
      <c r="D2511" s="743" t="s">
        <v>5666</v>
      </c>
      <c r="E2511" s="744" t="s">
        <v>3559</v>
      </c>
      <c r="F2511" s="662" t="s">
        <v>3512</v>
      </c>
      <c r="G2511" s="662" t="s">
        <v>3589</v>
      </c>
      <c r="H2511" s="662" t="s">
        <v>597</v>
      </c>
      <c r="I2511" s="662" t="s">
        <v>1844</v>
      </c>
      <c r="J2511" s="662" t="s">
        <v>1841</v>
      </c>
      <c r="K2511" s="662" t="s">
        <v>1845</v>
      </c>
      <c r="L2511" s="663">
        <v>301.2</v>
      </c>
      <c r="M2511" s="663">
        <v>602.4</v>
      </c>
      <c r="N2511" s="662">
        <v>2</v>
      </c>
      <c r="O2511" s="745">
        <v>0.5</v>
      </c>
      <c r="P2511" s="663"/>
      <c r="Q2511" s="678">
        <v>0</v>
      </c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4</v>
      </c>
      <c r="B2512" s="662" t="s">
        <v>3182</v>
      </c>
      <c r="C2512" s="662" t="s">
        <v>3520</v>
      </c>
      <c r="D2512" s="743" t="s">
        <v>5666</v>
      </c>
      <c r="E2512" s="744" t="s">
        <v>3559</v>
      </c>
      <c r="F2512" s="662" t="s">
        <v>3512</v>
      </c>
      <c r="G2512" s="662" t="s">
        <v>3589</v>
      </c>
      <c r="H2512" s="662" t="s">
        <v>597</v>
      </c>
      <c r="I2512" s="662" t="s">
        <v>1844</v>
      </c>
      <c r="J2512" s="662" t="s">
        <v>1841</v>
      </c>
      <c r="K2512" s="662" t="s">
        <v>1845</v>
      </c>
      <c r="L2512" s="663">
        <v>185.26</v>
      </c>
      <c r="M2512" s="663">
        <v>1667.34</v>
      </c>
      <c r="N2512" s="662">
        <v>9</v>
      </c>
      <c r="O2512" s="745">
        <v>4.5</v>
      </c>
      <c r="P2512" s="663">
        <v>370.52</v>
      </c>
      <c r="Q2512" s="678">
        <v>0.22222222222222221</v>
      </c>
      <c r="R2512" s="662">
        <v>2</v>
      </c>
      <c r="S2512" s="678">
        <v>0.22222222222222221</v>
      </c>
      <c r="T2512" s="745">
        <v>1</v>
      </c>
      <c r="U2512" s="701">
        <v>0.22222222222222221</v>
      </c>
    </row>
    <row r="2513" spans="1:21" ht="14.4" customHeight="1" x14ac:dyDescent="0.3">
      <c r="A2513" s="661">
        <v>4</v>
      </c>
      <c r="B2513" s="662" t="s">
        <v>3182</v>
      </c>
      <c r="C2513" s="662" t="s">
        <v>3520</v>
      </c>
      <c r="D2513" s="743" t="s">
        <v>5666</v>
      </c>
      <c r="E2513" s="744" t="s">
        <v>3559</v>
      </c>
      <c r="F2513" s="662" t="s">
        <v>3512</v>
      </c>
      <c r="G2513" s="662" t="s">
        <v>4622</v>
      </c>
      <c r="H2513" s="662" t="s">
        <v>597</v>
      </c>
      <c r="I2513" s="662" t="s">
        <v>732</v>
      </c>
      <c r="J2513" s="662" t="s">
        <v>733</v>
      </c>
      <c r="K2513" s="662" t="s">
        <v>5612</v>
      </c>
      <c r="L2513" s="663">
        <v>0</v>
      </c>
      <c r="M2513" s="663">
        <v>0</v>
      </c>
      <c r="N2513" s="662">
        <v>1</v>
      </c>
      <c r="O2513" s="745">
        <v>1</v>
      </c>
      <c r="P2513" s="663">
        <v>0</v>
      </c>
      <c r="Q2513" s="678"/>
      <c r="R2513" s="662">
        <v>1</v>
      </c>
      <c r="S2513" s="678">
        <v>1</v>
      </c>
      <c r="T2513" s="745">
        <v>1</v>
      </c>
      <c r="U2513" s="701">
        <v>1</v>
      </c>
    </row>
    <row r="2514" spans="1:21" ht="14.4" customHeight="1" x14ac:dyDescent="0.3">
      <c r="A2514" s="661">
        <v>4</v>
      </c>
      <c r="B2514" s="662" t="s">
        <v>3182</v>
      </c>
      <c r="C2514" s="662" t="s">
        <v>3520</v>
      </c>
      <c r="D2514" s="743" t="s">
        <v>5666</v>
      </c>
      <c r="E2514" s="744" t="s">
        <v>3559</v>
      </c>
      <c r="F2514" s="662" t="s">
        <v>3512</v>
      </c>
      <c r="G2514" s="662" t="s">
        <v>3592</v>
      </c>
      <c r="H2514" s="662" t="s">
        <v>597</v>
      </c>
      <c r="I2514" s="662" t="s">
        <v>1329</v>
      </c>
      <c r="J2514" s="662" t="s">
        <v>1330</v>
      </c>
      <c r="K2514" s="662" t="s">
        <v>1331</v>
      </c>
      <c r="L2514" s="663">
        <v>108.44</v>
      </c>
      <c r="M2514" s="663">
        <v>325.32</v>
      </c>
      <c r="N2514" s="662">
        <v>3</v>
      </c>
      <c r="O2514" s="745">
        <v>1</v>
      </c>
      <c r="P2514" s="663">
        <v>325.32</v>
      </c>
      <c r="Q2514" s="678">
        <v>1</v>
      </c>
      <c r="R2514" s="662">
        <v>3</v>
      </c>
      <c r="S2514" s="678">
        <v>1</v>
      </c>
      <c r="T2514" s="745">
        <v>1</v>
      </c>
      <c r="U2514" s="701">
        <v>1</v>
      </c>
    </row>
    <row r="2515" spans="1:21" ht="14.4" customHeight="1" x14ac:dyDescent="0.3">
      <c r="A2515" s="661">
        <v>4</v>
      </c>
      <c r="B2515" s="662" t="s">
        <v>3182</v>
      </c>
      <c r="C2515" s="662" t="s">
        <v>3520</v>
      </c>
      <c r="D2515" s="743" t="s">
        <v>5666</v>
      </c>
      <c r="E2515" s="744" t="s">
        <v>3559</v>
      </c>
      <c r="F2515" s="662" t="s">
        <v>3512</v>
      </c>
      <c r="G2515" s="662" t="s">
        <v>3593</v>
      </c>
      <c r="H2515" s="662" t="s">
        <v>597</v>
      </c>
      <c r="I2515" s="662" t="s">
        <v>806</v>
      </c>
      <c r="J2515" s="662" t="s">
        <v>3594</v>
      </c>
      <c r="K2515" s="662" t="s">
        <v>3595</v>
      </c>
      <c r="L2515" s="663">
        <v>0</v>
      </c>
      <c r="M2515" s="663">
        <v>0</v>
      </c>
      <c r="N2515" s="662">
        <v>1</v>
      </c>
      <c r="O2515" s="745">
        <v>1</v>
      </c>
      <c r="P2515" s="663">
        <v>0</v>
      </c>
      <c r="Q2515" s="678"/>
      <c r="R2515" s="662">
        <v>1</v>
      </c>
      <c r="S2515" s="678">
        <v>1</v>
      </c>
      <c r="T2515" s="745">
        <v>1</v>
      </c>
      <c r="U2515" s="701">
        <v>1</v>
      </c>
    </row>
    <row r="2516" spans="1:21" ht="14.4" customHeight="1" x14ac:dyDescent="0.3">
      <c r="A2516" s="661">
        <v>4</v>
      </c>
      <c r="B2516" s="662" t="s">
        <v>3182</v>
      </c>
      <c r="C2516" s="662" t="s">
        <v>3520</v>
      </c>
      <c r="D2516" s="743" t="s">
        <v>5666</v>
      </c>
      <c r="E2516" s="744" t="s">
        <v>3559</v>
      </c>
      <c r="F2516" s="662" t="s">
        <v>3512</v>
      </c>
      <c r="G2516" s="662" t="s">
        <v>5613</v>
      </c>
      <c r="H2516" s="662" t="s">
        <v>597</v>
      </c>
      <c r="I2516" s="662" t="s">
        <v>5614</v>
      </c>
      <c r="J2516" s="662" t="s">
        <v>5615</v>
      </c>
      <c r="K2516" s="662" t="s">
        <v>5616</v>
      </c>
      <c r="L2516" s="663">
        <v>79.069999999999993</v>
      </c>
      <c r="M2516" s="663">
        <v>79.069999999999993</v>
      </c>
      <c r="N2516" s="662">
        <v>1</v>
      </c>
      <c r="O2516" s="745">
        <v>1</v>
      </c>
      <c r="P2516" s="663">
        <v>79.069999999999993</v>
      </c>
      <c r="Q2516" s="678">
        <v>1</v>
      </c>
      <c r="R2516" s="662">
        <v>1</v>
      </c>
      <c r="S2516" s="678">
        <v>1</v>
      </c>
      <c r="T2516" s="745">
        <v>1</v>
      </c>
      <c r="U2516" s="701">
        <v>1</v>
      </c>
    </row>
    <row r="2517" spans="1:21" ht="14.4" customHeight="1" x14ac:dyDescent="0.3">
      <c r="A2517" s="661">
        <v>4</v>
      </c>
      <c r="B2517" s="662" t="s">
        <v>3182</v>
      </c>
      <c r="C2517" s="662" t="s">
        <v>3520</v>
      </c>
      <c r="D2517" s="743" t="s">
        <v>5666</v>
      </c>
      <c r="E2517" s="744" t="s">
        <v>3559</v>
      </c>
      <c r="F2517" s="662" t="s">
        <v>3512</v>
      </c>
      <c r="G2517" s="662" t="s">
        <v>3602</v>
      </c>
      <c r="H2517" s="662" t="s">
        <v>1373</v>
      </c>
      <c r="I2517" s="662" t="s">
        <v>2312</v>
      </c>
      <c r="J2517" s="662" t="s">
        <v>1539</v>
      </c>
      <c r="K2517" s="662" t="s">
        <v>2313</v>
      </c>
      <c r="L2517" s="663">
        <v>53.57</v>
      </c>
      <c r="M2517" s="663">
        <v>107.14</v>
      </c>
      <c r="N2517" s="662">
        <v>2</v>
      </c>
      <c r="O2517" s="745">
        <v>0.5</v>
      </c>
      <c r="P2517" s="663">
        <v>107.14</v>
      </c>
      <c r="Q2517" s="678">
        <v>1</v>
      </c>
      <c r="R2517" s="662">
        <v>2</v>
      </c>
      <c r="S2517" s="678">
        <v>1</v>
      </c>
      <c r="T2517" s="745">
        <v>0.5</v>
      </c>
      <c r="U2517" s="701">
        <v>1</v>
      </c>
    </row>
    <row r="2518" spans="1:21" ht="14.4" customHeight="1" x14ac:dyDescent="0.3">
      <c r="A2518" s="661">
        <v>4</v>
      </c>
      <c r="B2518" s="662" t="s">
        <v>3182</v>
      </c>
      <c r="C2518" s="662" t="s">
        <v>3520</v>
      </c>
      <c r="D2518" s="743" t="s">
        <v>5666</v>
      </c>
      <c r="E2518" s="744" t="s">
        <v>3559</v>
      </c>
      <c r="F2518" s="662" t="s">
        <v>3512</v>
      </c>
      <c r="G2518" s="662" t="s">
        <v>3602</v>
      </c>
      <c r="H2518" s="662" t="s">
        <v>1373</v>
      </c>
      <c r="I2518" s="662" t="s">
        <v>1538</v>
      </c>
      <c r="J2518" s="662" t="s">
        <v>1539</v>
      </c>
      <c r="K2518" s="662" t="s">
        <v>1540</v>
      </c>
      <c r="L2518" s="663">
        <v>133.94</v>
      </c>
      <c r="M2518" s="663">
        <v>3616.3800000000006</v>
      </c>
      <c r="N2518" s="662">
        <v>27</v>
      </c>
      <c r="O2518" s="745">
        <v>9.5</v>
      </c>
      <c r="P2518" s="663">
        <v>2009.1000000000004</v>
      </c>
      <c r="Q2518" s="678">
        <v>0.55555555555555558</v>
      </c>
      <c r="R2518" s="662">
        <v>15</v>
      </c>
      <c r="S2518" s="678">
        <v>0.55555555555555558</v>
      </c>
      <c r="T2518" s="745">
        <v>5.5</v>
      </c>
      <c r="U2518" s="701">
        <v>0.57894736842105265</v>
      </c>
    </row>
    <row r="2519" spans="1:21" ht="14.4" customHeight="1" x14ac:dyDescent="0.3">
      <c r="A2519" s="661">
        <v>4</v>
      </c>
      <c r="B2519" s="662" t="s">
        <v>3182</v>
      </c>
      <c r="C2519" s="662" t="s">
        <v>3520</v>
      </c>
      <c r="D2519" s="743" t="s">
        <v>5666</v>
      </c>
      <c r="E2519" s="744" t="s">
        <v>3559</v>
      </c>
      <c r="F2519" s="662" t="s">
        <v>3514</v>
      </c>
      <c r="G2519" s="662" t="s">
        <v>3976</v>
      </c>
      <c r="H2519" s="662" t="s">
        <v>597</v>
      </c>
      <c r="I2519" s="662" t="s">
        <v>3977</v>
      </c>
      <c r="J2519" s="662" t="s">
        <v>3978</v>
      </c>
      <c r="K2519" s="662" t="s">
        <v>3979</v>
      </c>
      <c r="L2519" s="663">
        <v>410</v>
      </c>
      <c r="M2519" s="663">
        <v>13120</v>
      </c>
      <c r="N2519" s="662">
        <v>32</v>
      </c>
      <c r="O2519" s="745">
        <v>32</v>
      </c>
      <c r="P2519" s="663">
        <v>11890</v>
      </c>
      <c r="Q2519" s="678">
        <v>0.90625</v>
      </c>
      <c r="R2519" s="662">
        <v>29</v>
      </c>
      <c r="S2519" s="678">
        <v>0.90625</v>
      </c>
      <c r="T2519" s="745">
        <v>29</v>
      </c>
      <c r="U2519" s="701">
        <v>0.90625</v>
      </c>
    </row>
    <row r="2520" spans="1:21" ht="14.4" customHeight="1" x14ac:dyDescent="0.3">
      <c r="A2520" s="661">
        <v>4</v>
      </c>
      <c r="B2520" s="662" t="s">
        <v>3182</v>
      </c>
      <c r="C2520" s="662" t="s">
        <v>3520</v>
      </c>
      <c r="D2520" s="743" t="s">
        <v>5666</v>
      </c>
      <c r="E2520" s="744" t="s">
        <v>3559</v>
      </c>
      <c r="F2520" s="662" t="s">
        <v>3514</v>
      </c>
      <c r="G2520" s="662" t="s">
        <v>3768</v>
      </c>
      <c r="H2520" s="662" t="s">
        <v>597</v>
      </c>
      <c r="I2520" s="662" t="s">
        <v>3840</v>
      </c>
      <c r="J2520" s="662" t="s">
        <v>3841</v>
      </c>
      <c r="K2520" s="662" t="s">
        <v>3842</v>
      </c>
      <c r="L2520" s="663">
        <v>900</v>
      </c>
      <c r="M2520" s="663">
        <v>2700</v>
      </c>
      <c r="N2520" s="662">
        <v>3</v>
      </c>
      <c r="O2520" s="745">
        <v>3</v>
      </c>
      <c r="P2520" s="663">
        <v>2700</v>
      </c>
      <c r="Q2520" s="678">
        <v>1</v>
      </c>
      <c r="R2520" s="662">
        <v>3</v>
      </c>
      <c r="S2520" s="678">
        <v>1</v>
      </c>
      <c r="T2520" s="745">
        <v>3</v>
      </c>
      <c r="U2520" s="701">
        <v>1</v>
      </c>
    </row>
    <row r="2521" spans="1:21" ht="14.4" customHeight="1" x14ac:dyDescent="0.3">
      <c r="A2521" s="661">
        <v>4</v>
      </c>
      <c r="B2521" s="662" t="s">
        <v>3182</v>
      </c>
      <c r="C2521" s="662" t="s">
        <v>3520</v>
      </c>
      <c r="D2521" s="743" t="s">
        <v>5666</v>
      </c>
      <c r="E2521" s="744" t="s">
        <v>3568</v>
      </c>
      <c r="F2521" s="662" t="s">
        <v>3512</v>
      </c>
      <c r="G2521" s="662" t="s">
        <v>3798</v>
      </c>
      <c r="H2521" s="662" t="s">
        <v>597</v>
      </c>
      <c r="I2521" s="662" t="s">
        <v>5617</v>
      </c>
      <c r="J2521" s="662" t="s">
        <v>5618</v>
      </c>
      <c r="K2521" s="662" t="s">
        <v>5619</v>
      </c>
      <c r="L2521" s="663">
        <v>0</v>
      </c>
      <c r="M2521" s="663">
        <v>0</v>
      </c>
      <c r="N2521" s="662">
        <v>2</v>
      </c>
      <c r="O2521" s="745">
        <v>1</v>
      </c>
      <c r="P2521" s="663">
        <v>0</v>
      </c>
      <c r="Q2521" s="678"/>
      <c r="R2521" s="662">
        <v>2</v>
      </c>
      <c r="S2521" s="678">
        <v>1</v>
      </c>
      <c r="T2521" s="745">
        <v>1</v>
      </c>
      <c r="U2521" s="701">
        <v>1</v>
      </c>
    </row>
    <row r="2522" spans="1:21" ht="14.4" customHeight="1" x14ac:dyDescent="0.3">
      <c r="A2522" s="661">
        <v>4</v>
      </c>
      <c r="B2522" s="662" t="s">
        <v>3182</v>
      </c>
      <c r="C2522" s="662" t="s">
        <v>3520</v>
      </c>
      <c r="D2522" s="743" t="s">
        <v>5666</v>
      </c>
      <c r="E2522" s="744" t="s">
        <v>3568</v>
      </c>
      <c r="F2522" s="662" t="s">
        <v>3514</v>
      </c>
      <c r="G2522" s="662" t="s">
        <v>3820</v>
      </c>
      <c r="H2522" s="662" t="s">
        <v>597</v>
      </c>
      <c r="I2522" s="662" t="s">
        <v>5620</v>
      </c>
      <c r="J2522" s="662" t="s">
        <v>4469</v>
      </c>
      <c r="K2522" s="662" t="s">
        <v>5621</v>
      </c>
      <c r="L2522" s="663">
        <v>50</v>
      </c>
      <c r="M2522" s="663">
        <v>100</v>
      </c>
      <c r="N2522" s="662">
        <v>2</v>
      </c>
      <c r="O2522" s="745">
        <v>1</v>
      </c>
      <c r="P2522" s="663">
        <v>100</v>
      </c>
      <c r="Q2522" s="678">
        <v>1</v>
      </c>
      <c r="R2522" s="662">
        <v>2</v>
      </c>
      <c r="S2522" s="678">
        <v>1</v>
      </c>
      <c r="T2522" s="745">
        <v>1</v>
      </c>
      <c r="U2522" s="701">
        <v>1</v>
      </c>
    </row>
    <row r="2523" spans="1:21" ht="14.4" customHeight="1" x14ac:dyDescent="0.3">
      <c r="A2523" s="661">
        <v>4</v>
      </c>
      <c r="B2523" s="662" t="s">
        <v>3182</v>
      </c>
      <c r="C2523" s="662" t="s">
        <v>3520</v>
      </c>
      <c r="D2523" s="743" t="s">
        <v>5666</v>
      </c>
      <c r="E2523" s="744" t="s">
        <v>3568</v>
      </c>
      <c r="F2523" s="662" t="s">
        <v>3514</v>
      </c>
      <c r="G2523" s="662" t="s">
        <v>3820</v>
      </c>
      <c r="H2523" s="662" t="s">
        <v>597</v>
      </c>
      <c r="I2523" s="662" t="s">
        <v>5622</v>
      </c>
      <c r="J2523" s="662" t="s">
        <v>5623</v>
      </c>
      <c r="K2523" s="662" t="s">
        <v>5624</v>
      </c>
      <c r="L2523" s="663">
        <v>100</v>
      </c>
      <c r="M2523" s="663">
        <v>200</v>
      </c>
      <c r="N2523" s="662">
        <v>2</v>
      </c>
      <c r="O2523" s="745">
        <v>1</v>
      </c>
      <c r="P2523" s="663">
        <v>200</v>
      </c>
      <c r="Q2523" s="678">
        <v>1</v>
      </c>
      <c r="R2523" s="662">
        <v>2</v>
      </c>
      <c r="S2523" s="678">
        <v>1</v>
      </c>
      <c r="T2523" s="745">
        <v>1</v>
      </c>
      <c r="U2523" s="701">
        <v>1</v>
      </c>
    </row>
    <row r="2524" spans="1:21" ht="14.4" customHeight="1" x14ac:dyDescent="0.3">
      <c r="A2524" s="661">
        <v>4</v>
      </c>
      <c r="B2524" s="662" t="s">
        <v>3182</v>
      </c>
      <c r="C2524" s="662" t="s">
        <v>3522</v>
      </c>
      <c r="D2524" s="743" t="s">
        <v>5667</v>
      </c>
      <c r="E2524" s="744" t="s">
        <v>3553</v>
      </c>
      <c r="F2524" s="662" t="s">
        <v>3514</v>
      </c>
      <c r="G2524" s="662" t="s">
        <v>3976</v>
      </c>
      <c r="H2524" s="662" t="s">
        <v>597</v>
      </c>
      <c r="I2524" s="662" t="s">
        <v>3977</v>
      </c>
      <c r="J2524" s="662" t="s">
        <v>3978</v>
      </c>
      <c r="K2524" s="662" t="s">
        <v>3979</v>
      </c>
      <c r="L2524" s="663">
        <v>410</v>
      </c>
      <c r="M2524" s="663">
        <v>410</v>
      </c>
      <c r="N2524" s="662">
        <v>1</v>
      </c>
      <c r="O2524" s="745">
        <v>1</v>
      </c>
      <c r="P2524" s="663">
        <v>410</v>
      </c>
      <c r="Q2524" s="678">
        <v>1</v>
      </c>
      <c r="R2524" s="662">
        <v>1</v>
      </c>
      <c r="S2524" s="678">
        <v>1</v>
      </c>
      <c r="T2524" s="745">
        <v>1</v>
      </c>
      <c r="U2524" s="701">
        <v>1</v>
      </c>
    </row>
    <row r="2525" spans="1:21" ht="14.4" customHeight="1" x14ac:dyDescent="0.3">
      <c r="A2525" s="661">
        <v>4</v>
      </c>
      <c r="B2525" s="662" t="s">
        <v>3182</v>
      </c>
      <c r="C2525" s="662" t="s">
        <v>3524</v>
      </c>
      <c r="D2525" s="743" t="s">
        <v>5668</v>
      </c>
      <c r="E2525" s="744" t="s">
        <v>3543</v>
      </c>
      <c r="F2525" s="662" t="s">
        <v>3512</v>
      </c>
      <c r="G2525" s="662" t="s">
        <v>3573</v>
      </c>
      <c r="H2525" s="662" t="s">
        <v>1373</v>
      </c>
      <c r="I2525" s="662" t="s">
        <v>1641</v>
      </c>
      <c r="J2525" s="662" t="s">
        <v>1557</v>
      </c>
      <c r="K2525" s="662" t="s">
        <v>3351</v>
      </c>
      <c r="L2525" s="663">
        <v>154.36000000000001</v>
      </c>
      <c r="M2525" s="663">
        <v>154.36000000000001</v>
      </c>
      <c r="N2525" s="662">
        <v>1</v>
      </c>
      <c r="O2525" s="745">
        <v>1</v>
      </c>
      <c r="P2525" s="663">
        <v>154.36000000000001</v>
      </c>
      <c r="Q2525" s="678">
        <v>1</v>
      </c>
      <c r="R2525" s="662">
        <v>1</v>
      </c>
      <c r="S2525" s="678">
        <v>1</v>
      </c>
      <c r="T2525" s="745">
        <v>1</v>
      </c>
      <c r="U2525" s="701">
        <v>1</v>
      </c>
    </row>
    <row r="2526" spans="1:21" ht="14.4" customHeight="1" x14ac:dyDescent="0.3">
      <c r="A2526" s="661">
        <v>4</v>
      </c>
      <c r="B2526" s="662" t="s">
        <v>3182</v>
      </c>
      <c r="C2526" s="662" t="s">
        <v>3524</v>
      </c>
      <c r="D2526" s="743" t="s">
        <v>5668</v>
      </c>
      <c r="E2526" s="744" t="s">
        <v>3543</v>
      </c>
      <c r="F2526" s="662" t="s">
        <v>3512</v>
      </c>
      <c r="G2526" s="662" t="s">
        <v>3577</v>
      </c>
      <c r="H2526" s="662" t="s">
        <v>597</v>
      </c>
      <c r="I2526" s="662" t="s">
        <v>1131</v>
      </c>
      <c r="J2526" s="662" t="s">
        <v>3578</v>
      </c>
      <c r="K2526" s="662" t="s">
        <v>3579</v>
      </c>
      <c r="L2526" s="663">
        <v>0</v>
      </c>
      <c r="M2526" s="663">
        <v>0</v>
      </c>
      <c r="N2526" s="662">
        <v>8</v>
      </c>
      <c r="O2526" s="745">
        <v>8</v>
      </c>
      <c r="P2526" s="663">
        <v>0</v>
      </c>
      <c r="Q2526" s="678"/>
      <c r="R2526" s="662">
        <v>6</v>
      </c>
      <c r="S2526" s="678">
        <v>0.75</v>
      </c>
      <c r="T2526" s="745">
        <v>6</v>
      </c>
      <c r="U2526" s="701">
        <v>0.75</v>
      </c>
    </row>
    <row r="2527" spans="1:21" ht="14.4" customHeight="1" x14ac:dyDescent="0.3">
      <c r="A2527" s="661">
        <v>4</v>
      </c>
      <c r="B2527" s="662" t="s">
        <v>3182</v>
      </c>
      <c r="C2527" s="662" t="s">
        <v>3524</v>
      </c>
      <c r="D2527" s="743" t="s">
        <v>5668</v>
      </c>
      <c r="E2527" s="744" t="s">
        <v>3543</v>
      </c>
      <c r="F2527" s="662" t="s">
        <v>3513</v>
      </c>
      <c r="G2527" s="662" t="s">
        <v>3603</v>
      </c>
      <c r="H2527" s="662" t="s">
        <v>597</v>
      </c>
      <c r="I2527" s="662" t="s">
        <v>3604</v>
      </c>
      <c r="J2527" s="662" t="s">
        <v>3605</v>
      </c>
      <c r="K2527" s="662"/>
      <c r="L2527" s="663">
        <v>0</v>
      </c>
      <c r="M2527" s="663">
        <v>0</v>
      </c>
      <c r="N2527" s="662">
        <v>11</v>
      </c>
      <c r="O2527" s="745">
        <v>11</v>
      </c>
      <c r="P2527" s="663">
        <v>0</v>
      </c>
      <c r="Q2527" s="678"/>
      <c r="R2527" s="662">
        <v>11</v>
      </c>
      <c r="S2527" s="678">
        <v>1</v>
      </c>
      <c r="T2527" s="745">
        <v>11</v>
      </c>
      <c r="U2527" s="701">
        <v>1</v>
      </c>
    </row>
    <row r="2528" spans="1:21" ht="14.4" customHeight="1" x14ac:dyDescent="0.3">
      <c r="A2528" s="661">
        <v>4</v>
      </c>
      <c r="B2528" s="662" t="s">
        <v>3182</v>
      </c>
      <c r="C2528" s="662" t="s">
        <v>3524</v>
      </c>
      <c r="D2528" s="743" t="s">
        <v>5668</v>
      </c>
      <c r="E2528" s="744" t="s">
        <v>3546</v>
      </c>
      <c r="F2528" s="662" t="s">
        <v>3512</v>
      </c>
      <c r="G2528" s="662" t="s">
        <v>3577</v>
      </c>
      <c r="H2528" s="662" t="s">
        <v>597</v>
      </c>
      <c r="I2528" s="662" t="s">
        <v>2597</v>
      </c>
      <c r="J2528" s="662" t="s">
        <v>5625</v>
      </c>
      <c r="K2528" s="662" t="s">
        <v>5626</v>
      </c>
      <c r="L2528" s="663">
        <v>37.68</v>
      </c>
      <c r="M2528" s="663">
        <v>75.36</v>
      </c>
      <c r="N2528" s="662">
        <v>2</v>
      </c>
      <c r="O2528" s="745">
        <v>1</v>
      </c>
      <c r="P2528" s="663"/>
      <c r="Q2528" s="678">
        <v>0</v>
      </c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4</v>
      </c>
      <c r="B2529" s="662" t="s">
        <v>3182</v>
      </c>
      <c r="C2529" s="662" t="s">
        <v>3524</v>
      </c>
      <c r="D2529" s="743" t="s">
        <v>5668</v>
      </c>
      <c r="E2529" s="744" t="s">
        <v>3546</v>
      </c>
      <c r="F2529" s="662" t="s">
        <v>3513</v>
      </c>
      <c r="G2529" s="662" t="s">
        <v>3603</v>
      </c>
      <c r="H2529" s="662" t="s">
        <v>597</v>
      </c>
      <c r="I2529" s="662" t="s">
        <v>3604</v>
      </c>
      <c r="J2529" s="662" t="s">
        <v>3605</v>
      </c>
      <c r="K2529" s="662"/>
      <c r="L2529" s="663">
        <v>0</v>
      </c>
      <c r="M2529" s="663">
        <v>0</v>
      </c>
      <c r="N2529" s="662">
        <v>1</v>
      </c>
      <c r="O2529" s="745">
        <v>1</v>
      </c>
      <c r="P2529" s="663">
        <v>0</v>
      </c>
      <c r="Q2529" s="678"/>
      <c r="R2529" s="662">
        <v>1</v>
      </c>
      <c r="S2529" s="678">
        <v>1</v>
      </c>
      <c r="T2529" s="745">
        <v>1</v>
      </c>
      <c r="U2529" s="701">
        <v>1</v>
      </c>
    </row>
    <row r="2530" spans="1:21" ht="14.4" customHeight="1" x14ac:dyDescent="0.3">
      <c r="A2530" s="661">
        <v>4</v>
      </c>
      <c r="B2530" s="662" t="s">
        <v>3182</v>
      </c>
      <c r="C2530" s="662" t="s">
        <v>3524</v>
      </c>
      <c r="D2530" s="743" t="s">
        <v>5668</v>
      </c>
      <c r="E2530" s="744" t="s">
        <v>3562</v>
      </c>
      <c r="F2530" s="662" t="s">
        <v>3512</v>
      </c>
      <c r="G2530" s="662" t="s">
        <v>3873</v>
      </c>
      <c r="H2530" s="662" t="s">
        <v>597</v>
      </c>
      <c r="I2530" s="662" t="s">
        <v>5482</v>
      </c>
      <c r="J2530" s="662" t="s">
        <v>3912</v>
      </c>
      <c r="K2530" s="662" t="s">
        <v>3913</v>
      </c>
      <c r="L2530" s="663">
        <v>141.04</v>
      </c>
      <c r="M2530" s="663">
        <v>141.04</v>
      </c>
      <c r="N2530" s="662">
        <v>1</v>
      </c>
      <c r="O2530" s="745">
        <v>0.5</v>
      </c>
      <c r="P2530" s="663">
        <v>141.04</v>
      </c>
      <c r="Q2530" s="678">
        <v>1</v>
      </c>
      <c r="R2530" s="662">
        <v>1</v>
      </c>
      <c r="S2530" s="678">
        <v>1</v>
      </c>
      <c r="T2530" s="745">
        <v>0.5</v>
      </c>
      <c r="U2530" s="701">
        <v>1</v>
      </c>
    </row>
    <row r="2531" spans="1:21" ht="14.4" customHeight="1" x14ac:dyDescent="0.3">
      <c r="A2531" s="661">
        <v>4</v>
      </c>
      <c r="B2531" s="662" t="s">
        <v>3182</v>
      </c>
      <c r="C2531" s="662" t="s">
        <v>3524</v>
      </c>
      <c r="D2531" s="743" t="s">
        <v>5668</v>
      </c>
      <c r="E2531" s="744" t="s">
        <v>3562</v>
      </c>
      <c r="F2531" s="662" t="s">
        <v>3512</v>
      </c>
      <c r="G2531" s="662" t="s">
        <v>3792</v>
      </c>
      <c r="H2531" s="662" t="s">
        <v>1373</v>
      </c>
      <c r="I2531" s="662" t="s">
        <v>1513</v>
      </c>
      <c r="J2531" s="662" t="s">
        <v>3305</v>
      </c>
      <c r="K2531" s="662" t="s">
        <v>3306</v>
      </c>
      <c r="L2531" s="663">
        <v>120.61</v>
      </c>
      <c r="M2531" s="663">
        <v>120.61</v>
      </c>
      <c r="N2531" s="662">
        <v>1</v>
      </c>
      <c r="O2531" s="745">
        <v>0.5</v>
      </c>
      <c r="P2531" s="663">
        <v>120.61</v>
      </c>
      <c r="Q2531" s="678">
        <v>1</v>
      </c>
      <c r="R2531" s="662">
        <v>1</v>
      </c>
      <c r="S2531" s="678">
        <v>1</v>
      </c>
      <c r="T2531" s="745">
        <v>0.5</v>
      </c>
      <c r="U2531" s="701">
        <v>1</v>
      </c>
    </row>
    <row r="2532" spans="1:21" ht="14.4" customHeight="1" x14ac:dyDescent="0.3">
      <c r="A2532" s="661">
        <v>4</v>
      </c>
      <c r="B2532" s="662" t="s">
        <v>3182</v>
      </c>
      <c r="C2532" s="662" t="s">
        <v>3526</v>
      </c>
      <c r="D2532" s="743" t="s">
        <v>5664</v>
      </c>
      <c r="E2532" s="744" t="s">
        <v>3538</v>
      </c>
      <c r="F2532" s="662" t="s">
        <v>3512</v>
      </c>
      <c r="G2532" s="662" t="s">
        <v>3573</v>
      </c>
      <c r="H2532" s="662" t="s">
        <v>1373</v>
      </c>
      <c r="I2532" s="662" t="s">
        <v>1641</v>
      </c>
      <c r="J2532" s="662" t="s">
        <v>1557</v>
      </c>
      <c r="K2532" s="662" t="s">
        <v>3351</v>
      </c>
      <c r="L2532" s="663">
        <v>150.04</v>
      </c>
      <c r="M2532" s="663">
        <v>150.04</v>
      </c>
      <c r="N2532" s="662">
        <v>1</v>
      </c>
      <c r="O2532" s="745">
        <v>0.5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4</v>
      </c>
      <c r="B2533" s="662" t="s">
        <v>3182</v>
      </c>
      <c r="C2533" s="662" t="s">
        <v>3526</v>
      </c>
      <c r="D2533" s="743" t="s">
        <v>5664</v>
      </c>
      <c r="E2533" s="744" t="s">
        <v>3538</v>
      </c>
      <c r="F2533" s="662" t="s">
        <v>3512</v>
      </c>
      <c r="G2533" s="662" t="s">
        <v>3573</v>
      </c>
      <c r="H2533" s="662" t="s">
        <v>1373</v>
      </c>
      <c r="I2533" s="662" t="s">
        <v>1641</v>
      </c>
      <c r="J2533" s="662" t="s">
        <v>1557</v>
      </c>
      <c r="K2533" s="662" t="s">
        <v>3351</v>
      </c>
      <c r="L2533" s="663">
        <v>154.36000000000001</v>
      </c>
      <c r="M2533" s="663">
        <v>1234.8800000000001</v>
      </c>
      <c r="N2533" s="662">
        <v>8</v>
      </c>
      <c r="O2533" s="745">
        <v>6.5</v>
      </c>
      <c r="P2533" s="663">
        <v>617.44000000000005</v>
      </c>
      <c r="Q2533" s="678">
        <v>0.5</v>
      </c>
      <c r="R2533" s="662">
        <v>4</v>
      </c>
      <c r="S2533" s="678">
        <v>0.5</v>
      </c>
      <c r="T2533" s="745">
        <v>3.5</v>
      </c>
      <c r="U2533" s="701">
        <v>0.53846153846153844</v>
      </c>
    </row>
    <row r="2534" spans="1:21" ht="14.4" customHeight="1" x14ac:dyDescent="0.3">
      <c r="A2534" s="661">
        <v>4</v>
      </c>
      <c r="B2534" s="662" t="s">
        <v>3182</v>
      </c>
      <c r="C2534" s="662" t="s">
        <v>3526</v>
      </c>
      <c r="D2534" s="743" t="s">
        <v>5664</v>
      </c>
      <c r="E2534" s="744" t="s">
        <v>3538</v>
      </c>
      <c r="F2534" s="662" t="s">
        <v>3512</v>
      </c>
      <c r="G2534" s="662" t="s">
        <v>3610</v>
      </c>
      <c r="H2534" s="662" t="s">
        <v>597</v>
      </c>
      <c r="I2534" s="662" t="s">
        <v>2450</v>
      </c>
      <c r="J2534" s="662" t="s">
        <v>2451</v>
      </c>
      <c r="K2534" s="662" t="s">
        <v>3439</v>
      </c>
      <c r="L2534" s="663">
        <v>78.33</v>
      </c>
      <c r="M2534" s="663">
        <v>78.33</v>
      </c>
      <c r="N2534" s="662">
        <v>1</v>
      </c>
      <c r="O2534" s="745">
        <v>0.5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4</v>
      </c>
      <c r="B2535" s="662" t="s">
        <v>3182</v>
      </c>
      <c r="C2535" s="662" t="s">
        <v>3526</v>
      </c>
      <c r="D2535" s="743" t="s">
        <v>5664</v>
      </c>
      <c r="E2535" s="744" t="s">
        <v>3538</v>
      </c>
      <c r="F2535" s="662" t="s">
        <v>3512</v>
      </c>
      <c r="G2535" s="662" t="s">
        <v>5627</v>
      </c>
      <c r="H2535" s="662" t="s">
        <v>597</v>
      </c>
      <c r="I2535" s="662" t="s">
        <v>2110</v>
      </c>
      <c r="J2535" s="662" t="s">
        <v>5628</v>
      </c>
      <c r="K2535" s="662" t="s">
        <v>4559</v>
      </c>
      <c r="L2535" s="663">
        <v>0</v>
      </c>
      <c r="M2535" s="663">
        <v>0</v>
      </c>
      <c r="N2535" s="662">
        <v>1</v>
      </c>
      <c r="O2535" s="745">
        <v>0.5</v>
      </c>
      <c r="P2535" s="663">
        <v>0</v>
      </c>
      <c r="Q2535" s="678"/>
      <c r="R2535" s="662">
        <v>1</v>
      </c>
      <c r="S2535" s="678">
        <v>1</v>
      </c>
      <c r="T2535" s="745">
        <v>0.5</v>
      </c>
      <c r="U2535" s="701">
        <v>1</v>
      </c>
    </row>
    <row r="2536" spans="1:21" ht="14.4" customHeight="1" x14ac:dyDescent="0.3">
      <c r="A2536" s="661">
        <v>4</v>
      </c>
      <c r="B2536" s="662" t="s">
        <v>3182</v>
      </c>
      <c r="C2536" s="662" t="s">
        <v>3526</v>
      </c>
      <c r="D2536" s="743" t="s">
        <v>5664</v>
      </c>
      <c r="E2536" s="744" t="s">
        <v>3538</v>
      </c>
      <c r="F2536" s="662" t="s">
        <v>3512</v>
      </c>
      <c r="G2536" s="662" t="s">
        <v>4594</v>
      </c>
      <c r="H2536" s="662" t="s">
        <v>597</v>
      </c>
      <c r="I2536" s="662" t="s">
        <v>2432</v>
      </c>
      <c r="J2536" s="662" t="s">
        <v>2433</v>
      </c>
      <c r="K2536" s="662" t="s">
        <v>4595</v>
      </c>
      <c r="L2536" s="663">
        <v>48.09</v>
      </c>
      <c r="M2536" s="663">
        <v>48.09</v>
      </c>
      <c r="N2536" s="662">
        <v>1</v>
      </c>
      <c r="O2536" s="745">
        <v>1</v>
      </c>
      <c r="P2536" s="663">
        <v>48.09</v>
      </c>
      <c r="Q2536" s="678">
        <v>1</v>
      </c>
      <c r="R2536" s="662">
        <v>1</v>
      </c>
      <c r="S2536" s="678">
        <v>1</v>
      </c>
      <c r="T2536" s="745">
        <v>1</v>
      </c>
      <c r="U2536" s="701">
        <v>1</v>
      </c>
    </row>
    <row r="2537" spans="1:21" ht="14.4" customHeight="1" x14ac:dyDescent="0.3">
      <c r="A2537" s="661">
        <v>4</v>
      </c>
      <c r="B2537" s="662" t="s">
        <v>3182</v>
      </c>
      <c r="C2537" s="662" t="s">
        <v>3526</v>
      </c>
      <c r="D2537" s="743" t="s">
        <v>5664</v>
      </c>
      <c r="E2537" s="744" t="s">
        <v>3538</v>
      </c>
      <c r="F2537" s="662" t="s">
        <v>3512</v>
      </c>
      <c r="G2537" s="662" t="s">
        <v>5210</v>
      </c>
      <c r="H2537" s="662" t="s">
        <v>597</v>
      </c>
      <c r="I2537" s="662" t="s">
        <v>703</v>
      </c>
      <c r="J2537" s="662" t="s">
        <v>704</v>
      </c>
      <c r="K2537" s="662" t="s">
        <v>5211</v>
      </c>
      <c r="L2537" s="663">
        <v>27.28</v>
      </c>
      <c r="M2537" s="663">
        <v>27.28</v>
      </c>
      <c r="N2537" s="662">
        <v>1</v>
      </c>
      <c r="O2537" s="745">
        <v>1</v>
      </c>
      <c r="P2537" s="663"/>
      <c r="Q2537" s="678">
        <v>0</v>
      </c>
      <c r="R2537" s="662"/>
      <c r="S2537" s="678">
        <v>0</v>
      </c>
      <c r="T2537" s="745"/>
      <c r="U2537" s="701">
        <v>0</v>
      </c>
    </row>
    <row r="2538" spans="1:21" ht="14.4" customHeight="1" x14ac:dyDescent="0.3">
      <c r="A2538" s="661">
        <v>4</v>
      </c>
      <c r="B2538" s="662" t="s">
        <v>3182</v>
      </c>
      <c r="C2538" s="662" t="s">
        <v>3526</v>
      </c>
      <c r="D2538" s="743" t="s">
        <v>5664</v>
      </c>
      <c r="E2538" s="744" t="s">
        <v>3538</v>
      </c>
      <c r="F2538" s="662" t="s">
        <v>3512</v>
      </c>
      <c r="G2538" s="662" t="s">
        <v>3580</v>
      </c>
      <c r="H2538" s="662" t="s">
        <v>597</v>
      </c>
      <c r="I2538" s="662" t="s">
        <v>938</v>
      </c>
      <c r="J2538" s="662" t="s">
        <v>939</v>
      </c>
      <c r="K2538" s="662" t="s">
        <v>3711</v>
      </c>
      <c r="L2538" s="663">
        <v>0</v>
      </c>
      <c r="M2538" s="663">
        <v>0</v>
      </c>
      <c r="N2538" s="662">
        <v>2</v>
      </c>
      <c r="O2538" s="745">
        <v>1</v>
      </c>
      <c r="P2538" s="663"/>
      <c r="Q2538" s="678"/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4</v>
      </c>
      <c r="B2539" s="662" t="s">
        <v>3182</v>
      </c>
      <c r="C2539" s="662" t="s">
        <v>3526</v>
      </c>
      <c r="D2539" s="743" t="s">
        <v>5664</v>
      </c>
      <c r="E2539" s="744" t="s">
        <v>3538</v>
      </c>
      <c r="F2539" s="662" t="s">
        <v>3512</v>
      </c>
      <c r="G2539" s="662" t="s">
        <v>5629</v>
      </c>
      <c r="H2539" s="662" t="s">
        <v>597</v>
      </c>
      <c r="I2539" s="662" t="s">
        <v>2436</v>
      </c>
      <c r="J2539" s="662" t="s">
        <v>2437</v>
      </c>
      <c r="K2539" s="662" t="s">
        <v>4992</v>
      </c>
      <c r="L2539" s="663">
        <v>36.97</v>
      </c>
      <c r="M2539" s="663">
        <v>332.72999999999996</v>
      </c>
      <c r="N2539" s="662">
        <v>9</v>
      </c>
      <c r="O2539" s="745">
        <v>6</v>
      </c>
      <c r="P2539" s="663">
        <v>73.94</v>
      </c>
      <c r="Q2539" s="678">
        <v>0.22222222222222224</v>
      </c>
      <c r="R2539" s="662">
        <v>2</v>
      </c>
      <c r="S2539" s="678">
        <v>0.22222222222222221</v>
      </c>
      <c r="T2539" s="745">
        <v>1</v>
      </c>
      <c r="U2539" s="701">
        <v>0.16666666666666666</v>
      </c>
    </row>
    <row r="2540" spans="1:21" ht="14.4" customHeight="1" x14ac:dyDescent="0.3">
      <c r="A2540" s="661">
        <v>4</v>
      </c>
      <c r="B2540" s="662" t="s">
        <v>3182</v>
      </c>
      <c r="C2540" s="662" t="s">
        <v>3526</v>
      </c>
      <c r="D2540" s="743" t="s">
        <v>5664</v>
      </c>
      <c r="E2540" s="744" t="s">
        <v>3538</v>
      </c>
      <c r="F2540" s="662" t="s">
        <v>3512</v>
      </c>
      <c r="G2540" s="662" t="s">
        <v>3653</v>
      </c>
      <c r="H2540" s="662" t="s">
        <v>597</v>
      </c>
      <c r="I2540" s="662" t="s">
        <v>3994</v>
      </c>
      <c r="J2540" s="662" t="s">
        <v>3655</v>
      </c>
      <c r="K2540" s="662" t="s">
        <v>3021</v>
      </c>
      <c r="L2540" s="663">
        <v>0</v>
      </c>
      <c r="M2540" s="663">
        <v>0</v>
      </c>
      <c r="N2540" s="662">
        <v>3</v>
      </c>
      <c r="O2540" s="745">
        <v>2.5</v>
      </c>
      <c r="P2540" s="663">
        <v>0</v>
      </c>
      <c r="Q2540" s="678"/>
      <c r="R2540" s="662">
        <v>2</v>
      </c>
      <c r="S2540" s="678">
        <v>0.66666666666666663</v>
      </c>
      <c r="T2540" s="745">
        <v>1.5</v>
      </c>
      <c r="U2540" s="701">
        <v>0.6</v>
      </c>
    </row>
    <row r="2541" spans="1:21" ht="14.4" customHeight="1" x14ac:dyDescent="0.3">
      <c r="A2541" s="661">
        <v>4</v>
      </c>
      <c r="B2541" s="662" t="s">
        <v>3182</v>
      </c>
      <c r="C2541" s="662" t="s">
        <v>3526</v>
      </c>
      <c r="D2541" s="743" t="s">
        <v>5664</v>
      </c>
      <c r="E2541" s="744" t="s">
        <v>3538</v>
      </c>
      <c r="F2541" s="662" t="s">
        <v>3512</v>
      </c>
      <c r="G2541" s="662" t="s">
        <v>3653</v>
      </c>
      <c r="H2541" s="662" t="s">
        <v>597</v>
      </c>
      <c r="I2541" s="662" t="s">
        <v>3654</v>
      </c>
      <c r="J2541" s="662" t="s">
        <v>3655</v>
      </c>
      <c r="K2541" s="662" t="s">
        <v>3656</v>
      </c>
      <c r="L2541" s="663">
        <v>0</v>
      </c>
      <c r="M2541" s="663">
        <v>0</v>
      </c>
      <c r="N2541" s="662">
        <v>1</v>
      </c>
      <c r="O2541" s="745">
        <v>0.5</v>
      </c>
      <c r="P2541" s="663">
        <v>0</v>
      </c>
      <c r="Q2541" s="678"/>
      <c r="R2541" s="662">
        <v>1</v>
      </c>
      <c r="S2541" s="678">
        <v>1</v>
      </c>
      <c r="T2541" s="745">
        <v>0.5</v>
      </c>
      <c r="U2541" s="701">
        <v>1</v>
      </c>
    </row>
    <row r="2542" spans="1:21" ht="14.4" customHeight="1" x14ac:dyDescent="0.3">
      <c r="A2542" s="661">
        <v>4</v>
      </c>
      <c r="B2542" s="662" t="s">
        <v>3182</v>
      </c>
      <c r="C2542" s="662" t="s">
        <v>3526</v>
      </c>
      <c r="D2542" s="743" t="s">
        <v>5664</v>
      </c>
      <c r="E2542" s="744" t="s">
        <v>3538</v>
      </c>
      <c r="F2542" s="662" t="s">
        <v>3512</v>
      </c>
      <c r="G2542" s="662" t="s">
        <v>3653</v>
      </c>
      <c r="H2542" s="662" t="s">
        <v>597</v>
      </c>
      <c r="I2542" s="662" t="s">
        <v>3654</v>
      </c>
      <c r="J2542" s="662" t="s">
        <v>3655</v>
      </c>
      <c r="K2542" s="662" t="s">
        <v>3656</v>
      </c>
      <c r="L2542" s="663">
        <v>29.54</v>
      </c>
      <c r="M2542" s="663">
        <v>29.54</v>
      </c>
      <c r="N2542" s="662">
        <v>1</v>
      </c>
      <c r="O2542" s="745">
        <v>0.5</v>
      </c>
      <c r="P2542" s="663"/>
      <c r="Q2542" s="678">
        <v>0</v>
      </c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4</v>
      </c>
      <c r="B2543" s="662" t="s">
        <v>3182</v>
      </c>
      <c r="C2543" s="662" t="s">
        <v>3526</v>
      </c>
      <c r="D2543" s="743" t="s">
        <v>5664</v>
      </c>
      <c r="E2543" s="744" t="s">
        <v>3538</v>
      </c>
      <c r="F2543" s="662" t="s">
        <v>3512</v>
      </c>
      <c r="G2543" s="662" t="s">
        <v>3653</v>
      </c>
      <c r="H2543" s="662" t="s">
        <v>597</v>
      </c>
      <c r="I2543" s="662" t="s">
        <v>5630</v>
      </c>
      <c r="J2543" s="662" t="s">
        <v>3655</v>
      </c>
      <c r="K2543" s="662" t="s">
        <v>5631</v>
      </c>
      <c r="L2543" s="663">
        <v>0</v>
      </c>
      <c r="M2543" s="663">
        <v>0</v>
      </c>
      <c r="N2543" s="662">
        <v>1</v>
      </c>
      <c r="O2543" s="745">
        <v>0.5</v>
      </c>
      <c r="P2543" s="663"/>
      <c r="Q2543" s="678"/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4</v>
      </c>
      <c r="B2544" s="662" t="s">
        <v>3182</v>
      </c>
      <c r="C2544" s="662" t="s">
        <v>3526</v>
      </c>
      <c r="D2544" s="743" t="s">
        <v>5664</v>
      </c>
      <c r="E2544" s="744" t="s">
        <v>3538</v>
      </c>
      <c r="F2544" s="662" t="s">
        <v>3512</v>
      </c>
      <c r="G2544" s="662" t="s">
        <v>3572</v>
      </c>
      <c r="H2544" s="662" t="s">
        <v>1373</v>
      </c>
      <c r="I2544" s="662" t="s">
        <v>4940</v>
      </c>
      <c r="J2544" s="662" t="s">
        <v>1524</v>
      </c>
      <c r="K2544" s="662" t="s">
        <v>3809</v>
      </c>
      <c r="L2544" s="663">
        <v>407.55</v>
      </c>
      <c r="M2544" s="663">
        <v>407.55</v>
      </c>
      <c r="N2544" s="662">
        <v>1</v>
      </c>
      <c r="O2544" s="745">
        <v>0.5</v>
      </c>
      <c r="P2544" s="663"/>
      <c r="Q2544" s="678">
        <v>0</v>
      </c>
      <c r="R2544" s="662"/>
      <c r="S2544" s="678">
        <v>0</v>
      </c>
      <c r="T2544" s="745"/>
      <c r="U2544" s="701">
        <v>0</v>
      </c>
    </row>
    <row r="2545" spans="1:21" ht="14.4" customHeight="1" x14ac:dyDescent="0.3">
      <c r="A2545" s="661">
        <v>4</v>
      </c>
      <c r="B2545" s="662" t="s">
        <v>3182</v>
      </c>
      <c r="C2545" s="662" t="s">
        <v>3526</v>
      </c>
      <c r="D2545" s="743" t="s">
        <v>5664</v>
      </c>
      <c r="E2545" s="744" t="s">
        <v>3538</v>
      </c>
      <c r="F2545" s="662" t="s">
        <v>3512</v>
      </c>
      <c r="G2545" s="662" t="s">
        <v>3572</v>
      </c>
      <c r="H2545" s="662" t="s">
        <v>1373</v>
      </c>
      <c r="I2545" s="662" t="s">
        <v>1523</v>
      </c>
      <c r="J2545" s="662" t="s">
        <v>1524</v>
      </c>
      <c r="K2545" s="662" t="s">
        <v>1525</v>
      </c>
      <c r="L2545" s="663">
        <v>543.39</v>
      </c>
      <c r="M2545" s="663">
        <v>2716.95</v>
      </c>
      <c r="N2545" s="662">
        <v>5</v>
      </c>
      <c r="O2545" s="745">
        <v>2.5</v>
      </c>
      <c r="P2545" s="663">
        <v>2173.56</v>
      </c>
      <c r="Q2545" s="678">
        <v>0.8</v>
      </c>
      <c r="R2545" s="662">
        <v>4</v>
      </c>
      <c r="S2545" s="678">
        <v>0.8</v>
      </c>
      <c r="T2545" s="745">
        <v>2</v>
      </c>
      <c r="U2545" s="701">
        <v>0.8</v>
      </c>
    </row>
    <row r="2546" spans="1:21" ht="14.4" customHeight="1" x14ac:dyDescent="0.3">
      <c r="A2546" s="661">
        <v>4</v>
      </c>
      <c r="B2546" s="662" t="s">
        <v>3182</v>
      </c>
      <c r="C2546" s="662" t="s">
        <v>3526</v>
      </c>
      <c r="D2546" s="743" t="s">
        <v>5664</v>
      </c>
      <c r="E2546" s="744" t="s">
        <v>3538</v>
      </c>
      <c r="F2546" s="662" t="s">
        <v>3512</v>
      </c>
      <c r="G2546" s="662" t="s">
        <v>3572</v>
      </c>
      <c r="H2546" s="662" t="s">
        <v>1373</v>
      </c>
      <c r="I2546" s="662" t="s">
        <v>3587</v>
      </c>
      <c r="J2546" s="662" t="s">
        <v>1524</v>
      </c>
      <c r="K2546" s="662" t="s">
        <v>3588</v>
      </c>
      <c r="L2546" s="663">
        <v>923.74</v>
      </c>
      <c r="M2546" s="663">
        <v>1847.48</v>
      </c>
      <c r="N2546" s="662">
        <v>2</v>
      </c>
      <c r="O2546" s="745">
        <v>1.5</v>
      </c>
      <c r="P2546" s="663"/>
      <c r="Q2546" s="678">
        <v>0</v>
      </c>
      <c r="R2546" s="662"/>
      <c r="S2546" s="678">
        <v>0</v>
      </c>
      <c r="T2546" s="745"/>
      <c r="U2546" s="701">
        <v>0</v>
      </c>
    </row>
    <row r="2547" spans="1:21" ht="14.4" customHeight="1" x14ac:dyDescent="0.3">
      <c r="A2547" s="661">
        <v>4</v>
      </c>
      <c r="B2547" s="662" t="s">
        <v>3182</v>
      </c>
      <c r="C2547" s="662" t="s">
        <v>3526</v>
      </c>
      <c r="D2547" s="743" t="s">
        <v>5664</v>
      </c>
      <c r="E2547" s="744" t="s">
        <v>3538</v>
      </c>
      <c r="F2547" s="662" t="s">
        <v>3512</v>
      </c>
      <c r="G2547" s="662" t="s">
        <v>3877</v>
      </c>
      <c r="H2547" s="662" t="s">
        <v>597</v>
      </c>
      <c r="I2547" s="662" t="s">
        <v>3878</v>
      </c>
      <c r="J2547" s="662" t="s">
        <v>3879</v>
      </c>
      <c r="K2547" s="662" t="s">
        <v>3880</v>
      </c>
      <c r="L2547" s="663">
        <v>48.42</v>
      </c>
      <c r="M2547" s="663">
        <v>48.42</v>
      </c>
      <c r="N2547" s="662">
        <v>1</v>
      </c>
      <c r="O2547" s="745">
        <v>1</v>
      </c>
      <c r="P2547" s="663">
        <v>48.42</v>
      </c>
      <c r="Q2547" s="678">
        <v>1</v>
      </c>
      <c r="R2547" s="662">
        <v>1</v>
      </c>
      <c r="S2547" s="678">
        <v>1</v>
      </c>
      <c r="T2547" s="745">
        <v>1</v>
      </c>
      <c r="U2547" s="701">
        <v>1</v>
      </c>
    </row>
    <row r="2548" spans="1:21" ht="14.4" customHeight="1" x14ac:dyDescent="0.3">
      <c r="A2548" s="661">
        <v>4</v>
      </c>
      <c r="B2548" s="662" t="s">
        <v>3182</v>
      </c>
      <c r="C2548" s="662" t="s">
        <v>3526</v>
      </c>
      <c r="D2548" s="743" t="s">
        <v>5664</v>
      </c>
      <c r="E2548" s="744" t="s">
        <v>3538</v>
      </c>
      <c r="F2548" s="662" t="s">
        <v>3512</v>
      </c>
      <c r="G2548" s="662" t="s">
        <v>4038</v>
      </c>
      <c r="H2548" s="662" t="s">
        <v>597</v>
      </c>
      <c r="I2548" s="662" t="s">
        <v>3098</v>
      </c>
      <c r="J2548" s="662" t="s">
        <v>3099</v>
      </c>
      <c r="K2548" s="662" t="s">
        <v>1365</v>
      </c>
      <c r="L2548" s="663">
        <v>146.84</v>
      </c>
      <c r="M2548" s="663">
        <v>146.84</v>
      </c>
      <c r="N2548" s="662">
        <v>1</v>
      </c>
      <c r="O2548" s="745">
        <v>1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4</v>
      </c>
      <c r="B2549" s="662" t="s">
        <v>3182</v>
      </c>
      <c r="C2549" s="662" t="s">
        <v>3526</v>
      </c>
      <c r="D2549" s="743" t="s">
        <v>5664</v>
      </c>
      <c r="E2549" s="744" t="s">
        <v>3538</v>
      </c>
      <c r="F2549" s="662" t="s">
        <v>3512</v>
      </c>
      <c r="G2549" s="662" t="s">
        <v>3589</v>
      </c>
      <c r="H2549" s="662" t="s">
        <v>597</v>
      </c>
      <c r="I2549" s="662" t="s">
        <v>3590</v>
      </c>
      <c r="J2549" s="662" t="s">
        <v>3591</v>
      </c>
      <c r="K2549" s="662" t="s">
        <v>1842</v>
      </c>
      <c r="L2549" s="663">
        <v>57.64</v>
      </c>
      <c r="M2549" s="663">
        <v>57.64</v>
      </c>
      <c r="N2549" s="662">
        <v>1</v>
      </c>
      <c r="O2549" s="745">
        <v>0.5</v>
      </c>
      <c r="P2549" s="663">
        <v>57.64</v>
      </c>
      <c r="Q2549" s="678">
        <v>1</v>
      </c>
      <c r="R2549" s="662">
        <v>1</v>
      </c>
      <c r="S2549" s="678">
        <v>1</v>
      </c>
      <c r="T2549" s="745">
        <v>0.5</v>
      </c>
      <c r="U2549" s="701">
        <v>1</v>
      </c>
    </row>
    <row r="2550" spans="1:21" ht="14.4" customHeight="1" x14ac:dyDescent="0.3">
      <c r="A2550" s="661">
        <v>4</v>
      </c>
      <c r="B2550" s="662" t="s">
        <v>3182</v>
      </c>
      <c r="C2550" s="662" t="s">
        <v>3526</v>
      </c>
      <c r="D2550" s="743" t="s">
        <v>5664</v>
      </c>
      <c r="E2550" s="744" t="s">
        <v>3538</v>
      </c>
      <c r="F2550" s="662" t="s">
        <v>3512</v>
      </c>
      <c r="G2550" s="662" t="s">
        <v>3705</v>
      </c>
      <c r="H2550" s="662" t="s">
        <v>597</v>
      </c>
      <c r="I2550" s="662" t="s">
        <v>721</v>
      </c>
      <c r="J2550" s="662" t="s">
        <v>3706</v>
      </c>
      <c r="K2550" s="662" t="s">
        <v>3707</v>
      </c>
      <c r="L2550" s="663">
        <v>0</v>
      </c>
      <c r="M2550" s="663">
        <v>0</v>
      </c>
      <c r="N2550" s="662">
        <v>1</v>
      </c>
      <c r="O2550" s="745">
        <v>1</v>
      </c>
      <c r="P2550" s="663">
        <v>0</v>
      </c>
      <c r="Q2550" s="678"/>
      <c r="R2550" s="662">
        <v>1</v>
      </c>
      <c r="S2550" s="678">
        <v>1</v>
      </c>
      <c r="T2550" s="745">
        <v>1</v>
      </c>
      <c r="U2550" s="701">
        <v>1</v>
      </c>
    </row>
    <row r="2551" spans="1:21" ht="14.4" customHeight="1" x14ac:dyDescent="0.3">
      <c r="A2551" s="661">
        <v>4</v>
      </c>
      <c r="B2551" s="662" t="s">
        <v>3182</v>
      </c>
      <c r="C2551" s="662" t="s">
        <v>3526</v>
      </c>
      <c r="D2551" s="743" t="s">
        <v>5664</v>
      </c>
      <c r="E2551" s="744" t="s">
        <v>3538</v>
      </c>
      <c r="F2551" s="662" t="s">
        <v>3512</v>
      </c>
      <c r="G2551" s="662" t="s">
        <v>5288</v>
      </c>
      <c r="H2551" s="662" t="s">
        <v>597</v>
      </c>
      <c r="I2551" s="662" t="s">
        <v>988</v>
      </c>
      <c r="J2551" s="662" t="s">
        <v>989</v>
      </c>
      <c r="K2551" s="662" t="s">
        <v>990</v>
      </c>
      <c r="L2551" s="663">
        <v>0</v>
      </c>
      <c r="M2551" s="663">
        <v>0</v>
      </c>
      <c r="N2551" s="662">
        <v>1</v>
      </c>
      <c r="O2551" s="745">
        <v>1</v>
      </c>
      <c r="P2551" s="663"/>
      <c r="Q2551" s="678"/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4</v>
      </c>
      <c r="B2552" s="662" t="s">
        <v>3182</v>
      </c>
      <c r="C2552" s="662" t="s">
        <v>3526</v>
      </c>
      <c r="D2552" s="743" t="s">
        <v>5664</v>
      </c>
      <c r="E2552" s="744" t="s">
        <v>3538</v>
      </c>
      <c r="F2552" s="662" t="s">
        <v>3512</v>
      </c>
      <c r="G2552" s="662" t="s">
        <v>5632</v>
      </c>
      <c r="H2552" s="662" t="s">
        <v>597</v>
      </c>
      <c r="I2552" s="662" t="s">
        <v>1919</v>
      </c>
      <c r="J2552" s="662" t="s">
        <v>1920</v>
      </c>
      <c r="K2552" s="662" t="s">
        <v>5633</v>
      </c>
      <c r="L2552" s="663">
        <v>107.25</v>
      </c>
      <c r="M2552" s="663">
        <v>429</v>
      </c>
      <c r="N2552" s="662">
        <v>4</v>
      </c>
      <c r="O2552" s="745">
        <v>3.5</v>
      </c>
      <c r="P2552" s="663">
        <v>107.25</v>
      </c>
      <c r="Q2552" s="678">
        <v>0.25</v>
      </c>
      <c r="R2552" s="662">
        <v>1</v>
      </c>
      <c r="S2552" s="678">
        <v>0.25</v>
      </c>
      <c r="T2552" s="745">
        <v>1</v>
      </c>
      <c r="U2552" s="701">
        <v>0.2857142857142857</v>
      </c>
    </row>
    <row r="2553" spans="1:21" ht="14.4" customHeight="1" x14ac:dyDescent="0.3">
      <c r="A2553" s="661">
        <v>4</v>
      </c>
      <c r="B2553" s="662" t="s">
        <v>3182</v>
      </c>
      <c r="C2553" s="662" t="s">
        <v>3526</v>
      </c>
      <c r="D2553" s="743" t="s">
        <v>5664</v>
      </c>
      <c r="E2553" s="744" t="s">
        <v>3538</v>
      </c>
      <c r="F2553" s="662" t="s">
        <v>3512</v>
      </c>
      <c r="G2553" s="662" t="s">
        <v>3593</v>
      </c>
      <c r="H2553" s="662" t="s">
        <v>597</v>
      </c>
      <c r="I2553" s="662" t="s">
        <v>806</v>
      </c>
      <c r="J2553" s="662" t="s">
        <v>3594</v>
      </c>
      <c r="K2553" s="662" t="s">
        <v>3595</v>
      </c>
      <c r="L2553" s="663">
        <v>0</v>
      </c>
      <c r="M2553" s="663">
        <v>0</v>
      </c>
      <c r="N2553" s="662">
        <v>8</v>
      </c>
      <c r="O2553" s="745">
        <v>6</v>
      </c>
      <c r="P2553" s="663">
        <v>0</v>
      </c>
      <c r="Q2553" s="678"/>
      <c r="R2553" s="662">
        <v>4</v>
      </c>
      <c r="S2553" s="678">
        <v>0.5</v>
      </c>
      <c r="T2553" s="745">
        <v>3</v>
      </c>
      <c r="U2553" s="701">
        <v>0.5</v>
      </c>
    </row>
    <row r="2554" spans="1:21" ht="14.4" customHeight="1" x14ac:dyDescent="0.3">
      <c r="A2554" s="661">
        <v>4</v>
      </c>
      <c r="B2554" s="662" t="s">
        <v>3182</v>
      </c>
      <c r="C2554" s="662" t="s">
        <v>3526</v>
      </c>
      <c r="D2554" s="743" t="s">
        <v>5664</v>
      </c>
      <c r="E2554" s="744" t="s">
        <v>3538</v>
      </c>
      <c r="F2554" s="662" t="s">
        <v>3512</v>
      </c>
      <c r="G2554" s="662" t="s">
        <v>3690</v>
      </c>
      <c r="H2554" s="662" t="s">
        <v>597</v>
      </c>
      <c r="I2554" s="662" t="s">
        <v>2443</v>
      </c>
      <c r="J2554" s="662" t="s">
        <v>1646</v>
      </c>
      <c r="K2554" s="662" t="s">
        <v>3691</v>
      </c>
      <c r="L2554" s="663">
        <v>186.27</v>
      </c>
      <c r="M2554" s="663">
        <v>1862.7000000000003</v>
      </c>
      <c r="N2554" s="662">
        <v>10</v>
      </c>
      <c r="O2554" s="745">
        <v>4</v>
      </c>
      <c r="P2554" s="663">
        <v>1303.8900000000001</v>
      </c>
      <c r="Q2554" s="678">
        <v>0.7</v>
      </c>
      <c r="R2554" s="662">
        <v>7</v>
      </c>
      <c r="S2554" s="678">
        <v>0.7</v>
      </c>
      <c r="T2554" s="745">
        <v>2</v>
      </c>
      <c r="U2554" s="701">
        <v>0.5</v>
      </c>
    </row>
    <row r="2555" spans="1:21" ht="14.4" customHeight="1" x14ac:dyDescent="0.3">
      <c r="A2555" s="661">
        <v>4</v>
      </c>
      <c r="B2555" s="662" t="s">
        <v>3182</v>
      </c>
      <c r="C2555" s="662" t="s">
        <v>3526</v>
      </c>
      <c r="D2555" s="743" t="s">
        <v>5664</v>
      </c>
      <c r="E2555" s="744" t="s">
        <v>3538</v>
      </c>
      <c r="F2555" s="662" t="s">
        <v>3512</v>
      </c>
      <c r="G2555" s="662" t="s">
        <v>3596</v>
      </c>
      <c r="H2555" s="662" t="s">
        <v>597</v>
      </c>
      <c r="I2555" s="662" t="s">
        <v>3940</v>
      </c>
      <c r="J2555" s="662" t="s">
        <v>3598</v>
      </c>
      <c r="K2555" s="662" t="s">
        <v>1391</v>
      </c>
      <c r="L2555" s="663">
        <v>75.22</v>
      </c>
      <c r="M2555" s="663">
        <v>75.22</v>
      </c>
      <c r="N2555" s="662">
        <v>1</v>
      </c>
      <c r="O2555" s="745">
        <v>1</v>
      </c>
      <c r="P2555" s="663">
        <v>75.22</v>
      </c>
      <c r="Q2555" s="678">
        <v>1</v>
      </c>
      <c r="R2555" s="662">
        <v>1</v>
      </c>
      <c r="S2555" s="678">
        <v>1</v>
      </c>
      <c r="T2555" s="745">
        <v>1</v>
      </c>
      <c r="U2555" s="701">
        <v>1</v>
      </c>
    </row>
    <row r="2556" spans="1:21" ht="14.4" customHeight="1" x14ac:dyDescent="0.3">
      <c r="A2556" s="661">
        <v>4</v>
      </c>
      <c r="B2556" s="662" t="s">
        <v>3182</v>
      </c>
      <c r="C2556" s="662" t="s">
        <v>3526</v>
      </c>
      <c r="D2556" s="743" t="s">
        <v>5664</v>
      </c>
      <c r="E2556" s="744" t="s">
        <v>3538</v>
      </c>
      <c r="F2556" s="662" t="s">
        <v>3512</v>
      </c>
      <c r="G2556" s="662" t="s">
        <v>3596</v>
      </c>
      <c r="H2556" s="662" t="s">
        <v>597</v>
      </c>
      <c r="I2556" s="662" t="s">
        <v>5634</v>
      </c>
      <c r="J2556" s="662" t="s">
        <v>5635</v>
      </c>
      <c r="K2556" s="662" t="s">
        <v>1038</v>
      </c>
      <c r="L2556" s="663">
        <v>45.65</v>
      </c>
      <c r="M2556" s="663">
        <v>45.65</v>
      </c>
      <c r="N2556" s="662">
        <v>1</v>
      </c>
      <c r="O2556" s="745">
        <v>1</v>
      </c>
      <c r="P2556" s="663">
        <v>45.65</v>
      </c>
      <c r="Q2556" s="678">
        <v>1</v>
      </c>
      <c r="R2556" s="662">
        <v>1</v>
      </c>
      <c r="S2556" s="678">
        <v>1</v>
      </c>
      <c r="T2556" s="745">
        <v>1</v>
      </c>
      <c r="U2556" s="701">
        <v>1</v>
      </c>
    </row>
    <row r="2557" spans="1:21" ht="14.4" customHeight="1" x14ac:dyDescent="0.3">
      <c r="A2557" s="661">
        <v>4</v>
      </c>
      <c r="B2557" s="662" t="s">
        <v>3182</v>
      </c>
      <c r="C2557" s="662" t="s">
        <v>3526</v>
      </c>
      <c r="D2557" s="743" t="s">
        <v>5664</v>
      </c>
      <c r="E2557" s="744" t="s">
        <v>3538</v>
      </c>
      <c r="F2557" s="662" t="s">
        <v>3512</v>
      </c>
      <c r="G2557" s="662" t="s">
        <v>5636</v>
      </c>
      <c r="H2557" s="662" t="s">
        <v>597</v>
      </c>
      <c r="I2557" s="662" t="s">
        <v>1999</v>
      </c>
      <c r="J2557" s="662" t="s">
        <v>2000</v>
      </c>
      <c r="K2557" s="662" t="s">
        <v>5637</v>
      </c>
      <c r="L2557" s="663">
        <v>65.989999999999995</v>
      </c>
      <c r="M2557" s="663">
        <v>65.989999999999995</v>
      </c>
      <c r="N2557" s="662">
        <v>1</v>
      </c>
      <c r="O2557" s="745">
        <v>0.5</v>
      </c>
      <c r="P2557" s="663">
        <v>65.989999999999995</v>
      </c>
      <c r="Q2557" s="678">
        <v>1</v>
      </c>
      <c r="R2557" s="662">
        <v>1</v>
      </c>
      <c r="S2557" s="678">
        <v>1</v>
      </c>
      <c r="T2557" s="745">
        <v>0.5</v>
      </c>
      <c r="U2557" s="701">
        <v>1</v>
      </c>
    </row>
    <row r="2558" spans="1:21" ht="14.4" customHeight="1" x14ac:dyDescent="0.3">
      <c r="A2558" s="661">
        <v>4</v>
      </c>
      <c r="B2558" s="662" t="s">
        <v>3182</v>
      </c>
      <c r="C2558" s="662" t="s">
        <v>3526</v>
      </c>
      <c r="D2558" s="743" t="s">
        <v>5664</v>
      </c>
      <c r="E2558" s="744" t="s">
        <v>3538</v>
      </c>
      <c r="F2558" s="662" t="s">
        <v>3512</v>
      </c>
      <c r="G2558" s="662" t="s">
        <v>5638</v>
      </c>
      <c r="H2558" s="662" t="s">
        <v>597</v>
      </c>
      <c r="I2558" s="662" t="s">
        <v>942</v>
      </c>
      <c r="J2558" s="662" t="s">
        <v>943</v>
      </c>
      <c r="K2558" s="662" t="s">
        <v>944</v>
      </c>
      <c r="L2558" s="663">
        <v>51.31</v>
      </c>
      <c r="M2558" s="663">
        <v>51.31</v>
      </c>
      <c r="N2558" s="662">
        <v>1</v>
      </c>
      <c r="O2558" s="745">
        <v>0.5</v>
      </c>
      <c r="P2558" s="663">
        <v>51.31</v>
      </c>
      <c r="Q2558" s="678">
        <v>1</v>
      </c>
      <c r="R2558" s="662">
        <v>1</v>
      </c>
      <c r="S2558" s="678">
        <v>1</v>
      </c>
      <c r="T2558" s="745">
        <v>0.5</v>
      </c>
      <c r="U2558" s="701">
        <v>1</v>
      </c>
    </row>
    <row r="2559" spans="1:21" ht="14.4" customHeight="1" x14ac:dyDescent="0.3">
      <c r="A2559" s="661">
        <v>4</v>
      </c>
      <c r="B2559" s="662" t="s">
        <v>3182</v>
      </c>
      <c r="C2559" s="662" t="s">
        <v>3526</v>
      </c>
      <c r="D2559" s="743" t="s">
        <v>5664</v>
      </c>
      <c r="E2559" s="744" t="s">
        <v>3538</v>
      </c>
      <c r="F2559" s="662" t="s">
        <v>3512</v>
      </c>
      <c r="G2559" s="662" t="s">
        <v>5639</v>
      </c>
      <c r="H2559" s="662" t="s">
        <v>597</v>
      </c>
      <c r="I2559" s="662" t="s">
        <v>2245</v>
      </c>
      <c r="J2559" s="662" t="s">
        <v>2246</v>
      </c>
      <c r="K2559" s="662" t="s">
        <v>2247</v>
      </c>
      <c r="L2559" s="663">
        <v>177.82</v>
      </c>
      <c r="M2559" s="663">
        <v>177.82</v>
      </c>
      <c r="N2559" s="662">
        <v>1</v>
      </c>
      <c r="O2559" s="745">
        <v>0.5</v>
      </c>
      <c r="P2559" s="663">
        <v>177.82</v>
      </c>
      <c r="Q2559" s="678">
        <v>1</v>
      </c>
      <c r="R2559" s="662">
        <v>1</v>
      </c>
      <c r="S2559" s="678">
        <v>1</v>
      </c>
      <c r="T2559" s="745">
        <v>0.5</v>
      </c>
      <c r="U2559" s="701">
        <v>1</v>
      </c>
    </row>
    <row r="2560" spans="1:21" ht="14.4" customHeight="1" x14ac:dyDescent="0.3">
      <c r="A2560" s="661">
        <v>4</v>
      </c>
      <c r="B2560" s="662" t="s">
        <v>3182</v>
      </c>
      <c r="C2560" s="662" t="s">
        <v>3526</v>
      </c>
      <c r="D2560" s="743" t="s">
        <v>5664</v>
      </c>
      <c r="E2560" s="744" t="s">
        <v>3538</v>
      </c>
      <c r="F2560" s="662" t="s">
        <v>3514</v>
      </c>
      <c r="G2560" s="662" t="s">
        <v>3820</v>
      </c>
      <c r="H2560" s="662" t="s">
        <v>597</v>
      </c>
      <c r="I2560" s="662" t="s">
        <v>3952</v>
      </c>
      <c r="J2560" s="662" t="s">
        <v>3953</v>
      </c>
      <c r="K2560" s="662" t="s">
        <v>3954</v>
      </c>
      <c r="L2560" s="663">
        <v>100</v>
      </c>
      <c r="M2560" s="663">
        <v>300</v>
      </c>
      <c r="N2560" s="662">
        <v>3</v>
      </c>
      <c r="O2560" s="745">
        <v>1</v>
      </c>
      <c r="P2560" s="663"/>
      <c r="Q2560" s="678">
        <v>0</v>
      </c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4</v>
      </c>
      <c r="B2561" s="662" t="s">
        <v>3182</v>
      </c>
      <c r="C2561" s="662" t="s">
        <v>3526</v>
      </c>
      <c r="D2561" s="743" t="s">
        <v>5664</v>
      </c>
      <c r="E2561" s="744" t="s">
        <v>3538</v>
      </c>
      <c r="F2561" s="662" t="s">
        <v>3514</v>
      </c>
      <c r="G2561" s="662" t="s">
        <v>3820</v>
      </c>
      <c r="H2561" s="662" t="s">
        <v>597</v>
      </c>
      <c r="I2561" s="662" t="s">
        <v>5640</v>
      </c>
      <c r="J2561" s="662" t="s">
        <v>5641</v>
      </c>
      <c r="K2561" s="662" t="s">
        <v>5642</v>
      </c>
      <c r="L2561" s="663">
        <v>8</v>
      </c>
      <c r="M2561" s="663">
        <v>16</v>
      </c>
      <c r="N2561" s="662">
        <v>2</v>
      </c>
      <c r="O2561" s="745">
        <v>1</v>
      </c>
      <c r="P2561" s="663"/>
      <c r="Q2561" s="678">
        <v>0</v>
      </c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4</v>
      </c>
      <c r="B2562" s="662" t="s">
        <v>3182</v>
      </c>
      <c r="C2562" s="662" t="s">
        <v>3526</v>
      </c>
      <c r="D2562" s="743" t="s">
        <v>5664</v>
      </c>
      <c r="E2562" s="744" t="s">
        <v>3538</v>
      </c>
      <c r="F2562" s="662" t="s">
        <v>3514</v>
      </c>
      <c r="G2562" s="662" t="s">
        <v>3768</v>
      </c>
      <c r="H2562" s="662" t="s">
        <v>597</v>
      </c>
      <c r="I2562" s="662" t="s">
        <v>5643</v>
      </c>
      <c r="J2562" s="662" t="s">
        <v>5644</v>
      </c>
      <c r="K2562" s="662" t="s">
        <v>5645</v>
      </c>
      <c r="L2562" s="663">
        <v>250</v>
      </c>
      <c r="M2562" s="663">
        <v>250</v>
      </c>
      <c r="N2562" s="662">
        <v>1</v>
      </c>
      <c r="O2562" s="745">
        <v>1</v>
      </c>
      <c r="P2562" s="663"/>
      <c r="Q2562" s="678">
        <v>0</v>
      </c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4</v>
      </c>
      <c r="B2563" s="662" t="s">
        <v>3182</v>
      </c>
      <c r="C2563" s="662" t="s">
        <v>3526</v>
      </c>
      <c r="D2563" s="743" t="s">
        <v>5664</v>
      </c>
      <c r="E2563" s="744" t="s">
        <v>3545</v>
      </c>
      <c r="F2563" s="662" t="s">
        <v>3512</v>
      </c>
      <c r="G2563" s="662" t="s">
        <v>3573</v>
      </c>
      <c r="H2563" s="662" t="s">
        <v>1373</v>
      </c>
      <c r="I2563" s="662" t="s">
        <v>1641</v>
      </c>
      <c r="J2563" s="662" t="s">
        <v>1557</v>
      </c>
      <c r="K2563" s="662" t="s">
        <v>3351</v>
      </c>
      <c r="L2563" s="663">
        <v>154.36000000000001</v>
      </c>
      <c r="M2563" s="663">
        <v>1697.96</v>
      </c>
      <c r="N2563" s="662">
        <v>11</v>
      </c>
      <c r="O2563" s="745">
        <v>9</v>
      </c>
      <c r="P2563" s="663">
        <v>617.44000000000005</v>
      </c>
      <c r="Q2563" s="678">
        <v>0.36363636363636365</v>
      </c>
      <c r="R2563" s="662">
        <v>4</v>
      </c>
      <c r="S2563" s="678">
        <v>0.36363636363636365</v>
      </c>
      <c r="T2563" s="745">
        <v>4</v>
      </c>
      <c r="U2563" s="701">
        <v>0.44444444444444442</v>
      </c>
    </row>
    <row r="2564" spans="1:21" ht="14.4" customHeight="1" x14ac:dyDescent="0.3">
      <c r="A2564" s="661">
        <v>4</v>
      </c>
      <c r="B2564" s="662" t="s">
        <v>3182</v>
      </c>
      <c r="C2564" s="662" t="s">
        <v>3526</v>
      </c>
      <c r="D2564" s="743" t="s">
        <v>5664</v>
      </c>
      <c r="E2564" s="744" t="s">
        <v>3545</v>
      </c>
      <c r="F2564" s="662" t="s">
        <v>3512</v>
      </c>
      <c r="G2564" s="662" t="s">
        <v>3813</v>
      </c>
      <c r="H2564" s="662" t="s">
        <v>597</v>
      </c>
      <c r="I2564" s="662" t="s">
        <v>2446</v>
      </c>
      <c r="J2564" s="662" t="s">
        <v>2447</v>
      </c>
      <c r="K2564" s="662" t="s">
        <v>3439</v>
      </c>
      <c r="L2564" s="663">
        <v>170.52</v>
      </c>
      <c r="M2564" s="663">
        <v>170.52</v>
      </c>
      <c r="N2564" s="662">
        <v>1</v>
      </c>
      <c r="O2564" s="745">
        <v>0.5</v>
      </c>
      <c r="P2564" s="663">
        <v>170.52</v>
      </c>
      <c r="Q2564" s="678">
        <v>1</v>
      </c>
      <c r="R2564" s="662">
        <v>1</v>
      </c>
      <c r="S2564" s="678">
        <v>1</v>
      </c>
      <c r="T2564" s="745">
        <v>0.5</v>
      </c>
      <c r="U2564" s="701">
        <v>1</v>
      </c>
    </row>
    <row r="2565" spans="1:21" ht="14.4" customHeight="1" x14ac:dyDescent="0.3">
      <c r="A2565" s="661">
        <v>4</v>
      </c>
      <c r="B2565" s="662" t="s">
        <v>3182</v>
      </c>
      <c r="C2565" s="662" t="s">
        <v>3526</v>
      </c>
      <c r="D2565" s="743" t="s">
        <v>5664</v>
      </c>
      <c r="E2565" s="744" t="s">
        <v>3545</v>
      </c>
      <c r="F2565" s="662" t="s">
        <v>3512</v>
      </c>
      <c r="G2565" s="662" t="s">
        <v>3813</v>
      </c>
      <c r="H2565" s="662" t="s">
        <v>597</v>
      </c>
      <c r="I2565" s="662" t="s">
        <v>4996</v>
      </c>
      <c r="J2565" s="662" t="s">
        <v>2447</v>
      </c>
      <c r="K2565" s="662" t="s">
        <v>3096</v>
      </c>
      <c r="L2565" s="663">
        <v>0</v>
      </c>
      <c r="M2565" s="663">
        <v>0</v>
      </c>
      <c r="N2565" s="662">
        <v>1</v>
      </c>
      <c r="O2565" s="745">
        <v>0.5</v>
      </c>
      <c r="P2565" s="663">
        <v>0</v>
      </c>
      <c r="Q2565" s="678"/>
      <c r="R2565" s="662">
        <v>1</v>
      </c>
      <c r="S2565" s="678">
        <v>1</v>
      </c>
      <c r="T2565" s="745">
        <v>0.5</v>
      </c>
      <c r="U2565" s="701">
        <v>1</v>
      </c>
    </row>
    <row r="2566" spans="1:21" ht="14.4" customHeight="1" x14ac:dyDescent="0.3">
      <c r="A2566" s="661">
        <v>4</v>
      </c>
      <c r="B2566" s="662" t="s">
        <v>3182</v>
      </c>
      <c r="C2566" s="662" t="s">
        <v>3526</v>
      </c>
      <c r="D2566" s="743" t="s">
        <v>5664</v>
      </c>
      <c r="E2566" s="744" t="s">
        <v>3545</v>
      </c>
      <c r="F2566" s="662" t="s">
        <v>3512</v>
      </c>
      <c r="G2566" s="662" t="s">
        <v>3580</v>
      </c>
      <c r="H2566" s="662" t="s">
        <v>597</v>
      </c>
      <c r="I2566" s="662" t="s">
        <v>938</v>
      </c>
      <c r="J2566" s="662" t="s">
        <v>939</v>
      </c>
      <c r="K2566" s="662" t="s">
        <v>3711</v>
      </c>
      <c r="L2566" s="663">
        <v>0</v>
      </c>
      <c r="M2566" s="663">
        <v>0</v>
      </c>
      <c r="N2566" s="662">
        <v>5</v>
      </c>
      <c r="O2566" s="745">
        <v>3.5</v>
      </c>
      <c r="P2566" s="663">
        <v>0</v>
      </c>
      <c r="Q2566" s="678"/>
      <c r="R2566" s="662">
        <v>2</v>
      </c>
      <c r="S2566" s="678">
        <v>0.4</v>
      </c>
      <c r="T2566" s="745">
        <v>1</v>
      </c>
      <c r="U2566" s="701">
        <v>0.2857142857142857</v>
      </c>
    </row>
    <row r="2567" spans="1:21" ht="14.4" customHeight="1" x14ac:dyDescent="0.3">
      <c r="A2567" s="661">
        <v>4</v>
      </c>
      <c r="B2567" s="662" t="s">
        <v>3182</v>
      </c>
      <c r="C2567" s="662" t="s">
        <v>3526</v>
      </c>
      <c r="D2567" s="743" t="s">
        <v>5664</v>
      </c>
      <c r="E2567" s="744" t="s">
        <v>3545</v>
      </c>
      <c r="F2567" s="662" t="s">
        <v>3512</v>
      </c>
      <c r="G2567" s="662" t="s">
        <v>3905</v>
      </c>
      <c r="H2567" s="662" t="s">
        <v>597</v>
      </c>
      <c r="I2567" s="662" t="s">
        <v>4997</v>
      </c>
      <c r="J2567" s="662" t="s">
        <v>1617</v>
      </c>
      <c r="K2567" s="662" t="s">
        <v>1618</v>
      </c>
      <c r="L2567" s="663">
        <v>147.31</v>
      </c>
      <c r="M2567" s="663">
        <v>294.62</v>
      </c>
      <c r="N2567" s="662">
        <v>2</v>
      </c>
      <c r="O2567" s="745">
        <v>0.5</v>
      </c>
      <c r="P2567" s="663"/>
      <c r="Q2567" s="678">
        <v>0</v>
      </c>
      <c r="R2567" s="662"/>
      <c r="S2567" s="678">
        <v>0</v>
      </c>
      <c r="T2567" s="745"/>
      <c r="U2567" s="701">
        <v>0</v>
      </c>
    </row>
    <row r="2568" spans="1:21" ht="14.4" customHeight="1" x14ac:dyDescent="0.3">
      <c r="A2568" s="661">
        <v>4</v>
      </c>
      <c r="B2568" s="662" t="s">
        <v>3182</v>
      </c>
      <c r="C2568" s="662" t="s">
        <v>3526</v>
      </c>
      <c r="D2568" s="743" t="s">
        <v>5664</v>
      </c>
      <c r="E2568" s="744" t="s">
        <v>3545</v>
      </c>
      <c r="F2568" s="662" t="s">
        <v>3512</v>
      </c>
      <c r="G2568" s="662" t="s">
        <v>5629</v>
      </c>
      <c r="H2568" s="662" t="s">
        <v>597</v>
      </c>
      <c r="I2568" s="662" t="s">
        <v>2436</v>
      </c>
      <c r="J2568" s="662" t="s">
        <v>2437</v>
      </c>
      <c r="K2568" s="662" t="s">
        <v>4992</v>
      </c>
      <c r="L2568" s="663">
        <v>36.97</v>
      </c>
      <c r="M2568" s="663">
        <v>36.97</v>
      </c>
      <c r="N2568" s="662">
        <v>1</v>
      </c>
      <c r="O2568" s="745">
        <v>1</v>
      </c>
      <c r="P2568" s="663"/>
      <c r="Q2568" s="678">
        <v>0</v>
      </c>
      <c r="R2568" s="662"/>
      <c r="S2568" s="678">
        <v>0</v>
      </c>
      <c r="T2568" s="745"/>
      <c r="U2568" s="701">
        <v>0</v>
      </c>
    </row>
    <row r="2569" spans="1:21" ht="14.4" customHeight="1" x14ac:dyDescent="0.3">
      <c r="A2569" s="661">
        <v>4</v>
      </c>
      <c r="B2569" s="662" t="s">
        <v>3182</v>
      </c>
      <c r="C2569" s="662" t="s">
        <v>3526</v>
      </c>
      <c r="D2569" s="743" t="s">
        <v>5664</v>
      </c>
      <c r="E2569" s="744" t="s">
        <v>3545</v>
      </c>
      <c r="F2569" s="662" t="s">
        <v>3512</v>
      </c>
      <c r="G2569" s="662" t="s">
        <v>5629</v>
      </c>
      <c r="H2569" s="662" t="s">
        <v>597</v>
      </c>
      <c r="I2569" s="662" t="s">
        <v>2436</v>
      </c>
      <c r="J2569" s="662" t="s">
        <v>2437</v>
      </c>
      <c r="K2569" s="662" t="s">
        <v>4992</v>
      </c>
      <c r="L2569" s="663">
        <v>61.97</v>
      </c>
      <c r="M2569" s="663">
        <v>123.94</v>
      </c>
      <c r="N2569" s="662">
        <v>2</v>
      </c>
      <c r="O2569" s="745">
        <v>2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4</v>
      </c>
      <c r="B2570" s="662" t="s">
        <v>3182</v>
      </c>
      <c r="C2570" s="662" t="s">
        <v>3526</v>
      </c>
      <c r="D2570" s="743" t="s">
        <v>5664</v>
      </c>
      <c r="E2570" s="744" t="s">
        <v>3545</v>
      </c>
      <c r="F2570" s="662" t="s">
        <v>3512</v>
      </c>
      <c r="G2570" s="662" t="s">
        <v>3653</v>
      </c>
      <c r="H2570" s="662" t="s">
        <v>597</v>
      </c>
      <c r="I2570" s="662" t="s">
        <v>3994</v>
      </c>
      <c r="J2570" s="662" t="s">
        <v>3655</v>
      </c>
      <c r="K2570" s="662" t="s">
        <v>3021</v>
      </c>
      <c r="L2570" s="663">
        <v>0</v>
      </c>
      <c r="M2570" s="663">
        <v>0</v>
      </c>
      <c r="N2570" s="662">
        <v>2</v>
      </c>
      <c r="O2570" s="745">
        <v>1</v>
      </c>
      <c r="P2570" s="663">
        <v>0</v>
      </c>
      <c r="Q2570" s="678"/>
      <c r="R2570" s="662">
        <v>1</v>
      </c>
      <c r="S2570" s="678">
        <v>0.5</v>
      </c>
      <c r="T2570" s="745">
        <v>0.5</v>
      </c>
      <c r="U2570" s="701">
        <v>0.5</v>
      </c>
    </row>
    <row r="2571" spans="1:21" ht="14.4" customHeight="1" x14ac:dyDescent="0.3">
      <c r="A2571" s="661">
        <v>4</v>
      </c>
      <c r="B2571" s="662" t="s">
        <v>3182</v>
      </c>
      <c r="C2571" s="662" t="s">
        <v>3526</v>
      </c>
      <c r="D2571" s="743" t="s">
        <v>5664</v>
      </c>
      <c r="E2571" s="744" t="s">
        <v>3545</v>
      </c>
      <c r="F2571" s="662" t="s">
        <v>3512</v>
      </c>
      <c r="G2571" s="662" t="s">
        <v>3572</v>
      </c>
      <c r="H2571" s="662" t="s">
        <v>1373</v>
      </c>
      <c r="I2571" s="662" t="s">
        <v>4940</v>
      </c>
      <c r="J2571" s="662" t="s">
        <v>1524</v>
      </c>
      <c r="K2571" s="662" t="s">
        <v>3809</v>
      </c>
      <c r="L2571" s="663">
        <v>407.55</v>
      </c>
      <c r="M2571" s="663">
        <v>407.55</v>
      </c>
      <c r="N2571" s="662">
        <v>1</v>
      </c>
      <c r="O2571" s="745">
        <v>0.5</v>
      </c>
      <c r="P2571" s="663">
        <v>407.55</v>
      </c>
      <c r="Q2571" s="678">
        <v>1</v>
      </c>
      <c r="R2571" s="662">
        <v>1</v>
      </c>
      <c r="S2571" s="678">
        <v>1</v>
      </c>
      <c r="T2571" s="745">
        <v>0.5</v>
      </c>
      <c r="U2571" s="701">
        <v>1</v>
      </c>
    </row>
    <row r="2572" spans="1:21" ht="14.4" customHeight="1" x14ac:dyDescent="0.3">
      <c r="A2572" s="661">
        <v>4</v>
      </c>
      <c r="B2572" s="662" t="s">
        <v>3182</v>
      </c>
      <c r="C2572" s="662" t="s">
        <v>3526</v>
      </c>
      <c r="D2572" s="743" t="s">
        <v>5664</v>
      </c>
      <c r="E2572" s="744" t="s">
        <v>3545</v>
      </c>
      <c r="F2572" s="662" t="s">
        <v>3512</v>
      </c>
      <c r="G2572" s="662" t="s">
        <v>3572</v>
      </c>
      <c r="H2572" s="662" t="s">
        <v>1373</v>
      </c>
      <c r="I2572" s="662" t="s">
        <v>1523</v>
      </c>
      <c r="J2572" s="662" t="s">
        <v>1524</v>
      </c>
      <c r="K2572" s="662" t="s">
        <v>1525</v>
      </c>
      <c r="L2572" s="663">
        <v>543.39</v>
      </c>
      <c r="M2572" s="663">
        <v>2173.56</v>
      </c>
      <c r="N2572" s="662">
        <v>4</v>
      </c>
      <c r="O2572" s="745">
        <v>2</v>
      </c>
      <c r="P2572" s="663">
        <v>2173.56</v>
      </c>
      <c r="Q2572" s="678">
        <v>1</v>
      </c>
      <c r="R2572" s="662">
        <v>4</v>
      </c>
      <c r="S2572" s="678">
        <v>1</v>
      </c>
      <c r="T2572" s="745">
        <v>2</v>
      </c>
      <c r="U2572" s="701">
        <v>1</v>
      </c>
    </row>
    <row r="2573" spans="1:21" ht="14.4" customHeight="1" x14ac:dyDescent="0.3">
      <c r="A2573" s="661">
        <v>4</v>
      </c>
      <c r="B2573" s="662" t="s">
        <v>3182</v>
      </c>
      <c r="C2573" s="662" t="s">
        <v>3526</v>
      </c>
      <c r="D2573" s="743" t="s">
        <v>5664</v>
      </c>
      <c r="E2573" s="744" t="s">
        <v>3545</v>
      </c>
      <c r="F2573" s="662" t="s">
        <v>3512</v>
      </c>
      <c r="G2573" s="662" t="s">
        <v>3572</v>
      </c>
      <c r="H2573" s="662" t="s">
        <v>1373</v>
      </c>
      <c r="I2573" s="662" t="s">
        <v>3689</v>
      </c>
      <c r="J2573" s="662" t="s">
        <v>1524</v>
      </c>
      <c r="K2573" s="662" t="s">
        <v>2399</v>
      </c>
      <c r="L2573" s="663">
        <v>815.1</v>
      </c>
      <c r="M2573" s="663">
        <v>1630.2</v>
      </c>
      <c r="N2573" s="662">
        <v>2</v>
      </c>
      <c r="O2573" s="745">
        <v>1.5</v>
      </c>
      <c r="P2573" s="663">
        <v>815.1</v>
      </c>
      <c r="Q2573" s="678">
        <v>0.5</v>
      </c>
      <c r="R2573" s="662">
        <v>1</v>
      </c>
      <c r="S2573" s="678">
        <v>0.5</v>
      </c>
      <c r="T2573" s="745">
        <v>1</v>
      </c>
      <c r="U2573" s="701">
        <v>0.66666666666666663</v>
      </c>
    </row>
    <row r="2574" spans="1:21" ht="14.4" customHeight="1" x14ac:dyDescent="0.3">
      <c r="A2574" s="661">
        <v>4</v>
      </c>
      <c r="B2574" s="662" t="s">
        <v>3182</v>
      </c>
      <c r="C2574" s="662" t="s">
        <v>3526</v>
      </c>
      <c r="D2574" s="743" t="s">
        <v>5664</v>
      </c>
      <c r="E2574" s="744" t="s">
        <v>3545</v>
      </c>
      <c r="F2574" s="662" t="s">
        <v>3512</v>
      </c>
      <c r="G2574" s="662" t="s">
        <v>3572</v>
      </c>
      <c r="H2574" s="662" t="s">
        <v>1373</v>
      </c>
      <c r="I2574" s="662" t="s">
        <v>1419</v>
      </c>
      <c r="J2574" s="662" t="s">
        <v>1420</v>
      </c>
      <c r="K2574" s="662" t="s">
        <v>1563</v>
      </c>
      <c r="L2574" s="663">
        <v>5773.41</v>
      </c>
      <c r="M2574" s="663">
        <v>5773.41</v>
      </c>
      <c r="N2574" s="662">
        <v>1</v>
      </c>
      <c r="O2574" s="745">
        <v>0.5</v>
      </c>
      <c r="P2574" s="663"/>
      <c r="Q2574" s="678">
        <v>0</v>
      </c>
      <c r="R2574" s="662"/>
      <c r="S2574" s="678">
        <v>0</v>
      </c>
      <c r="T2574" s="745"/>
      <c r="U2574" s="701">
        <v>0</v>
      </c>
    </row>
    <row r="2575" spans="1:21" ht="14.4" customHeight="1" x14ac:dyDescent="0.3">
      <c r="A2575" s="661">
        <v>4</v>
      </c>
      <c r="B2575" s="662" t="s">
        <v>3182</v>
      </c>
      <c r="C2575" s="662" t="s">
        <v>3526</v>
      </c>
      <c r="D2575" s="743" t="s">
        <v>5664</v>
      </c>
      <c r="E2575" s="744" t="s">
        <v>3545</v>
      </c>
      <c r="F2575" s="662" t="s">
        <v>3512</v>
      </c>
      <c r="G2575" s="662" t="s">
        <v>3772</v>
      </c>
      <c r="H2575" s="662" t="s">
        <v>597</v>
      </c>
      <c r="I2575" s="662" t="s">
        <v>5646</v>
      </c>
      <c r="J2575" s="662" t="s">
        <v>1168</v>
      </c>
      <c r="K2575" s="662" t="s">
        <v>3774</v>
      </c>
      <c r="L2575" s="663">
        <v>27.49</v>
      </c>
      <c r="M2575" s="663">
        <v>54.98</v>
      </c>
      <c r="N2575" s="662">
        <v>2</v>
      </c>
      <c r="O2575" s="745">
        <v>1</v>
      </c>
      <c r="P2575" s="663">
        <v>27.49</v>
      </c>
      <c r="Q2575" s="678">
        <v>0.5</v>
      </c>
      <c r="R2575" s="662">
        <v>1</v>
      </c>
      <c r="S2575" s="678">
        <v>0.5</v>
      </c>
      <c r="T2575" s="745">
        <v>0.5</v>
      </c>
      <c r="U2575" s="701">
        <v>0.5</v>
      </c>
    </row>
    <row r="2576" spans="1:21" ht="14.4" customHeight="1" x14ac:dyDescent="0.3">
      <c r="A2576" s="661">
        <v>4</v>
      </c>
      <c r="B2576" s="662" t="s">
        <v>3182</v>
      </c>
      <c r="C2576" s="662" t="s">
        <v>3526</v>
      </c>
      <c r="D2576" s="743" t="s">
        <v>5664</v>
      </c>
      <c r="E2576" s="744" t="s">
        <v>3545</v>
      </c>
      <c r="F2576" s="662" t="s">
        <v>3512</v>
      </c>
      <c r="G2576" s="662" t="s">
        <v>3772</v>
      </c>
      <c r="H2576" s="662" t="s">
        <v>597</v>
      </c>
      <c r="I2576" s="662" t="s">
        <v>3773</v>
      </c>
      <c r="J2576" s="662" t="s">
        <v>1168</v>
      </c>
      <c r="K2576" s="662" t="s">
        <v>3774</v>
      </c>
      <c r="L2576" s="663">
        <v>34.659999999999997</v>
      </c>
      <c r="M2576" s="663">
        <v>69.319999999999993</v>
      </c>
      <c r="N2576" s="662">
        <v>2</v>
      </c>
      <c r="O2576" s="745">
        <v>1</v>
      </c>
      <c r="P2576" s="663">
        <v>34.659999999999997</v>
      </c>
      <c r="Q2576" s="678">
        <v>0.5</v>
      </c>
      <c r="R2576" s="662">
        <v>1</v>
      </c>
      <c r="S2576" s="678">
        <v>0.5</v>
      </c>
      <c r="T2576" s="745">
        <v>0.5</v>
      </c>
      <c r="U2576" s="701">
        <v>0.5</v>
      </c>
    </row>
    <row r="2577" spans="1:21" ht="14.4" customHeight="1" x14ac:dyDescent="0.3">
      <c r="A2577" s="661">
        <v>4</v>
      </c>
      <c r="B2577" s="662" t="s">
        <v>3182</v>
      </c>
      <c r="C2577" s="662" t="s">
        <v>3526</v>
      </c>
      <c r="D2577" s="743" t="s">
        <v>5664</v>
      </c>
      <c r="E2577" s="744" t="s">
        <v>3545</v>
      </c>
      <c r="F2577" s="662" t="s">
        <v>3512</v>
      </c>
      <c r="G2577" s="662" t="s">
        <v>5632</v>
      </c>
      <c r="H2577" s="662" t="s">
        <v>597</v>
      </c>
      <c r="I2577" s="662" t="s">
        <v>5647</v>
      </c>
      <c r="J2577" s="662" t="s">
        <v>1920</v>
      </c>
      <c r="K2577" s="662" t="s">
        <v>5648</v>
      </c>
      <c r="L2577" s="663">
        <v>0</v>
      </c>
      <c r="M2577" s="663">
        <v>0</v>
      </c>
      <c r="N2577" s="662">
        <v>1</v>
      </c>
      <c r="O2577" s="745">
        <v>0.5</v>
      </c>
      <c r="P2577" s="663">
        <v>0</v>
      </c>
      <c r="Q2577" s="678"/>
      <c r="R2577" s="662">
        <v>1</v>
      </c>
      <c r="S2577" s="678">
        <v>1</v>
      </c>
      <c r="T2577" s="745">
        <v>0.5</v>
      </c>
      <c r="U2577" s="701">
        <v>1</v>
      </c>
    </row>
    <row r="2578" spans="1:21" ht="14.4" customHeight="1" x14ac:dyDescent="0.3">
      <c r="A2578" s="661">
        <v>4</v>
      </c>
      <c r="B2578" s="662" t="s">
        <v>3182</v>
      </c>
      <c r="C2578" s="662" t="s">
        <v>3526</v>
      </c>
      <c r="D2578" s="743" t="s">
        <v>5664</v>
      </c>
      <c r="E2578" s="744" t="s">
        <v>3545</v>
      </c>
      <c r="F2578" s="662" t="s">
        <v>3512</v>
      </c>
      <c r="G2578" s="662" t="s">
        <v>5632</v>
      </c>
      <c r="H2578" s="662" t="s">
        <v>597</v>
      </c>
      <c r="I2578" s="662" t="s">
        <v>1919</v>
      </c>
      <c r="J2578" s="662" t="s">
        <v>1920</v>
      </c>
      <c r="K2578" s="662" t="s">
        <v>5633</v>
      </c>
      <c r="L2578" s="663">
        <v>107.25</v>
      </c>
      <c r="M2578" s="663">
        <v>107.25</v>
      </c>
      <c r="N2578" s="662">
        <v>1</v>
      </c>
      <c r="O2578" s="745">
        <v>0.5</v>
      </c>
      <c r="P2578" s="663"/>
      <c r="Q2578" s="678">
        <v>0</v>
      </c>
      <c r="R2578" s="662"/>
      <c r="S2578" s="678">
        <v>0</v>
      </c>
      <c r="T2578" s="745"/>
      <c r="U2578" s="701">
        <v>0</v>
      </c>
    </row>
    <row r="2579" spans="1:21" ht="14.4" customHeight="1" x14ac:dyDescent="0.3">
      <c r="A2579" s="661">
        <v>4</v>
      </c>
      <c r="B2579" s="662" t="s">
        <v>3182</v>
      </c>
      <c r="C2579" s="662" t="s">
        <v>3526</v>
      </c>
      <c r="D2579" s="743" t="s">
        <v>5664</v>
      </c>
      <c r="E2579" s="744" t="s">
        <v>3545</v>
      </c>
      <c r="F2579" s="662" t="s">
        <v>3512</v>
      </c>
      <c r="G2579" s="662" t="s">
        <v>3593</v>
      </c>
      <c r="H2579" s="662" t="s">
        <v>597</v>
      </c>
      <c r="I2579" s="662" t="s">
        <v>806</v>
      </c>
      <c r="J2579" s="662" t="s">
        <v>3594</v>
      </c>
      <c r="K2579" s="662" t="s">
        <v>3595</v>
      </c>
      <c r="L2579" s="663">
        <v>0</v>
      </c>
      <c r="M2579" s="663">
        <v>0</v>
      </c>
      <c r="N2579" s="662">
        <v>3</v>
      </c>
      <c r="O2579" s="745">
        <v>2.5</v>
      </c>
      <c r="P2579" s="663">
        <v>0</v>
      </c>
      <c r="Q2579" s="678"/>
      <c r="R2579" s="662">
        <v>2</v>
      </c>
      <c r="S2579" s="678">
        <v>0.66666666666666663</v>
      </c>
      <c r="T2579" s="745">
        <v>1.5</v>
      </c>
      <c r="U2579" s="701">
        <v>0.6</v>
      </c>
    </row>
    <row r="2580" spans="1:21" ht="14.4" customHeight="1" x14ac:dyDescent="0.3">
      <c r="A2580" s="661">
        <v>4</v>
      </c>
      <c r="B2580" s="662" t="s">
        <v>3182</v>
      </c>
      <c r="C2580" s="662" t="s">
        <v>3526</v>
      </c>
      <c r="D2580" s="743" t="s">
        <v>5664</v>
      </c>
      <c r="E2580" s="744" t="s">
        <v>3545</v>
      </c>
      <c r="F2580" s="662" t="s">
        <v>3512</v>
      </c>
      <c r="G2580" s="662" t="s">
        <v>3931</v>
      </c>
      <c r="H2580" s="662" t="s">
        <v>597</v>
      </c>
      <c r="I2580" s="662" t="s">
        <v>2457</v>
      </c>
      <c r="J2580" s="662" t="s">
        <v>2458</v>
      </c>
      <c r="K2580" s="662" t="s">
        <v>3934</v>
      </c>
      <c r="L2580" s="663">
        <v>289.27</v>
      </c>
      <c r="M2580" s="663">
        <v>289.27</v>
      </c>
      <c r="N2580" s="662">
        <v>1</v>
      </c>
      <c r="O2580" s="745">
        <v>1</v>
      </c>
      <c r="P2580" s="663"/>
      <c r="Q2580" s="678">
        <v>0</v>
      </c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4</v>
      </c>
      <c r="B2581" s="662" t="s">
        <v>3182</v>
      </c>
      <c r="C2581" s="662" t="s">
        <v>3526</v>
      </c>
      <c r="D2581" s="743" t="s">
        <v>5664</v>
      </c>
      <c r="E2581" s="744" t="s">
        <v>3545</v>
      </c>
      <c r="F2581" s="662" t="s">
        <v>3512</v>
      </c>
      <c r="G2581" s="662" t="s">
        <v>3666</v>
      </c>
      <c r="H2581" s="662" t="s">
        <v>1373</v>
      </c>
      <c r="I2581" s="662" t="s">
        <v>3172</v>
      </c>
      <c r="J2581" s="662" t="s">
        <v>2310</v>
      </c>
      <c r="K2581" s="662" t="s">
        <v>3500</v>
      </c>
      <c r="L2581" s="663">
        <v>31.32</v>
      </c>
      <c r="M2581" s="663">
        <v>187.92000000000002</v>
      </c>
      <c r="N2581" s="662">
        <v>6</v>
      </c>
      <c r="O2581" s="745">
        <v>5</v>
      </c>
      <c r="P2581" s="663">
        <v>93.960000000000008</v>
      </c>
      <c r="Q2581" s="678">
        <v>0.5</v>
      </c>
      <c r="R2581" s="662">
        <v>3</v>
      </c>
      <c r="S2581" s="678">
        <v>0.5</v>
      </c>
      <c r="T2581" s="745">
        <v>2.5</v>
      </c>
      <c r="U2581" s="701">
        <v>0.5</v>
      </c>
    </row>
    <row r="2582" spans="1:21" ht="14.4" customHeight="1" x14ac:dyDescent="0.3">
      <c r="A2582" s="661">
        <v>4</v>
      </c>
      <c r="B2582" s="662" t="s">
        <v>3182</v>
      </c>
      <c r="C2582" s="662" t="s">
        <v>3526</v>
      </c>
      <c r="D2582" s="743" t="s">
        <v>5664</v>
      </c>
      <c r="E2582" s="744" t="s">
        <v>3545</v>
      </c>
      <c r="F2582" s="662" t="s">
        <v>3512</v>
      </c>
      <c r="G2582" s="662" t="s">
        <v>3596</v>
      </c>
      <c r="H2582" s="662" t="s">
        <v>597</v>
      </c>
      <c r="I2582" s="662" t="s">
        <v>5649</v>
      </c>
      <c r="J2582" s="662" t="s">
        <v>3598</v>
      </c>
      <c r="K2582" s="662" t="s">
        <v>1038</v>
      </c>
      <c r="L2582" s="663">
        <v>25.07</v>
      </c>
      <c r="M2582" s="663">
        <v>25.07</v>
      </c>
      <c r="N2582" s="662">
        <v>1</v>
      </c>
      <c r="O2582" s="745">
        <v>0.5</v>
      </c>
      <c r="P2582" s="663">
        <v>25.07</v>
      </c>
      <c r="Q2582" s="678">
        <v>1</v>
      </c>
      <c r="R2582" s="662">
        <v>1</v>
      </c>
      <c r="S2582" s="678">
        <v>1</v>
      </c>
      <c r="T2582" s="745">
        <v>0.5</v>
      </c>
      <c r="U2582" s="701">
        <v>1</v>
      </c>
    </row>
    <row r="2583" spans="1:21" ht="14.4" customHeight="1" x14ac:dyDescent="0.3">
      <c r="A2583" s="661">
        <v>4</v>
      </c>
      <c r="B2583" s="662" t="s">
        <v>3182</v>
      </c>
      <c r="C2583" s="662" t="s">
        <v>3526</v>
      </c>
      <c r="D2583" s="743" t="s">
        <v>5664</v>
      </c>
      <c r="E2583" s="744" t="s">
        <v>3545</v>
      </c>
      <c r="F2583" s="662" t="s">
        <v>3512</v>
      </c>
      <c r="G2583" s="662" t="s">
        <v>3596</v>
      </c>
      <c r="H2583" s="662" t="s">
        <v>597</v>
      </c>
      <c r="I2583" s="662" t="s">
        <v>3939</v>
      </c>
      <c r="J2583" s="662" t="s">
        <v>3598</v>
      </c>
      <c r="K2583" s="662" t="s">
        <v>2580</v>
      </c>
      <c r="L2583" s="663">
        <v>50.14</v>
      </c>
      <c r="M2583" s="663">
        <v>50.14</v>
      </c>
      <c r="N2583" s="662">
        <v>1</v>
      </c>
      <c r="O2583" s="745">
        <v>0.5</v>
      </c>
      <c r="P2583" s="663"/>
      <c r="Q2583" s="678">
        <v>0</v>
      </c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4</v>
      </c>
      <c r="B2584" s="662" t="s">
        <v>3182</v>
      </c>
      <c r="C2584" s="662" t="s">
        <v>3526</v>
      </c>
      <c r="D2584" s="743" t="s">
        <v>5664</v>
      </c>
      <c r="E2584" s="744" t="s">
        <v>3554</v>
      </c>
      <c r="F2584" s="662" t="s">
        <v>3512</v>
      </c>
      <c r="G2584" s="662" t="s">
        <v>3572</v>
      </c>
      <c r="H2584" s="662" t="s">
        <v>1373</v>
      </c>
      <c r="I2584" s="662" t="s">
        <v>3689</v>
      </c>
      <c r="J2584" s="662" t="s">
        <v>1524</v>
      </c>
      <c r="K2584" s="662" t="s">
        <v>2399</v>
      </c>
      <c r="L2584" s="663">
        <v>815.1</v>
      </c>
      <c r="M2584" s="663">
        <v>815.1</v>
      </c>
      <c r="N2584" s="662">
        <v>1</v>
      </c>
      <c r="O2584" s="745">
        <v>1</v>
      </c>
      <c r="P2584" s="663"/>
      <c r="Q2584" s="678">
        <v>0</v>
      </c>
      <c r="R2584" s="662"/>
      <c r="S2584" s="678">
        <v>0</v>
      </c>
      <c r="T2584" s="745"/>
      <c r="U2584" s="701">
        <v>0</v>
      </c>
    </row>
    <row r="2585" spans="1:21" ht="14.4" customHeight="1" x14ac:dyDescent="0.3">
      <c r="A2585" s="661">
        <v>4</v>
      </c>
      <c r="B2585" s="662" t="s">
        <v>3182</v>
      </c>
      <c r="C2585" s="662" t="s">
        <v>3526</v>
      </c>
      <c r="D2585" s="743" t="s">
        <v>5664</v>
      </c>
      <c r="E2585" s="744" t="s">
        <v>3565</v>
      </c>
      <c r="F2585" s="662" t="s">
        <v>3512</v>
      </c>
      <c r="G2585" s="662" t="s">
        <v>3573</v>
      </c>
      <c r="H2585" s="662" t="s">
        <v>1373</v>
      </c>
      <c r="I2585" s="662" t="s">
        <v>1641</v>
      </c>
      <c r="J2585" s="662" t="s">
        <v>1557</v>
      </c>
      <c r="K2585" s="662" t="s">
        <v>3351</v>
      </c>
      <c r="L2585" s="663">
        <v>154.36000000000001</v>
      </c>
      <c r="M2585" s="663">
        <v>1234.8800000000001</v>
      </c>
      <c r="N2585" s="662">
        <v>8</v>
      </c>
      <c r="O2585" s="745">
        <v>4.5</v>
      </c>
      <c r="P2585" s="663">
        <v>463.08000000000004</v>
      </c>
      <c r="Q2585" s="678">
        <v>0.375</v>
      </c>
      <c r="R2585" s="662">
        <v>3</v>
      </c>
      <c r="S2585" s="678">
        <v>0.375</v>
      </c>
      <c r="T2585" s="745">
        <v>2</v>
      </c>
      <c r="U2585" s="701">
        <v>0.44444444444444442</v>
      </c>
    </row>
    <row r="2586" spans="1:21" ht="14.4" customHeight="1" x14ac:dyDescent="0.3">
      <c r="A2586" s="661">
        <v>4</v>
      </c>
      <c r="B2586" s="662" t="s">
        <v>3182</v>
      </c>
      <c r="C2586" s="662" t="s">
        <v>3526</v>
      </c>
      <c r="D2586" s="743" t="s">
        <v>5664</v>
      </c>
      <c r="E2586" s="744" t="s">
        <v>3565</v>
      </c>
      <c r="F2586" s="662" t="s">
        <v>3512</v>
      </c>
      <c r="G2586" s="662" t="s">
        <v>3573</v>
      </c>
      <c r="H2586" s="662" t="s">
        <v>1373</v>
      </c>
      <c r="I2586" s="662" t="s">
        <v>1556</v>
      </c>
      <c r="J2586" s="662" t="s">
        <v>1557</v>
      </c>
      <c r="K2586" s="662" t="s">
        <v>3350</v>
      </c>
      <c r="L2586" s="663">
        <v>225.06</v>
      </c>
      <c r="M2586" s="663">
        <v>450.12</v>
      </c>
      <c r="N2586" s="662">
        <v>2</v>
      </c>
      <c r="O2586" s="745">
        <v>2</v>
      </c>
      <c r="P2586" s="663">
        <v>450.12</v>
      </c>
      <c r="Q2586" s="678">
        <v>1</v>
      </c>
      <c r="R2586" s="662">
        <v>2</v>
      </c>
      <c r="S2586" s="678">
        <v>1</v>
      </c>
      <c r="T2586" s="745">
        <v>2</v>
      </c>
      <c r="U2586" s="701">
        <v>1</v>
      </c>
    </row>
    <row r="2587" spans="1:21" ht="14.4" customHeight="1" x14ac:dyDescent="0.3">
      <c r="A2587" s="661">
        <v>4</v>
      </c>
      <c r="B2587" s="662" t="s">
        <v>3182</v>
      </c>
      <c r="C2587" s="662" t="s">
        <v>3526</v>
      </c>
      <c r="D2587" s="743" t="s">
        <v>5664</v>
      </c>
      <c r="E2587" s="744" t="s">
        <v>3565</v>
      </c>
      <c r="F2587" s="662" t="s">
        <v>3512</v>
      </c>
      <c r="G2587" s="662" t="s">
        <v>3813</v>
      </c>
      <c r="H2587" s="662" t="s">
        <v>597</v>
      </c>
      <c r="I2587" s="662" t="s">
        <v>5027</v>
      </c>
      <c r="J2587" s="662" t="s">
        <v>2447</v>
      </c>
      <c r="K2587" s="662" t="s">
        <v>3439</v>
      </c>
      <c r="L2587" s="663">
        <v>0</v>
      </c>
      <c r="M2587" s="663">
        <v>0</v>
      </c>
      <c r="N2587" s="662">
        <v>1</v>
      </c>
      <c r="O2587" s="745">
        <v>1</v>
      </c>
      <c r="P2587" s="663">
        <v>0</v>
      </c>
      <c r="Q2587" s="678"/>
      <c r="R2587" s="662">
        <v>1</v>
      </c>
      <c r="S2587" s="678">
        <v>1</v>
      </c>
      <c r="T2587" s="745">
        <v>1</v>
      </c>
      <c r="U2587" s="701">
        <v>1</v>
      </c>
    </row>
    <row r="2588" spans="1:21" ht="14.4" customHeight="1" x14ac:dyDescent="0.3">
      <c r="A2588" s="661">
        <v>4</v>
      </c>
      <c r="B2588" s="662" t="s">
        <v>3182</v>
      </c>
      <c r="C2588" s="662" t="s">
        <v>3526</v>
      </c>
      <c r="D2588" s="743" t="s">
        <v>5664</v>
      </c>
      <c r="E2588" s="744" t="s">
        <v>3565</v>
      </c>
      <c r="F2588" s="662" t="s">
        <v>3512</v>
      </c>
      <c r="G2588" s="662" t="s">
        <v>3610</v>
      </c>
      <c r="H2588" s="662" t="s">
        <v>597</v>
      </c>
      <c r="I2588" s="662" t="s">
        <v>2450</v>
      </c>
      <c r="J2588" s="662" t="s">
        <v>2451</v>
      </c>
      <c r="K2588" s="662" t="s">
        <v>3439</v>
      </c>
      <c r="L2588" s="663">
        <v>78.33</v>
      </c>
      <c r="M2588" s="663">
        <v>234.99</v>
      </c>
      <c r="N2588" s="662">
        <v>3</v>
      </c>
      <c r="O2588" s="745">
        <v>1.5</v>
      </c>
      <c r="P2588" s="663">
        <v>156.66</v>
      </c>
      <c r="Q2588" s="678">
        <v>0.66666666666666663</v>
      </c>
      <c r="R2588" s="662">
        <v>2</v>
      </c>
      <c r="S2588" s="678">
        <v>0.66666666666666663</v>
      </c>
      <c r="T2588" s="745">
        <v>1</v>
      </c>
      <c r="U2588" s="701">
        <v>0.66666666666666663</v>
      </c>
    </row>
    <row r="2589" spans="1:21" ht="14.4" customHeight="1" x14ac:dyDescent="0.3">
      <c r="A2589" s="661">
        <v>4</v>
      </c>
      <c r="B2589" s="662" t="s">
        <v>3182</v>
      </c>
      <c r="C2589" s="662" t="s">
        <v>3526</v>
      </c>
      <c r="D2589" s="743" t="s">
        <v>5664</v>
      </c>
      <c r="E2589" s="744" t="s">
        <v>3565</v>
      </c>
      <c r="F2589" s="662" t="s">
        <v>3512</v>
      </c>
      <c r="G2589" s="662" t="s">
        <v>3669</v>
      </c>
      <c r="H2589" s="662" t="s">
        <v>1373</v>
      </c>
      <c r="I2589" s="662" t="s">
        <v>5650</v>
      </c>
      <c r="J2589" s="662" t="s">
        <v>1532</v>
      </c>
      <c r="K2589" s="662" t="s">
        <v>3042</v>
      </c>
      <c r="L2589" s="663">
        <v>264</v>
      </c>
      <c r="M2589" s="663">
        <v>264</v>
      </c>
      <c r="N2589" s="662">
        <v>1</v>
      </c>
      <c r="O2589" s="745">
        <v>1</v>
      </c>
      <c r="P2589" s="663"/>
      <c r="Q2589" s="678">
        <v>0</v>
      </c>
      <c r="R2589" s="662"/>
      <c r="S2589" s="678">
        <v>0</v>
      </c>
      <c r="T2589" s="745"/>
      <c r="U2589" s="701">
        <v>0</v>
      </c>
    </row>
    <row r="2590" spans="1:21" ht="14.4" customHeight="1" x14ac:dyDescent="0.3">
      <c r="A2590" s="661">
        <v>4</v>
      </c>
      <c r="B2590" s="662" t="s">
        <v>3182</v>
      </c>
      <c r="C2590" s="662" t="s">
        <v>3526</v>
      </c>
      <c r="D2590" s="743" t="s">
        <v>5664</v>
      </c>
      <c r="E2590" s="744" t="s">
        <v>3565</v>
      </c>
      <c r="F2590" s="662" t="s">
        <v>3512</v>
      </c>
      <c r="G2590" s="662" t="s">
        <v>3580</v>
      </c>
      <c r="H2590" s="662" t="s">
        <v>597</v>
      </c>
      <c r="I2590" s="662" t="s">
        <v>2691</v>
      </c>
      <c r="J2590" s="662" t="s">
        <v>939</v>
      </c>
      <c r="K2590" s="662" t="s">
        <v>2692</v>
      </c>
      <c r="L2590" s="663">
        <v>0</v>
      </c>
      <c r="M2590" s="663">
        <v>0</v>
      </c>
      <c r="N2590" s="662">
        <v>1</v>
      </c>
      <c r="O2590" s="745">
        <v>0.5</v>
      </c>
      <c r="P2590" s="663">
        <v>0</v>
      </c>
      <c r="Q2590" s="678"/>
      <c r="R2590" s="662">
        <v>1</v>
      </c>
      <c r="S2590" s="678">
        <v>1</v>
      </c>
      <c r="T2590" s="745">
        <v>0.5</v>
      </c>
      <c r="U2590" s="701">
        <v>1</v>
      </c>
    </row>
    <row r="2591" spans="1:21" ht="14.4" customHeight="1" x14ac:dyDescent="0.3">
      <c r="A2591" s="661">
        <v>4</v>
      </c>
      <c r="B2591" s="662" t="s">
        <v>3182</v>
      </c>
      <c r="C2591" s="662" t="s">
        <v>3526</v>
      </c>
      <c r="D2591" s="743" t="s">
        <v>5664</v>
      </c>
      <c r="E2591" s="744" t="s">
        <v>3565</v>
      </c>
      <c r="F2591" s="662" t="s">
        <v>3512</v>
      </c>
      <c r="G2591" s="662" t="s">
        <v>5629</v>
      </c>
      <c r="H2591" s="662" t="s">
        <v>597</v>
      </c>
      <c r="I2591" s="662" t="s">
        <v>2436</v>
      </c>
      <c r="J2591" s="662" t="s">
        <v>2437</v>
      </c>
      <c r="K2591" s="662" t="s">
        <v>4992</v>
      </c>
      <c r="L2591" s="663">
        <v>36.97</v>
      </c>
      <c r="M2591" s="663">
        <v>295.76</v>
      </c>
      <c r="N2591" s="662">
        <v>8</v>
      </c>
      <c r="O2591" s="745">
        <v>4</v>
      </c>
      <c r="P2591" s="663">
        <v>147.88</v>
      </c>
      <c r="Q2591" s="678">
        <v>0.5</v>
      </c>
      <c r="R2591" s="662">
        <v>4</v>
      </c>
      <c r="S2591" s="678">
        <v>0.5</v>
      </c>
      <c r="T2591" s="745">
        <v>2</v>
      </c>
      <c r="U2591" s="701">
        <v>0.5</v>
      </c>
    </row>
    <row r="2592" spans="1:21" ht="14.4" customHeight="1" x14ac:dyDescent="0.3">
      <c r="A2592" s="661">
        <v>4</v>
      </c>
      <c r="B2592" s="662" t="s">
        <v>3182</v>
      </c>
      <c r="C2592" s="662" t="s">
        <v>3526</v>
      </c>
      <c r="D2592" s="743" t="s">
        <v>5664</v>
      </c>
      <c r="E2592" s="744" t="s">
        <v>3565</v>
      </c>
      <c r="F2592" s="662" t="s">
        <v>3512</v>
      </c>
      <c r="G2592" s="662" t="s">
        <v>5629</v>
      </c>
      <c r="H2592" s="662" t="s">
        <v>597</v>
      </c>
      <c r="I2592" s="662" t="s">
        <v>2436</v>
      </c>
      <c r="J2592" s="662" t="s">
        <v>2437</v>
      </c>
      <c r="K2592" s="662" t="s">
        <v>4992</v>
      </c>
      <c r="L2592" s="663">
        <v>61.97</v>
      </c>
      <c r="M2592" s="663">
        <v>123.94</v>
      </c>
      <c r="N2592" s="662">
        <v>2</v>
      </c>
      <c r="O2592" s="745">
        <v>1</v>
      </c>
      <c r="P2592" s="663"/>
      <c r="Q2592" s="678">
        <v>0</v>
      </c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4</v>
      </c>
      <c r="B2593" s="662" t="s">
        <v>3182</v>
      </c>
      <c r="C2593" s="662" t="s">
        <v>3526</v>
      </c>
      <c r="D2593" s="743" t="s">
        <v>5664</v>
      </c>
      <c r="E2593" s="744" t="s">
        <v>3565</v>
      </c>
      <c r="F2593" s="662" t="s">
        <v>3512</v>
      </c>
      <c r="G2593" s="662" t="s">
        <v>3653</v>
      </c>
      <c r="H2593" s="662" t="s">
        <v>597</v>
      </c>
      <c r="I2593" s="662" t="s">
        <v>3994</v>
      </c>
      <c r="J2593" s="662" t="s">
        <v>3655</v>
      </c>
      <c r="K2593" s="662" t="s">
        <v>3021</v>
      </c>
      <c r="L2593" s="663">
        <v>0</v>
      </c>
      <c r="M2593" s="663">
        <v>0</v>
      </c>
      <c r="N2593" s="662">
        <v>1</v>
      </c>
      <c r="O2593" s="745">
        <v>0.5</v>
      </c>
      <c r="P2593" s="663">
        <v>0</v>
      </c>
      <c r="Q2593" s="678"/>
      <c r="R2593" s="662">
        <v>1</v>
      </c>
      <c r="S2593" s="678">
        <v>1</v>
      </c>
      <c r="T2593" s="745">
        <v>0.5</v>
      </c>
      <c r="U2593" s="701">
        <v>1</v>
      </c>
    </row>
    <row r="2594" spans="1:21" ht="14.4" customHeight="1" x14ac:dyDescent="0.3">
      <c r="A2594" s="661">
        <v>4</v>
      </c>
      <c r="B2594" s="662" t="s">
        <v>3182</v>
      </c>
      <c r="C2594" s="662" t="s">
        <v>3526</v>
      </c>
      <c r="D2594" s="743" t="s">
        <v>5664</v>
      </c>
      <c r="E2594" s="744" t="s">
        <v>3565</v>
      </c>
      <c r="F2594" s="662" t="s">
        <v>3512</v>
      </c>
      <c r="G2594" s="662" t="s">
        <v>3653</v>
      </c>
      <c r="H2594" s="662" t="s">
        <v>597</v>
      </c>
      <c r="I2594" s="662" t="s">
        <v>5283</v>
      </c>
      <c r="J2594" s="662" t="s">
        <v>3655</v>
      </c>
      <c r="K2594" s="662" t="s">
        <v>5284</v>
      </c>
      <c r="L2594" s="663">
        <v>0</v>
      </c>
      <c r="M2594" s="663">
        <v>0</v>
      </c>
      <c r="N2594" s="662">
        <v>1</v>
      </c>
      <c r="O2594" s="745">
        <v>1</v>
      </c>
      <c r="P2594" s="663"/>
      <c r="Q2594" s="678"/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4</v>
      </c>
      <c r="B2595" s="662" t="s">
        <v>3182</v>
      </c>
      <c r="C2595" s="662" t="s">
        <v>3526</v>
      </c>
      <c r="D2595" s="743" t="s">
        <v>5664</v>
      </c>
      <c r="E2595" s="744" t="s">
        <v>3565</v>
      </c>
      <c r="F2595" s="662" t="s">
        <v>3512</v>
      </c>
      <c r="G2595" s="662" t="s">
        <v>4021</v>
      </c>
      <c r="H2595" s="662" t="s">
        <v>597</v>
      </c>
      <c r="I2595" s="662" t="s">
        <v>833</v>
      </c>
      <c r="J2595" s="662" t="s">
        <v>4022</v>
      </c>
      <c r="K2595" s="662" t="s">
        <v>4023</v>
      </c>
      <c r="L2595" s="663">
        <v>88.76</v>
      </c>
      <c r="M2595" s="663">
        <v>88.76</v>
      </c>
      <c r="N2595" s="662">
        <v>1</v>
      </c>
      <c r="O2595" s="745">
        <v>0.5</v>
      </c>
      <c r="P2595" s="663"/>
      <c r="Q2595" s="678">
        <v>0</v>
      </c>
      <c r="R2595" s="662"/>
      <c r="S2595" s="678">
        <v>0</v>
      </c>
      <c r="T2595" s="745"/>
      <c r="U2595" s="701">
        <v>0</v>
      </c>
    </row>
    <row r="2596" spans="1:21" ht="14.4" customHeight="1" x14ac:dyDescent="0.3">
      <c r="A2596" s="661">
        <v>4</v>
      </c>
      <c r="B2596" s="662" t="s">
        <v>3182</v>
      </c>
      <c r="C2596" s="662" t="s">
        <v>3526</v>
      </c>
      <c r="D2596" s="743" t="s">
        <v>5664</v>
      </c>
      <c r="E2596" s="744" t="s">
        <v>3565</v>
      </c>
      <c r="F2596" s="662" t="s">
        <v>3512</v>
      </c>
      <c r="G2596" s="662" t="s">
        <v>3746</v>
      </c>
      <c r="H2596" s="662" t="s">
        <v>597</v>
      </c>
      <c r="I2596" s="662" t="s">
        <v>2925</v>
      </c>
      <c r="J2596" s="662" t="s">
        <v>2926</v>
      </c>
      <c r="K2596" s="662" t="s">
        <v>2927</v>
      </c>
      <c r="L2596" s="663">
        <v>58.52</v>
      </c>
      <c r="M2596" s="663">
        <v>58.52</v>
      </c>
      <c r="N2596" s="662">
        <v>1</v>
      </c>
      <c r="O2596" s="745">
        <v>0.5</v>
      </c>
      <c r="P2596" s="663"/>
      <c r="Q2596" s="678">
        <v>0</v>
      </c>
      <c r="R2596" s="662"/>
      <c r="S2596" s="678">
        <v>0</v>
      </c>
      <c r="T2596" s="745"/>
      <c r="U2596" s="701">
        <v>0</v>
      </c>
    </row>
    <row r="2597" spans="1:21" ht="14.4" customHeight="1" x14ac:dyDescent="0.3">
      <c r="A2597" s="661">
        <v>4</v>
      </c>
      <c r="B2597" s="662" t="s">
        <v>3182</v>
      </c>
      <c r="C2597" s="662" t="s">
        <v>3526</v>
      </c>
      <c r="D2597" s="743" t="s">
        <v>5664</v>
      </c>
      <c r="E2597" s="744" t="s">
        <v>3565</v>
      </c>
      <c r="F2597" s="662" t="s">
        <v>3512</v>
      </c>
      <c r="G2597" s="662" t="s">
        <v>3572</v>
      </c>
      <c r="H2597" s="662" t="s">
        <v>1373</v>
      </c>
      <c r="I2597" s="662" t="s">
        <v>5651</v>
      </c>
      <c r="J2597" s="662" t="s">
        <v>1524</v>
      </c>
      <c r="K2597" s="662" t="s">
        <v>5652</v>
      </c>
      <c r="L2597" s="663">
        <v>0</v>
      </c>
      <c r="M2597" s="663">
        <v>0</v>
      </c>
      <c r="N2597" s="662">
        <v>1</v>
      </c>
      <c r="O2597" s="745">
        <v>0.5</v>
      </c>
      <c r="P2597" s="663"/>
      <c r="Q2597" s="678"/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4</v>
      </c>
      <c r="B2598" s="662" t="s">
        <v>3182</v>
      </c>
      <c r="C2598" s="662" t="s">
        <v>3526</v>
      </c>
      <c r="D2598" s="743" t="s">
        <v>5664</v>
      </c>
      <c r="E2598" s="744" t="s">
        <v>3565</v>
      </c>
      <c r="F2598" s="662" t="s">
        <v>3512</v>
      </c>
      <c r="G2598" s="662" t="s">
        <v>3572</v>
      </c>
      <c r="H2598" s="662" t="s">
        <v>1373</v>
      </c>
      <c r="I2598" s="662" t="s">
        <v>1523</v>
      </c>
      <c r="J2598" s="662" t="s">
        <v>1524</v>
      </c>
      <c r="K2598" s="662" t="s">
        <v>1525</v>
      </c>
      <c r="L2598" s="663">
        <v>543.39</v>
      </c>
      <c r="M2598" s="663">
        <v>5433.9</v>
      </c>
      <c r="N2598" s="662">
        <v>10</v>
      </c>
      <c r="O2598" s="745">
        <v>9</v>
      </c>
      <c r="P2598" s="663">
        <v>2173.56</v>
      </c>
      <c r="Q2598" s="678">
        <v>0.4</v>
      </c>
      <c r="R2598" s="662">
        <v>4</v>
      </c>
      <c r="S2598" s="678">
        <v>0.4</v>
      </c>
      <c r="T2598" s="745">
        <v>3.5</v>
      </c>
      <c r="U2598" s="701">
        <v>0.3888888888888889</v>
      </c>
    </row>
    <row r="2599" spans="1:21" ht="14.4" customHeight="1" x14ac:dyDescent="0.3">
      <c r="A2599" s="661">
        <v>4</v>
      </c>
      <c r="B2599" s="662" t="s">
        <v>3182</v>
      </c>
      <c r="C2599" s="662" t="s">
        <v>3526</v>
      </c>
      <c r="D2599" s="743" t="s">
        <v>5664</v>
      </c>
      <c r="E2599" s="744" t="s">
        <v>3565</v>
      </c>
      <c r="F2599" s="662" t="s">
        <v>3512</v>
      </c>
      <c r="G2599" s="662" t="s">
        <v>3572</v>
      </c>
      <c r="H2599" s="662" t="s">
        <v>1373</v>
      </c>
      <c r="I2599" s="662" t="s">
        <v>3689</v>
      </c>
      <c r="J2599" s="662" t="s">
        <v>1524</v>
      </c>
      <c r="K2599" s="662" t="s">
        <v>2399</v>
      </c>
      <c r="L2599" s="663">
        <v>815.1</v>
      </c>
      <c r="M2599" s="663">
        <v>815.1</v>
      </c>
      <c r="N2599" s="662">
        <v>1</v>
      </c>
      <c r="O2599" s="745">
        <v>0.5</v>
      </c>
      <c r="P2599" s="663"/>
      <c r="Q2599" s="678">
        <v>0</v>
      </c>
      <c r="R2599" s="662"/>
      <c r="S2599" s="678">
        <v>0</v>
      </c>
      <c r="T2599" s="745"/>
      <c r="U2599" s="701">
        <v>0</v>
      </c>
    </row>
    <row r="2600" spans="1:21" ht="14.4" customHeight="1" x14ac:dyDescent="0.3">
      <c r="A2600" s="661">
        <v>4</v>
      </c>
      <c r="B2600" s="662" t="s">
        <v>3182</v>
      </c>
      <c r="C2600" s="662" t="s">
        <v>3526</v>
      </c>
      <c r="D2600" s="743" t="s">
        <v>5664</v>
      </c>
      <c r="E2600" s="744" t="s">
        <v>3565</v>
      </c>
      <c r="F2600" s="662" t="s">
        <v>3512</v>
      </c>
      <c r="G2600" s="662" t="s">
        <v>3572</v>
      </c>
      <c r="H2600" s="662" t="s">
        <v>1373</v>
      </c>
      <c r="I2600" s="662" t="s">
        <v>3587</v>
      </c>
      <c r="J2600" s="662" t="s">
        <v>1524</v>
      </c>
      <c r="K2600" s="662" t="s">
        <v>3588</v>
      </c>
      <c r="L2600" s="663">
        <v>923.74</v>
      </c>
      <c r="M2600" s="663">
        <v>923.74</v>
      </c>
      <c r="N2600" s="662">
        <v>1</v>
      </c>
      <c r="O2600" s="745">
        <v>0.5</v>
      </c>
      <c r="P2600" s="663"/>
      <c r="Q2600" s="678">
        <v>0</v>
      </c>
      <c r="R2600" s="662"/>
      <c r="S2600" s="678">
        <v>0</v>
      </c>
      <c r="T2600" s="745"/>
      <c r="U2600" s="701">
        <v>0</v>
      </c>
    </row>
    <row r="2601" spans="1:21" ht="14.4" customHeight="1" x14ac:dyDescent="0.3">
      <c r="A2601" s="661">
        <v>4</v>
      </c>
      <c r="B2601" s="662" t="s">
        <v>3182</v>
      </c>
      <c r="C2601" s="662" t="s">
        <v>3526</v>
      </c>
      <c r="D2601" s="743" t="s">
        <v>5664</v>
      </c>
      <c r="E2601" s="744" t="s">
        <v>3565</v>
      </c>
      <c r="F2601" s="662" t="s">
        <v>3512</v>
      </c>
      <c r="G2601" s="662" t="s">
        <v>4038</v>
      </c>
      <c r="H2601" s="662" t="s">
        <v>597</v>
      </c>
      <c r="I2601" s="662" t="s">
        <v>3098</v>
      </c>
      <c r="J2601" s="662" t="s">
        <v>3099</v>
      </c>
      <c r="K2601" s="662" t="s">
        <v>1365</v>
      </c>
      <c r="L2601" s="663">
        <v>146.84</v>
      </c>
      <c r="M2601" s="663">
        <v>146.84</v>
      </c>
      <c r="N2601" s="662">
        <v>1</v>
      </c>
      <c r="O2601" s="745">
        <v>1</v>
      </c>
      <c r="P2601" s="663"/>
      <c r="Q2601" s="678">
        <v>0</v>
      </c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4</v>
      </c>
      <c r="B2602" s="662" t="s">
        <v>3182</v>
      </c>
      <c r="C2602" s="662" t="s">
        <v>3526</v>
      </c>
      <c r="D2602" s="743" t="s">
        <v>5664</v>
      </c>
      <c r="E2602" s="744" t="s">
        <v>3565</v>
      </c>
      <c r="F2602" s="662" t="s">
        <v>3512</v>
      </c>
      <c r="G2602" s="662" t="s">
        <v>3589</v>
      </c>
      <c r="H2602" s="662" t="s">
        <v>597</v>
      </c>
      <c r="I2602" s="662" t="s">
        <v>3590</v>
      </c>
      <c r="J2602" s="662" t="s">
        <v>3591</v>
      </c>
      <c r="K2602" s="662" t="s">
        <v>1842</v>
      </c>
      <c r="L2602" s="663">
        <v>93.71</v>
      </c>
      <c r="M2602" s="663">
        <v>93.71</v>
      </c>
      <c r="N2602" s="662">
        <v>1</v>
      </c>
      <c r="O2602" s="745">
        <v>0.5</v>
      </c>
      <c r="P2602" s="663">
        <v>93.71</v>
      </c>
      <c r="Q2602" s="678">
        <v>1</v>
      </c>
      <c r="R2602" s="662">
        <v>1</v>
      </c>
      <c r="S2602" s="678">
        <v>1</v>
      </c>
      <c r="T2602" s="745">
        <v>0.5</v>
      </c>
      <c r="U2602" s="701">
        <v>1</v>
      </c>
    </row>
    <row r="2603" spans="1:21" ht="14.4" customHeight="1" x14ac:dyDescent="0.3">
      <c r="A2603" s="661">
        <v>4</v>
      </c>
      <c r="B2603" s="662" t="s">
        <v>3182</v>
      </c>
      <c r="C2603" s="662" t="s">
        <v>3526</v>
      </c>
      <c r="D2603" s="743" t="s">
        <v>5664</v>
      </c>
      <c r="E2603" s="744" t="s">
        <v>3565</v>
      </c>
      <c r="F2603" s="662" t="s">
        <v>3512</v>
      </c>
      <c r="G2603" s="662" t="s">
        <v>3589</v>
      </c>
      <c r="H2603" s="662" t="s">
        <v>597</v>
      </c>
      <c r="I2603" s="662" t="s">
        <v>4041</v>
      </c>
      <c r="J2603" s="662" t="s">
        <v>4042</v>
      </c>
      <c r="K2603" s="662" t="s">
        <v>4043</v>
      </c>
      <c r="L2603" s="663">
        <v>0</v>
      </c>
      <c r="M2603" s="663">
        <v>0</v>
      </c>
      <c r="N2603" s="662">
        <v>1</v>
      </c>
      <c r="O2603" s="745">
        <v>0.5</v>
      </c>
      <c r="P2603" s="663"/>
      <c r="Q2603" s="678"/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4</v>
      </c>
      <c r="B2604" s="662" t="s">
        <v>3182</v>
      </c>
      <c r="C2604" s="662" t="s">
        <v>3526</v>
      </c>
      <c r="D2604" s="743" t="s">
        <v>5664</v>
      </c>
      <c r="E2604" s="744" t="s">
        <v>3565</v>
      </c>
      <c r="F2604" s="662" t="s">
        <v>3512</v>
      </c>
      <c r="G2604" s="662" t="s">
        <v>3772</v>
      </c>
      <c r="H2604" s="662" t="s">
        <v>597</v>
      </c>
      <c r="I2604" s="662" t="s">
        <v>5646</v>
      </c>
      <c r="J2604" s="662" t="s">
        <v>1168</v>
      </c>
      <c r="K2604" s="662" t="s">
        <v>3774</v>
      </c>
      <c r="L2604" s="663">
        <v>27.49</v>
      </c>
      <c r="M2604" s="663">
        <v>82.47</v>
      </c>
      <c r="N2604" s="662">
        <v>3</v>
      </c>
      <c r="O2604" s="745">
        <v>2.5</v>
      </c>
      <c r="P2604" s="663">
        <v>82.47</v>
      </c>
      <c r="Q2604" s="678">
        <v>1</v>
      </c>
      <c r="R2604" s="662">
        <v>3</v>
      </c>
      <c r="S2604" s="678">
        <v>1</v>
      </c>
      <c r="T2604" s="745">
        <v>2.5</v>
      </c>
      <c r="U2604" s="701">
        <v>1</v>
      </c>
    </row>
    <row r="2605" spans="1:21" ht="14.4" customHeight="1" x14ac:dyDescent="0.3">
      <c r="A2605" s="661">
        <v>4</v>
      </c>
      <c r="B2605" s="662" t="s">
        <v>3182</v>
      </c>
      <c r="C2605" s="662" t="s">
        <v>3526</v>
      </c>
      <c r="D2605" s="743" t="s">
        <v>5664</v>
      </c>
      <c r="E2605" s="744" t="s">
        <v>3565</v>
      </c>
      <c r="F2605" s="662" t="s">
        <v>3512</v>
      </c>
      <c r="G2605" s="662" t="s">
        <v>5653</v>
      </c>
      <c r="H2605" s="662" t="s">
        <v>597</v>
      </c>
      <c r="I2605" s="662" t="s">
        <v>857</v>
      </c>
      <c r="J2605" s="662" t="s">
        <v>858</v>
      </c>
      <c r="K2605" s="662" t="s">
        <v>2225</v>
      </c>
      <c r="L2605" s="663">
        <v>105.46</v>
      </c>
      <c r="M2605" s="663">
        <v>105.46</v>
      </c>
      <c r="N2605" s="662">
        <v>1</v>
      </c>
      <c r="O2605" s="745">
        <v>1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4</v>
      </c>
      <c r="B2606" s="662" t="s">
        <v>3182</v>
      </c>
      <c r="C2606" s="662" t="s">
        <v>3526</v>
      </c>
      <c r="D2606" s="743" t="s">
        <v>5664</v>
      </c>
      <c r="E2606" s="744" t="s">
        <v>3565</v>
      </c>
      <c r="F2606" s="662" t="s">
        <v>3512</v>
      </c>
      <c r="G2606" s="662" t="s">
        <v>5632</v>
      </c>
      <c r="H2606" s="662" t="s">
        <v>597</v>
      </c>
      <c r="I2606" s="662" t="s">
        <v>1919</v>
      </c>
      <c r="J2606" s="662" t="s">
        <v>1920</v>
      </c>
      <c r="K2606" s="662" t="s">
        <v>5633</v>
      </c>
      <c r="L2606" s="663">
        <v>107.25</v>
      </c>
      <c r="M2606" s="663">
        <v>321.75</v>
      </c>
      <c r="N2606" s="662">
        <v>3</v>
      </c>
      <c r="O2606" s="745">
        <v>3</v>
      </c>
      <c r="P2606" s="663">
        <v>107.25</v>
      </c>
      <c r="Q2606" s="678">
        <v>0.33333333333333331</v>
      </c>
      <c r="R2606" s="662">
        <v>1</v>
      </c>
      <c r="S2606" s="678">
        <v>0.33333333333333331</v>
      </c>
      <c r="T2606" s="745">
        <v>1</v>
      </c>
      <c r="U2606" s="701">
        <v>0.33333333333333331</v>
      </c>
    </row>
    <row r="2607" spans="1:21" ht="14.4" customHeight="1" x14ac:dyDescent="0.3">
      <c r="A2607" s="661">
        <v>4</v>
      </c>
      <c r="B2607" s="662" t="s">
        <v>3182</v>
      </c>
      <c r="C2607" s="662" t="s">
        <v>3526</v>
      </c>
      <c r="D2607" s="743" t="s">
        <v>5664</v>
      </c>
      <c r="E2607" s="744" t="s">
        <v>3565</v>
      </c>
      <c r="F2607" s="662" t="s">
        <v>3512</v>
      </c>
      <c r="G2607" s="662" t="s">
        <v>3760</v>
      </c>
      <c r="H2607" s="662" t="s">
        <v>597</v>
      </c>
      <c r="I2607" s="662" t="s">
        <v>5571</v>
      </c>
      <c r="J2607" s="662" t="s">
        <v>1211</v>
      </c>
      <c r="K2607" s="662" t="s">
        <v>5572</v>
      </c>
      <c r="L2607" s="663">
        <v>0</v>
      </c>
      <c r="M2607" s="663">
        <v>0</v>
      </c>
      <c r="N2607" s="662">
        <v>2</v>
      </c>
      <c r="O2607" s="745">
        <v>2</v>
      </c>
      <c r="P2607" s="663">
        <v>0</v>
      </c>
      <c r="Q2607" s="678"/>
      <c r="R2607" s="662">
        <v>2</v>
      </c>
      <c r="S2607" s="678">
        <v>1</v>
      </c>
      <c r="T2607" s="745">
        <v>2</v>
      </c>
      <c r="U2607" s="701">
        <v>1</v>
      </c>
    </row>
    <row r="2608" spans="1:21" ht="14.4" customHeight="1" x14ac:dyDescent="0.3">
      <c r="A2608" s="661">
        <v>4</v>
      </c>
      <c r="B2608" s="662" t="s">
        <v>3182</v>
      </c>
      <c r="C2608" s="662" t="s">
        <v>3526</v>
      </c>
      <c r="D2608" s="743" t="s">
        <v>5664</v>
      </c>
      <c r="E2608" s="744" t="s">
        <v>3565</v>
      </c>
      <c r="F2608" s="662" t="s">
        <v>3512</v>
      </c>
      <c r="G2608" s="662" t="s">
        <v>3593</v>
      </c>
      <c r="H2608" s="662" t="s">
        <v>597</v>
      </c>
      <c r="I2608" s="662" t="s">
        <v>806</v>
      </c>
      <c r="J2608" s="662" t="s">
        <v>3594</v>
      </c>
      <c r="K2608" s="662" t="s">
        <v>3595</v>
      </c>
      <c r="L2608" s="663">
        <v>0</v>
      </c>
      <c r="M2608" s="663">
        <v>0</v>
      </c>
      <c r="N2608" s="662">
        <v>9</v>
      </c>
      <c r="O2608" s="745">
        <v>7.5</v>
      </c>
      <c r="P2608" s="663">
        <v>0</v>
      </c>
      <c r="Q2608" s="678"/>
      <c r="R2608" s="662">
        <v>3</v>
      </c>
      <c r="S2608" s="678">
        <v>0.33333333333333331</v>
      </c>
      <c r="T2608" s="745">
        <v>2.5</v>
      </c>
      <c r="U2608" s="701">
        <v>0.33333333333333331</v>
      </c>
    </row>
    <row r="2609" spans="1:21" ht="14.4" customHeight="1" x14ac:dyDescent="0.3">
      <c r="A2609" s="661">
        <v>4</v>
      </c>
      <c r="B2609" s="662" t="s">
        <v>3182</v>
      </c>
      <c r="C2609" s="662" t="s">
        <v>3526</v>
      </c>
      <c r="D2609" s="743" t="s">
        <v>5664</v>
      </c>
      <c r="E2609" s="744" t="s">
        <v>3565</v>
      </c>
      <c r="F2609" s="662" t="s">
        <v>3512</v>
      </c>
      <c r="G2609" s="662" t="s">
        <v>3690</v>
      </c>
      <c r="H2609" s="662" t="s">
        <v>597</v>
      </c>
      <c r="I2609" s="662" t="s">
        <v>2443</v>
      </c>
      <c r="J2609" s="662" t="s">
        <v>1646</v>
      </c>
      <c r="K2609" s="662" t="s">
        <v>3691</v>
      </c>
      <c r="L2609" s="663">
        <v>186.27</v>
      </c>
      <c r="M2609" s="663">
        <v>372.54</v>
      </c>
      <c r="N2609" s="662">
        <v>2</v>
      </c>
      <c r="O2609" s="745">
        <v>1</v>
      </c>
      <c r="P2609" s="663">
        <v>372.54</v>
      </c>
      <c r="Q2609" s="678">
        <v>1</v>
      </c>
      <c r="R2609" s="662">
        <v>2</v>
      </c>
      <c r="S2609" s="678">
        <v>1</v>
      </c>
      <c r="T2609" s="745">
        <v>1</v>
      </c>
      <c r="U2609" s="701">
        <v>1</v>
      </c>
    </row>
    <row r="2610" spans="1:21" ht="14.4" customHeight="1" x14ac:dyDescent="0.3">
      <c r="A2610" s="661">
        <v>4</v>
      </c>
      <c r="B2610" s="662" t="s">
        <v>3182</v>
      </c>
      <c r="C2610" s="662" t="s">
        <v>3526</v>
      </c>
      <c r="D2610" s="743" t="s">
        <v>5664</v>
      </c>
      <c r="E2610" s="744" t="s">
        <v>3565</v>
      </c>
      <c r="F2610" s="662" t="s">
        <v>3512</v>
      </c>
      <c r="G2610" s="662" t="s">
        <v>3766</v>
      </c>
      <c r="H2610" s="662" t="s">
        <v>597</v>
      </c>
      <c r="I2610" s="662" t="s">
        <v>5654</v>
      </c>
      <c r="J2610" s="662" t="s">
        <v>784</v>
      </c>
      <c r="K2610" s="662" t="s">
        <v>785</v>
      </c>
      <c r="L2610" s="663">
        <v>80.959999999999994</v>
      </c>
      <c r="M2610" s="663">
        <v>80.959999999999994</v>
      </c>
      <c r="N2610" s="662">
        <v>1</v>
      </c>
      <c r="O2610" s="745">
        <v>0.5</v>
      </c>
      <c r="P2610" s="663"/>
      <c r="Q2610" s="678">
        <v>0</v>
      </c>
      <c r="R2610" s="662"/>
      <c r="S2610" s="678">
        <v>0</v>
      </c>
      <c r="T2610" s="745"/>
      <c r="U2610" s="701">
        <v>0</v>
      </c>
    </row>
    <row r="2611" spans="1:21" ht="14.4" customHeight="1" x14ac:dyDescent="0.3">
      <c r="A2611" s="661">
        <v>4</v>
      </c>
      <c r="B2611" s="662" t="s">
        <v>3182</v>
      </c>
      <c r="C2611" s="662" t="s">
        <v>3526</v>
      </c>
      <c r="D2611" s="743" t="s">
        <v>5664</v>
      </c>
      <c r="E2611" s="744" t="s">
        <v>3565</v>
      </c>
      <c r="F2611" s="662" t="s">
        <v>3512</v>
      </c>
      <c r="G2611" s="662" t="s">
        <v>3666</v>
      </c>
      <c r="H2611" s="662" t="s">
        <v>1373</v>
      </c>
      <c r="I2611" s="662" t="s">
        <v>3172</v>
      </c>
      <c r="J2611" s="662" t="s">
        <v>2310</v>
      </c>
      <c r="K2611" s="662" t="s">
        <v>3500</v>
      </c>
      <c r="L2611" s="663">
        <v>31.32</v>
      </c>
      <c r="M2611" s="663">
        <v>62.64</v>
      </c>
      <c r="N2611" s="662">
        <v>2</v>
      </c>
      <c r="O2611" s="745">
        <v>1.5</v>
      </c>
      <c r="P2611" s="663">
        <v>31.32</v>
      </c>
      <c r="Q2611" s="678">
        <v>0.5</v>
      </c>
      <c r="R2611" s="662">
        <v>1</v>
      </c>
      <c r="S2611" s="678">
        <v>0.5</v>
      </c>
      <c r="T2611" s="745">
        <v>1</v>
      </c>
      <c r="U2611" s="701">
        <v>0.66666666666666663</v>
      </c>
    </row>
    <row r="2612" spans="1:21" ht="14.4" customHeight="1" x14ac:dyDescent="0.3">
      <c r="A2612" s="661">
        <v>4</v>
      </c>
      <c r="B2612" s="662" t="s">
        <v>3182</v>
      </c>
      <c r="C2612" s="662" t="s">
        <v>3526</v>
      </c>
      <c r="D2612" s="743" t="s">
        <v>5664</v>
      </c>
      <c r="E2612" s="744" t="s">
        <v>3565</v>
      </c>
      <c r="F2612" s="662" t="s">
        <v>3512</v>
      </c>
      <c r="G2612" s="662" t="s">
        <v>3666</v>
      </c>
      <c r="H2612" s="662" t="s">
        <v>1373</v>
      </c>
      <c r="I2612" s="662" t="s">
        <v>2309</v>
      </c>
      <c r="J2612" s="662" t="s">
        <v>2310</v>
      </c>
      <c r="K2612" s="662" t="s">
        <v>3446</v>
      </c>
      <c r="L2612" s="663">
        <v>93.96</v>
      </c>
      <c r="M2612" s="663">
        <v>93.96</v>
      </c>
      <c r="N2612" s="662">
        <v>1</v>
      </c>
      <c r="O2612" s="745">
        <v>0.5</v>
      </c>
      <c r="P2612" s="663">
        <v>93.96</v>
      </c>
      <c r="Q2612" s="678">
        <v>1</v>
      </c>
      <c r="R2612" s="662">
        <v>1</v>
      </c>
      <c r="S2612" s="678">
        <v>1</v>
      </c>
      <c r="T2612" s="745">
        <v>0.5</v>
      </c>
      <c r="U2612" s="701">
        <v>1</v>
      </c>
    </row>
    <row r="2613" spans="1:21" ht="14.4" customHeight="1" x14ac:dyDescent="0.3">
      <c r="A2613" s="661">
        <v>4</v>
      </c>
      <c r="B2613" s="662" t="s">
        <v>3182</v>
      </c>
      <c r="C2613" s="662" t="s">
        <v>3526</v>
      </c>
      <c r="D2613" s="743" t="s">
        <v>5664</v>
      </c>
      <c r="E2613" s="744" t="s">
        <v>3565</v>
      </c>
      <c r="F2613" s="662" t="s">
        <v>3512</v>
      </c>
      <c r="G2613" s="662" t="s">
        <v>3596</v>
      </c>
      <c r="H2613" s="662" t="s">
        <v>597</v>
      </c>
      <c r="I2613" s="662" t="s">
        <v>5649</v>
      </c>
      <c r="J2613" s="662" t="s">
        <v>3598</v>
      </c>
      <c r="K2613" s="662" t="s">
        <v>1038</v>
      </c>
      <c r="L2613" s="663">
        <v>25.07</v>
      </c>
      <c r="M2613" s="663">
        <v>100.28</v>
      </c>
      <c r="N2613" s="662">
        <v>4</v>
      </c>
      <c r="O2613" s="745">
        <v>3</v>
      </c>
      <c r="P2613" s="663">
        <v>75.210000000000008</v>
      </c>
      <c r="Q2613" s="678">
        <v>0.75000000000000011</v>
      </c>
      <c r="R2613" s="662">
        <v>3</v>
      </c>
      <c r="S2613" s="678">
        <v>0.75</v>
      </c>
      <c r="T2613" s="745">
        <v>2</v>
      </c>
      <c r="U2613" s="701">
        <v>0.66666666666666663</v>
      </c>
    </row>
    <row r="2614" spans="1:21" ht="14.4" customHeight="1" x14ac:dyDescent="0.3">
      <c r="A2614" s="661">
        <v>4</v>
      </c>
      <c r="B2614" s="662" t="s">
        <v>3182</v>
      </c>
      <c r="C2614" s="662" t="s">
        <v>3526</v>
      </c>
      <c r="D2614" s="743" t="s">
        <v>5664</v>
      </c>
      <c r="E2614" s="744" t="s">
        <v>3565</v>
      </c>
      <c r="F2614" s="662" t="s">
        <v>3512</v>
      </c>
      <c r="G2614" s="662" t="s">
        <v>3596</v>
      </c>
      <c r="H2614" s="662" t="s">
        <v>597</v>
      </c>
      <c r="I2614" s="662" t="s">
        <v>3939</v>
      </c>
      <c r="J2614" s="662" t="s">
        <v>3598</v>
      </c>
      <c r="K2614" s="662" t="s">
        <v>2580</v>
      </c>
      <c r="L2614" s="663">
        <v>50.14</v>
      </c>
      <c r="M2614" s="663">
        <v>200.56</v>
      </c>
      <c r="N2614" s="662">
        <v>4</v>
      </c>
      <c r="O2614" s="745">
        <v>3</v>
      </c>
      <c r="P2614" s="663">
        <v>100.28</v>
      </c>
      <c r="Q2614" s="678">
        <v>0.5</v>
      </c>
      <c r="R2614" s="662">
        <v>2</v>
      </c>
      <c r="S2614" s="678">
        <v>0.5</v>
      </c>
      <c r="T2614" s="745">
        <v>2</v>
      </c>
      <c r="U2614" s="701">
        <v>0.66666666666666663</v>
      </c>
    </row>
    <row r="2615" spans="1:21" ht="14.4" customHeight="1" x14ac:dyDescent="0.3">
      <c r="A2615" s="661">
        <v>4</v>
      </c>
      <c r="B2615" s="662" t="s">
        <v>3182</v>
      </c>
      <c r="C2615" s="662" t="s">
        <v>3526</v>
      </c>
      <c r="D2615" s="743" t="s">
        <v>5664</v>
      </c>
      <c r="E2615" s="744" t="s">
        <v>3565</v>
      </c>
      <c r="F2615" s="662" t="s">
        <v>3512</v>
      </c>
      <c r="G2615" s="662" t="s">
        <v>3596</v>
      </c>
      <c r="H2615" s="662" t="s">
        <v>597</v>
      </c>
      <c r="I2615" s="662" t="s">
        <v>3940</v>
      </c>
      <c r="J2615" s="662" t="s">
        <v>3598</v>
      </c>
      <c r="K2615" s="662" t="s">
        <v>1391</v>
      </c>
      <c r="L2615" s="663">
        <v>75.22</v>
      </c>
      <c r="M2615" s="663">
        <v>75.22</v>
      </c>
      <c r="N2615" s="662">
        <v>1</v>
      </c>
      <c r="O2615" s="745">
        <v>0.5</v>
      </c>
      <c r="P2615" s="663"/>
      <c r="Q2615" s="678">
        <v>0</v>
      </c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4</v>
      </c>
      <c r="B2616" s="662" t="s">
        <v>3182</v>
      </c>
      <c r="C2616" s="662" t="s">
        <v>3526</v>
      </c>
      <c r="D2616" s="743" t="s">
        <v>5664</v>
      </c>
      <c r="E2616" s="744" t="s">
        <v>3565</v>
      </c>
      <c r="F2616" s="662" t="s">
        <v>3512</v>
      </c>
      <c r="G2616" s="662" t="s">
        <v>5636</v>
      </c>
      <c r="H2616" s="662" t="s">
        <v>597</v>
      </c>
      <c r="I2616" s="662" t="s">
        <v>1999</v>
      </c>
      <c r="J2616" s="662" t="s">
        <v>2000</v>
      </c>
      <c r="K2616" s="662" t="s">
        <v>5637</v>
      </c>
      <c r="L2616" s="663">
        <v>65.989999999999995</v>
      </c>
      <c r="M2616" s="663">
        <v>65.989999999999995</v>
      </c>
      <c r="N2616" s="662">
        <v>1</v>
      </c>
      <c r="O2616" s="745">
        <v>0.5</v>
      </c>
      <c r="P2616" s="663">
        <v>65.989999999999995</v>
      </c>
      <c r="Q2616" s="678">
        <v>1</v>
      </c>
      <c r="R2616" s="662">
        <v>1</v>
      </c>
      <c r="S2616" s="678">
        <v>1</v>
      </c>
      <c r="T2616" s="745">
        <v>0.5</v>
      </c>
      <c r="U2616" s="701">
        <v>1</v>
      </c>
    </row>
    <row r="2617" spans="1:21" ht="14.4" customHeight="1" x14ac:dyDescent="0.3">
      <c r="A2617" s="661">
        <v>4</v>
      </c>
      <c r="B2617" s="662" t="s">
        <v>3182</v>
      </c>
      <c r="C2617" s="662" t="s">
        <v>3526</v>
      </c>
      <c r="D2617" s="743" t="s">
        <v>5664</v>
      </c>
      <c r="E2617" s="744" t="s">
        <v>3565</v>
      </c>
      <c r="F2617" s="662" t="s">
        <v>3512</v>
      </c>
      <c r="G2617" s="662" t="s">
        <v>5639</v>
      </c>
      <c r="H2617" s="662" t="s">
        <v>597</v>
      </c>
      <c r="I2617" s="662" t="s">
        <v>5655</v>
      </c>
      <c r="J2617" s="662" t="s">
        <v>5656</v>
      </c>
      <c r="K2617" s="662" t="s">
        <v>5657</v>
      </c>
      <c r="L2617" s="663">
        <v>0</v>
      </c>
      <c r="M2617" s="663">
        <v>0</v>
      </c>
      <c r="N2617" s="662">
        <v>1</v>
      </c>
      <c r="O2617" s="745">
        <v>0.5</v>
      </c>
      <c r="P2617" s="663">
        <v>0</v>
      </c>
      <c r="Q2617" s="678"/>
      <c r="R2617" s="662">
        <v>1</v>
      </c>
      <c r="S2617" s="678">
        <v>1</v>
      </c>
      <c r="T2617" s="745">
        <v>0.5</v>
      </c>
      <c r="U2617" s="701">
        <v>1</v>
      </c>
    </row>
    <row r="2618" spans="1:21" ht="14.4" customHeight="1" x14ac:dyDescent="0.3">
      <c r="A2618" s="661">
        <v>4</v>
      </c>
      <c r="B2618" s="662" t="s">
        <v>3182</v>
      </c>
      <c r="C2618" s="662" t="s">
        <v>3526</v>
      </c>
      <c r="D2618" s="743" t="s">
        <v>5664</v>
      </c>
      <c r="E2618" s="744" t="s">
        <v>3565</v>
      </c>
      <c r="F2618" s="662" t="s">
        <v>3512</v>
      </c>
      <c r="G2618" s="662" t="s">
        <v>5658</v>
      </c>
      <c r="H2618" s="662" t="s">
        <v>1373</v>
      </c>
      <c r="I2618" s="662" t="s">
        <v>1645</v>
      </c>
      <c r="J2618" s="662" t="s">
        <v>1646</v>
      </c>
      <c r="K2618" s="662" t="s">
        <v>1647</v>
      </c>
      <c r="L2618" s="663">
        <v>58.4</v>
      </c>
      <c r="M2618" s="663">
        <v>116.8</v>
      </c>
      <c r="N2618" s="662">
        <v>2</v>
      </c>
      <c r="O2618" s="745">
        <v>0.5</v>
      </c>
      <c r="P2618" s="663">
        <v>116.8</v>
      </c>
      <c r="Q2618" s="678">
        <v>1</v>
      </c>
      <c r="R2618" s="662">
        <v>2</v>
      </c>
      <c r="S2618" s="678">
        <v>1</v>
      </c>
      <c r="T2618" s="745">
        <v>0.5</v>
      </c>
      <c r="U2618" s="701">
        <v>1</v>
      </c>
    </row>
    <row r="2619" spans="1:21" ht="14.4" customHeight="1" x14ac:dyDescent="0.3">
      <c r="A2619" s="661">
        <v>4</v>
      </c>
      <c r="B2619" s="662" t="s">
        <v>3182</v>
      </c>
      <c r="C2619" s="662" t="s">
        <v>3526</v>
      </c>
      <c r="D2619" s="743" t="s">
        <v>5664</v>
      </c>
      <c r="E2619" s="744" t="s">
        <v>3565</v>
      </c>
      <c r="F2619" s="662" t="s">
        <v>3514</v>
      </c>
      <c r="G2619" s="662" t="s">
        <v>3976</v>
      </c>
      <c r="H2619" s="662" t="s">
        <v>597</v>
      </c>
      <c r="I2619" s="662" t="s">
        <v>3977</v>
      </c>
      <c r="J2619" s="662" t="s">
        <v>3978</v>
      </c>
      <c r="K2619" s="662" t="s">
        <v>3979</v>
      </c>
      <c r="L2619" s="663">
        <v>410</v>
      </c>
      <c r="M2619" s="663">
        <v>410</v>
      </c>
      <c r="N2619" s="662">
        <v>1</v>
      </c>
      <c r="O2619" s="745">
        <v>1</v>
      </c>
      <c r="P2619" s="663"/>
      <c r="Q2619" s="678">
        <v>0</v>
      </c>
      <c r="R2619" s="662"/>
      <c r="S2619" s="678">
        <v>0</v>
      </c>
      <c r="T2619" s="745"/>
      <c r="U2619" s="701">
        <v>0</v>
      </c>
    </row>
    <row r="2620" spans="1:21" ht="14.4" customHeight="1" x14ac:dyDescent="0.3">
      <c r="A2620" s="661">
        <v>4</v>
      </c>
      <c r="B2620" s="662" t="s">
        <v>3182</v>
      </c>
      <c r="C2620" s="662" t="s">
        <v>3526</v>
      </c>
      <c r="D2620" s="743" t="s">
        <v>5664</v>
      </c>
      <c r="E2620" s="744" t="s">
        <v>3566</v>
      </c>
      <c r="F2620" s="662" t="s">
        <v>3512</v>
      </c>
      <c r="G2620" s="662" t="s">
        <v>3573</v>
      </c>
      <c r="H2620" s="662" t="s">
        <v>1373</v>
      </c>
      <c r="I2620" s="662" t="s">
        <v>1641</v>
      </c>
      <c r="J2620" s="662" t="s">
        <v>1557</v>
      </c>
      <c r="K2620" s="662" t="s">
        <v>3351</v>
      </c>
      <c r="L2620" s="663">
        <v>154.36000000000001</v>
      </c>
      <c r="M2620" s="663">
        <v>771.80000000000007</v>
      </c>
      <c r="N2620" s="662">
        <v>5</v>
      </c>
      <c r="O2620" s="745">
        <v>3</v>
      </c>
      <c r="P2620" s="663">
        <v>463.08000000000004</v>
      </c>
      <c r="Q2620" s="678">
        <v>0.6</v>
      </c>
      <c r="R2620" s="662">
        <v>3</v>
      </c>
      <c r="S2620" s="678">
        <v>0.6</v>
      </c>
      <c r="T2620" s="745">
        <v>1.5</v>
      </c>
      <c r="U2620" s="701">
        <v>0.5</v>
      </c>
    </row>
    <row r="2621" spans="1:21" ht="14.4" customHeight="1" x14ac:dyDescent="0.3">
      <c r="A2621" s="661">
        <v>4</v>
      </c>
      <c r="B2621" s="662" t="s">
        <v>3182</v>
      </c>
      <c r="C2621" s="662" t="s">
        <v>3526</v>
      </c>
      <c r="D2621" s="743" t="s">
        <v>5664</v>
      </c>
      <c r="E2621" s="744" t="s">
        <v>3566</v>
      </c>
      <c r="F2621" s="662" t="s">
        <v>3512</v>
      </c>
      <c r="G2621" s="662" t="s">
        <v>3574</v>
      </c>
      <c r="H2621" s="662" t="s">
        <v>597</v>
      </c>
      <c r="I2621" s="662" t="s">
        <v>869</v>
      </c>
      <c r="J2621" s="662" t="s">
        <v>3575</v>
      </c>
      <c r="K2621" s="662" t="s">
        <v>3576</v>
      </c>
      <c r="L2621" s="663">
        <v>0</v>
      </c>
      <c r="M2621" s="663">
        <v>0</v>
      </c>
      <c r="N2621" s="662">
        <v>1</v>
      </c>
      <c r="O2621" s="745">
        <v>1</v>
      </c>
      <c r="P2621" s="663">
        <v>0</v>
      </c>
      <c r="Q2621" s="678"/>
      <c r="R2621" s="662">
        <v>1</v>
      </c>
      <c r="S2621" s="678">
        <v>1</v>
      </c>
      <c r="T2621" s="745">
        <v>1</v>
      </c>
      <c r="U2621" s="701">
        <v>1</v>
      </c>
    </row>
    <row r="2622" spans="1:21" ht="14.4" customHeight="1" x14ac:dyDescent="0.3">
      <c r="A2622" s="661">
        <v>4</v>
      </c>
      <c r="B2622" s="662" t="s">
        <v>3182</v>
      </c>
      <c r="C2622" s="662" t="s">
        <v>3526</v>
      </c>
      <c r="D2622" s="743" t="s">
        <v>5664</v>
      </c>
      <c r="E2622" s="744" t="s">
        <v>3566</v>
      </c>
      <c r="F2622" s="662" t="s">
        <v>3512</v>
      </c>
      <c r="G2622" s="662" t="s">
        <v>3813</v>
      </c>
      <c r="H2622" s="662" t="s">
        <v>597</v>
      </c>
      <c r="I2622" s="662" t="s">
        <v>2446</v>
      </c>
      <c r="J2622" s="662" t="s">
        <v>2447</v>
      </c>
      <c r="K2622" s="662" t="s">
        <v>3439</v>
      </c>
      <c r="L2622" s="663">
        <v>170.52</v>
      </c>
      <c r="M2622" s="663">
        <v>170.52</v>
      </c>
      <c r="N2622" s="662">
        <v>1</v>
      </c>
      <c r="O2622" s="745">
        <v>0.5</v>
      </c>
      <c r="P2622" s="663"/>
      <c r="Q2622" s="678">
        <v>0</v>
      </c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4</v>
      </c>
      <c r="B2623" s="662" t="s">
        <v>3182</v>
      </c>
      <c r="C2623" s="662" t="s">
        <v>3526</v>
      </c>
      <c r="D2623" s="743" t="s">
        <v>5664</v>
      </c>
      <c r="E2623" s="744" t="s">
        <v>3566</v>
      </c>
      <c r="F2623" s="662" t="s">
        <v>3512</v>
      </c>
      <c r="G2623" s="662" t="s">
        <v>3610</v>
      </c>
      <c r="H2623" s="662" t="s">
        <v>597</v>
      </c>
      <c r="I2623" s="662" t="s">
        <v>2450</v>
      </c>
      <c r="J2623" s="662" t="s">
        <v>2451</v>
      </c>
      <c r="K2623" s="662" t="s">
        <v>3439</v>
      </c>
      <c r="L2623" s="663">
        <v>78.33</v>
      </c>
      <c r="M2623" s="663">
        <v>78.33</v>
      </c>
      <c r="N2623" s="662">
        <v>1</v>
      </c>
      <c r="O2623" s="745">
        <v>1</v>
      </c>
      <c r="P2623" s="663"/>
      <c r="Q2623" s="678">
        <v>0</v>
      </c>
      <c r="R2623" s="662"/>
      <c r="S2623" s="678">
        <v>0</v>
      </c>
      <c r="T2623" s="745"/>
      <c r="U2623" s="701">
        <v>0</v>
      </c>
    </row>
    <row r="2624" spans="1:21" ht="14.4" customHeight="1" x14ac:dyDescent="0.3">
      <c r="A2624" s="661">
        <v>4</v>
      </c>
      <c r="B2624" s="662" t="s">
        <v>3182</v>
      </c>
      <c r="C2624" s="662" t="s">
        <v>3526</v>
      </c>
      <c r="D2624" s="743" t="s">
        <v>5664</v>
      </c>
      <c r="E2624" s="744" t="s">
        <v>3566</v>
      </c>
      <c r="F2624" s="662" t="s">
        <v>3512</v>
      </c>
      <c r="G2624" s="662" t="s">
        <v>5659</v>
      </c>
      <c r="H2624" s="662" t="s">
        <v>597</v>
      </c>
      <c r="I2624" s="662" t="s">
        <v>5660</v>
      </c>
      <c r="J2624" s="662" t="s">
        <v>5661</v>
      </c>
      <c r="K2624" s="662" t="s">
        <v>5662</v>
      </c>
      <c r="L2624" s="663">
        <v>1539.57</v>
      </c>
      <c r="M2624" s="663">
        <v>1539.57</v>
      </c>
      <c r="N2624" s="662">
        <v>1</v>
      </c>
      <c r="O2624" s="745">
        <v>1</v>
      </c>
      <c r="P2624" s="663"/>
      <c r="Q2624" s="678">
        <v>0</v>
      </c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4</v>
      </c>
      <c r="B2625" s="662" t="s">
        <v>3182</v>
      </c>
      <c r="C2625" s="662" t="s">
        <v>3526</v>
      </c>
      <c r="D2625" s="743" t="s">
        <v>5664</v>
      </c>
      <c r="E2625" s="744" t="s">
        <v>3566</v>
      </c>
      <c r="F2625" s="662" t="s">
        <v>3512</v>
      </c>
      <c r="G2625" s="662" t="s">
        <v>5627</v>
      </c>
      <c r="H2625" s="662" t="s">
        <v>597</v>
      </c>
      <c r="I2625" s="662" t="s">
        <v>2110</v>
      </c>
      <c r="J2625" s="662" t="s">
        <v>5628</v>
      </c>
      <c r="K2625" s="662" t="s">
        <v>4559</v>
      </c>
      <c r="L2625" s="663">
        <v>0</v>
      </c>
      <c r="M2625" s="663">
        <v>0</v>
      </c>
      <c r="N2625" s="662">
        <v>1</v>
      </c>
      <c r="O2625" s="745">
        <v>0.5</v>
      </c>
      <c r="P2625" s="663"/>
      <c r="Q2625" s="678"/>
      <c r="R2625" s="662"/>
      <c r="S2625" s="678">
        <v>0</v>
      </c>
      <c r="T2625" s="745"/>
      <c r="U2625" s="701">
        <v>0</v>
      </c>
    </row>
    <row r="2626" spans="1:21" ht="14.4" customHeight="1" x14ac:dyDescent="0.3">
      <c r="A2626" s="661">
        <v>4</v>
      </c>
      <c r="B2626" s="662" t="s">
        <v>3182</v>
      </c>
      <c r="C2626" s="662" t="s">
        <v>3526</v>
      </c>
      <c r="D2626" s="743" t="s">
        <v>5664</v>
      </c>
      <c r="E2626" s="744" t="s">
        <v>3566</v>
      </c>
      <c r="F2626" s="662" t="s">
        <v>3512</v>
      </c>
      <c r="G2626" s="662" t="s">
        <v>3580</v>
      </c>
      <c r="H2626" s="662" t="s">
        <v>597</v>
      </c>
      <c r="I2626" s="662" t="s">
        <v>938</v>
      </c>
      <c r="J2626" s="662" t="s">
        <v>939</v>
      </c>
      <c r="K2626" s="662" t="s">
        <v>3711</v>
      </c>
      <c r="L2626" s="663">
        <v>0</v>
      </c>
      <c r="M2626" s="663">
        <v>0</v>
      </c>
      <c r="N2626" s="662">
        <v>2</v>
      </c>
      <c r="O2626" s="745">
        <v>1</v>
      </c>
      <c r="P2626" s="663"/>
      <c r="Q2626" s="678"/>
      <c r="R2626" s="662"/>
      <c r="S2626" s="678">
        <v>0</v>
      </c>
      <c r="T2626" s="745"/>
      <c r="U2626" s="701">
        <v>0</v>
      </c>
    </row>
    <row r="2627" spans="1:21" ht="14.4" customHeight="1" x14ac:dyDescent="0.3">
      <c r="A2627" s="661">
        <v>4</v>
      </c>
      <c r="B2627" s="662" t="s">
        <v>3182</v>
      </c>
      <c r="C2627" s="662" t="s">
        <v>3526</v>
      </c>
      <c r="D2627" s="743" t="s">
        <v>5664</v>
      </c>
      <c r="E2627" s="744" t="s">
        <v>3566</v>
      </c>
      <c r="F2627" s="662" t="s">
        <v>3512</v>
      </c>
      <c r="G2627" s="662" t="s">
        <v>5629</v>
      </c>
      <c r="H2627" s="662" t="s">
        <v>597</v>
      </c>
      <c r="I2627" s="662" t="s">
        <v>2436</v>
      </c>
      <c r="J2627" s="662" t="s">
        <v>2437</v>
      </c>
      <c r="K2627" s="662" t="s">
        <v>4992</v>
      </c>
      <c r="L2627" s="663">
        <v>36.97</v>
      </c>
      <c r="M2627" s="663">
        <v>184.85</v>
      </c>
      <c r="N2627" s="662">
        <v>5</v>
      </c>
      <c r="O2627" s="745">
        <v>2.5</v>
      </c>
      <c r="P2627" s="663"/>
      <c r="Q2627" s="678">
        <v>0</v>
      </c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4</v>
      </c>
      <c r="B2628" s="662" t="s">
        <v>3182</v>
      </c>
      <c r="C2628" s="662" t="s">
        <v>3526</v>
      </c>
      <c r="D2628" s="743" t="s">
        <v>5664</v>
      </c>
      <c r="E2628" s="744" t="s">
        <v>3566</v>
      </c>
      <c r="F2628" s="662" t="s">
        <v>3512</v>
      </c>
      <c r="G2628" s="662" t="s">
        <v>3653</v>
      </c>
      <c r="H2628" s="662" t="s">
        <v>597</v>
      </c>
      <c r="I2628" s="662" t="s">
        <v>3994</v>
      </c>
      <c r="J2628" s="662" t="s">
        <v>3655</v>
      </c>
      <c r="K2628" s="662" t="s">
        <v>3021</v>
      </c>
      <c r="L2628" s="663">
        <v>0</v>
      </c>
      <c r="M2628" s="663">
        <v>0</v>
      </c>
      <c r="N2628" s="662">
        <v>1</v>
      </c>
      <c r="O2628" s="745">
        <v>0.5</v>
      </c>
      <c r="P2628" s="663">
        <v>0</v>
      </c>
      <c r="Q2628" s="678"/>
      <c r="R2628" s="662">
        <v>1</v>
      </c>
      <c r="S2628" s="678">
        <v>1</v>
      </c>
      <c r="T2628" s="745">
        <v>0.5</v>
      </c>
      <c r="U2628" s="701">
        <v>1</v>
      </c>
    </row>
    <row r="2629" spans="1:21" ht="14.4" customHeight="1" x14ac:dyDescent="0.3">
      <c r="A2629" s="661">
        <v>4</v>
      </c>
      <c r="B2629" s="662" t="s">
        <v>3182</v>
      </c>
      <c r="C2629" s="662" t="s">
        <v>3526</v>
      </c>
      <c r="D2629" s="743" t="s">
        <v>5664</v>
      </c>
      <c r="E2629" s="744" t="s">
        <v>3566</v>
      </c>
      <c r="F2629" s="662" t="s">
        <v>3512</v>
      </c>
      <c r="G2629" s="662" t="s">
        <v>3653</v>
      </c>
      <c r="H2629" s="662" t="s">
        <v>597</v>
      </c>
      <c r="I2629" s="662" t="s">
        <v>5663</v>
      </c>
      <c r="J2629" s="662" t="s">
        <v>4960</v>
      </c>
      <c r="K2629" s="662" t="s">
        <v>3927</v>
      </c>
      <c r="L2629" s="663">
        <v>10.55</v>
      </c>
      <c r="M2629" s="663">
        <v>10.55</v>
      </c>
      <c r="N2629" s="662">
        <v>1</v>
      </c>
      <c r="O2629" s="745">
        <v>0.5</v>
      </c>
      <c r="P2629" s="663"/>
      <c r="Q2629" s="678">
        <v>0</v>
      </c>
      <c r="R2629" s="662"/>
      <c r="S2629" s="678">
        <v>0</v>
      </c>
      <c r="T2629" s="745"/>
      <c r="U2629" s="701">
        <v>0</v>
      </c>
    </row>
    <row r="2630" spans="1:21" ht="14.4" customHeight="1" x14ac:dyDescent="0.3">
      <c r="A2630" s="661">
        <v>4</v>
      </c>
      <c r="B2630" s="662" t="s">
        <v>3182</v>
      </c>
      <c r="C2630" s="662" t="s">
        <v>3526</v>
      </c>
      <c r="D2630" s="743" t="s">
        <v>5664</v>
      </c>
      <c r="E2630" s="744" t="s">
        <v>3566</v>
      </c>
      <c r="F2630" s="662" t="s">
        <v>3512</v>
      </c>
      <c r="G2630" s="662" t="s">
        <v>4615</v>
      </c>
      <c r="H2630" s="662" t="s">
        <v>597</v>
      </c>
      <c r="I2630" s="662" t="s">
        <v>2453</v>
      </c>
      <c r="J2630" s="662" t="s">
        <v>2454</v>
      </c>
      <c r="K2630" s="662" t="s">
        <v>2455</v>
      </c>
      <c r="L2630" s="663">
        <v>115.13</v>
      </c>
      <c r="M2630" s="663">
        <v>115.13</v>
      </c>
      <c r="N2630" s="662">
        <v>1</v>
      </c>
      <c r="O2630" s="745">
        <v>0.5</v>
      </c>
      <c r="P2630" s="663"/>
      <c r="Q2630" s="678">
        <v>0</v>
      </c>
      <c r="R2630" s="662"/>
      <c r="S2630" s="678">
        <v>0</v>
      </c>
      <c r="T2630" s="745"/>
      <c r="U2630" s="701">
        <v>0</v>
      </c>
    </row>
    <row r="2631" spans="1:21" ht="14.4" customHeight="1" x14ac:dyDescent="0.3">
      <c r="A2631" s="661">
        <v>4</v>
      </c>
      <c r="B2631" s="662" t="s">
        <v>3182</v>
      </c>
      <c r="C2631" s="662" t="s">
        <v>3526</v>
      </c>
      <c r="D2631" s="743" t="s">
        <v>5664</v>
      </c>
      <c r="E2631" s="744" t="s">
        <v>3566</v>
      </c>
      <c r="F2631" s="662" t="s">
        <v>3512</v>
      </c>
      <c r="G2631" s="662" t="s">
        <v>3572</v>
      </c>
      <c r="H2631" s="662" t="s">
        <v>1373</v>
      </c>
      <c r="I2631" s="662" t="s">
        <v>4940</v>
      </c>
      <c r="J2631" s="662" t="s">
        <v>1524</v>
      </c>
      <c r="K2631" s="662" t="s">
        <v>3809</v>
      </c>
      <c r="L2631" s="663">
        <v>407.55</v>
      </c>
      <c r="M2631" s="663">
        <v>407.55</v>
      </c>
      <c r="N2631" s="662">
        <v>1</v>
      </c>
      <c r="O2631" s="745">
        <v>1</v>
      </c>
      <c r="P2631" s="663">
        <v>407.55</v>
      </c>
      <c r="Q2631" s="678">
        <v>1</v>
      </c>
      <c r="R2631" s="662">
        <v>1</v>
      </c>
      <c r="S2631" s="678">
        <v>1</v>
      </c>
      <c r="T2631" s="745">
        <v>1</v>
      </c>
      <c r="U2631" s="701">
        <v>1</v>
      </c>
    </row>
    <row r="2632" spans="1:21" ht="14.4" customHeight="1" x14ac:dyDescent="0.3">
      <c r="A2632" s="661">
        <v>4</v>
      </c>
      <c r="B2632" s="662" t="s">
        <v>3182</v>
      </c>
      <c r="C2632" s="662" t="s">
        <v>3526</v>
      </c>
      <c r="D2632" s="743" t="s">
        <v>5664</v>
      </c>
      <c r="E2632" s="744" t="s">
        <v>3566</v>
      </c>
      <c r="F2632" s="662" t="s">
        <v>3512</v>
      </c>
      <c r="G2632" s="662" t="s">
        <v>3572</v>
      </c>
      <c r="H2632" s="662" t="s">
        <v>1373</v>
      </c>
      <c r="I2632" s="662" t="s">
        <v>1523</v>
      </c>
      <c r="J2632" s="662" t="s">
        <v>1524</v>
      </c>
      <c r="K2632" s="662" t="s">
        <v>1525</v>
      </c>
      <c r="L2632" s="663">
        <v>543.39</v>
      </c>
      <c r="M2632" s="663">
        <v>1086.78</v>
      </c>
      <c r="N2632" s="662">
        <v>2</v>
      </c>
      <c r="O2632" s="745">
        <v>1</v>
      </c>
      <c r="P2632" s="663">
        <v>1086.78</v>
      </c>
      <c r="Q2632" s="678">
        <v>1</v>
      </c>
      <c r="R2632" s="662">
        <v>2</v>
      </c>
      <c r="S2632" s="678">
        <v>1</v>
      </c>
      <c r="T2632" s="745">
        <v>1</v>
      </c>
      <c r="U2632" s="701">
        <v>1</v>
      </c>
    </row>
    <row r="2633" spans="1:21" ht="14.4" customHeight="1" x14ac:dyDescent="0.3">
      <c r="A2633" s="661">
        <v>4</v>
      </c>
      <c r="B2633" s="662" t="s">
        <v>3182</v>
      </c>
      <c r="C2633" s="662" t="s">
        <v>3526</v>
      </c>
      <c r="D2633" s="743" t="s">
        <v>5664</v>
      </c>
      <c r="E2633" s="744" t="s">
        <v>3566</v>
      </c>
      <c r="F2633" s="662" t="s">
        <v>3512</v>
      </c>
      <c r="G2633" s="662" t="s">
        <v>3708</v>
      </c>
      <c r="H2633" s="662" t="s">
        <v>597</v>
      </c>
      <c r="I2633" s="662" t="s">
        <v>2461</v>
      </c>
      <c r="J2633" s="662" t="s">
        <v>3709</v>
      </c>
      <c r="K2633" s="662" t="s">
        <v>3710</v>
      </c>
      <c r="L2633" s="663">
        <v>78.33</v>
      </c>
      <c r="M2633" s="663">
        <v>78.33</v>
      </c>
      <c r="N2633" s="662">
        <v>1</v>
      </c>
      <c r="O2633" s="745">
        <v>1</v>
      </c>
      <c r="P2633" s="663">
        <v>78.33</v>
      </c>
      <c r="Q2633" s="678">
        <v>1</v>
      </c>
      <c r="R2633" s="662">
        <v>1</v>
      </c>
      <c r="S2633" s="678">
        <v>1</v>
      </c>
      <c r="T2633" s="745">
        <v>1</v>
      </c>
      <c r="U2633" s="701">
        <v>1</v>
      </c>
    </row>
    <row r="2634" spans="1:21" ht="14.4" customHeight="1" x14ac:dyDescent="0.3">
      <c r="A2634" s="661">
        <v>4</v>
      </c>
      <c r="B2634" s="662" t="s">
        <v>3182</v>
      </c>
      <c r="C2634" s="662" t="s">
        <v>3526</v>
      </c>
      <c r="D2634" s="743" t="s">
        <v>5664</v>
      </c>
      <c r="E2634" s="744" t="s">
        <v>3566</v>
      </c>
      <c r="F2634" s="662" t="s">
        <v>3512</v>
      </c>
      <c r="G2634" s="662" t="s">
        <v>3772</v>
      </c>
      <c r="H2634" s="662" t="s">
        <v>597</v>
      </c>
      <c r="I2634" s="662" t="s">
        <v>5646</v>
      </c>
      <c r="J2634" s="662" t="s">
        <v>1168</v>
      </c>
      <c r="K2634" s="662" t="s">
        <v>3774</v>
      </c>
      <c r="L2634" s="663">
        <v>27.49</v>
      </c>
      <c r="M2634" s="663">
        <v>27.49</v>
      </c>
      <c r="N2634" s="662">
        <v>1</v>
      </c>
      <c r="O2634" s="745">
        <v>0.5</v>
      </c>
      <c r="P2634" s="663"/>
      <c r="Q2634" s="678">
        <v>0</v>
      </c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4</v>
      </c>
      <c r="B2635" s="662" t="s">
        <v>3182</v>
      </c>
      <c r="C2635" s="662" t="s">
        <v>3526</v>
      </c>
      <c r="D2635" s="743" t="s">
        <v>5664</v>
      </c>
      <c r="E2635" s="744" t="s">
        <v>3566</v>
      </c>
      <c r="F2635" s="662" t="s">
        <v>3512</v>
      </c>
      <c r="G2635" s="662" t="s">
        <v>5632</v>
      </c>
      <c r="H2635" s="662" t="s">
        <v>597</v>
      </c>
      <c r="I2635" s="662" t="s">
        <v>1919</v>
      </c>
      <c r="J2635" s="662" t="s">
        <v>1920</v>
      </c>
      <c r="K2635" s="662" t="s">
        <v>5633</v>
      </c>
      <c r="L2635" s="663">
        <v>107.25</v>
      </c>
      <c r="M2635" s="663">
        <v>214.5</v>
      </c>
      <c r="N2635" s="662">
        <v>2</v>
      </c>
      <c r="O2635" s="745">
        <v>1.5</v>
      </c>
      <c r="P2635" s="663">
        <v>214.5</v>
      </c>
      <c r="Q2635" s="678">
        <v>1</v>
      </c>
      <c r="R2635" s="662">
        <v>2</v>
      </c>
      <c r="S2635" s="678">
        <v>1</v>
      </c>
      <c r="T2635" s="745">
        <v>1.5</v>
      </c>
      <c r="U2635" s="701">
        <v>1</v>
      </c>
    </row>
    <row r="2636" spans="1:21" ht="14.4" customHeight="1" x14ac:dyDescent="0.3">
      <c r="A2636" s="661">
        <v>4</v>
      </c>
      <c r="B2636" s="662" t="s">
        <v>3182</v>
      </c>
      <c r="C2636" s="662" t="s">
        <v>3526</v>
      </c>
      <c r="D2636" s="743" t="s">
        <v>5664</v>
      </c>
      <c r="E2636" s="744" t="s">
        <v>3566</v>
      </c>
      <c r="F2636" s="662" t="s">
        <v>3512</v>
      </c>
      <c r="G2636" s="662" t="s">
        <v>3593</v>
      </c>
      <c r="H2636" s="662" t="s">
        <v>597</v>
      </c>
      <c r="I2636" s="662" t="s">
        <v>806</v>
      </c>
      <c r="J2636" s="662" t="s">
        <v>3594</v>
      </c>
      <c r="K2636" s="662" t="s">
        <v>3595</v>
      </c>
      <c r="L2636" s="663">
        <v>0</v>
      </c>
      <c r="M2636" s="663">
        <v>0</v>
      </c>
      <c r="N2636" s="662">
        <v>2</v>
      </c>
      <c r="O2636" s="745">
        <v>1.5</v>
      </c>
      <c r="P2636" s="663"/>
      <c r="Q2636" s="678"/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4</v>
      </c>
      <c r="B2637" s="662" t="s">
        <v>3182</v>
      </c>
      <c r="C2637" s="662" t="s">
        <v>3526</v>
      </c>
      <c r="D2637" s="743" t="s">
        <v>5664</v>
      </c>
      <c r="E2637" s="744" t="s">
        <v>3566</v>
      </c>
      <c r="F2637" s="662" t="s">
        <v>3512</v>
      </c>
      <c r="G2637" s="662" t="s">
        <v>3690</v>
      </c>
      <c r="H2637" s="662" t="s">
        <v>597</v>
      </c>
      <c r="I2637" s="662" t="s">
        <v>2443</v>
      </c>
      <c r="J2637" s="662" t="s">
        <v>1646</v>
      </c>
      <c r="K2637" s="662" t="s">
        <v>3691</v>
      </c>
      <c r="L2637" s="663">
        <v>186.27</v>
      </c>
      <c r="M2637" s="663">
        <v>372.54</v>
      </c>
      <c r="N2637" s="662">
        <v>2</v>
      </c>
      <c r="O2637" s="745">
        <v>1.5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4</v>
      </c>
      <c r="B2638" s="662" t="s">
        <v>3182</v>
      </c>
      <c r="C2638" s="662" t="s">
        <v>3526</v>
      </c>
      <c r="D2638" s="743" t="s">
        <v>5664</v>
      </c>
      <c r="E2638" s="744" t="s">
        <v>3566</v>
      </c>
      <c r="F2638" s="662" t="s">
        <v>3512</v>
      </c>
      <c r="G2638" s="662" t="s">
        <v>3666</v>
      </c>
      <c r="H2638" s="662" t="s">
        <v>1373</v>
      </c>
      <c r="I2638" s="662" t="s">
        <v>2290</v>
      </c>
      <c r="J2638" s="662" t="s">
        <v>2291</v>
      </c>
      <c r="K2638" s="662" t="s">
        <v>2292</v>
      </c>
      <c r="L2638" s="663">
        <v>31.32</v>
      </c>
      <c r="M2638" s="663">
        <v>62.64</v>
      </c>
      <c r="N2638" s="662">
        <v>2</v>
      </c>
      <c r="O2638" s="745">
        <v>1</v>
      </c>
      <c r="P2638" s="663">
        <v>62.64</v>
      </c>
      <c r="Q2638" s="678">
        <v>1</v>
      </c>
      <c r="R2638" s="662">
        <v>2</v>
      </c>
      <c r="S2638" s="678">
        <v>1</v>
      </c>
      <c r="T2638" s="745">
        <v>1</v>
      </c>
      <c r="U2638" s="701">
        <v>1</v>
      </c>
    </row>
    <row r="2639" spans="1:21" ht="14.4" customHeight="1" thickBot="1" x14ac:dyDescent="0.35">
      <c r="A2639" s="667">
        <v>4</v>
      </c>
      <c r="B2639" s="668" t="s">
        <v>3182</v>
      </c>
      <c r="C2639" s="668" t="s">
        <v>3526</v>
      </c>
      <c r="D2639" s="746" t="s">
        <v>5664</v>
      </c>
      <c r="E2639" s="747" t="s">
        <v>3566</v>
      </c>
      <c r="F2639" s="668" t="s">
        <v>3512</v>
      </c>
      <c r="G2639" s="668" t="s">
        <v>3596</v>
      </c>
      <c r="H2639" s="668" t="s">
        <v>597</v>
      </c>
      <c r="I2639" s="668" t="s">
        <v>3939</v>
      </c>
      <c r="J2639" s="668" t="s">
        <v>3598</v>
      </c>
      <c r="K2639" s="668" t="s">
        <v>2580</v>
      </c>
      <c r="L2639" s="669">
        <v>50.14</v>
      </c>
      <c r="M2639" s="669">
        <v>200.56</v>
      </c>
      <c r="N2639" s="668">
        <v>4</v>
      </c>
      <c r="O2639" s="748">
        <v>3</v>
      </c>
      <c r="P2639" s="669">
        <v>50.14</v>
      </c>
      <c r="Q2639" s="679">
        <v>0.25</v>
      </c>
      <c r="R2639" s="668">
        <v>1</v>
      </c>
      <c r="S2639" s="679">
        <v>0.25</v>
      </c>
      <c r="T2639" s="748">
        <v>0.5</v>
      </c>
      <c r="U2639" s="702">
        <v>0.16666666666666666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9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5670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3562</v>
      </c>
      <c r="B5" s="229">
        <v>7164.6799999999985</v>
      </c>
      <c r="C5" s="742">
        <v>0.76452040074822847</v>
      </c>
      <c r="D5" s="229">
        <v>2206.79</v>
      </c>
      <c r="E5" s="742">
        <v>0.23547959925177167</v>
      </c>
      <c r="F5" s="750">
        <v>9371.4699999999975</v>
      </c>
    </row>
    <row r="6" spans="1:6" ht="14.4" customHeight="1" x14ac:dyDescent="0.3">
      <c r="A6" s="688" t="s">
        <v>3550</v>
      </c>
      <c r="B6" s="665">
        <v>4177.8599999999997</v>
      </c>
      <c r="C6" s="678">
        <v>0.38847624431864675</v>
      </c>
      <c r="D6" s="665">
        <v>6576.62</v>
      </c>
      <c r="E6" s="678">
        <v>0.61152375568135331</v>
      </c>
      <c r="F6" s="666">
        <v>10754.48</v>
      </c>
    </row>
    <row r="7" spans="1:6" ht="14.4" customHeight="1" x14ac:dyDescent="0.3">
      <c r="A7" s="688" t="s">
        <v>3542</v>
      </c>
      <c r="B7" s="665">
        <v>3304.5899999999997</v>
      </c>
      <c r="C7" s="678">
        <v>0.42526284633302014</v>
      </c>
      <c r="D7" s="665">
        <v>4466.1100000000006</v>
      </c>
      <c r="E7" s="678">
        <v>0.57473715366697986</v>
      </c>
      <c r="F7" s="666">
        <v>7770.7000000000007</v>
      </c>
    </row>
    <row r="8" spans="1:6" ht="14.4" customHeight="1" x14ac:dyDescent="0.3">
      <c r="A8" s="688" t="s">
        <v>3555</v>
      </c>
      <c r="B8" s="665">
        <v>1601.0499999999997</v>
      </c>
      <c r="C8" s="678">
        <v>0.33357293164156088</v>
      </c>
      <c r="D8" s="665">
        <v>3198.65</v>
      </c>
      <c r="E8" s="678">
        <v>0.66642706835843912</v>
      </c>
      <c r="F8" s="666">
        <v>4799.7</v>
      </c>
    </row>
    <row r="9" spans="1:6" ht="14.4" customHeight="1" x14ac:dyDescent="0.3">
      <c r="A9" s="688" t="s">
        <v>3559</v>
      </c>
      <c r="B9" s="665">
        <v>1556.12</v>
      </c>
      <c r="C9" s="678">
        <v>0.21795374582614346</v>
      </c>
      <c r="D9" s="665">
        <v>5583.5599999999995</v>
      </c>
      <c r="E9" s="678">
        <v>0.78204625417385654</v>
      </c>
      <c r="F9" s="666">
        <v>7139.6799999999994</v>
      </c>
    </row>
    <row r="10" spans="1:6" ht="14.4" customHeight="1" x14ac:dyDescent="0.3">
      <c r="A10" s="688" t="s">
        <v>3557</v>
      </c>
      <c r="B10" s="665">
        <v>1472.07</v>
      </c>
      <c r="C10" s="678">
        <v>0.44636722267874301</v>
      </c>
      <c r="D10" s="665">
        <v>1825.8200000000002</v>
      </c>
      <c r="E10" s="678">
        <v>0.55363277732125693</v>
      </c>
      <c r="F10" s="666">
        <v>3297.8900000000003</v>
      </c>
    </row>
    <row r="11" spans="1:6" ht="14.4" customHeight="1" x14ac:dyDescent="0.3">
      <c r="A11" s="688" t="s">
        <v>3531</v>
      </c>
      <c r="B11" s="665">
        <v>1425.1799999999998</v>
      </c>
      <c r="C11" s="678">
        <v>7.8673636178456754E-2</v>
      </c>
      <c r="D11" s="665">
        <v>16689.909999999996</v>
      </c>
      <c r="E11" s="678">
        <v>0.9213263638215432</v>
      </c>
      <c r="F11" s="666">
        <v>18115.089999999997</v>
      </c>
    </row>
    <row r="12" spans="1:6" ht="14.4" customHeight="1" x14ac:dyDescent="0.3">
      <c r="A12" s="688" t="s">
        <v>3560</v>
      </c>
      <c r="B12" s="665">
        <v>997.82999999999993</v>
      </c>
      <c r="C12" s="678">
        <v>0.11653570711152429</v>
      </c>
      <c r="D12" s="665">
        <v>7564.6099999999988</v>
      </c>
      <c r="E12" s="678">
        <v>0.88346429288847572</v>
      </c>
      <c r="F12" s="666">
        <v>8562.4399999999987</v>
      </c>
    </row>
    <row r="13" spans="1:6" ht="14.4" customHeight="1" x14ac:dyDescent="0.3">
      <c r="A13" s="688" t="s">
        <v>3551</v>
      </c>
      <c r="B13" s="665">
        <v>803.57999999999993</v>
      </c>
      <c r="C13" s="678">
        <v>0.23243329235664181</v>
      </c>
      <c r="D13" s="665">
        <v>2653.67</v>
      </c>
      <c r="E13" s="678">
        <v>0.76756670764335821</v>
      </c>
      <c r="F13" s="666">
        <v>3457.25</v>
      </c>
    </row>
    <row r="14" spans="1:6" ht="14.4" customHeight="1" x14ac:dyDescent="0.3">
      <c r="A14" s="688" t="s">
        <v>3563</v>
      </c>
      <c r="B14" s="665">
        <v>784.22</v>
      </c>
      <c r="C14" s="678">
        <v>0.10396755637398199</v>
      </c>
      <c r="D14" s="665">
        <v>6758.7100000000009</v>
      </c>
      <c r="E14" s="678">
        <v>0.89603244362601797</v>
      </c>
      <c r="F14" s="666">
        <v>7542.9300000000012</v>
      </c>
    </row>
    <row r="15" spans="1:6" ht="14.4" customHeight="1" x14ac:dyDescent="0.3">
      <c r="A15" s="688" t="s">
        <v>3540</v>
      </c>
      <c r="B15" s="665">
        <v>669.87</v>
      </c>
      <c r="C15" s="678">
        <v>2.9812346041643029E-2</v>
      </c>
      <c r="D15" s="665">
        <v>21799.679999999997</v>
      </c>
      <c r="E15" s="678">
        <v>0.97018765395835704</v>
      </c>
      <c r="F15" s="666">
        <v>22469.549999999996</v>
      </c>
    </row>
    <row r="16" spans="1:6" ht="14.4" customHeight="1" x14ac:dyDescent="0.3">
      <c r="A16" s="688" t="s">
        <v>3549</v>
      </c>
      <c r="B16" s="665">
        <v>600.66</v>
      </c>
      <c r="C16" s="678">
        <v>6.9808956875251321E-2</v>
      </c>
      <c r="D16" s="665">
        <v>8003.68</v>
      </c>
      <c r="E16" s="678">
        <v>0.93019104312474865</v>
      </c>
      <c r="F16" s="666">
        <v>8604.34</v>
      </c>
    </row>
    <row r="17" spans="1:6" ht="14.4" customHeight="1" x14ac:dyDescent="0.3">
      <c r="A17" s="688" t="s">
        <v>3535</v>
      </c>
      <c r="B17" s="665">
        <v>585.78</v>
      </c>
      <c r="C17" s="678">
        <v>0.15145161165219237</v>
      </c>
      <c r="D17" s="665">
        <v>3281.99</v>
      </c>
      <c r="E17" s="678">
        <v>0.84854838834780766</v>
      </c>
      <c r="F17" s="666">
        <v>3867.7699999999995</v>
      </c>
    </row>
    <row r="18" spans="1:6" ht="14.4" customHeight="1" x14ac:dyDescent="0.3">
      <c r="A18" s="688" t="s">
        <v>3564</v>
      </c>
      <c r="B18" s="665">
        <v>522.02</v>
      </c>
      <c r="C18" s="678">
        <v>2.5399330787334487E-2</v>
      </c>
      <c r="D18" s="665">
        <v>20030.490000000002</v>
      </c>
      <c r="E18" s="678">
        <v>0.97460066921266553</v>
      </c>
      <c r="F18" s="666">
        <v>20552.510000000002</v>
      </c>
    </row>
    <row r="19" spans="1:6" ht="14.4" customHeight="1" x14ac:dyDescent="0.3">
      <c r="A19" s="688" t="s">
        <v>3544</v>
      </c>
      <c r="B19" s="665">
        <v>241.54</v>
      </c>
      <c r="C19" s="678">
        <v>2.7659764512959571E-2</v>
      </c>
      <c r="D19" s="665">
        <v>8491</v>
      </c>
      <c r="E19" s="678">
        <v>0.97234023548704029</v>
      </c>
      <c r="F19" s="666">
        <v>8732.5400000000009</v>
      </c>
    </row>
    <row r="20" spans="1:6" ht="14.4" customHeight="1" x14ac:dyDescent="0.3">
      <c r="A20" s="688" t="s">
        <v>3533</v>
      </c>
      <c r="B20" s="665">
        <v>212.59</v>
      </c>
      <c r="C20" s="678">
        <v>7.8958940905032374E-3</v>
      </c>
      <c r="D20" s="665">
        <v>26711.529999999995</v>
      </c>
      <c r="E20" s="678">
        <v>0.99210410590949671</v>
      </c>
      <c r="F20" s="666">
        <v>26924.119999999995</v>
      </c>
    </row>
    <row r="21" spans="1:6" ht="14.4" customHeight="1" x14ac:dyDescent="0.3">
      <c r="A21" s="688" t="s">
        <v>3541</v>
      </c>
      <c r="B21" s="665">
        <v>164.64000000000001</v>
      </c>
      <c r="C21" s="678">
        <v>1.4458021769579669E-2</v>
      </c>
      <c r="D21" s="665">
        <v>11222.810000000001</v>
      </c>
      <c r="E21" s="678">
        <v>0.98554197823042033</v>
      </c>
      <c r="F21" s="666">
        <v>11387.45</v>
      </c>
    </row>
    <row r="22" spans="1:6" ht="14.4" customHeight="1" x14ac:dyDescent="0.3">
      <c r="A22" s="688" t="s">
        <v>3546</v>
      </c>
      <c r="B22" s="665">
        <v>126.98</v>
      </c>
      <c r="C22" s="678">
        <v>5.1675022789425706E-2</v>
      </c>
      <c r="D22" s="665">
        <v>2330.3000000000002</v>
      </c>
      <c r="E22" s="678">
        <v>0.94832497721057429</v>
      </c>
      <c r="F22" s="666">
        <v>2457.2800000000002</v>
      </c>
    </row>
    <row r="23" spans="1:6" ht="14.4" customHeight="1" x14ac:dyDescent="0.3">
      <c r="A23" s="688" t="s">
        <v>3538</v>
      </c>
      <c r="B23" s="665">
        <v>48.42</v>
      </c>
      <c r="C23" s="678">
        <v>7.5593412975464144E-3</v>
      </c>
      <c r="D23" s="665">
        <v>6356.9000000000005</v>
      </c>
      <c r="E23" s="678">
        <v>0.99244065870245357</v>
      </c>
      <c r="F23" s="666">
        <v>6405.3200000000006</v>
      </c>
    </row>
    <row r="24" spans="1:6" ht="14.4" customHeight="1" x14ac:dyDescent="0.3">
      <c r="A24" s="688" t="s">
        <v>3561</v>
      </c>
      <c r="B24" s="665">
        <v>9.4</v>
      </c>
      <c r="C24" s="678">
        <v>9.011738268442425E-4</v>
      </c>
      <c r="D24" s="665">
        <v>10421.440000000002</v>
      </c>
      <c r="E24" s="678">
        <v>0.99909882617315582</v>
      </c>
      <c r="F24" s="666">
        <v>10430.840000000002</v>
      </c>
    </row>
    <row r="25" spans="1:6" ht="14.4" customHeight="1" x14ac:dyDescent="0.3">
      <c r="A25" s="688" t="s">
        <v>3565</v>
      </c>
      <c r="B25" s="665"/>
      <c r="C25" s="678">
        <v>0</v>
      </c>
      <c r="D25" s="665">
        <v>9395.14</v>
      </c>
      <c r="E25" s="678">
        <v>1</v>
      </c>
      <c r="F25" s="666">
        <v>9395.14</v>
      </c>
    </row>
    <row r="26" spans="1:6" ht="14.4" customHeight="1" x14ac:dyDescent="0.3">
      <c r="A26" s="688" t="s">
        <v>3532</v>
      </c>
      <c r="B26" s="665"/>
      <c r="C26" s="678">
        <v>0</v>
      </c>
      <c r="D26" s="665">
        <v>8563.32</v>
      </c>
      <c r="E26" s="678">
        <v>1</v>
      </c>
      <c r="F26" s="666">
        <v>8563.32</v>
      </c>
    </row>
    <row r="27" spans="1:6" ht="14.4" customHeight="1" x14ac:dyDescent="0.3">
      <c r="A27" s="688" t="s">
        <v>3554</v>
      </c>
      <c r="B27" s="665"/>
      <c r="C27" s="678">
        <v>0</v>
      </c>
      <c r="D27" s="665">
        <v>1358.49</v>
      </c>
      <c r="E27" s="678">
        <v>1</v>
      </c>
      <c r="F27" s="666">
        <v>1358.49</v>
      </c>
    </row>
    <row r="28" spans="1:6" ht="14.4" customHeight="1" x14ac:dyDescent="0.3">
      <c r="A28" s="688" t="s">
        <v>3568</v>
      </c>
      <c r="B28" s="665"/>
      <c r="C28" s="678">
        <v>0</v>
      </c>
      <c r="D28" s="665">
        <v>5314.61</v>
      </c>
      <c r="E28" s="678">
        <v>1</v>
      </c>
      <c r="F28" s="666">
        <v>5314.61</v>
      </c>
    </row>
    <row r="29" spans="1:6" ht="14.4" customHeight="1" x14ac:dyDescent="0.3">
      <c r="A29" s="688" t="s">
        <v>3571</v>
      </c>
      <c r="B29" s="665"/>
      <c r="C29" s="678">
        <v>0</v>
      </c>
      <c r="D29" s="665">
        <v>225.06</v>
      </c>
      <c r="E29" s="678">
        <v>1</v>
      </c>
      <c r="F29" s="666">
        <v>225.06</v>
      </c>
    </row>
    <row r="30" spans="1:6" ht="14.4" customHeight="1" x14ac:dyDescent="0.3">
      <c r="A30" s="688" t="s">
        <v>3543</v>
      </c>
      <c r="B30" s="665"/>
      <c r="C30" s="678">
        <v>0</v>
      </c>
      <c r="D30" s="665">
        <v>4852.62</v>
      </c>
      <c r="E30" s="678">
        <v>1</v>
      </c>
      <c r="F30" s="666">
        <v>4852.62</v>
      </c>
    </row>
    <row r="31" spans="1:6" ht="14.4" customHeight="1" x14ac:dyDescent="0.3">
      <c r="A31" s="688" t="s">
        <v>3569</v>
      </c>
      <c r="B31" s="665"/>
      <c r="C31" s="678">
        <v>0</v>
      </c>
      <c r="D31" s="665">
        <v>4826.1100000000006</v>
      </c>
      <c r="E31" s="678">
        <v>1</v>
      </c>
      <c r="F31" s="666">
        <v>4826.1100000000006</v>
      </c>
    </row>
    <row r="32" spans="1:6" ht="14.4" customHeight="1" x14ac:dyDescent="0.3">
      <c r="A32" s="688" t="s">
        <v>3566</v>
      </c>
      <c r="B32" s="665"/>
      <c r="C32" s="678">
        <v>0</v>
      </c>
      <c r="D32" s="665">
        <v>2328.7700000000004</v>
      </c>
      <c r="E32" s="678">
        <v>1</v>
      </c>
      <c r="F32" s="666">
        <v>2328.7700000000004</v>
      </c>
    </row>
    <row r="33" spans="1:6" ht="14.4" customHeight="1" x14ac:dyDescent="0.3">
      <c r="A33" s="688" t="s">
        <v>3570</v>
      </c>
      <c r="B33" s="665"/>
      <c r="C33" s="678">
        <v>0</v>
      </c>
      <c r="D33" s="665">
        <v>207.93</v>
      </c>
      <c r="E33" s="678">
        <v>1</v>
      </c>
      <c r="F33" s="666">
        <v>207.93</v>
      </c>
    </row>
    <row r="34" spans="1:6" ht="14.4" customHeight="1" x14ac:dyDescent="0.3">
      <c r="A34" s="688" t="s">
        <v>3552</v>
      </c>
      <c r="B34" s="665"/>
      <c r="C34" s="678">
        <v>0</v>
      </c>
      <c r="D34" s="665">
        <v>2131.19</v>
      </c>
      <c r="E34" s="678">
        <v>1</v>
      </c>
      <c r="F34" s="666">
        <v>2131.19</v>
      </c>
    </row>
    <row r="35" spans="1:6" ht="14.4" customHeight="1" x14ac:dyDescent="0.3">
      <c r="A35" s="688" t="s">
        <v>3534</v>
      </c>
      <c r="B35" s="665"/>
      <c r="C35" s="678">
        <v>0</v>
      </c>
      <c r="D35" s="665">
        <v>1460.2500000000002</v>
      </c>
      <c r="E35" s="678">
        <v>1</v>
      </c>
      <c r="F35" s="666">
        <v>1460.2500000000002</v>
      </c>
    </row>
    <row r="36" spans="1:6" ht="14.4" customHeight="1" x14ac:dyDescent="0.3">
      <c r="A36" s="688" t="s">
        <v>3553</v>
      </c>
      <c r="B36" s="665"/>
      <c r="C36" s="678">
        <v>0</v>
      </c>
      <c r="D36" s="665">
        <v>32834.25</v>
      </c>
      <c r="E36" s="678">
        <v>1</v>
      </c>
      <c r="F36" s="666">
        <v>32834.25</v>
      </c>
    </row>
    <row r="37" spans="1:6" ht="14.4" customHeight="1" x14ac:dyDescent="0.3">
      <c r="A37" s="688" t="s">
        <v>3539</v>
      </c>
      <c r="B37" s="665"/>
      <c r="C37" s="678">
        <v>0</v>
      </c>
      <c r="D37" s="665">
        <v>6404.8300000000008</v>
      </c>
      <c r="E37" s="678">
        <v>1</v>
      </c>
      <c r="F37" s="666">
        <v>6404.8300000000008</v>
      </c>
    </row>
    <row r="38" spans="1:6" ht="14.4" customHeight="1" x14ac:dyDescent="0.3">
      <c r="A38" s="688" t="s">
        <v>3545</v>
      </c>
      <c r="B38" s="665"/>
      <c r="C38" s="678">
        <v>0</v>
      </c>
      <c r="D38" s="665">
        <v>11870.599999999999</v>
      </c>
      <c r="E38" s="678">
        <v>1</v>
      </c>
      <c r="F38" s="666">
        <v>11870.599999999999</v>
      </c>
    </row>
    <row r="39" spans="1:6" ht="14.4" customHeight="1" x14ac:dyDescent="0.3">
      <c r="A39" s="688" t="s">
        <v>3558</v>
      </c>
      <c r="B39" s="665"/>
      <c r="C39" s="678">
        <v>0</v>
      </c>
      <c r="D39" s="665">
        <v>2706.0400000000004</v>
      </c>
      <c r="E39" s="678">
        <v>1</v>
      </c>
      <c r="F39" s="666">
        <v>2706.0400000000004</v>
      </c>
    </row>
    <row r="40" spans="1:6" ht="14.4" customHeight="1" thickBot="1" x14ac:dyDescent="0.35">
      <c r="A40" s="689" t="s">
        <v>3536</v>
      </c>
      <c r="B40" s="680">
        <v>0</v>
      </c>
      <c r="C40" s="681">
        <v>0</v>
      </c>
      <c r="D40" s="680">
        <v>4414.2300000000014</v>
      </c>
      <c r="E40" s="681">
        <v>1</v>
      </c>
      <c r="F40" s="682">
        <v>4414.2300000000014</v>
      </c>
    </row>
    <row r="41" spans="1:6" ht="14.4" customHeight="1" thickBot="1" x14ac:dyDescent="0.35">
      <c r="A41" s="683" t="s">
        <v>3</v>
      </c>
      <c r="B41" s="684">
        <v>26469.079999999998</v>
      </c>
      <c r="C41" s="685">
        <v>8.7780598845003291E-2</v>
      </c>
      <c r="D41" s="684">
        <v>275067.7099999999</v>
      </c>
      <c r="E41" s="685">
        <v>0.91221940115499645</v>
      </c>
      <c r="F41" s="686">
        <v>301536.78999999998</v>
      </c>
    </row>
    <row r="42" spans="1:6" ht="14.4" customHeight="1" thickBot="1" x14ac:dyDescent="0.35"/>
    <row r="43" spans="1:6" ht="14.4" customHeight="1" x14ac:dyDescent="0.3">
      <c r="A43" s="751" t="s">
        <v>5671</v>
      </c>
      <c r="B43" s="229">
        <v>4409.1400000000003</v>
      </c>
      <c r="C43" s="742">
        <v>1</v>
      </c>
      <c r="D43" s="229"/>
      <c r="E43" s="742">
        <v>0</v>
      </c>
      <c r="F43" s="750">
        <v>4409.1400000000003</v>
      </c>
    </row>
    <row r="44" spans="1:6" ht="14.4" customHeight="1" x14ac:dyDescent="0.3">
      <c r="A44" s="688" t="s">
        <v>5672</v>
      </c>
      <c r="B44" s="665">
        <v>2648.91</v>
      </c>
      <c r="C44" s="678">
        <v>1</v>
      </c>
      <c r="D44" s="665"/>
      <c r="E44" s="678">
        <v>0</v>
      </c>
      <c r="F44" s="666">
        <v>2648.91</v>
      </c>
    </row>
    <row r="45" spans="1:6" ht="14.4" customHeight="1" x14ac:dyDescent="0.3">
      <c r="A45" s="688" t="s">
        <v>5673</v>
      </c>
      <c r="B45" s="665">
        <v>1785.25</v>
      </c>
      <c r="C45" s="678">
        <v>1</v>
      </c>
      <c r="D45" s="665"/>
      <c r="E45" s="678">
        <v>0</v>
      </c>
      <c r="F45" s="666">
        <v>1785.25</v>
      </c>
    </row>
    <row r="46" spans="1:6" ht="14.4" customHeight="1" x14ac:dyDescent="0.3">
      <c r="A46" s="688" t="s">
        <v>3275</v>
      </c>
      <c r="B46" s="665">
        <v>1722.45</v>
      </c>
      <c r="C46" s="678">
        <v>0.82123496345457936</v>
      </c>
      <c r="D46" s="665">
        <v>374.94</v>
      </c>
      <c r="E46" s="678">
        <v>0.17876503654542075</v>
      </c>
      <c r="F46" s="666">
        <v>2097.39</v>
      </c>
    </row>
    <row r="47" spans="1:6" ht="14.4" customHeight="1" x14ac:dyDescent="0.3">
      <c r="A47" s="688" t="s">
        <v>5674</v>
      </c>
      <c r="B47" s="665">
        <v>1641.9199999999998</v>
      </c>
      <c r="C47" s="678">
        <v>0.27720946880228536</v>
      </c>
      <c r="D47" s="665">
        <v>4281.1099999999988</v>
      </c>
      <c r="E47" s="678">
        <v>0.72279053119771464</v>
      </c>
      <c r="F47" s="666">
        <v>5923.0299999999988</v>
      </c>
    </row>
    <row r="48" spans="1:6" ht="14.4" customHeight="1" x14ac:dyDescent="0.3">
      <c r="A48" s="688" t="s">
        <v>3250</v>
      </c>
      <c r="B48" s="665">
        <v>1601.0499999999997</v>
      </c>
      <c r="C48" s="678">
        <v>1</v>
      </c>
      <c r="D48" s="665"/>
      <c r="E48" s="678">
        <v>0</v>
      </c>
      <c r="F48" s="666">
        <v>1601.0499999999997</v>
      </c>
    </row>
    <row r="49" spans="1:6" ht="14.4" customHeight="1" x14ac:dyDescent="0.3">
      <c r="A49" s="688" t="s">
        <v>3273</v>
      </c>
      <c r="B49" s="665">
        <v>1501.6499999999999</v>
      </c>
      <c r="C49" s="678">
        <v>0.80071345160206675</v>
      </c>
      <c r="D49" s="665">
        <v>373.74</v>
      </c>
      <c r="E49" s="678">
        <v>0.19928654839793325</v>
      </c>
      <c r="F49" s="666">
        <v>1875.3899999999999</v>
      </c>
    </row>
    <row r="50" spans="1:6" ht="14.4" customHeight="1" x14ac:dyDescent="0.3">
      <c r="A50" s="688" t="s">
        <v>5675</v>
      </c>
      <c r="B50" s="665">
        <v>1111.54</v>
      </c>
      <c r="C50" s="678">
        <v>1</v>
      </c>
      <c r="D50" s="665"/>
      <c r="E50" s="678">
        <v>0</v>
      </c>
      <c r="F50" s="666">
        <v>1111.54</v>
      </c>
    </row>
    <row r="51" spans="1:6" ht="14.4" customHeight="1" x14ac:dyDescent="0.3">
      <c r="A51" s="688" t="s">
        <v>3281</v>
      </c>
      <c r="B51" s="665">
        <v>1053.23</v>
      </c>
      <c r="C51" s="678">
        <v>0.8520933619190163</v>
      </c>
      <c r="D51" s="665">
        <v>182.82</v>
      </c>
      <c r="E51" s="678">
        <v>0.14790663808098378</v>
      </c>
      <c r="F51" s="666">
        <v>1236.05</v>
      </c>
    </row>
    <row r="52" spans="1:6" ht="14.4" customHeight="1" x14ac:dyDescent="0.3">
      <c r="A52" s="688" t="s">
        <v>3211</v>
      </c>
      <c r="B52" s="665">
        <v>978.11</v>
      </c>
      <c r="C52" s="678">
        <v>1.0633738689061834E-2</v>
      </c>
      <c r="D52" s="665">
        <v>91003.64999999998</v>
      </c>
      <c r="E52" s="678">
        <v>0.98936626131093819</v>
      </c>
      <c r="F52" s="666">
        <v>91981.75999999998</v>
      </c>
    </row>
    <row r="53" spans="1:6" ht="14.4" customHeight="1" x14ac:dyDescent="0.3">
      <c r="A53" s="688" t="s">
        <v>3243</v>
      </c>
      <c r="B53" s="665">
        <v>821.04</v>
      </c>
      <c r="C53" s="678">
        <v>1</v>
      </c>
      <c r="D53" s="665"/>
      <c r="E53" s="678">
        <v>0</v>
      </c>
      <c r="F53" s="666">
        <v>821.04</v>
      </c>
    </row>
    <row r="54" spans="1:6" ht="14.4" customHeight="1" x14ac:dyDescent="0.3">
      <c r="A54" s="688" t="s">
        <v>3263</v>
      </c>
      <c r="B54" s="665">
        <v>796.29</v>
      </c>
      <c r="C54" s="678">
        <v>0.7705684259420541</v>
      </c>
      <c r="D54" s="665">
        <v>237.09000000000003</v>
      </c>
      <c r="E54" s="678">
        <v>0.22943157405794579</v>
      </c>
      <c r="F54" s="666">
        <v>1033.3800000000001</v>
      </c>
    </row>
    <row r="55" spans="1:6" ht="14.4" customHeight="1" x14ac:dyDescent="0.3">
      <c r="A55" s="688" t="s">
        <v>3290</v>
      </c>
      <c r="B55" s="665">
        <v>788.87999999999988</v>
      </c>
      <c r="C55" s="678">
        <v>1</v>
      </c>
      <c r="D55" s="665"/>
      <c r="E55" s="678">
        <v>0</v>
      </c>
      <c r="F55" s="666">
        <v>788.87999999999988</v>
      </c>
    </row>
    <row r="56" spans="1:6" ht="14.4" customHeight="1" x14ac:dyDescent="0.3">
      <c r="A56" s="688" t="s">
        <v>3258</v>
      </c>
      <c r="B56" s="665">
        <v>737.31000000000006</v>
      </c>
      <c r="C56" s="678">
        <v>0.65625000000000011</v>
      </c>
      <c r="D56" s="665">
        <v>386.21</v>
      </c>
      <c r="E56" s="678">
        <v>0.34375</v>
      </c>
      <c r="F56" s="666">
        <v>1123.52</v>
      </c>
    </row>
    <row r="57" spans="1:6" ht="14.4" customHeight="1" x14ac:dyDescent="0.3">
      <c r="A57" s="688" t="s">
        <v>3215</v>
      </c>
      <c r="B57" s="665">
        <v>725.75</v>
      </c>
      <c r="C57" s="678">
        <v>0.49682701588888051</v>
      </c>
      <c r="D57" s="665">
        <v>735.01999999999987</v>
      </c>
      <c r="E57" s="678">
        <v>0.50317298411111944</v>
      </c>
      <c r="F57" s="666">
        <v>1460.77</v>
      </c>
    </row>
    <row r="58" spans="1:6" ht="14.4" customHeight="1" x14ac:dyDescent="0.3">
      <c r="A58" s="688" t="s">
        <v>3269</v>
      </c>
      <c r="B58" s="665">
        <v>604.48</v>
      </c>
      <c r="C58" s="678">
        <v>1.6321646162004631E-2</v>
      </c>
      <c r="D58" s="665">
        <v>36431.000000000044</v>
      </c>
      <c r="E58" s="678">
        <v>0.98367835383799529</v>
      </c>
      <c r="F58" s="666">
        <v>37035.480000000047</v>
      </c>
    </row>
    <row r="59" spans="1:6" ht="14.4" customHeight="1" x14ac:dyDescent="0.3">
      <c r="A59" s="688" t="s">
        <v>3289</v>
      </c>
      <c r="B59" s="665">
        <v>568.29</v>
      </c>
      <c r="C59" s="678">
        <v>0.62499587581246496</v>
      </c>
      <c r="D59" s="665">
        <v>340.98</v>
      </c>
      <c r="E59" s="678">
        <v>0.37500412418753509</v>
      </c>
      <c r="F59" s="666">
        <v>909.27</v>
      </c>
    </row>
    <row r="60" spans="1:6" ht="14.4" customHeight="1" x14ac:dyDescent="0.3">
      <c r="A60" s="688" t="s">
        <v>3270</v>
      </c>
      <c r="B60" s="665">
        <v>563.78</v>
      </c>
      <c r="C60" s="678">
        <v>9.2545383811041854E-2</v>
      </c>
      <c r="D60" s="665">
        <v>5528.1499999999978</v>
      </c>
      <c r="E60" s="678">
        <v>0.90745461618895817</v>
      </c>
      <c r="F60" s="666">
        <v>6091.9299999999976</v>
      </c>
    </row>
    <row r="61" spans="1:6" ht="14.4" customHeight="1" x14ac:dyDescent="0.3">
      <c r="A61" s="688" t="s">
        <v>3244</v>
      </c>
      <c r="B61" s="665">
        <v>520.74</v>
      </c>
      <c r="C61" s="678">
        <v>0.42159720198192935</v>
      </c>
      <c r="D61" s="665">
        <v>714.42000000000019</v>
      </c>
      <c r="E61" s="678">
        <v>0.57840279801807049</v>
      </c>
      <c r="F61" s="666">
        <v>1235.1600000000003</v>
      </c>
    </row>
    <row r="62" spans="1:6" ht="14.4" customHeight="1" x14ac:dyDescent="0.3">
      <c r="A62" s="688" t="s">
        <v>3229</v>
      </c>
      <c r="B62" s="665">
        <v>514.95000000000005</v>
      </c>
      <c r="C62" s="678">
        <v>1</v>
      </c>
      <c r="D62" s="665"/>
      <c r="E62" s="678">
        <v>0</v>
      </c>
      <c r="F62" s="666">
        <v>514.95000000000005</v>
      </c>
    </row>
    <row r="63" spans="1:6" ht="14.4" customHeight="1" x14ac:dyDescent="0.3">
      <c r="A63" s="688" t="s">
        <v>3223</v>
      </c>
      <c r="B63" s="665">
        <v>439.98</v>
      </c>
      <c r="C63" s="678">
        <v>0.18247951159627063</v>
      </c>
      <c r="D63" s="665">
        <v>1971.14</v>
      </c>
      <c r="E63" s="678">
        <v>0.81752048840372948</v>
      </c>
      <c r="F63" s="666">
        <v>2411.12</v>
      </c>
    </row>
    <row r="64" spans="1:6" ht="14.4" customHeight="1" x14ac:dyDescent="0.3">
      <c r="A64" s="688" t="s">
        <v>3283</v>
      </c>
      <c r="B64" s="665">
        <v>369.6</v>
      </c>
      <c r="C64" s="678">
        <v>1</v>
      </c>
      <c r="D64" s="665"/>
      <c r="E64" s="678">
        <v>0</v>
      </c>
      <c r="F64" s="666">
        <v>369.6</v>
      </c>
    </row>
    <row r="65" spans="1:6" ht="14.4" customHeight="1" x14ac:dyDescent="0.3">
      <c r="A65" s="688" t="s">
        <v>3238</v>
      </c>
      <c r="B65" s="665">
        <v>305.04000000000002</v>
      </c>
      <c r="C65" s="678">
        <v>0.779216798222086</v>
      </c>
      <c r="D65" s="665">
        <v>86.43</v>
      </c>
      <c r="E65" s="678">
        <v>0.22078320177791402</v>
      </c>
      <c r="F65" s="666">
        <v>391.47</v>
      </c>
    </row>
    <row r="66" spans="1:6" ht="14.4" customHeight="1" x14ac:dyDescent="0.3">
      <c r="A66" s="688" t="s">
        <v>3249</v>
      </c>
      <c r="B66" s="665">
        <v>117.73</v>
      </c>
      <c r="C66" s="678">
        <v>4.3757177953786058E-2</v>
      </c>
      <c r="D66" s="665">
        <v>2572.8000000000002</v>
      </c>
      <c r="E66" s="678">
        <v>0.95624282204621391</v>
      </c>
      <c r="F66" s="666">
        <v>2690.53</v>
      </c>
    </row>
    <row r="67" spans="1:6" ht="14.4" customHeight="1" x14ac:dyDescent="0.3">
      <c r="A67" s="688" t="s">
        <v>3278</v>
      </c>
      <c r="B67" s="665">
        <v>93.7</v>
      </c>
      <c r="C67" s="678">
        <v>0.41972764737502238</v>
      </c>
      <c r="D67" s="665">
        <v>129.54000000000002</v>
      </c>
      <c r="E67" s="678">
        <v>0.58027235262497767</v>
      </c>
      <c r="F67" s="666">
        <v>223.24</v>
      </c>
    </row>
    <row r="68" spans="1:6" ht="14.4" customHeight="1" x14ac:dyDescent="0.3">
      <c r="A68" s="688" t="s">
        <v>3226</v>
      </c>
      <c r="B68" s="665">
        <v>48.27</v>
      </c>
      <c r="C68" s="678">
        <v>0.1</v>
      </c>
      <c r="D68" s="665">
        <v>434.43</v>
      </c>
      <c r="E68" s="678">
        <v>0.9</v>
      </c>
      <c r="F68" s="666">
        <v>482.7</v>
      </c>
    </row>
    <row r="69" spans="1:6" ht="14.4" customHeight="1" x14ac:dyDescent="0.3">
      <c r="A69" s="688" t="s">
        <v>3272</v>
      </c>
      <c r="B69" s="665"/>
      <c r="C69" s="678">
        <v>0</v>
      </c>
      <c r="D69" s="665">
        <v>1272.73</v>
      </c>
      <c r="E69" s="678">
        <v>1</v>
      </c>
      <c r="F69" s="666">
        <v>1272.73</v>
      </c>
    </row>
    <row r="70" spans="1:6" ht="14.4" customHeight="1" x14ac:dyDescent="0.3">
      <c r="A70" s="688" t="s">
        <v>3264</v>
      </c>
      <c r="B70" s="665"/>
      <c r="C70" s="678">
        <v>0</v>
      </c>
      <c r="D70" s="665">
        <v>6640.8200000000015</v>
      </c>
      <c r="E70" s="678">
        <v>1</v>
      </c>
      <c r="F70" s="666">
        <v>6640.8200000000015</v>
      </c>
    </row>
    <row r="71" spans="1:6" ht="14.4" customHeight="1" x14ac:dyDescent="0.3">
      <c r="A71" s="688" t="s">
        <v>3230</v>
      </c>
      <c r="B71" s="665">
        <v>0</v>
      </c>
      <c r="C71" s="678">
        <v>0</v>
      </c>
      <c r="D71" s="665">
        <v>1264.54</v>
      </c>
      <c r="E71" s="678">
        <v>1</v>
      </c>
      <c r="F71" s="666">
        <v>1264.54</v>
      </c>
    </row>
    <row r="72" spans="1:6" ht="14.4" customHeight="1" x14ac:dyDescent="0.3">
      <c r="A72" s="688" t="s">
        <v>3286</v>
      </c>
      <c r="B72" s="665"/>
      <c r="C72" s="678">
        <v>0</v>
      </c>
      <c r="D72" s="665">
        <v>216.06</v>
      </c>
      <c r="E72" s="678">
        <v>1</v>
      </c>
      <c r="F72" s="666">
        <v>216.06</v>
      </c>
    </row>
    <row r="73" spans="1:6" ht="14.4" customHeight="1" x14ac:dyDescent="0.3">
      <c r="A73" s="688" t="s">
        <v>3293</v>
      </c>
      <c r="B73" s="665"/>
      <c r="C73" s="678">
        <v>0</v>
      </c>
      <c r="D73" s="665">
        <v>361.83</v>
      </c>
      <c r="E73" s="678">
        <v>1</v>
      </c>
      <c r="F73" s="666">
        <v>361.83</v>
      </c>
    </row>
    <row r="74" spans="1:6" ht="14.4" customHeight="1" x14ac:dyDescent="0.3">
      <c r="A74" s="688" t="s">
        <v>3261</v>
      </c>
      <c r="B74" s="665">
        <v>0</v>
      </c>
      <c r="C74" s="678"/>
      <c r="D74" s="665"/>
      <c r="E74" s="678"/>
      <c r="F74" s="666">
        <v>0</v>
      </c>
    </row>
    <row r="75" spans="1:6" ht="14.4" customHeight="1" x14ac:dyDescent="0.3">
      <c r="A75" s="688" t="s">
        <v>3206</v>
      </c>
      <c r="B75" s="665"/>
      <c r="C75" s="678">
        <v>0</v>
      </c>
      <c r="D75" s="665">
        <v>116.8</v>
      </c>
      <c r="E75" s="678">
        <v>1</v>
      </c>
      <c r="F75" s="666">
        <v>116.8</v>
      </c>
    </row>
    <row r="76" spans="1:6" ht="14.4" customHeight="1" x14ac:dyDescent="0.3">
      <c r="A76" s="688" t="s">
        <v>3284</v>
      </c>
      <c r="B76" s="665"/>
      <c r="C76" s="678"/>
      <c r="D76" s="665">
        <v>0</v>
      </c>
      <c r="E76" s="678"/>
      <c r="F76" s="666">
        <v>0</v>
      </c>
    </row>
    <row r="77" spans="1:6" ht="14.4" customHeight="1" x14ac:dyDescent="0.3">
      <c r="A77" s="688" t="s">
        <v>3241</v>
      </c>
      <c r="B77" s="665"/>
      <c r="C77" s="678">
        <v>0</v>
      </c>
      <c r="D77" s="665">
        <v>989.64</v>
      </c>
      <c r="E77" s="678">
        <v>1</v>
      </c>
      <c r="F77" s="666">
        <v>989.64</v>
      </c>
    </row>
    <row r="78" spans="1:6" ht="14.4" customHeight="1" x14ac:dyDescent="0.3">
      <c r="A78" s="688" t="s">
        <v>5676</v>
      </c>
      <c r="B78" s="665"/>
      <c r="C78" s="678"/>
      <c r="D78" s="665">
        <v>0</v>
      </c>
      <c r="E78" s="678"/>
      <c r="F78" s="666">
        <v>0</v>
      </c>
    </row>
    <row r="79" spans="1:6" ht="14.4" customHeight="1" x14ac:dyDescent="0.3">
      <c r="A79" s="688" t="s">
        <v>3242</v>
      </c>
      <c r="B79" s="665">
        <v>0</v>
      </c>
      <c r="C79" s="678">
        <v>0</v>
      </c>
      <c r="D79" s="665">
        <v>138.75</v>
      </c>
      <c r="E79" s="678">
        <v>1</v>
      </c>
      <c r="F79" s="666">
        <v>138.75</v>
      </c>
    </row>
    <row r="80" spans="1:6" ht="14.4" customHeight="1" x14ac:dyDescent="0.3">
      <c r="A80" s="688" t="s">
        <v>3212</v>
      </c>
      <c r="B80" s="665">
        <v>0</v>
      </c>
      <c r="C80" s="678">
        <v>0</v>
      </c>
      <c r="D80" s="665">
        <v>1193.6400000000001</v>
      </c>
      <c r="E80" s="678">
        <v>1</v>
      </c>
      <c r="F80" s="666">
        <v>1193.6400000000001</v>
      </c>
    </row>
    <row r="81" spans="1:6" ht="14.4" customHeight="1" x14ac:dyDescent="0.3">
      <c r="A81" s="688" t="s">
        <v>3268</v>
      </c>
      <c r="B81" s="665"/>
      <c r="C81" s="678">
        <v>0</v>
      </c>
      <c r="D81" s="665">
        <v>58.54</v>
      </c>
      <c r="E81" s="678">
        <v>1</v>
      </c>
      <c r="F81" s="666">
        <v>58.54</v>
      </c>
    </row>
    <row r="82" spans="1:6" ht="14.4" customHeight="1" x14ac:dyDescent="0.3">
      <c r="A82" s="688" t="s">
        <v>3222</v>
      </c>
      <c r="B82" s="665">
        <v>0</v>
      </c>
      <c r="C82" s="678">
        <v>0</v>
      </c>
      <c r="D82" s="665">
        <v>2290.2599999999998</v>
      </c>
      <c r="E82" s="678">
        <v>1</v>
      </c>
      <c r="F82" s="666">
        <v>2290.2599999999998</v>
      </c>
    </row>
    <row r="83" spans="1:6" ht="14.4" customHeight="1" x14ac:dyDescent="0.3">
      <c r="A83" s="688" t="s">
        <v>5677</v>
      </c>
      <c r="B83" s="665"/>
      <c r="C83" s="678">
        <v>0</v>
      </c>
      <c r="D83" s="665">
        <v>10685.28</v>
      </c>
      <c r="E83" s="678">
        <v>1</v>
      </c>
      <c r="F83" s="666">
        <v>10685.28</v>
      </c>
    </row>
    <row r="84" spans="1:6" ht="14.4" customHeight="1" x14ac:dyDescent="0.3">
      <c r="A84" s="688" t="s">
        <v>3280</v>
      </c>
      <c r="B84" s="665"/>
      <c r="C84" s="678">
        <v>0</v>
      </c>
      <c r="D84" s="665">
        <v>1187.98</v>
      </c>
      <c r="E84" s="678">
        <v>1</v>
      </c>
      <c r="F84" s="666">
        <v>1187.98</v>
      </c>
    </row>
    <row r="85" spans="1:6" ht="14.4" customHeight="1" x14ac:dyDescent="0.3">
      <c r="A85" s="688" t="s">
        <v>3228</v>
      </c>
      <c r="B85" s="665"/>
      <c r="C85" s="678">
        <v>0</v>
      </c>
      <c r="D85" s="665">
        <v>482.70000000000005</v>
      </c>
      <c r="E85" s="678">
        <v>1</v>
      </c>
      <c r="F85" s="666">
        <v>482.70000000000005</v>
      </c>
    </row>
    <row r="86" spans="1:6" ht="14.4" customHeight="1" x14ac:dyDescent="0.3">
      <c r="A86" s="688" t="s">
        <v>3271</v>
      </c>
      <c r="B86" s="665"/>
      <c r="C86" s="678">
        <v>0</v>
      </c>
      <c r="D86" s="665">
        <v>288.02</v>
      </c>
      <c r="E86" s="678">
        <v>1</v>
      </c>
      <c r="F86" s="666">
        <v>288.02</v>
      </c>
    </row>
    <row r="87" spans="1:6" ht="14.4" customHeight="1" x14ac:dyDescent="0.3">
      <c r="A87" s="688" t="s">
        <v>3287</v>
      </c>
      <c r="B87" s="665"/>
      <c r="C87" s="678">
        <v>0</v>
      </c>
      <c r="D87" s="665">
        <v>855.68000000000006</v>
      </c>
      <c r="E87" s="678">
        <v>1</v>
      </c>
      <c r="F87" s="666">
        <v>855.68000000000006</v>
      </c>
    </row>
    <row r="88" spans="1:6" ht="14.4" customHeight="1" x14ac:dyDescent="0.3">
      <c r="A88" s="688" t="s">
        <v>3210</v>
      </c>
      <c r="B88" s="665"/>
      <c r="C88" s="678">
        <v>0</v>
      </c>
      <c r="D88" s="665">
        <v>294.62</v>
      </c>
      <c r="E88" s="678">
        <v>1</v>
      </c>
      <c r="F88" s="666">
        <v>294.62</v>
      </c>
    </row>
    <row r="89" spans="1:6" ht="14.4" customHeight="1" x14ac:dyDescent="0.3">
      <c r="A89" s="688" t="s">
        <v>3239</v>
      </c>
      <c r="B89" s="665"/>
      <c r="C89" s="678">
        <v>0</v>
      </c>
      <c r="D89" s="665">
        <v>1274.0700000000002</v>
      </c>
      <c r="E89" s="678">
        <v>1</v>
      </c>
      <c r="F89" s="666">
        <v>1274.0700000000002</v>
      </c>
    </row>
    <row r="90" spans="1:6" ht="14.4" customHeight="1" x14ac:dyDescent="0.3">
      <c r="A90" s="688" t="s">
        <v>3204</v>
      </c>
      <c r="B90" s="665"/>
      <c r="C90" s="678">
        <v>0</v>
      </c>
      <c r="D90" s="665">
        <v>185.52</v>
      </c>
      <c r="E90" s="678">
        <v>1</v>
      </c>
      <c r="F90" s="666">
        <v>185.52</v>
      </c>
    </row>
    <row r="91" spans="1:6" ht="14.4" customHeight="1" x14ac:dyDescent="0.3">
      <c r="A91" s="688" t="s">
        <v>3291</v>
      </c>
      <c r="B91" s="665"/>
      <c r="C91" s="678">
        <v>0</v>
      </c>
      <c r="D91" s="665">
        <v>35648.149999999994</v>
      </c>
      <c r="E91" s="678">
        <v>1</v>
      </c>
      <c r="F91" s="666">
        <v>35648.149999999994</v>
      </c>
    </row>
    <row r="92" spans="1:6" ht="14.4" customHeight="1" x14ac:dyDescent="0.3">
      <c r="A92" s="688" t="s">
        <v>3267</v>
      </c>
      <c r="B92" s="665"/>
      <c r="C92" s="678">
        <v>0</v>
      </c>
      <c r="D92" s="665">
        <v>8099.07</v>
      </c>
      <c r="E92" s="678">
        <v>1</v>
      </c>
      <c r="F92" s="666">
        <v>8099.07</v>
      </c>
    </row>
    <row r="93" spans="1:6" ht="14.4" customHeight="1" x14ac:dyDescent="0.3">
      <c r="A93" s="688" t="s">
        <v>3245</v>
      </c>
      <c r="B93" s="665"/>
      <c r="C93" s="678">
        <v>0</v>
      </c>
      <c r="D93" s="665">
        <v>145.66999999999999</v>
      </c>
      <c r="E93" s="678">
        <v>1</v>
      </c>
      <c r="F93" s="666">
        <v>145.66999999999999</v>
      </c>
    </row>
    <row r="94" spans="1:6" ht="14.4" customHeight="1" x14ac:dyDescent="0.3">
      <c r="A94" s="688" t="s">
        <v>5678</v>
      </c>
      <c r="B94" s="665"/>
      <c r="C94" s="678">
        <v>0</v>
      </c>
      <c r="D94" s="665">
        <v>131.54</v>
      </c>
      <c r="E94" s="678">
        <v>1</v>
      </c>
      <c r="F94" s="666">
        <v>131.54</v>
      </c>
    </row>
    <row r="95" spans="1:6" ht="14.4" customHeight="1" x14ac:dyDescent="0.3">
      <c r="A95" s="688" t="s">
        <v>3282</v>
      </c>
      <c r="B95" s="665"/>
      <c r="C95" s="678">
        <v>0</v>
      </c>
      <c r="D95" s="665">
        <v>43932.229999999989</v>
      </c>
      <c r="E95" s="678">
        <v>1</v>
      </c>
      <c r="F95" s="666">
        <v>43932.229999999989</v>
      </c>
    </row>
    <row r="96" spans="1:6" ht="14.4" customHeight="1" x14ac:dyDescent="0.3">
      <c r="A96" s="688" t="s">
        <v>3251</v>
      </c>
      <c r="B96" s="665">
        <v>0</v>
      </c>
      <c r="C96" s="678">
        <v>0</v>
      </c>
      <c r="D96" s="665">
        <v>9864.0500000000011</v>
      </c>
      <c r="E96" s="678">
        <v>1</v>
      </c>
      <c r="F96" s="666">
        <v>9864.0500000000011</v>
      </c>
    </row>
    <row r="97" spans="1:6" ht="14.4" customHeight="1" thickBot="1" x14ac:dyDescent="0.35">
      <c r="A97" s="689" t="s">
        <v>3253</v>
      </c>
      <c r="B97" s="680"/>
      <c r="C97" s="681">
        <v>0</v>
      </c>
      <c r="D97" s="680">
        <v>1666.05</v>
      </c>
      <c r="E97" s="681">
        <v>1</v>
      </c>
      <c r="F97" s="682">
        <v>1666.05</v>
      </c>
    </row>
    <row r="98" spans="1:6" ht="14.4" customHeight="1" thickBot="1" x14ac:dyDescent="0.35">
      <c r="A98" s="683" t="s">
        <v>3</v>
      </c>
      <c r="B98" s="684">
        <v>26469.079999999998</v>
      </c>
      <c r="C98" s="685">
        <v>8.7780598845003291E-2</v>
      </c>
      <c r="D98" s="684">
        <v>275067.71000000002</v>
      </c>
      <c r="E98" s="685">
        <v>0.91221940115499689</v>
      </c>
      <c r="F98" s="686">
        <v>301536.78999999998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{5D3E0A70-13B2-4EF3-BD6E-A1E80EA846EC}</x14:id>
        </ext>
      </extLst>
    </cfRule>
  </conditionalFormatting>
  <conditionalFormatting sqref="F43:F9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{B677FC8B-687C-4C2F-AEC4-53795CD57E81}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D3E0A70-13B2-4EF3-BD6E-A1E80EA846E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B677FC8B-687C-4C2F-AEC4-53795CD57E8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F43:F97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2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5687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257</v>
      </c>
      <c r="G3" s="47">
        <f>SUBTOTAL(9,G6:G1048576)</f>
        <v>26469.080000000005</v>
      </c>
      <c r="H3" s="48">
        <f>IF(M3=0,0,G3/M3)</f>
        <v>8.7780598845003333E-2</v>
      </c>
      <c r="I3" s="47">
        <f>SUBTOTAL(9,I6:I1048576)</f>
        <v>1529</v>
      </c>
      <c r="J3" s="47">
        <f>SUBTOTAL(9,J6:J1048576)</f>
        <v>275067.71000000014</v>
      </c>
      <c r="K3" s="48">
        <f>IF(M3=0,0,J3/M3)</f>
        <v>0.91221940115499744</v>
      </c>
      <c r="L3" s="47">
        <f>SUBTOTAL(9,L6:L1048576)</f>
        <v>1786</v>
      </c>
      <c r="M3" s="49">
        <f>SUBTOTAL(9,M6:M1048576)</f>
        <v>301536.78999999992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3531</v>
      </c>
      <c r="B6" s="737" t="s">
        <v>3295</v>
      </c>
      <c r="C6" s="737" t="s">
        <v>1374</v>
      </c>
      <c r="D6" s="737" t="s">
        <v>1375</v>
      </c>
      <c r="E6" s="737" t="s">
        <v>1376</v>
      </c>
      <c r="F6" s="229"/>
      <c r="G6" s="229"/>
      <c r="H6" s="742">
        <v>0</v>
      </c>
      <c r="I6" s="229">
        <v>3</v>
      </c>
      <c r="J6" s="229">
        <v>437.59000000000003</v>
      </c>
      <c r="K6" s="742">
        <v>1</v>
      </c>
      <c r="L6" s="229">
        <v>3</v>
      </c>
      <c r="M6" s="750">
        <v>437.59000000000003</v>
      </c>
    </row>
    <row r="7" spans="1:13" ht="14.4" customHeight="1" x14ac:dyDescent="0.3">
      <c r="A7" s="661" t="s">
        <v>3531</v>
      </c>
      <c r="B7" s="662" t="s">
        <v>3417</v>
      </c>
      <c r="C7" s="662" t="s">
        <v>4598</v>
      </c>
      <c r="D7" s="662" t="s">
        <v>3418</v>
      </c>
      <c r="E7" s="662" t="s">
        <v>4599</v>
      </c>
      <c r="F7" s="665"/>
      <c r="G7" s="665"/>
      <c r="H7" s="678">
        <v>0</v>
      </c>
      <c r="I7" s="665">
        <v>5</v>
      </c>
      <c r="J7" s="665">
        <v>720.63</v>
      </c>
      <c r="K7" s="678">
        <v>1</v>
      </c>
      <c r="L7" s="665">
        <v>5</v>
      </c>
      <c r="M7" s="666">
        <v>720.63</v>
      </c>
    </row>
    <row r="8" spans="1:13" ht="14.4" customHeight="1" x14ac:dyDescent="0.3">
      <c r="A8" s="661" t="s">
        <v>3531</v>
      </c>
      <c r="B8" s="662" t="s">
        <v>5679</v>
      </c>
      <c r="C8" s="662" t="s">
        <v>5558</v>
      </c>
      <c r="D8" s="662" t="s">
        <v>3862</v>
      </c>
      <c r="E8" s="662" t="s">
        <v>5559</v>
      </c>
      <c r="F8" s="665">
        <v>2</v>
      </c>
      <c r="G8" s="665">
        <v>370.52</v>
      </c>
      <c r="H8" s="678">
        <v>1</v>
      </c>
      <c r="I8" s="665"/>
      <c r="J8" s="665"/>
      <c r="K8" s="678">
        <v>0</v>
      </c>
      <c r="L8" s="665">
        <v>2</v>
      </c>
      <c r="M8" s="666">
        <v>370.52</v>
      </c>
    </row>
    <row r="9" spans="1:13" ht="14.4" customHeight="1" x14ac:dyDescent="0.3">
      <c r="A9" s="661" t="s">
        <v>3531</v>
      </c>
      <c r="B9" s="662" t="s">
        <v>5679</v>
      </c>
      <c r="C9" s="662" t="s">
        <v>3861</v>
      </c>
      <c r="D9" s="662" t="s">
        <v>3862</v>
      </c>
      <c r="E9" s="662" t="s">
        <v>3863</v>
      </c>
      <c r="F9" s="665">
        <v>4</v>
      </c>
      <c r="G9" s="665">
        <v>0</v>
      </c>
      <c r="H9" s="678"/>
      <c r="I9" s="665"/>
      <c r="J9" s="665"/>
      <c r="K9" s="678"/>
      <c r="L9" s="665">
        <v>4</v>
      </c>
      <c r="M9" s="666">
        <v>0</v>
      </c>
    </row>
    <row r="10" spans="1:13" ht="14.4" customHeight="1" x14ac:dyDescent="0.3">
      <c r="A10" s="661" t="s">
        <v>3531</v>
      </c>
      <c r="B10" s="662" t="s">
        <v>3308</v>
      </c>
      <c r="C10" s="662" t="s">
        <v>1523</v>
      </c>
      <c r="D10" s="662" t="s">
        <v>1524</v>
      </c>
      <c r="E10" s="662" t="s">
        <v>1525</v>
      </c>
      <c r="F10" s="665"/>
      <c r="G10" s="665"/>
      <c r="H10" s="678">
        <v>0</v>
      </c>
      <c r="I10" s="665">
        <v>1</v>
      </c>
      <c r="J10" s="665">
        <v>543.39</v>
      </c>
      <c r="K10" s="678">
        <v>1</v>
      </c>
      <c r="L10" s="665">
        <v>1</v>
      </c>
      <c r="M10" s="666">
        <v>543.39</v>
      </c>
    </row>
    <row r="11" spans="1:13" ht="14.4" customHeight="1" x14ac:dyDescent="0.3">
      <c r="A11" s="661" t="s">
        <v>3531</v>
      </c>
      <c r="B11" s="662" t="s">
        <v>3428</v>
      </c>
      <c r="C11" s="662" t="s">
        <v>3891</v>
      </c>
      <c r="D11" s="662" t="s">
        <v>3892</v>
      </c>
      <c r="E11" s="662" t="s">
        <v>3893</v>
      </c>
      <c r="F11" s="665">
        <v>2</v>
      </c>
      <c r="G11" s="665">
        <v>718.42</v>
      </c>
      <c r="H11" s="678">
        <v>1</v>
      </c>
      <c r="I11" s="665"/>
      <c r="J11" s="665"/>
      <c r="K11" s="678">
        <v>0</v>
      </c>
      <c r="L11" s="665">
        <v>2</v>
      </c>
      <c r="M11" s="666">
        <v>718.42</v>
      </c>
    </row>
    <row r="12" spans="1:13" ht="14.4" customHeight="1" x14ac:dyDescent="0.3">
      <c r="A12" s="661" t="s">
        <v>3531</v>
      </c>
      <c r="B12" s="662" t="s">
        <v>3431</v>
      </c>
      <c r="C12" s="662" t="s">
        <v>3882</v>
      </c>
      <c r="D12" s="662" t="s">
        <v>2332</v>
      </c>
      <c r="E12" s="662" t="s">
        <v>3883</v>
      </c>
      <c r="F12" s="665"/>
      <c r="G12" s="665"/>
      <c r="H12" s="678">
        <v>0</v>
      </c>
      <c r="I12" s="665">
        <v>4</v>
      </c>
      <c r="J12" s="665">
        <v>2245.34</v>
      </c>
      <c r="K12" s="678">
        <v>1</v>
      </c>
      <c r="L12" s="665">
        <v>4</v>
      </c>
      <c r="M12" s="666">
        <v>2245.34</v>
      </c>
    </row>
    <row r="13" spans="1:13" ht="14.4" customHeight="1" x14ac:dyDescent="0.3">
      <c r="A13" s="661" t="s">
        <v>3531</v>
      </c>
      <c r="B13" s="662" t="s">
        <v>3349</v>
      </c>
      <c r="C13" s="662" t="s">
        <v>1641</v>
      </c>
      <c r="D13" s="662" t="s">
        <v>1557</v>
      </c>
      <c r="E13" s="662" t="s">
        <v>3351</v>
      </c>
      <c r="F13" s="665"/>
      <c r="G13" s="665"/>
      <c r="H13" s="678">
        <v>0</v>
      </c>
      <c r="I13" s="665">
        <v>25</v>
      </c>
      <c r="J13" s="665">
        <v>3837.4</v>
      </c>
      <c r="K13" s="678">
        <v>1</v>
      </c>
      <c r="L13" s="665">
        <v>25</v>
      </c>
      <c r="M13" s="666">
        <v>3837.4</v>
      </c>
    </row>
    <row r="14" spans="1:13" ht="14.4" customHeight="1" x14ac:dyDescent="0.3">
      <c r="A14" s="661" t="s">
        <v>3531</v>
      </c>
      <c r="B14" s="662" t="s">
        <v>3362</v>
      </c>
      <c r="C14" s="662" t="s">
        <v>1612</v>
      </c>
      <c r="D14" s="662" t="s">
        <v>1613</v>
      </c>
      <c r="E14" s="662" t="s">
        <v>3096</v>
      </c>
      <c r="F14" s="665"/>
      <c r="G14" s="665"/>
      <c r="H14" s="678">
        <v>0</v>
      </c>
      <c r="I14" s="665">
        <v>6</v>
      </c>
      <c r="J14" s="665">
        <v>670.32</v>
      </c>
      <c r="K14" s="678">
        <v>1</v>
      </c>
      <c r="L14" s="665">
        <v>6</v>
      </c>
      <c r="M14" s="666">
        <v>670.32</v>
      </c>
    </row>
    <row r="15" spans="1:13" ht="14.4" customHeight="1" x14ac:dyDescent="0.3">
      <c r="A15" s="661" t="s">
        <v>3531</v>
      </c>
      <c r="B15" s="662" t="s">
        <v>5680</v>
      </c>
      <c r="C15" s="662" t="s">
        <v>3850</v>
      </c>
      <c r="D15" s="662" t="s">
        <v>3851</v>
      </c>
      <c r="E15" s="662" t="s">
        <v>3852</v>
      </c>
      <c r="F15" s="665">
        <v>2</v>
      </c>
      <c r="G15" s="665">
        <v>239.4</v>
      </c>
      <c r="H15" s="678">
        <v>1</v>
      </c>
      <c r="I15" s="665"/>
      <c r="J15" s="665"/>
      <c r="K15" s="678">
        <v>0</v>
      </c>
      <c r="L15" s="665">
        <v>2</v>
      </c>
      <c r="M15" s="666">
        <v>239.4</v>
      </c>
    </row>
    <row r="16" spans="1:13" ht="14.4" customHeight="1" x14ac:dyDescent="0.3">
      <c r="A16" s="661" t="s">
        <v>3531</v>
      </c>
      <c r="B16" s="662" t="s">
        <v>5680</v>
      </c>
      <c r="C16" s="662" t="s">
        <v>3853</v>
      </c>
      <c r="D16" s="662" t="s">
        <v>3854</v>
      </c>
      <c r="E16" s="662" t="s">
        <v>3855</v>
      </c>
      <c r="F16" s="665"/>
      <c r="G16" s="665"/>
      <c r="H16" s="678">
        <v>0</v>
      </c>
      <c r="I16" s="665">
        <v>2</v>
      </c>
      <c r="J16" s="665">
        <v>239.4</v>
      </c>
      <c r="K16" s="678">
        <v>1</v>
      </c>
      <c r="L16" s="665">
        <v>2</v>
      </c>
      <c r="M16" s="666">
        <v>239.4</v>
      </c>
    </row>
    <row r="17" spans="1:13" ht="14.4" customHeight="1" x14ac:dyDescent="0.3">
      <c r="A17" s="661" t="s">
        <v>3531</v>
      </c>
      <c r="B17" s="662" t="s">
        <v>3444</v>
      </c>
      <c r="C17" s="662" t="s">
        <v>3878</v>
      </c>
      <c r="D17" s="662" t="s">
        <v>3879</v>
      </c>
      <c r="E17" s="662" t="s">
        <v>3880</v>
      </c>
      <c r="F17" s="665">
        <v>2</v>
      </c>
      <c r="G17" s="665">
        <v>96.84</v>
      </c>
      <c r="H17" s="678">
        <v>1</v>
      </c>
      <c r="I17" s="665"/>
      <c r="J17" s="665"/>
      <c r="K17" s="678">
        <v>0</v>
      </c>
      <c r="L17" s="665">
        <v>2</v>
      </c>
      <c r="M17" s="666">
        <v>96.84</v>
      </c>
    </row>
    <row r="18" spans="1:13" ht="14.4" customHeight="1" x14ac:dyDescent="0.3">
      <c r="A18" s="661" t="s">
        <v>3531</v>
      </c>
      <c r="B18" s="662" t="s">
        <v>3410</v>
      </c>
      <c r="C18" s="662" t="s">
        <v>3857</v>
      </c>
      <c r="D18" s="662" t="s">
        <v>1443</v>
      </c>
      <c r="E18" s="662" t="s">
        <v>3858</v>
      </c>
      <c r="F18" s="665"/>
      <c r="G18" s="665"/>
      <c r="H18" s="678">
        <v>0</v>
      </c>
      <c r="I18" s="665">
        <v>1</v>
      </c>
      <c r="J18" s="665">
        <v>227.32</v>
      </c>
      <c r="K18" s="678">
        <v>1</v>
      </c>
      <c r="L18" s="665">
        <v>1</v>
      </c>
      <c r="M18" s="666">
        <v>227.32</v>
      </c>
    </row>
    <row r="19" spans="1:13" ht="14.4" customHeight="1" x14ac:dyDescent="0.3">
      <c r="A19" s="661" t="s">
        <v>3531</v>
      </c>
      <c r="B19" s="662" t="s">
        <v>3296</v>
      </c>
      <c r="C19" s="662" t="s">
        <v>1538</v>
      </c>
      <c r="D19" s="662" t="s">
        <v>1539</v>
      </c>
      <c r="E19" s="662" t="s">
        <v>1540</v>
      </c>
      <c r="F19" s="665"/>
      <c r="G19" s="665"/>
      <c r="H19" s="678">
        <v>0</v>
      </c>
      <c r="I19" s="665">
        <v>58</v>
      </c>
      <c r="J19" s="665">
        <v>7768.5199999999995</v>
      </c>
      <c r="K19" s="678">
        <v>1</v>
      </c>
      <c r="L19" s="665">
        <v>58</v>
      </c>
      <c r="M19" s="666">
        <v>7768.5199999999995</v>
      </c>
    </row>
    <row r="20" spans="1:13" ht="14.4" customHeight="1" x14ac:dyDescent="0.3">
      <c r="A20" s="661" t="s">
        <v>3532</v>
      </c>
      <c r="B20" s="662" t="s">
        <v>3298</v>
      </c>
      <c r="C20" s="662" t="s">
        <v>1404</v>
      </c>
      <c r="D20" s="662" t="s">
        <v>1405</v>
      </c>
      <c r="E20" s="662" t="s">
        <v>1406</v>
      </c>
      <c r="F20" s="665"/>
      <c r="G20" s="665"/>
      <c r="H20" s="678"/>
      <c r="I20" s="665">
        <v>1</v>
      </c>
      <c r="J20" s="665">
        <v>0</v>
      </c>
      <c r="K20" s="678"/>
      <c r="L20" s="665">
        <v>1</v>
      </c>
      <c r="M20" s="666">
        <v>0</v>
      </c>
    </row>
    <row r="21" spans="1:13" ht="14.4" customHeight="1" x14ac:dyDescent="0.3">
      <c r="A21" s="661" t="s">
        <v>3532</v>
      </c>
      <c r="B21" s="662" t="s">
        <v>3308</v>
      </c>
      <c r="C21" s="662" t="s">
        <v>1523</v>
      </c>
      <c r="D21" s="662" t="s">
        <v>1524</v>
      </c>
      <c r="E21" s="662" t="s">
        <v>1525</v>
      </c>
      <c r="F21" s="665"/>
      <c r="G21" s="665"/>
      <c r="H21" s="678">
        <v>0</v>
      </c>
      <c r="I21" s="665">
        <v>1</v>
      </c>
      <c r="J21" s="665">
        <v>543.39</v>
      </c>
      <c r="K21" s="678">
        <v>1</v>
      </c>
      <c r="L21" s="665">
        <v>1</v>
      </c>
      <c r="M21" s="666">
        <v>543.39</v>
      </c>
    </row>
    <row r="22" spans="1:13" ht="14.4" customHeight="1" x14ac:dyDescent="0.3">
      <c r="A22" s="661" t="s">
        <v>3532</v>
      </c>
      <c r="B22" s="662" t="s">
        <v>3308</v>
      </c>
      <c r="C22" s="662" t="s">
        <v>3587</v>
      </c>
      <c r="D22" s="662" t="s">
        <v>1524</v>
      </c>
      <c r="E22" s="662" t="s">
        <v>3588</v>
      </c>
      <c r="F22" s="665"/>
      <c r="G22" s="665"/>
      <c r="H22" s="678">
        <v>0</v>
      </c>
      <c r="I22" s="665">
        <v>2</v>
      </c>
      <c r="J22" s="665">
        <v>1847.48</v>
      </c>
      <c r="K22" s="678">
        <v>1</v>
      </c>
      <c r="L22" s="665">
        <v>2</v>
      </c>
      <c r="M22" s="666">
        <v>1847.48</v>
      </c>
    </row>
    <row r="23" spans="1:13" ht="14.4" customHeight="1" x14ac:dyDescent="0.3">
      <c r="A23" s="661" t="s">
        <v>3532</v>
      </c>
      <c r="B23" s="662" t="s">
        <v>3308</v>
      </c>
      <c r="C23" s="662" t="s">
        <v>1435</v>
      </c>
      <c r="D23" s="662" t="s">
        <v>1436</v>
      </c>
      <c r="E23" s="662" t="s">
        <v>3309</v>
      </c>
      <c r="F23" s="665"/>
      <c r="G23" s="665"/>
      <c r="H23" s="678">
        <v>0</v>
      </c>
      <c r="I23" s="665">
        <v>1</v>
      </c>
      <c r="J23" s="665">
        <v>2309.36</v>
      </c>
      <c r="K23" s="678">
        <v>1</v>
      </c>
      <c r="L23" s="665">
        <v>1</v>
      </c>
      <c r="M23" s="666">
        <v>2309.36</v>
      </c>
    </row>
    <row r="24" spans="1:13" ht="14.4" customHeight="1" x14ac:dyDescent="0.3">
      <c r="A24" s="661" t="s">
        <v>3532</v>
      </c>
      <c r="B24" s="662" t="s">
        <v>3349</v>
      </c>
      <c r="C24" s="662" t="s">
        <v>1641</v>
      </c>
      <c r="D24" s="662" t="s">
        <v>1557</v>
      </c>
      <c r="E24" s="662" t="s">
        <v>3351</v>
      </c>
      <c r="F24" s="665"/>
      <c r="G24" s="665"/>
      <c r="H24" s="678">
        <v>0</v>
      </c>
      <c r="I24" s="665">
        <v>16</v>
      </c>
      <c r="J24" s="665">
        <v>2430.88</v>
      </c>
      <c r="K24" s="678">
        <v>1</v>
      </c>
      <c r="L24" s="665">
        <v>16</v>
      </c>
      <c r="M24" s="666">
        <v>2430.88</v>
      </c>
    </row>
    <row r="25" spans="1:13" ht="14.4" customHeight="1" x14ac:dyDescent="0.3">
      <c r="A25" s="661" t="s">
        <v>3532</v>
      </c>
      <c r="B25" s="662" t="s">
        <v>3349</v>
      </c>
      <c r="C25" s="662" t="s">
        <v>1556</v>
      </c>
      <c r="D25" s="662" t="s">
        <v>1557</v>
      </c>
      <c r="E25" s="662" t="s">
        <v>3350</v>
      </c>
      <c r="F25" s="665"/>
      <c r="G25" s="665"/>
      <c r="H25" s="678">
        <v>0</v>
      </c>
      <c r="I25" s="665">
        <v>5</v>
      </c>
      <c r="J25" s="665">
        <v>1125.3000000000002</v>
      </c>
      <c r="K25" s="678">
        <v>1</v>
      </c>
      <c r="L25" s="665">
        <v>5</v>
      </c>
      <c r="M25" s="666">
        <v>1125.3000000000002</v>
      </c>
    </row>
    <row r="26" spans="1:13" ht="14.4" customHeight="1" x14ac:dyDescent="0.3">
      <c r="A26" s="661" t="s">
        <v>3532</v>
      </c>
      <c r="B26" s="662" t="s">
        <v>5680</v>
      </c>
      <c r="C26" s="662" t="s">
        <v>3853</v>
      </c>
      <c r="D26" s="662" t="s">
        <v>3854</v>
      </c>
      <c r="E26" s="662" t="s">
        <v>3855</v>
      </c>
      <c r="F26" s="665"/>
      <c r="G26" s="665"/>
      <c r="H26" s="678">
        <v>0</v>
      </c>
      <c r="I26" s="665">
        <v>1</v>
      </c>
      <c r="J26" s="665">
        <v>119.7</v>
      </c>
      <c r="K26" s="678">
        <v>1</v>
      </c>
      <c r="L26" s="665">
        <v>1</v>
      </c>
      <c r="M26" s="666">
        <v>119.7</v>
      </c>
    </row>
    <row r="27" spans="1:13" ht="14.4" customHeight="1" x14ac:dyDescent="0.3">
      <c r="A27" s="661" t="s">
        <v>3532</v>
      </c>
      <c r="B27" s="662" t="s">
        <v>3376</v>
      </c>
      <c r="C27" s="662" t="s">
        <v>2450</v>
      </c>
      <c r="D27" s="662" t="s">
        <v>2451</v>
      </c>
      <c r="E27" s="662" t="s">
        <v>3439</v>
      </c>
      <c r="F27" s="665"/>
      <c r="G27" s="665"/>
      <c r="H27" s="678">
        <v>0</v>
      </c>
      <c r="I27" s="665">
        <v>2</v>
      </c>
      <c r="J27" s="665">
        <v>133.63999999999999</v>
      </c>
      <c r="K27" s="678">
        <v>1</v>
      </c>
      <c r="L27" s="665">
        <v>2</v>
      </c>
      <c r="M27" s="666">
        <v>133.63999999999999</v>
      </c>
    </row>
    <row r="28" spans="1:13" ht="14.4" customHeight="1" x14ac:dyDescent="0.3">
      <c r="A28" s="661" t="s">
        <v>3532</v>
      </c>
      <c r="B28" s="662" t="s">
        <v>3296</v>
      </c>
      <c r="C28" s="662" t="s">
        <v>2312</v>
      </c>
      <c r="D28" s="662" t="s">
        <v>1539</v>
      </c>
      <c r="E28" s="662" t="s">
        <v>2313</v>
      </c>
      <c r="F28" s="665"/>
      <c r="G28" s="665"/>
      <c r="H28" s="678">
        <v>0</v>
      </c>
      <c r="I28" s="665">
        <v>1</v>
      </c>
      <c r="J28" s="665">
        <v>53.57</v>
      </c>
      <c r="K28" s="678">
        <v>1</v>
      </c>
      <c r="L28" s="665">
        <v>1</v>
      </c>
      <c r="M28" s="666">
        <v>53.57</v>
      </c>
    </row>
    <row r="29" spans="1:13" ht="14.4" customHeight="1" x14ac:dyDescent="0.3">
      <c r="A29" s="661" t="s">
        <v>3533</v>
      </c>
      <c r="B29" s="662" t="s">
        <v>5680</v>
      </c>
      <c r="C29" s="662" t="s">
        <v>3988</v>
      </c>
      <c r="D29" s="662" t="s">
        <v>3989</v>
      </c>
      <c r="E29" s="662" t="s">
        <v>3855</v>
      </c>
      <c r="F29" s="665">
        <v>1</v>
      </c>
      <c r="G29" s="665">
        <v>212.59</v>
      </c>
      <c r="H29" s="678">
        <v>1</v>
      </c>
      <c r="I29" s="665"/>
      <c r="J29" s="665"/>
      <c r="K29" s="678">
        <v>0</v>
      </c>
      <c r="L29" s="665">
        <v>1</v>
      </c>
      <c r="M29" s="666">
        <v>212.59</v>
      </c>
    </row>
    <row r="30" spans="1:13" ht="14.4" customHeight="1" x14ac:dyDescent="0.3">
      <c r="A30" s="661" t="s">
        <v>3533</v>
      </c>
      <c r="B30" s="662" t="s">
        <v>3412</v>
      </c>
      <c r="C30" s="662" t="s">
        <v>1577</v>
      </c>
      <c r="D30" s="662" t="s">
        <v>1567</v>
      </c>
      <c r="E30" s="662" t="s">
        <v>1578</v>
      </c>
      <c r="F30" s="665"/>
      <c r="G30" s="665"/>
      <c r="H30" s="678">
        <v>0</v>
      </c>
      <c r="I30" s="665">
        <v>72</v>
      </c>
      <c r="J30" s="665">
        <v>7582.3200000000006</v>
      </c>
      <c r="K30" s="678">
        <v>1</v>
      </c>
      <c r="L30" s="665">
        <v>72</v>
      </c>
      <c r="M30" s="666">
        <v>7582.3200000000006</v>
      </c>
    </row>
    <row r="31" spans="1:13" ht="14.4" customHeight="1" x14ac:dyDescent="0.3">
      <c r="A31" s="661" t="s">
        <v>3533</v>
      </c>
      <c r="B31" s="662" t="s">
        <v>3412</v>
      </c>
      <c r="C31" s="662" t="s">
        <v>1570</v>
      </c>
      <c r="D31" s="662" t="s">
        <v>1571</v>
      </c>
      <c r="E31" s="662" t="s">
        <v>1578</v>
      </c>
      <c r="F31" s="665"/>
      <c r="G31" s="665"/>
      <c r="H31" s="678">
        <v>0</v>
      </c>
      <c r="I31" s="665">
        <v>17</v>
      </c>
      <c r="J31" s="665">
        <v>1843.99</v>
      </c>
      <c r="K31" s="678">
        <v>1</v>
      </c>
      <c r="L31" s="665">
        <v>17</v>
      </c>
      <c r="M31" s="666">
        <v>1843.99</v>
      </c>
    </row>
    <row r="32" spans="1:13" ht="14.4" customHeight="1" x14ac:dyDescent="0.3">
      <c r="A32" s="661" t="s">
        <v>3533</v>
      </c>
      <c r="B32" s="662" t="s">
        <v>3412</v>
      </c>
      <c r="C32" s="662" t="s">
        <v>1574</v>
      </c>
      <c r="D32" s="662" t="s">
        <v>3413</v>
      </c>
      <c r="E32" s="662" t="s">
        <v>1568</v>
      </c>
      <c r="F32" s="665"/>
      <c r="G32" s="665"/>
      <c r="H32" s="678">
        <v>0</v>
      </c>
      <c r="I32" s="665">
        <v>195</v>
      </c>
      <c r="J32" s="665">
        <v>13183.95</v>
      </c>
      <c r="K32" s="678">
        <v>1</v>
      </c>
      <c r="L32" s="665">
        <v>195</v>
      </c>
      <c r="M32" s="666">
        <v>13183.95</v>
      </c>
    </row>
    <row r="33" spans="1:13" ht="14.4" customHeight="1" x14ac:dyDescent="0.3">
      <c r="A33" s="661" t="s">
        <v>3533</v>
      </c>
      <c r="B33" s="662" t="s">
        <v>3412</v>
      </c>
      <c r="C33" s="662" t="s">
        <v>3086</v>
      </c>
      <c r="D33" s="662" t="s">
        <v>3087</v>
      </c>
      <c r="E33" s="662" t="s">
        <v>3088</v>
      </c>
      <c r="F33" s="665"/>
      <c r="G33" s="665"/>
      <c r="H33" s="678">
        <v>0</v>
      </c>
      <c r="I33" s="665">
        <v>15</v>
      </c>
      <c r="J33" s="665">
        <v>2913.8999999999996</v>
      </c>
      <c r="K33" s="678">
        <v>1</v>
      </c>
      <c r="L33" s="665">
        <v>15</v>
      </c>
      <c r="M33" s="666">
        <v>2913.8999999999996</v>
      </c>
    </row>
    <row r="34" spans="1:13" ht="14.4" customHeight="1" x14ac:dyDescent="0.3">
      <c r="A34" s="661" t="s">
        <v>3533</v>
      </c>
      <c r="B34" s="662" t="s">
        <v>3412</v>
      </c>
      <c r="C34" s="662" t="s">
        <v>3608</v>
      </c>
      <c r="D34" s="662" t="s">
        <v>3609</v>
      </c>
      <c r="E34" s="662" t="s">
        <v>2426</v>
      </c>
      <c r="F34" s="665"/>
      <c r="G34" s="665"/>
      <c r="H34" s="678">
        <v>0</v>
      </c>
      <c r="I34" s="665">
        <v>9</v>
      </c>
      <c r="J34" s="665">
        <v>1187.3700000000001</v>
      </c>
      <c r="K34" s="678">
        <v>1</v>
      </c>
      <c r="L34" s="665">
        <v>9</v>
      </c>
      <c r="M34" s="666">
        <v>1187.3700000000001</v>
      </c>
    </row>
    <row r="35" spans="1:13" ht="14.4" customHeight="1" x14ac:dyDescent="0.3">
      <c r="A35" s="661" t="s">
        <v>3534</v>
      </c>
      <c r="B35" s="662" t="s">
        <v>3362</v>
      </c>
      <c r="C35" s="662" t="s">
        <v>4937</v>
      </c>
      <c r="D35" s="662" t="s">
        <v>4875</v>
      </c>
      <c r="E35" s="662" t="s">
        <v>4938</v>
      </c>
      <c r="F35" s="665"/>
      <c r="G35" s="665"/>
      <c r="H35" s="678">
        <v>0</v>
      </c>
      <c r="I35" s="665">
        <v>1</v>
      </c>
      <c r="J35" s="665">
        <v>167.58</v>
      </c>
      <c r="K35" s="678">
        <v>1</v>
      </c>
      <c r="L35" s="665">
        <v>1</v>
      </c>
      <c r="M35" s="666">
        <v>167.58</v>
      </c>
    </row>
    <row r="36" spans="1:13" ht="14.4" customHeight="1" x14ac:dyDescent="0.3">
      <c r="A36" s="661" t="s">
        <v>3534</v>
      </c>
      <c r="B36" s="662" t="s">
        <v>3362</v>
      </c>
      <c r="C36" s="662" t="s">
        <v>5568</v>
      </c>
      <c r="D36" s="662" t="s">
        <v>4875</v>
      </c>
      <c r="E36" s="662" t="s">
        <v>4938</v>
      </c>
      <c r="F36" s="665"/>
      <c r="G36" s="665"/>
      <c r="H36" s="678">
        <v>0</v>
      </c>
      <c r="I36" s="665">
        <v>1</v>
      </c>
      <c r="J36" s="665">
        <v>167.58</v>
      </c>
      <c r="K36" s="678">
        <v>1</v>
      </c>
      <c r="L36" s="665">
        <v>1</v>
      </c>
      <c r="M36" s="666">
        <v>167.58</v>
      </c>
    </row>
    <row r="37" spans="1:13" ht="14.4" customHeight="1" x14ac:dyDescent="0.3">
      <c r="A37" s="661" t="s">
        <v>3534</v>
      </c>
      <c r="B37" s="662" t="s">
        <v>3296</v>
      </c>
      <c r="C37" s="662" t="s">
        <v>2312</v>
      </c>
      <c r="D37" s="662" t="s">
        <v>1539</v>
      </c>
      <c r="E37" s="662" t="s">
        <v>2313</v>
      </c>
      <c r="F37" s="665"/>
      <c r="G37" s="665"/>
      <c r="H37" s="678">
        <v>0</v>
      </c>
      <c r="I37" s="665">
        <v>1</v>
      </c>
      <c r="J37" s="665">
        <v>53.57</v>
      </c>
      <c r="K37" s="678">
        <v>1</v>
      </c>
      <c r="L37" s="665">
        <v>1</v>
      </c>
      <c r="M37" s="666">
        <v>53.57</v>
      </c>
    </row>
    <row r="38" spans="1:13" ht="14.4" customHeight="1" x14ac:dyDescent="0.3">
      <c r="A38" s="661" t="s">
        <v>3534</v>
      </c>
      <c r="B38" s="662" t="s">
        <v>3296</v>
      </c>
      <c r="C38" s="662" t="s">
        <v>1538</v>
      </c>
      <c r="D38" s="662" t="s">
        <v>1539</v>
      </c>
      <c r="E38" s="662" t="s">
        <v>1540</v>
      </c>
      <c r="F38" s="665"/>
      <c r="G38" s="665"/>
      <c r="H38" s="678">
        <v>0</v>
      </c>
      <c r="I38" s="665">
        <v>8</v>
      </c>
      <c r="J38" s="665">
        <v>1071.52</v>
      </c>
      <c r="K38" s="678">
        <v>1</v>
      </c>
      <c r="L38" s="665">
        <v>8</v>
      </c>
      <c r="M38" s="666">
        <v>1071.52</v>
      </c>
    </row>
    <row r="39" spans="1:13" ht="14.4" customHeight="1" x14ac:dyDescent="0.3">
      <c r="A39" s="661" t="s">
        <v>3568</v>
      </c>
      <c r="B39" s="662" t="s">
        <v>3308</v>
      </c>
      <c r="C39" s="662" t="s">
        <v>1523</v>
      </c>
      <c r="D39" s="662" t="s">
        <v>1524</v>
      </c>
      <c r="E39" s="662" t="s">
        <v>1525</v>
      </c>
      <c r="F39" s="665"/>
      <c r="G39" s="665"/>
      <c r="H39" s="678">
        <v>0</v>
      </c>
      <c r="I39" s="665">
        <v>3</v>
      </c>
      <c r="J39" s="665">
        <v>1630.17</v>
      </c>
      <c r="K39" s="678">
        <v>1</v>
      </c>
      <c r="L39" s="665">
        <v>3</v>
      </c>
      <c r="M39" s="666">
        <v>1630.17</v>
      </c>
    </row>
    <row r="40" spans="1:13" ht="14.4" customHeight="1" x14ac:dyDescent="0.3">
      <c r="A40" s="661" t="s">
        <v>3568</v>
      </c>
      <c r="B40" s="662" t="s">
        <v>3308</v>
      </c>
      <c r="C40" s="662" t="s">
        <v>3827</v>
      </c>
      <c r="D40" s="662" t="s">
        <v>1436</v>
      </c>
      <c r="E40" s="662" t="s">
        <v>2399</v>
      </c>
      <c r="F40" s="665"/>
      <c r="G40" s="665"/>
      <c r="H40" s="678">
        <v>0</v>
      </c>
      <c r="I40" s="665">
        <v>2</v>
      </c>
      <c r="J40" s="665">
        <v>2771.24</v>
      </c>
      <c r="K40" s="678">
        <v>1</v>
      </c>
      <c r="L40" s="665">
        <v>2</v>
      </c>
      <c r="M40" s="666">
        <v>2771.24</v>
      </c>
    </row>
    <row r="41" spans="1:13" ht="14.4" customHeight="1" x14ac:dyDescent="0.3">
      <c r="A41" s="661" t="s">
        <v>3568</v>
      </c>
      <c r="B41" s="662" t="s">
        <v>3349</v>
      </c>
      <c r="C41" s="662" t="s">
        <v>1641</v>
      </c>
      <c r="D41" s="662" t="s">
        <v>1557</v>
      </c>
      <c r="E41" s="662" t="s">
        <v>3351</v>
      </c>
      <c r="F41" s="665"/>
      <c r="G41" s="665"/>
      <c r="H41" s="678">
        <v>0</v>
      </c>
      <c r="I41" s="665">
        <v>3</v>
      </c>
      <c r="J41" s="665">
        <v>463.08000000000004</v>
      </c>
      <c r="K41" s="678">
        <v>1</v>
      </c>
      <c r="L41" s="665">
        <v>3</v>
      </c>
      <c r="M41" s="666">
        <v>463.08000000000004</v>
      </c>
    </row>
    <row r="42" spans="1:13" ht="14.4" customHeight="1" x14ac:dyDescent="0.3">
      <c r="A42" s="661" t="s">
        <v>3568</v>
      </c>
      <c r="B42" s="662" t="s">
        <v>3349</v>
      </c>
      <c r="C42" s="662" t="s">
        <v>1556</v>
      </c>
      <c r="D42" s="662" t="s">
        <v>1557</v>
      </c>
      <c r="E42" s="662" t="s">
        <v>3350</v>
      </c>
      <c r="F42" s="665"/>
      <c r="G42" s="665"/>
      <c r="H42" s="678">
        <v>0</v>
      </c>
      <c r="I42" s="665">
        <v>2</v>
      </c>
      <c r="J42" s="665">
        <v>450.12</v>
      </c>
      <c r="K42" s="678">
        <v>1</v>
      </c>
      <c r="L42" s="665">
        <v>2</v>
      </c>
      <c r="M42" s="666">
        <v>450.12</v>
      </c>
    </row>
    <row r="43" spans="1:13" ht="14.4" customHeight="1" x14ac:dyDescent="0.3">
      <c r="A43" s="661" t="s">
        <v>3535</v>
      </c>
      <c r="B43" s="662" t="s">
        <v>3298</v>
      </c>
      <c r="C43" s="662" t="s">
        <v>2348</v>
      </c>
      <c r="D43" s="662" t="s">
        <v>1405</v>
      </c>
      <c r="E43" s="662" t="s">
        <v>2349</v>
      </c>
      <c r="F43" s="665"/>
      <c r="G43" s="665"/>
      <c r="H43" s="678"/>
      <c r="I43" s="665">
        <v>1</v>
      </c>
      <c r="J43" s="665">
        <v>0</v>
      </c>
      <c r="K43" s="678"/>
      <c r="L43" s="665">
        <v>1</v>
      </c>
      <c r="M43" s="666">
        <v>0</v>
      </c>
    </row>
    <row r="44" spans="1:13" ht="14.4" customHeight="1" x14ac:dyDescent="0.3">
      <c r="A44" s="661" t="s">
        <v>3535</v>
      </c>
      <c r="B44" s="662" t="s">
        <v>3308</v>
      </c>
      <c r="C44" s="662" t="s">
        <v>2400</v>
      </c>
      <c r="D44" s="662" t="s">
        <v>1524</v>
      </c>
      <c r="E44" s="662" t="s">
        <v>1525</v>
      </c>
      <c r="F44" s="665"/>
      <c r="G44" s="665"/>
      <c r="H44" s="678">
        <v>0</v>
      </c>
      <c r="I44" s="665">
        <v>1</v>
      </c>
      <c r="J44" s="665">
        <v>543.39</v>
      </c>
      <c r="K44" s="678">
        <v>1</v>
      </c>
      <c r="L44" s="665">
        <v>1</v>
      </c>
      <c r="M44" s="666">
        <v>543.39</v>
      </c>
    </row>
    <row r="45" spans="1:13" ht="14.4" customHeight="1" x14ac:dyDescent="0.3">
      <c r="A45" s="661" t="s">
        <v>3535</v>
      </c>
      <c r="B45" s="662" t="s">
        <v>3468</v>
      </c>
      <c r="C45" s="662" t="s">
        <v>4004</v>
      </c>
      <c r="D45" s="662" t="s">
        <v>2726</v>
      </c>
      <c r="E45" s="662" t="s">
        <v>4005</v>
      </c>
      <c r="F45" s="665"/>
      <c r="G45" s="665"/>
      <c r="H45" s="678">
        <v>0</v>
      </c>
      <c r="I45" s="665">
        <v>1</v>
      </c>
      <c r="J45" s="665">
        <v>144.01</v>
      </c>
      <c r="K45" s="678">
        <v>1</v>
      </c>
      <c r="L45" s="665">
        <v>1</v>
      </c>
      <c r="M45" s="666">
        <v>144.01</v>
      </c>
    </row>
    <row r="46" spans="1:13" ht="14.4" customHeight="1" x14ac:dyDescent="0.3">
      <c r="A46" s="661" t="s">
        <v>3535</v>
      </c>
      <c r="B46" s="662" t="s">
        <v>3327</v>
      </c>
      <c r="C46" s="662" t="s">
        <v>4026</v>
      </c>
      <c r="D46" s="662" t="s">
        <v>2361</v>
      </c>
      <c r="E46" s="662" t="s">
        <v>4027</v>
      </c>
      <c r="F46" s="665"/>
      <c r="G46" s="665"/>
      <c r="H46" s="678">
        <v>0</v>
      </c>
      <c r="I46" s="665">
        <v>1</v>
      </c>
      <c r="J46" s="665">
        <v>329.88</v>
      </c>
      <c r="K46" s="678">
        <v>1</v>
      </c>
      <c r="L46" s="665">
        <v>1</v>
      </c>
      <c r="M46" s="666">
        <v>329.88</v>
      </c>
    </row>
    <row r="47" spans="1:13" ht="14.4" customHeight="1" x14ac:dyDescent="0.3">
      <c r="A47" s="661" t="s">
        <v>3535</v>
      </c>
      <c r="B47" s="662" t="s">
        <v>3349</v>
      </c>
      <c r="C47" s="662" t="s">
        <v>1641</v>
      </c>
      <c r="D47" s="662" t="s">
        <v>1557</v>
      </c>
      <c r="E47" s="662" t="s">
        <v>3351</v>
      </c>
      <c r="F47" s="665"/>
      <c r="G47" s="665"/>
      <c r="H47" s="678">
        <v>0</v>
      </c>
      <c r="I47" s="665">
        <v>2</v>
      </c>
      <c r="J47" s="665">
        <v>304.39999999999998</v>
      </c>
      <c r="K47" s="678">
        <v>1</v>
      </c>
      <c r="L47" s="665">
        <v>2</v>
      </c>
      <c r="M47" s="666">
        <v>304.39999999999998</v>
      </c>
    </row>
    <row r="48" spans="1:13" ht="14.4" customHeight="1" x14ac:dyDescent="0.3">
      <c r="A48" s="661" t="s">
        <v>3535</v>
      </c>
      <c r="B48" s="662" t="s">
        <v>5680</v>
      </c>
      <c r="C48" s="662" t="s">
        <v>4008</v>
      </c>
      <c r="D48" s="662" t="s">
        <v>3854</v>
      </c>
      <c r="E48" s="662" t="s">
        <v>4009</v>
      </c>
      <c r="F48" s="665"/>
      <c r="G48" s="665"/>
      <c r="H48" s="678">
        <v>0</v>
      </c>
      <c r="I48" s="665">
        <v>1</v>
      </c>
      <c r="J48" s="665">
        <v>141.09</v>
      </c>
      <c r="K48" s="678">
        <v>1</v>
      </c>
      <c r="L48" s="665">
        <v>1</v>
      </c>
      <c r="M48" s="666">
        <v>141.09</v>
      </c>
    </row>
    <row r="49" spans="1:13" ht="14.4" customHeight="1" x14ac:dyDescent="0.3">
      <c r="A49" s="661" t="s">
        <v>3535</v>
      </c>
      <c r="B49" s="662" t="s">
        <v>5680</v>
      </c>
      <c r="C49" s="662" t="s">
        <v>4010</v>
      </c>
      <c r="D49" s="662" t="s">
        <v>4011</v>
      </c>
      <c r="E49" s="662" t="s">
        <v>4009</v>
      </c>
      <c r="F49" s="665">
        <v>2</v>
      </c>
      <c r="G49" s="665">
        <v>0</v>
      </c>
      <c r="H49" s="678"/>
      <c r="I49" s="665"/>
      <c r="J49" s="665"/>
      <c r="K49" s="678"/>
      <c r="L49" s="665">
        <v>2</v>
      </c>
      <c r="M49" s="666">
        <v>0</v>
      </c>
    </row>
    <row r="50" spans="1:13" ht="14.4" customHeight="1" x14ac:dyDescent="0.3">
      <c r="A50" s="661" t="s">
        <v>3535</v>
      </c>
      <c r="B50" s="662" t="s">
        <v>3376</v>
      </c>
      <c r="C50" s="662" t="s">
        <v>2450</v>
      </c>
      <c r="D50" s="662" t="s">
        <v>2451</v>
      </c>
      <c r="E50" s="662" t="s">
        <v>3439</v>
      </c>
      <c r="F50" s="665"/>
      <c r="G50" s="665"/>
      <c r="H50" s="678">
        <v>0</v>
      </c>
      <c r="I50" s="665">
        <v>2</v>
      </c>
      <c r="J50" s="665">
        <v>133.63999999999999</v>
      </c>
      <c r="K50" s="678">
        <v>1</v>
      </c>
      <c r="L50" s="665">
        <v>2</v>
      </c>
      <c r="M50" s="666">
        <v>133.63999999999999</v>
      </c>
    </row>
    <row r="51" spans="1:13" ht="14.4" customHeight="1" x14ac:dyDescent="0.3">
      <c r="A51" s="661" t="s">
        <v>3535</v>
      </c>
      <c r="B51" s="662" t="s">
        <v>3444</v>
      </c>
      <c r="C51" s="662" t="s">
        <v>2283</v>
      </c>
      <c r="D51" s="662" t="s">
        <v>2205</v>
      </c>
      <c r="E51" s="662" t="s">
        <v>3021</v>
      </c>
      <c r="F51" s="665"/>
      <c r="G51" s="665"/>
      <c r="H51" s="678">
        <v>0</v>
      </c>
      <c r="I51" s="665">
        <v>1</v>
      </c>
      <c r="J51" s="665">
        <v>48.42</v>
      </c>
      <c r="K51" s="678">
        <v>1</v>
      </c>
      <c r="L51" s="665">
        <v>1</v>
      </c>
      <c r="M51" s="666">
        <v>48.42</v>
      </c>
    </row>
    <row r="52" spans="1:13" ht="14.4" customHeight="1" x14ac:dyDescent="0.3">
      <c r="A52" s="661" t="s">
        <v>3535</v>
      </c>
      <c r="B52" s="662" t="s">
        <v>3444</v>
      </c>
      <c r="C52" s="662" t="s">
        <v>4036</v>
      </c>
      <c r="D52" s="662" t="s">
        <v>2205</v>
      </c>
      <c r="E52" s="662" t="s">
        <v>4037</v>
      </c>
      <c r="F52" s="665">
        <v>2</v>
      </c>
      <c r="G52" s="665">
        <v>0</v>
      </c>
      <c r="H52" s="678"/>
      <c r="I52" s="665"/>
      <c r="J52" s="665"/>
      <c r="K52" s="678"/>
      <c r="L52" s="665">
        <v>2</v>
      </c>
      <c r="M52" s="666">
        <v>0</v>
      </c>
    </row>
    <row r="53" spans="1:13" ht="14.4" customHeight="1" x14ac:dyDescent="0.3">
      <c r="A53" s="661" t="s">
        <v>3535</v>
      </c>
      <c r="B53" s="662" t="s">
        <v>3445</v>
      </c>
      <c r="C53" s="662" t="s">
        <v>2290</v>
      </c>
      <c r="D53" s="662" t="s">
        <v>2291</v>
      </c>
      <c r="E53" s="662" t="s">
        <v>2292</v>
      </c>
      <c r="F53" s="665"/>
      <c r="G53" s="665"/>
      <c r="H53" s="678">
        <v>0</v>
      </c>
      <c r="I53" s="665">
        <v>1</v>
      </c>
      <c r="J53" s="665">
        <v>31.32</v>
      </c>
      <c r="K53" s="678">
        <v>1</v>
      </c>
      <c r="L53" s="665">
        <v>1</v>
      </c>
      <c r="M53" s="666">
        <v>31.32</v>
      </c>
    </row>
    <row r="54" spans="1:13" ht="14.4" customHeight="1" x14ac:dyDescent="0.3">
      <c r="A54" s="661" t="s">
        <v>3535</v>
      </c>
      <c r="B54" s="662" t="s">
        <v>3445</v>
      </c>
      <c r="C54" s="662" t="s">
        <v>3828</v>
      </c>
      <c r="D54" s="662" t="s">
        <v>3829</v>
      </c>
      <c r="E54" s="662" t="s">
        <v>2247</v>
      </c>
      <c r="F54" s="665"/>
      <c r="G54" s="665"/>
      <c r="H54" s="678">
        <v>0</v>
      </c>
      <c r="I54" s="665">
        <v>1</v>
      </c>
      <c r="J54" s="665">
        <v>140.94999999999999</v>
      </c>
      <c r="K54" s="678">
        <v>1</v>
      </c>
      <c r="L54" s="665">
        <v>1</v>
      </c>
      <c r="M54" s="666">
        <v>140.94999999999999</v>
      </c>
    </row>
    <row r="55" spans="1:13" ht="14.4" customHeight="1" x14ac:dyDescent="0.3">
      <c r="A55" s="661" t="s">
        <v>3535</v>
      </c>
      <c r="B55" s="662" t="s">
        <v>3445</v>
      </c>
      <c r="C55" s="662" t="s">
        <v>4063</v>
      </c>
      <c r="D55" s="662" t="s">
        <v>4064</v>
      </c>
      <c r="E55" s="662" t="s">
        <v>4065</v>
      </c>
      <c r="F55" s="665">
        <v>4</v>
      </c>
      <c r="G55" s="665">
        <v>125.28</v>
      </c>
      <c r="H55" s="678">
        <v>1</v>
      </c>
      <c r="I55" s="665"/>
      <c r="J55" s="665"/>
      <c r="K55" s="678">
        <v>0</v>
      </c>
      <c r="L55" s="665">
        <v>4</v>
      </c>
      <c r="M55" s="666">
        <v>125.28</v>
      </c>
    </row>
    <row r="56" spans="1:13" ht="14.4" customHeight="1" x14ac:dyDescent="0.3">
      <c r="A56" s="661" t="s">
        <v>3535</v>
      </c>
      <c r="B56" s="662" t="s">
        <v>3445</v>
      </c>
      <c r="C56" s="662" t="s">
        <v>2309</v>
      </c>
      <c r="D56" s="662" t="s">
        <v>2310</v>
      </c>
      <c r="E56" s="662" t="s">
        <v>3446</v>
      </c>
      <c r="F56" s="665"/>
      <c r="G56" s="665"/>
      <c r="H56" s="678">
        <v>0</v>
      </c>
      <c r="I56" s="665">
        <v>1</v>
      </c>
      <c r="J56" s="665">
        <v>93.96</v>
      </c>
      <c r="K56" s="678">
        <v>1</v>
      </c>
      <c r="L56" s="665">
        <v>1</v>
      </c>
      <c r="M56" s="666">
        <v>93.96</v>
      </c>
    </row>
    <row r="57" spans="1:13" ht="14.4" customHeight="1" x14ac:dyDescent="0.3">
      <c r="A57" s="661" t="s">
        <v>3535</v>
      </c>
      <c r="B57" s="662" t="s">
        <v>3405</v>
      </c>
      <c r="C57" s="662" t="s">
        <v>3999</v>
      </c>
      <c r="D57" s="662" t="s">
        <v>4000</v>
      </c>
      <c r="E57" s="662" t="s">
        <v>3407</v>
      </c>
      <c r="F57" s="665">
        <v>2</v>
      </c>
      <c r="G57" s="665">
        <v>20.52</v>
      </c>
      <c r="H57" s="678">
        <v>1</v>
      </c>
      <c r="I57" s="665"/>
      <c r="J57" s="665"/>
      <c r="K57" s="678">
        <v>0</v>
      </c>
      <c r="L57" s="665">
        <v>2</v>
      </c>
      <c r="M57" s="666">
        <v>20.52</v>
      </c>
    </row>
    <row r="58" spans="1:13" ht="14.4" customHeight="1" x14ac:dyDescent="0.3">
      <c r="A58" s="661" t="s">
        <v>3535</v>
      </c>
      <c r="B58" s="662" t="s">
        <v>3451</v>
      </c>
      <c r="C58" s="662" t="s">
        <v>4051</v>
      </c>
      <c r="D58" s="662" t="s">
        <v>4052</v>
      </c>
      <c r="E58" s="662" t="s">
        <v>1540</v>
      </c>
      <c r="F58" s="665">
        <v>1</v>
      </c>
      <c r="G58" s="665">
        <v>439.98</v>
      </c>
      <c r="H58" s="678">
        <v>1</v>
      </c>
      <c r="I58" s="665"/>
      <c r="J58" s="665"/>
      <c r="K58" s="678">
        <v>0</v>
      </c>
      <c r="L58" s="665">
        <v>1</v>
      </c>
      <c r="M58" s="666">
        <v>439.98</v>
      </c>
    </row>
    <row r="59" spans="1:13" ht="14.4" customHeight="1" x14ac:dyDescent="0.3">
      <c r="A59" s="661" t="s">
        <v>3535</v>
      </c>
      <c r="B59" s="662" t="s">
        <v>3451</v>
      </c>
      <c r="C59" s="662" t="s">
        <v>4053</v>
      </c>
      <c r="D59" s="662" t="s">
        <v>4052</v>
      </c>
      <c r="E59" s="662" t="s">
        <v>1783</v>
      </c>
      <c r="F59" s="665"/>
      <c r="G59" s="665"/>
      <c r="H59" s="678">
        <v>0</v>
      </c>
      <c r="I59" s="665">
        <v>3</v>
      </c>
      <c r="J59" s="665">
        <v>369.6</v>
      </c>
      <c r="K59" s="678">
        <v>1</v>
      </c>
      <c r="L59" s="665">
        <v>3</v>
      </c>
      <c r="M59" s="666">
        <v>369.6</v>
      </c>
    </row>
    <row r="60" spans="1:13" ht="14.4" customHeight="1" x14ac:dyDescent="0.3">
      <c r="A60" s="661" t="s">
        <v>3535</v>
      </c>
      <c r="B60" s="662" t="s">
        <v>3451</v>
      </c>
      <c r="C60" s="662" t="s">
        <v>4054</v>
      </c>
      <c r="D60" s="662" t="s">
        <v>4052</v>
      </c>
      <c r="E60" s="662" t="s">
        <v>4055</v>
      </c>
      <c r="F60" s="665">
        <v>1</v>
      </c>
      <c r="G60" s="665">
        <v>0</v>
      </c>
      <c r="H60" s="678"/>
      <c r="I60" s="665"/>
      <c r="J60" s="665"/>
      <c r="K60" s="678"/>
      <c r="L60" s="665">
        <v>1</v>
      </c>
      <c r="M60" s="666">
        <v>0</v>
      </c>
    </row>
    <row r="61" spans="1:13" ht="14.4" customHeight="1" x14ac:dyDescent="0.3">
      <c r="A61" s="661" t="s">
        <v>3535</v>
      </c>
      <c r="B61" s="662" t="s">
        <v>3451</v>
      </c>
      <c r="C61" s="662" t="s">
        <v>4056</v>
      </c>
      <c r="D61" s="662" t="s">
        <v>4057</v>
      </c>
      <c r="E61" s="662" t="s">
        <v>4058</v>
      </c>
      <c r="F61" s="665">
        <v>1</v>
      </c>
      <c r="G61" s="665">
        <v>0</v>
      </c>
      <c r="H61" s="678"/>
      <c r="I61" s="665"/>
      <c r="J61" s="665"/>
      <c r="K61" s="678"/>
      <c r="L61" s="665">
        <v>1</v>
      </c>
      <c r="M61" s="666">
        <v>0</v>
      </c>
    </row>
    <row r="62" spans="1:13" ht="14.4" customHeight="1" x14ac:dyDescent="0.3">
      <c r="A62" s="661" t="s">
        <v>3535</v>
      </c>
      <c r="B62" s="662" t="s">
        <v>3409</v>
      </c>
      <c r="C62" s="662" t="s">
        <v>4047</v>
      </c>
      <c r="D62" s="662" t="s">
        <v>4048</v>
      </c>
      <c r="E62" s="662" t="s">
        <v>4049</v>
      </c>
      <c r="F62" s="665"/>
      <c r="G62" s="665"/>
      <c r="H62" s="678">
        <v>0</v>
      </c>
      <c r="I62" s="665">
        <v>1</v>
      </c>
      <c r="J62" s="665">
        <v>63.75</v>
      </c>
      <c r="K62" s="678">
        <v>1</v>
      </c>
      <c r="L62" s="665">
        <v>1</v>
      </c>
      <c r="M62" s="666">
        <v>63.75</v>
      </c>
    </row>
    <row r="63" spans="1:13" ht="14.4" customHeight="1" x14ac:dyDescent="0.3">
      <c r="A63" s="661" t="s">
        <v>3535</v>
      </c>
      <c r="B63" s="662" t="s">
        <v>3296</v>
      </c>
      <c r="C63" s="662" t="s">
        <v>1538</v>
      </c>
      <c r="D63" s="662" t="s">
        <v>1539</v>
      </c>
      <c r="E63" s="662" t="s">
        <v>1540</v>
      </c>
      <c r="F63" s="665"/>
      <c r="G63" s="665"/>
      <c r="H63" s="678">
        <v>0</v>
      </c>
      <c r="I63" s="665">
        <v>7</v>
      </c>
      <c r="J63" s="665">
        <v>937.57999999999993</v>
      </c>
      <c r="K63" s="678">
        <v>1</v>
      </c>
      <c r="L63" s="665">
        <v>7</v>
      </c>
      <c r="M63" s="666">
        <v>937.57999999999993</v>
      </c>
    </row>
    <row r="64" spans="1:13" ht="14.4" customHeight="1" x14ac:dyDescent="0.3">
      <c r="A64" s="661" t="s">
        <v>3536</v>
      </c>
      <c r="B64" s="662" t="s">
        <v>5681</v>
      </c>
      <c r="C64" s="662" t="s">
        <v>4491</v>
      </c>
      <c r="D64" s="662" t="s">
        <v>4492</v>
      </c>
      <c r="E64" s="662" t="s">
        <v>2278</v>
      </c>
      <c r="F64" s="665"/>
      <c r="G64" s="665"/>
      <c r="H64" s="678"/>
      <c r="I64" s="665">
        <v>1</v>
      </c>
      <c r="J64" s="665">
        <v>0</v>
      </c>
      <c r="K64" s="678"/>
      <c r="L64" s="665">
        <v>1</v>
      </c>
      <c r="M64" s="666">
        <v>0</v>
      </c>
    </row>
    <row r="65" spans="1:13" ht="14.4" customHeight="1" x14ac:dyDescent="0.3">
      <c r="A65" s="661" t="s">
        <v>3536</v>
      </c>
      <c r="B65" s="662" t="s">
        <v>3301</v>
      </c>
      <c r="C65" s="662" t="s">
        <v>4523</v>
      </c>
      <c r="D65" s="662" t="s">
        <v>4524</v>
      </c>
      <c r="E65" s="662" t="s">
        <v>4525</v>
      </c>
      <c r="F65" s="665">
        <v>1</v>
      </c>
      <c r="G65" s="665">
        <v>0</v>
      </c>
      <c r="H65" s="678"/>
      <c r="I65" s="665"/>
      <c r="J65" s="665"/>
      <c r="K65" s="678"/>
      <c r="L65" s="665">
        <v>1</v>
      </c>
      <c r="M65" s="666">
        <v>0</v>
      </c>
    </row>
    <row r="66" spans="1:13" ht="14.4" customHeight="1" x14ac:dyDescent="0.3">
      <c r="A66" s="661" t="s">
        <v>3536</v>
      </c>
      <c r="B66" s="662" t="s">
        <v>3308</v>
      </c>
      <c r="C66" s="662" t="s">
        <v>3636</v>
      </c>
      <c r="D66" s="662" t="s">
        <v>1524</v>
      </c>
      <c r="E66" s="662" t="s">
        <v>3637</v>
      </c>
      <c r="F66" s="665"/>
      <c r="G66" s="665"/>
      <c r="H66" s="678">
        <v>0</v>
      </c>
      <c r="I66" s="665">
        <v>1</v>
      </c>
      <c r="J66" s="665">
        <v>163.01</v>
      </c>
      <c r="K66" s="678">
        <v>1</v>
      </c>
      <c r="L66" s="665">
        <v>1</v>
      </c>
      <c r="M66" s="666">
        <v>163.01</v>
      </c>
    </row>
    <row r="67" spans="1:13" ht="14.4" customHeight="1" x14ac:dyDescent="0.3">
      <c r="A67" s="661" t="s">
        <v>3536</v>
      </c>
      <c r="B67" s="662" t="s">
        <v>3308</v>
      </c>
      <c r="C67" s="662" t="s">
        <v>3587</v>
      </c>
      <c r="D67" s="662" t="s">
        <v>1524</v>
      </c>
      <c r="E67" s="662" t="s">
        <v>3588</v>
      </c>
      <c r="F67" s="665"/>
      <c r="G67" s="665"/>
      <c r="H67" s="678">
        <v>0</v>
      </c>
      <c r="I67" s="665">
        <v>1</v>
      </c>
      <c r="J67" s="665">
        <v>923.74</v>
      </c>
      <c r="K67" s="678">
        <v>1</v>
      </c>
      <c r="L67" s="665">
        <v>1</v>
      </c>
      <c r="M67" s="666">
        <v>923.74</v>
      </c>
    </row>
    <row r="68" spans="1:13" ht="14.4" customHeight="1" x14ac:dyDescent="0.3">
      <c r="A68" s="661" t="s">
        <v>3536</v>
      </c>
      <c r="B68" s="662" t="s">
        <v>3308</v>
      </c>
      <c r="C68" s="662" t="s">
        <v>3638</v>
      </c>
      <c r="D68" s="662" t="s">
        <v>1524</v>
      </c>
      <c r="E68" s="662" t="s">
        <v>3309</v>
      </c>
      <c r="F68" s="665"/>
      <c r="G68" s="665"/>
      <c r="H68" s="678">
        <v>0</v>
      </c>
      <c r="I68" s="665">
        <v>1</v>
      </c>
      <c r="J68" s="665">
        <v>1154.68</v>
      </c>
      <c r="K68" s="678">
        <v>1</v>
      </c>
      <c r="L68" s="665">
        <v>1</v>
      </c>
      <c r="M68" s="666">
        <v>1154.68</v>
      </c>
    </row>
    <row r="69" spans="1:13" ht="14.4" customHeight="1" x14ac:dyDescent="0.3">
      <c r="A69" s="661" t="s">
        <v>3536</v>
      </c>
      <c r="B69" s="662" t="s">
        <v>3323</v>
      </c>
      <c r="C69" s="662" t="s">
        <v>2328</v>
      </c>
      <c r="D69" s="662" t="s">
        <v>3426</v>
      </c>
      <c r="E69" s="662" t="s">
        <v>1391</v>
      </c>
      <c r="F69" s="665"/>
      <c r="G69" s="665"/>
      <c r="H69" s="678">
        <v>0</v>
      </c>
      <c r="I69" s="665">
        <v>1</v>
      </c>
      <c r="J69" s="665">
        <v>97.26</v>
      </c>
      <c r="K69" s="678">
        <v>1</v>
      </c>
      <c r="L69" s="665">
        <v>1</v>
      </c>
      <c r="M69" s="666">
        <v>97.26</v>
      </c>
    </row>
    <row r="70" spans="1:13" ht="14.4" customHeight="1" x14ac:dyDescent="0.3">
      <c r="A70" s="661" t="s">
        <v>3536</v>
      </c>
      <c r="B70" s="662" t="s">
        <v>3349</v>
      </c>
      <c r="C70" s="662" t="s">
        <v>1641</v>
      </c>
      <c r="D70" s="662" t="s">
        <v>1557</v>
      </c>
      <c r="E70" s="662" t="s">
        <v>3351</v>
      </c>
      <c r="F70" s="665"/>
      <c r="G70" s="665"/>
      <c r="H70" s="678">
        <v>0</v>
      </c>
      <c r="I70" s="665">
        <v>12</v>
      </c>
      <c r="J70" s="665">
        <v>1852.3200000000006</v>
      </c>
      <c r="K70" s="678">
        <v>1</v>
      </c>
      <c r="L70" s="665">
        <v>12</v>
      </c>
      <c r="M70" s="666">
        <v>1852.3200000000006</v>
      </c>
    </row>
    <row r="71" spans="1:13" ht="14.4" customHeight="1" x14ac:dyDescent="0.3">
      <c r="A71" s="661" t="s">
        <v>3536</v>
      </c>
      <c r="B71" s="662" t="s">
        <v>5680</v>
      </c>
      <c r="C71" s="662" t="s">
        <v>3853</v>
      </c>
      <c r="D71" s="662" t="s">
        <v>3854</v>
      </c>
      <c r="E71" s="662" t="s">
        <v>3855</v>
      </c>
      <c r="F71" s="665"/>
      <c r="G71" s="665"/>
      <c r="H71" s="678">
        <v>0</v>
      </c>
      <c r="I71" s="665">
        <v>1</v>
      </c>
      <c r="J71" s="665">
        <v>119.7</v>
      </c>
      <c r="K71" s="678">
        <v>1</v>
      </c>
      <c r="L71" s="665">
        <v>1</v>
      </c>
      <c r="M71" s="666">
        <v>119.7</v>
      </c>
    </row>
    <row r="72" spans="1:13" ht="14.4" customHeight="1" x14ac:dyDescent="0.3">
      <c r="A72" s="661" t="s">
        <v>3536</v>
      </c>
      <c r="B72" s="662" t="s">
        <v>3444</v>
      </c>
      <c r="C72" s="662" t="s">
        <v>2283</v>
      </c>
      <c r="D72" s="662" t="s">
        <v>2205</v>
      </c>
      <c r="E72" s="662" t="s">
        <v>3021</v>
      </c>
      <c r="F72" s="665"/>
      <c r="G72" s="665"/>
      <c r="H72" s="678">
        <v>0</v>
      </c>
      <c r="I72" s="665">
        <v>2</v>
      </c>
      <c r="J72" s="665">
        <v>96.84</v>
      </c>
      <c r="K72" s="678">
        <v>1</v>
      </c>
      <c r="L72" s="665">
        <v>2</v>
      </c>
      <c r="M72" s="666">
        <v>96.84</v>
      </c>
    </row>
    <row r="73" spans="1:13" ht="14.4" customHeight="1" x14ac:dyDescent="0.3">
      <c r="A73" s="661" t="s">
        <v>3536</v>
      </c>
      <c r="B73" s="662" t="s">
        <v>3444</v>
      </c>
      <c r="C73" s="662" t="s">
        <v>4526</v>
      </c>
      <c r="D73" s="662" t="s">
        <v>2205</v>
      </c>
      <c r="E73" s="662" t="s">
        <v>4527</v>
      </c>
      <c r="F73" s="665">
        <v>1</v>
      </c>
      <c r="G73" s="665">
        <v>0</v>
      </c>
      <c r="H73" s="678"/>
      <c r="I73" s="665"/>
      <c r="J73" s="665"/>
      <c r="K73" s="678"/>
      <c r="L73" s="665">
        <v>1</v>
      </c>
      <c r="M73" s="666">
        <v>0</v>
      </c>
    </row>
    <row r="74" spans="1:13" ht="14.4" customHeight="1" x14ac:dyDescent="0.3">
      <c r="A74" s="661" t="s">
        <v>3536</v>
      </c>
      <c r="B74" s="662" t="s">
        <v>3405</v>
      </c>
      <c r="C74" s="662" t="s">
        <v>2315</v>
      </c>
      <c r="D74" s="662" t="s">
        <v>3448</v>
      </c>
      <c r="E74" s="662" t="s">
        <v>3449</v>
      </c>
      <c r="F74" s="665"/>
      <c r="G74" s="665"/>
      <c r="H74" s="678">
        <v>0</v>
      </c>
      <c r="I74" s="665">
        <v>1</v>
      </c>
      <c r="J74" s="665">
        <v>6.68</v>
      </c>
      <c r="K74" s="678">
        <v>1</v>
      </c>
      <c r="L74" s="665">
        <v>1</v>
      </c>
      <c r="M74" s="666">
        <v>6.68</v>
      </c>
    </row>
    <row r="75" spans="1:13" ht="14.4" customHeight="1" x14ac:dyDescent="0.3">
      <c r="A75" s="661" t="s">
        <v>3536</v>
      </c>
      <c r="B75" s="662" t="s">
        <v>3411</v>
      </c>
      <c r="C75" s="662" t="s">
        <v>4521</v>
      </c>
      <c r="D75" s="662" t="s">
        <v>1473</v>
      </c>
      <c r="E75" s="662" t="s">
        <v>4522</v>
      </c>
      <c r="F75" s="665"/>
      <c r="G75" s="665"/>
      <c r="H75" s="678"/>
      <c r="I75" s="665">
        <v>1</v>
      </c>
      <c r="J75" s="665">
        <v>0</v>
      </c>
      <c r="K75" s="678"/>
      <c r="L75" s="665">
        <v>1</v>
      </c>
      <c r="M75" s="666">
        <v>0</v>
      </c>
    </row>
    <row r="76" spans="1:13" ht="14.4" customHeight="1" x14ac:dyDescent="0.3">
      <c r="A76" s="661" t="s">
        <v>3570</v>
      </c>
      <c r="B76" s="662" t="s">
        <v>3349</v>
      </c>
      <c r="C76" s="662" t="s">
        <v>1641</v>
      </c>
      <c r="D76" s="662" t="s">
        <v>1557</v>
      </c>
      <c r="E76" s="662" t="s">
        <v>3351</v>
      </c>
      <c r="F76" s="665"/>
      <c r="G76" s="665"/>
      <c r="H76" s="678">
        <v>0</v>
      </c>
      <c r="I76" s="665">
        <v>1</v>
      </c>
      <c r="J76" s="665">
        <v>154.36000000000001</v>
      </c>
      <c r="K76" s="678">
        <v>1</v>
      </c>
      <c r="L76" s="665">
        <v>1</v>
      </c>
      <c r="M76" s="666">
        <v>154.36000000000001</v>
      </c>
    </row>
    <row r="77" spans="1:13" ht="14.4" customHeight="1" x14ac:dyDescent="0.3">
      <c r="A77" s="661" t="s">
        <v>3570</v>
      </c>
      <c r="B77" s="662" t="s">
        <v>3296</v>
      </c>
      <c r="C77" s="662" t="s">
        <v>2312</v>
      </c>
      <c r="D77" s="662" t="s">
        <v>1539</v>
      </c>
      <c r="E77" s="662" t="s">
        <v>2313</v>
      </c>
      <c r="F77" s="665"/>
      <c r="G77" s="665"/>
      <c r="H77" s="678">
        <v>0</v>
      </c>
      <c r="I77" s="665">
        <v>1</v>
      </c>
      <c r="J77" s="665">
        <v>53.57</v>
      </c>
      <c r="K77" s="678">
        <v>1</v>
      </c>
      <c r="L77" s="665">
        <v>1</v>
      </c>
      <c r="M77" s="666">
        <v>53.57</v>
      </c>
    </row>
    <row r="78" spans="1:13" ht="14.4" customHeight="1" x14ac:dyDescent="0.3">
      <c r="A78" s="661" t="s">
        <v>3538</v>
      </c>
      <c r="B78" s="662" t="s">
        <v>3308</v>
      </c>
      <c r="C78" s="662" t="s">
        <v>4940</v>
      </c>
      <c r="D78" s="662" t="s">
        <v>1524</v>
      </c>
      <c r="E78" s="662" t="s">
        <v>3809</v>
      </c>
      <c r="F78" s="665"/>
      <c r="G78" s="665"/>
      <c r="H78" s="678">
        <v>0</v>
      </c>
      <c r="I78" s="665">
        <v>1</v>
      </c>
      <c r="J78" s="665">
        <v>407.55</v>
      </c>
      <c r="K78" s="678">
        <v>1</v>
      </c>
      <c r="L78" s="665">
        <v>1</v>
      </c>
      <c r="M78" s="666">
        <v>407.55</v>
      </c>
    </row>
    <row r="79" spans="1:13" ht="14.4" customHeight="1" x14ac:dyDescent="0.3">
      <c r="A79" s="661" t="s">
        <v>3538</v>
      </c>
      <c r="B79" s="662" t="s">
        <v>3308</v>
      </c>
      <c r="C79" s="662" t="s">
        <v>1523</v>
      </c>
      <c r="D79" s="662" t="s">
        <v>1524</v>
      </c>
      <c r="E79" s="662" t="s">
        <v>1525</v>
      </c>
      <c r="F79" s="665"/>
      <c r="G79" s="665"/>
      <c r="H79" s="678">
        <v>0</v>
      </c>
      <c r="I79" s="665">
        <v>5</v>
      </c>
      <c r="J79" s="665">
        <v>2716.95</v>
      </c>
      <c r="K79" s="678">
        <v>1</v>
      </c>
      <c r="L79" s="665">
        <v>5</v>
      </c>
      <c r="M79" s="666">
        <v>2716.95</v>
      </c>
    </row>
    <row r="80" spans="1:13" ht="14.4" customHeight="1" x14ac:dyDescent="0.3">
      <c r="A80" s="661" t="s">
        <v>3538</v>
      </c>
      <c r="B80" s="662" t="s">
        <v>3308</v>
      </c>
      <c r="C80" s="662" t="s">
        <v>3587</v>
      </c>
      <c r="D80" s="662" t="s">
        <v>1524</v>
      </c>
      <c r="E80" s="662" t="s">
        <v>3588</v>
      </c>
      <c r="F80" s="665"/>
      <c r="G80" s="665"/>
      <c r="H80" s="678">
        <v>0</v>
      </c>
      <c r="I80" s="665">
        <v>2</v>
      </c>
      <c r="J80" s="665">
        <v>1847.48</v>
      </c>
      <c r="K80" s="678">
        <v>1</v>
      </c>
      <c r="L80" s="665">
        <v>2</v>
      </c>
      <c r="M80" s="666">
        <v>1847.48</v>
      </c>
    </row>
    <row r="81" spans="1:13" ht="14.4" customHeight="1" x14ac:dyDescent="0.3">
      <c r="A81" s="661" t="s">
        <v>3538</v>
      </c>
      <c r="B81" s="662" t="s">
        <v>3349</v>
      </c>
      <c r="C81" s="662" t="s">
        <v>1641</v>
      </c>
      <c r="D81" s="662" t="s">
        <v>1557</v>
      </c>
      <c r="E81" s="662" t="s">
        <v>3351</v>
      </c>
      <c r="F81" s="665"/>
      <c r="G81" s="665"/>
      <c r="H81" s="678">
        <v>0</v>
      </c>
      <c r="I81" s="665">
        <v>9</v>
      </c>
      <c r="J81" s="665">
        <v>1384.92</v>
      </c>
      <c r="K81" s="678">
        <v>1</v>
      </c>
      <c r="L81" s="665">
        <v>9</v>
      </c>
      <c r="M81" s="666">
        <v>1384.92</v>
      </c>
    </row>
    <row r="82" spans="1:13" ht="14.4" customHeight="1" x14ac:dyDescent="0.3">
      <c r="A82" s="661" t="s">
        <v>3538</v>
      </c>
      <c r="B82" s="662" t="s">
        <v>3444</v>
      </c>
      <c r="C82" s="662" t="s">
        <v>3878</v>
      </c>
      <c r="D82" s="662" t="s">
        <v>3879</v>
      </c>
      <c r="E82" s="662" t="s">
        <v>3880</v>
      </c>
      <c r="F82" s="665">
        <v>1</v>
      </c>
      <c r="G82" s="665">
        <v>48.42</v>
      </c>
      <c r="H82" s="678">
        <v>1</v>
      </c>
      <c r="I82" s="665"/>
      <c r="J82" s="665"/>
      <c r="K82" s="678">
        <v>0</v>
      </c>
      <c r="L82" s="665">
        <v>1</v>
      </c>
      <c r="M82" s="666">
        <v>48.42</v>
      </c>
    </row>
    <row r="83" spans="1:13" ht="14.4" customHeight="1" x14ac:dyDescent="0.3">
      <c r="A83" s="661" t="s">
        <v>3539</v>
      </c>
      <c r="B83" s="662" t="s">
        <v>3295</v>
      </c>
      <c r="C83" s="662" t="s">
        <v>3048</v>
      </c>
      <c r="D83" s="662" t="s">
        <v>1375</v>
      </c>
      <c r="E83" s="662" t="s">
        <v>3481</v>
      </c>
      <c r="F83" s="665"/>
      <c r="G83" s="665"/>
      <c r="H83" s="678">
        <v>0</v>
      </c>
      <c r="I83" s="665">
        <v>1</v>
      </c>
      <c r="J83" s="665">
        <v>28.81</v>
      </c>
      <c r="K83" s="678">
        <v>1</v>
      </c>
      <c r="L83" s="665">
        <v>1</v>
      </c>
      <c r="M83" s="666">
        <v>28.81</v>
      </c>
    </row>
    <row r="84" spans="1:13" ht="14.4" customHeight="1" x14ac:dyDescent="0.3">
      <c r="A84" s="661" t="s">
        <v>3539</v>
      </c>
      <c r="B84" s="662" t="s">
        <v>3308</v>
      </c>
      <c r="C84" s="662" t="s">
        <v>1523</v>
      </c>
      <c r="D84" s="662" t="s">
        <v>1524</v>
      </c>
      <c r="E84" s="662" t="s">
        <v>1525</v>
      </c>
      <c r="F84" s="665"/>
      <c r="G84" s="665"/>
      <c r="H84" s="678">
        <v>0</v>
      </c>
      <c r="I84" s="665">
        <v>1</v>
      </c>
      <c r="J84" s="665">
        <v>543.39</v>
      </c>
      <c r="K84" s="678">
        <v>1</v>
      </c>
      <c r="L84" s="665">
        <v>1</v>
      </c>
      <c r="M84" s="666">
        <v>543.39</v>
      </c>
    </row>
    <row r="85" spans="1:13" ht="14.4" customHeight="1" x14ac:dyDescent="0.3">
      <c r="A85" s="661" t="s">
        <v>3539</v>
      </c>
      <c r="B85" s="662" t="s">
        <v>3349</v>
      </c>
      <c r="C85" s="662" t="s">
        <v>1641</v>
      </c>
      <c r="D85" s="662" t="s">
        <v>1557</v>
      </c>
      <c r="E85" s="662" t="s">
        <v>3351</v>
      </c>
      <c r="F85" s="665"/>
      <c r="G85" s="665"/>
      <c r="H85" s="678">
        <v>0</v>
      </c>
      <c r="I85" s="665">
        <v>10</v>
      </c>
      <c r="J85" s="665">
        <v>1530.6399999999999</v>
      </c>
      <c r="K85" s="678">
        <v>1</v>
      </c>
      <c r="L85" s="665">
        <v>10</v>
      </c>
      <c r="M85" s="666">
        <v>1530.6399999999999</v>
      </c>
    </row>
    <row r="86" spans="1:13" ht="14.4" customHeight="1" x14ac:dyDescent="0.3">
      <c r="A86" s="661" t="s">
        <v>3539</v>
      </c>
      <c r="B86" s="662" t="s">
        <v>3405</v>
      </c>
      <c r="C86" s="662" t="s">
        <v>3061</v>
      </c>
      <c r="D86" s="662" t="s">
        <v>3494</v>
      </c>
      <c r="E86" s="662" t="s">
        <v>3495</v>
      </c>
      <c r="F86" s="665"/>
      <c r="G86" s="665"/>
      <c r="H86" s="678">
        <v>0</v>
      </c>
      <c r="I86" s="665">
        <v>1</v>
      </c>
      <c r="J86" s="665">
        <v>15.57</v>
      </c>
      <c r="K86" s="678">
        <v>1</v>
      </c>
      <c r="L86" s="665">
        <v>1</v>
      </c>
      <c r="M86" s="666">
        <v>15.57</v>
      </c>
    </row>
    <row r="87" spans="1:13" ht="14.4" customHeight="1" x14ac:dyDescent="0.3">
      <c r="A87" s="661" t="s">
        <v>3539</v>
      </c>
      <c r="B87" s="662" t="s">
        <v>3409</v>
      </c>
      <c r="C87" s="662" t="s">
        <v>4047</v>
      </c>
      <c r="D87" s="662" t="s">
        <v>4048</v>
      </c>
      <c r="E87" s="662" t="s">
        <v>4049</v>
      </c>
      <c r="F87" s="665"/>
      <c r="G87" s="665"/>
      <c r="H87" s="678">
        <v>0</v>
      </c>
      <c r="I87" s="665">
        <v>2</v>
      </c>
      <c r="J87" s="665">
        <v>127.5</v>
      </c>
      <c r="K87" s="678">
        <v>1</v>
      </c>
      <c r="L87" s="665">
        <v>2</v>
      </c>
      <c r="M87" s="666">
        <v>127.5</v>
      </c>
    </row>
    <row r="88" spans="1:13" ht="14.4" customHeight="1" x14ac:dyDescent="0.3">
      <c r="A88" s="661" t="s">
        <v>3539</v>
      </c>
      <c r="B88" s="662" t="s">
        <v>3412</v>
      </c>
      <c r="C88" s="662" t="s">
        <v>1574</v>
      </c>
      <c r="D88" s="662" t="s">
        <v>3413</v>
      </c>
      <c r="E88" s="662" t="s">
        <v>1568</v>
      </c>
      <c r="F88" s="665"/>
      <c r="G88" s="665"/>
      <c r="H88" s="678">
        <v>0</v>
      </c>
      <c r="I88" s="665">
        <v>42</v>
      </c>
      <c r="J88" s="665">
        <v>2839.62</v>
      </c>
      <c r="K88" s="678">
        <v>1</v>
      </c>
      <c r="L88" s="665">
        <v>42</v>
      </c>
      <c r="M88" s="666">
        <v>2839.62</v>
      </c>
    </row>
    <row r="89" spans="1:13" ht="14.4" customHeight="1" x14ac:dyDescent="0.3">
      <c r="A89" s="661" t="s">
        <v>3539</v>
      </c>
      <c r="B89" s="662" t="s">
        <v>3412</v>
      </c>
      <c r="C89" s="662" t="s">
        <v>3645</v>
      </c>
      <c r="D89" s="662" t="s">
        <v>3646</v>
      </c>
      <c r="E89" s="662" t="s">
        <v>2426</v>
      </c>
      <c r="F89" s="665"/>
      <c r="G89" s="665"/>
      <c r="H89" s="678">
        <v>0</v>
      </c>
      <c r="I89" s="665">
        <v>10</v>
      </c>
      <c r="J89" s="665">
        <v>1319.3000000000002</v>
      </c>
      <c r="K89" s="678">
        <v>1</v>
      </c>
      <c r="L89" s="665">
        <v>10</v>
      </c>
      <c r="M89" s="666">
        <v>1319.3000000000002</v>
      </c>
    </row>
    <row r="90" spans="1:13" ht="14.4" customHeight="1" x14ac:dyDescent="0.3">
      <c r="A90" s="661" t="s">
        <v>3540</v>
      </c>
      <c r="B90" s="662" t="s">
        <v>3295</v>
      </c>
      <c r="C90" s="662" t="s">
        <v>1374</v>
      </c>
      <c r="D90" s="662" t="s">
        <v>1375</v>
      </c>
      <c r="E90" s="662" t="s">
        <v>1376</v>
      </c>
      <c r="F90" s="665"/>
      <c r="G90" s="665"/>
      <c r="H90" s="678">
        <v>0</v>
      </c>
      <c r="I90" s="665">
        <v>1</v>
      </c>
      <c r="J90" s="665">
        <v>167.33</v>
      </c>
      <c r="K90" s="678">
        <v>1</v>
      </c>
      <c r="L90" s="665">
        <v>1</v>
      </c>
      <c r="M90" s="666">
        <v>167.33</v>
      </c>
    </row>
    <row r="91" spans="1:13" ht="14.4" customHeight="1" x14ac:dyDescent="0.3">
      <c r="A91" s="661" t="s">
        <v>3540</v>
      </c>
      <c r="B91" s="662" t="s">
        <v>3295</v>
      </c>
      <c r="C91" s="662" t="s">
        <v>4626</v>
      </c>
      <c r="D91" s="662" t="s">
        <v>2738</v>
      </c>
      <c r="E91" s="662" t="s">
        <v>4627</v>
      </c>
      <c r="F91" s="665"/>
      <c r="G91" s="665"/>
      <c r="H91" s="678"/>
      <c r="I91" s="665">
        <v>2</v>
      </c>
      <c r="J91" s="665">
        <v>0</v>
      </c>
      <c r="K91" s="678"/>
      <c r="L91" s="665">
        <v>2</v>
      </c>
      <c r="M91" s="666">
        <v>0</v>
      </c>
    </row>
    <row r="92" spans="1:13" ht="14.4" customHeight="1" x14ac:dyDescent="0.3">
      <c r="A92" s="661" t="s">
        <v>3540</v>
      </c>
      <c r="B92" s="662" t="s">
        <v>3417</v>
      </c>
      <c r="C92" s="662" t="s">
        <v>4598</v>
      </c>
      <c r="D92" s="662" t="s">
        <v>3418</v>
      </c>
      <c r="E92" s="662" t="s">
        <v>4599</v>
      </c>
      <c r="F92" s="665"/>
      <c r="G92" s="665"/>
      <c r="H92" s="678">
        <v>0</v>
      </c>
      <c r="I92" s="665">
        <v>41</v>
      </c>
      <c r="J92" s="665">
        <v>5231.05</v>
      </c>
      <c r="K92" s="678">
        <v>1</v>
      </c>
      <c r="L92" s="665">
        <v>41</v>
      </c>
      <c r="M92" s="666">
        <v>5231.05</v>
      </c>
    </row>
    <row r="93" spans="1:13" ht="14.4" customHeight="1" x14ac:dyDescent="0.3">
      <c r="A93" s="661" t="s">
        <v>3540</v>
      </c>
      <c r="B93" s="662" t="s">
        <v>3298</v>
      </c>
      <c r="C93" s="662" t="s">
        <v>2348</v>
      </c>
      <c r="D93" s="662" t="s">
        <v>1405</v>
      </c>
      <c r="E93" s="662" t="s">
        <v>2349</v>
      </c>
      <c r="F93" s="665"/>
      <c r="G93" s="665"/>
      <c r="H93" s="678"/>
      <c r="I93" s="665">
        <v>1</v>
      </c>
      <c r="J93" s="665">
        <v>0</v>
      </c>
      <c r="K93" s="678"/>
      <c r="L93" s="665">
        <v>1</v>
      </c>
      <c r="M93" s="666">
        <v>0</v>
      </c>
    </row>
    <row r="94" spans="1:13" ht="14.4" customHeight="1" x14ac:dyDescent="0.3">
      <c r="A94" s="661" t="s">
        <v>3540</v>
      </c>
      <c r="B94" s="662" t="s">
        <v>3298</v>
      </c>
      <c r="C94" s="662" t="s">
        <v>1404</v>
      </c>
      <c r="D94" s="662" t="s">
        <v>1405</v>
      </c>
      <c r="E94" s="662" t="s">
        <v>1406</v>
      </c>
      <c r="F94" s="665"/>
      <c r="G94" s="665"/>
      <c r="H94" s="678"/>
      <c r="I94" s="665">
        <v>1</v>
      </c>
      <c r="J94" s="665">
        <v>0</v>
      </c>
      <c r="K94" s="678"/>
      <c r="L94" s="665">
        <v>1</v>
      </c>
      <c r="M94" s="666">
        <v>0</v>
      </c>
    </row>
    <row r="95" spans="1:13" ht="14.4" customHeight="1" x14ac:dyDescent="0.3">
      <c r="A95" s="661" t="s">
        <v>3540</v>
      </c>
      <c r="B95" s="662" t="s">
        <v>3308</v>
      </c>
      <c r="C95" s="662" t="s">
        <v>1523</v>
      </c>
      <c r="D95" s="662" t="s">
        <v>1524</v>
      </c>
      <c r="E95" s="662" t="s">
        <v>1525</v>
      </c>
      <c r="F95" s="665"/>
      <c r="G95" s="665"/>
      <c r="H95" s="678">
        <v>0</v>
      </c>
      <c r="I95" s="665">
        <v>1</v>
      </c>
      <c r="J95" s="665">
        <v>543.39</v>
      </c>
      <c r="K95" s="678">
        <v>1</v>
      </c>
      <c r="L95" s="665">
        <v>1</v>
      </c>
      <c r="M95" s="666">
        <v>543.39</v>
      </c>
    </row>
    <row r="96" spans="1:13" ht="14.4" customHeight="1" x14ac:dyDescent="0.3">
      <c r="A96" s="661" t="s">
        <v>3540</v>
      </c>
      <c r="B96" s="662" t="s">
        <v>3341</v>
      </c>
      <c r="C96" s="662" t="s">
        <v>4600</v>
      </c>
      <c r="D96" s="662" t="s">
        <v>4601</v>
      </c>
      <c r="E96" s="662" t="s">
        <v>4602</v>
      </c>
      <c r="F96" s="665">
        <v>2</v>
      </c>
      <c r="G96" s="665">
        <v>165.98</v>
      </c>
      <c r="H96" s="678">
        <v>1</v>
      </c>
      <c r="I96" s="665"/>
      <c r="J96" s="665"/>
      <c r="K96" s="678">
        <v>0</v>
      </c>
      <c r="L96" s="665">
        <v>2</v>
      </c>
      <c r="M96" s="666">
        <v>165.98</v>
      </c>
    </row>
    <row r="97" spans="1:13" ht="14.4" customHeight="1" x14ac:dyDescent="0.3">
      <c r="A97" s="661" t="s">
        <v>3540</v>
      </c>
      <c r="B97" s="662" t="s">
        <v>3349</v>
      </c>
      <c r="C97" s="662" t="s">
        <v>1641</v>
      </c>
      <c r="D97" s="662" t="s">
        <v>1557</v>
      </c>
      <c r="E97" s="662" t="s">
        <v>3351</v>
      </c>
      <c r="F97" s="665"/>
      <c r="G97" s="665"/>
      <c r="H97" s="678">
        <v>0</v>
      </c>
      <c r="I97" s="665">
        <v>10</v>
      </c>
      <c r="J97" s="665">
        <v>1539.2800000000002</v>
      </c>
      <c r="K97" s="678">
        <v>1</v>
      </c>
      <c r="L97" s="665">
        <v>10</v>
      </c>
      <c r="M97" s="666">
        <v>1539.2800000000002</v>
      </c>
    </row>
    <row r="98" spans="1:13" ht="14.4" customHeight="1" x14ac:dyDescent="0.3">
      <c r="A98" s="661" t="s">
        <v>3540</v>
      </c>
      <c r="B98" s="662" t="s">
        <v>3362</v>
      </c>
      <c r="C98" s="662" t="s">
        <v>1612</v>
      </c>
      <c r="D98" s="662" t="s">
        <v>1613</v>
      </c>
      <c r="E98" s="662" t="s">
        <v>3096</v>
      </c>
      <c r="F98" s="665"/>
      <c r="G98" s="665"/>
      <c r="H98" s="678">
        <v>0</v>
      </c>
      <c r="I98" s="665">
        <v>5</v>
      </c>
      <c r="J98" s="665">
        <v>558.59999999999991</v>
      </c>
      <c r="K98" s="678">
        <v>1</v>
      </c>
      <c r="L98" s="665">
        <v>5</v>
      </c>
      <c r="M98" s="666">
        <v>558.59999999999991</v>
      </c>
    </row>
    <row r="99" spans="1:13" ht="14.4" customHeight="1" x14ac:dyDescent="0.3">
      <c r="A99" s="661" t="s">
        <v>3540</v>
      </c>
      <c r="B99" s="662" t="s">
        <v>5680</v>
      </c>
      <c r="C99" s="662" t="s">
        <v>4579</v>
      </c>
      <c r="D99" s="662" t="s">
        <v>3989</v>
      </c>
      <c r="E99" s="662" t="s">
        <v>3855</v>
      </c>
      <c r="F99" s="665">
        <v>1</v>
      </c>
      <c r="G99" s="665">
        <v>212.59</v>
      </c>
      <c r="H99" s="678">
        <v>1</v>
      </c>
      <c r="I99" s="665"/>
      <c r="J99" s="665"/>
      <c r="K99" s="678">
        <v>0</v>
      </c>
      <c r="L99" s="665">
        <v>1</v>
      </c>
      <c r="M99" s="666">
        <v>212.59</v>
      </c>
    </row>
    <row r="100" spans="1:13" ht="14.4" customHeight="1" x14ac:dyDescent="0.3">
      <c r="A100" s="661" t="s">
        <v>3540</v>
      </c>
      <c r="B100" s="662" t="s">
        <v>5680</v>
      </c>
      <c r="C100" s="662" t="s">
        <v>3853</v>
      </c>
      <c r="D100" s="662" t="s">
        <v>3854</v>
      </c>
      <c r="E100" s="662" t="s">
        <v>3855</v>
      </c>
      <c r="F100" s="665"/>
      <c r="G100" s="665"/>
      <c r="H100" s="678">
        <v>0</v>
      </c>
      <c r="I100" s="665">
        <v>4</v>
      </c>
      <c r="J100" s="665">
        <v>478.8</v>
      </c>
      <c r="K100" s="678">
        <v>1</v>
      </c>
      <c r="L100" s="665">
        <v>4</v>
      </c>
      <c r="M100" s="666">
        <v>478.8</v>
      </c>
    </row>
    <row r="101" spans="1:13" ht="14.4" customHeight="1" x14ac:dyDescent="0.3">
      <c r="A101" s="661" t="s">
        <v>3540</v>
      </c>
      <c r="B101" s="662" t="s">
        <v>3444</v>
      </c>
      <c r="C101" s="662" t="s">
        <v>2283</v>
      </c>
      <c r="D101" s="662" t="s">
        <v>2205</v>
      </c>
      <c r="E101" s="662" t="s">
        <v>3021</v>
      </c>
      <c r="F101" s="665"/>
      <c r="G101" s="665"/>
      <c r="H101" s="678">
        <v>0</v>
      </c>
      <c r="I101" s="665">
        <v>2</v>
      </c>
      <c r="J101" s="665">
        <v>96.84</v>
      </c>
      <c r="K101" s="678">
        <v>1</v>
      </c>
      <c r="L101" s="665">
        <v>2</v>
      </c>
      <c r="M101" s="666">
        <v>96.84</v>
      </c>
    </row>
    <row r="102" spans="1:13" ht="14.4" customHeight="1" x14ac:dyDescent="0.3">
      <c r="A102" s="661" t="s">
        <v>3540</v>
      </c>
      <c r="B102" s="662" t="s">
        <v>3444</v>
      </c>
      <c r="C102" s="662" t="s">
        <v>4616</v>
      </c>
      <c r="D102" s="662" t="s">
        <v>2205</v>
      </c>
      <c r="E102" s="662" t="s">
        <v>4617</v>
      </c>
      <c r="F102" s="665"/>
      <c r="G102" s="665"/>
      <c r="H102" s="678"/>
      <c r="I102" s="665">
        <v>1</v>
      </c>
      <c r="J102" s="665">
        <v>0</v>
      </c>
      <c r="K102" s="678"/>
      <c r="L102" s="665">
        <v>1</v>
      </c>
      <c r="M102" s="666">
        <v>0</v>
      </c>
    </row>
    <row r="103" spans="1:13" ht="14.4" customHeight="1" x14ac:dyDescent="0.3">
      <c r="A103" s="661" t="s">
        <v>3540</v>
      </c>
      <c r="B103" s="662" t="s">
        <v>3445</v>
      </c>
      <c r="C103" s="662" t="s">
        <v>3828</v>
      </c>
      <c r="D103" s="662" t="s">
        <v>3829</v>
      </c>
      <c r="E103" s="662" t="s">
        <v>2247</v>
      </c>
      <c r="F103" s="665"/>
      <c r="G103" s="665"/>
      <c r="H103" s="678">
        <v>0</v>
      </c>
      <c r="I103" s="665">
        <v>2</v>
      </c>
      <c r="J103" s="665">
        <v>281.89999999999998</v>
      </c>
      <c r="K103" s="678">
        <v>1</v>
      </c>
      <c r="L103" s="665">
        <v>2</v>
      </c>
      <c r="M103" s="666">
        <v>281.89999999999998</v>
      </c>
    </row>
    <row r="104" spans="1:13" ht="14.4" customHeight="1" x14ac:dyDescent="0.3">
      <c r="A104" s="661" t="s">
        <v>3540</v>
      </c>
      <c r="B104" s="662" t="s">
        <v>3445</v>
      </c>
      <c r="C104" s="662" t="s">
        <v>2309</v>
      </c>
      <c r="D104" s="662" t="s">
        <v>2310</v>
      </c>
      <c r="E104" s="662" t="s">
        <v>3446</v>
      </c>
      <c r="F104" s="665"/>
      <c r="G104" s="665"/>
      <c r="H104" s="678">
        <v>0</v>
      </c>
      <c r="I104" s="665">
        <v>1</v>
      </c>
      <c r="J104" s="665">
        <v>93.96</v>
      </c>
      <c r="K104" s="678">
        <v>1</v>
      </c>
      <c r="L104" s="665">
        <v>1</v>
      </c>
      <c r="M104" s="666">
        <v>93.96</v>
      </c>
    </row>
    <row r="105" spans="1:13" ht="14.4" customHeight="1" x14ac:dyDescent="0.3">
      <c r="A105" s="661" t="s">
        <v>3540</v>
      </c>
      <c r="B105" s="662" t="s">
        <v>3445</v>
      </c>
      <c r="C105" s="662" t="s">
        <v>4634</v>
      </c>
      <c r="D105" s="662" t="s">
        <v>4635</v>
      </c>
      <c r="E105" s="662" t="s">
        <v>2247</v>
      </c>
      <c r="F105" s="665">
        <v>2</v>
      </c>
      <c r="G105" s="665">
        <v>281.89999999999998</v>
      </c>
      <c r="H105" s="678">
        <v>1</v>
      </c>
      <c r="I105" s="665"/>
      <c r="J105" s="665"/>
      <c r="K105" s="678">
        <v>0</v>
      </c>
      <c r="L105" s="665">
        <v>2</v>
      </c>
      <c r="M105" s="666">
        <v>281.89999999999998</v>
      </c>
    </row>
    <row r="106" spans="1:13" ht="14.4" customHeight="1" x14ac:dyDescent="0.3">
      <c r="A106" s="661" t="s">
        <v>3540</v>
      </c>
      <c r="B106" s="662" t="s">
        <v>3405</v>
      </c>
      <c r="C106" s="662" t="s">
        <v>3061</v>
      </c>
      <c r="D106" s="662" t="s">
        <v>3494</v>
      </c>
      <c r="E106" s="662" t="s">
        <v>3495</v>
      </c>
      <c r="F106" s="665"/>
      <c r="G106" s="665"/>
      <c r="H106" s="678">
        <v>0</v>
      </c>
      <c r="I106" s="665">
        <v>2</v>
      </c>
      <c r="J106" s="665">
        <v>31.14</v>
      </c>
      <c r="K106" s="678">
        <v>1</v>
      </c>
      <c r="L106" s="665">
        <v>2</v>
      </c>
      <c r="M106" s="666">
        <v>31.14</v>
      </c>
    </row>
    <row r="107" spans="1:13" ht="14.4" customHeight="1" x14ac:dyDescent="0.3">
      <c r="A107" s="661" t="s">
        <v>3540</v>
      </c>
      <c r="B107" s="662" t="s">
        <v>3405</v>
      </c>
      <c r="C107" s="662" t="s">
        <v>2315</v>
      </c>
      <c r="D107" s="662" t="s">
        <v>3448</v>
      </c>
      <c r="E107" s="662" t="s">
        <v>3449</v>
      </c>
      <c r="F107" s="665"/>
      <c r="G107" s="665"/>
      <c r="H107" s="678">
        <v>0</v>
      </c>
      <c r="I107" s="665">
        <v>5</v>
      </c>
      <c r="J107" s="665">
        <v>29.439999999999998</v>
      </c>
      <c r="K107" s="678">
        <v>1</v>
      </c>
      <c r="L107" s="665">
        <v>5</v>
      </c>
      <c r="M107" s="666">
        <v>29.439999999999998</v>
      </c>
    </row>
    <row r="108" spans="1:13" ht="14.4" customHeight="1" x14ac:dyDescent="0.3">
      <c r="A108" s="661" t="s">
        <v>3540</v>
      </c>
      <c r="B108" s="662" t="s">
        <v>3405</v>
      </c>
      <c r="C108" s="662" t="s">
        <v>4652</v>
      </c>
      <c r="D108" s="662" t="s">
        <v>4653</v>
      </c>
      <c r="E108" s="662" t="s">
        <v>3449</v>
      </c>
      <c r="F108" s="665">
        <v>2</v>
      </c>
      <c r="G108" s="665">
        <v>9.4</v>
      </c>
      <c r="H108" s="678">
        <v>1</v>
      </c>
      <c r="I108" s="665"/>
      <c r="J108" s="665"/>
      <c r="K108" s="678">
        <v>0</v>
      </c>
      <c r="L108" s="665">
        <v>2</v>
      </c>
      <c r="M108" s="666">
        <v>9.4</v>
      </c>
    </row>
    <row r="109" spans="1:13" ht="14.4" customHeight="1" x14ac:dyDescent="0.3">
      <c r="A109" s="661" t="s">
        <v>3540</v>
      </c>
      <c r="B109" s="662" t="s">
        <v>5682</v>
      </c>
      <c r="C109" s="662" t="s">
        <v>4638</v>
      </c>
      <c r="D109" s="662" t="s">
        <v>4639</v>
      </c>
      <c r="E109" s="662" t="s">
        <v>1354</v>
      </c>
      <c r="F109" s="665"/>
      <c r="G109" s="665"/>
      <c r="H109" s="678">
        <v>0</v>
      </c>
      <c r="I109" s="665">
        <v>6</v>
      </c>
      <c r="J109" s="665">
        <v>10685.28</v>
      </c>
      <c r="K109" s="678">
        <v>1</v>
      </c>
      <c r="L109" s="665">
        <v>6</v>
      </c>
      <c r="M109" s="666">
        <v>10685.28</v>
      </c>
    </row>
    <row r="110" spans="1:13" ht="14.4" customHeight="1" x14ac:dyDescent="0.3">
      <c r="A110" s="661" t="s">
        <v>3540</v>
      </c>
      <c r="B110" s="662" t="s">
        <v>3410</v>
      </c>
      <c r="C110" s="662" t="s">
        <v>4580</v>
      </c>
      <c r="D110" s="662" t="s">
        <v>4581</v>
      </c>
      <c r="E110" s="662" t="s">
        <v>4582</v>
      </c>
      <c r="F110" s="665"/>
      <c r="G110" s="665"/>
      <c r="H110" s="678"/>
      <c r="I110" s="665">
        <v>1</v>
      </c>
      <c r="J110" s="665">
        <v>0</v>
      </c>
      <c r="K110" s="678"/>
      <c r="L110" s="665">
        <v>1</v>
      </c>
      <c r="M110" s="666">
        <v>0</v>
      </c>
    </row>
    <row r="111" spans="1:13" ht="14.4" customHeight="1" x14ac:dyDescent="0.3">
      <c r="A111" s="661" t="s">
        <v>3540</v>
      </c>
      <c r="B111" s="662" t="s">
        <v>3296</v>
      </c>
      <c r="C111" s="662" t="s">
        <v>2312</v>
      </c>
      <c r="D111" s="662" t="s">
        <v>1539</v>
      </c>
      <c r="E111" s="662" t="s">
        <v>2313</v>
      </c>
      <c r="F111" s="665"/>
      <c r="G111" s="665"/>
      <c r="H111" s="678">
        <v>0</v>
      </c>
      <c r="I111" s="665">
        <v>1</v>
      </c>
      <c r="J111" s="665">
        <v>53.57</v>
      </c>
      <c r="K111" s="678">
        <v>1</v>
      </c>
      <c r="L111" s="665">
        <v>1</v>
      </c>
      <c r="M111" s="666">
        <v>53.57</v>
      </c>
    </row>
    <row r="112" spans="1:13" ht="14.4" customHeight="1" x14ac:dyDescent="0.3">
      <c r="A112" s="661" t="s">
        <v>3540</v>
      </c>
      <c r="B112" s="662" t="s">
        <v>3296</v>
      </c>
      <c r="C112" s="662" t="s">
        <v>1538</v>
      </c>
      <c r="D112" s="662" t="s">
        <v>1539</v>
      </c>
      <c r="E112" s="662" t="s">
        <v>1540</v>
      </c>
      <c r="F112" s="665"/>
      <c r="G112" s="665"/>
      <c r="H112" s="678">
        <v>0</v>
      </c>
      <c r="I112" s="665">
        <v>15</v>
      </c>
      <c r="J112" s="665">
        <v>2009.1000000000001</v>
      </c>
      <c r="K112" s="678">
        <v>1</v>
      </c>
      <c r="L112" s="665">
        <v>15</v>
      </c>
      <c r="M112" s="666">
        <v>2009.1000000000001</v>
      </c>
    </row>
    <row r="113" spans="1:13" ht="14.4" customHeight="1" x14ac:dyDescent="0.3">
      <c r="A113" s="661" t="s">
        <v>3571</v>
      </c>
      <c r="B113" s="662" t="s">
        <v>3349</v>
      </c>
      <c r="C113" s="662" t="s">
        <v>1556</v>
      </c>
      <c r="D113" s="662" t="s">
        <v>1557</v>
      </c>
      <c r="E113" s="662" t="s">
        <v>3350</v>
      </c>
      <c r="F113" s="665"/>
      <c r="G113" s="665"/>
      <c r="H113" s="678">
        <v>0</v>
      </c>
      <c r="I113" s="665">
        <v>1</v>
      </c>
      <c r="J113" s="665">
        <v>225.06</v>
      </c>
      <c r="K113" s="678">
        <v>1</v>
      </c>
      <c r="L113" s="665">
        <v>1</v>
      </c>
      <c r="M113" s="666">
        <v>225.06</v>
      </c>
    </row>
    <row r="114" spans="1:13" ht="14.4" customHeight="1" x14ac:dyDescent="0.3">
      <c r="A114" s="661" t="s">
        <v>3541</v>
      </c>
      <c r="B114" s="662" t="s">
        <v>3298</v>
      </c>
      <c r="C114" s="662" t="s">
        <v>2348</v>
      </c>
      <c r="D114" s="662" t="s">
        <v>1405</v>
      </c>
      <c r="E114" s="662" t="s">
        <v>2349</v>
      </c>
      <c r="F114" s="665"/>
      <c r="G114" s="665"/>
      <c r="H114" s="678"/>
      <c r="I114" s="665">
        <v>3</v>
      </c>
      <c r="J114" s="665">
        <v>0</v>
      </c>
      <c r="K114" s="678"/>
      <c r="L114" s="665">
        <v>3</v>
      </c>
      <c r="M114" s="666">
        <v>0</v>
      </c>
    </row>
    <row r="115" spans="1:13" ht="14.4" customHeight="1" x14ac:dyDescent="0.3">
      <c r="A115" s="661" t="s">
        <v>3541</v>
      </c>
      <c r="B115" s="662" t="s">
        <v>3298</v>
      </c>
      <c r="C115" s="662" t="s">
        <v>1404</v>
      </c>
      <c r="D115" s="662" t="s">
        <v>1405</v>
      </c>
      <c r="E115" s="662" t="s">
        <v>1406</v>
      </c>
      <c r="F115" s="665"/>
      <c r="G115" s="665"/>
      <c r="H115" s="678"/>
      <c r="I115" s="665">
        <v>10</v>
      </c>
      <c r="J115" s="665">
        <v>0</v>
      </c>
      <c r="K115" s="678"/>
      <c r="L115" s="665">
        <v>10</v>
      </c>
      <c r="M115" s="666">
        <v>0</v>
      </c>
    </row>
    <row r="116" spans="1:13" ht="14.4" customHeight="1" x14ac:dyDescent="0.3">
      <c r="A116" s="661" t="s">
        <v>3541</v>
      </c>
      <c r="B116" s="662" t="s">
        <v>3308</v>
      </c>
      <c r="C116" s="662" t="s">
        <v>1523</v>
      </c>
      <c r="D116" s="662" t="s">
        <v>1524</v>
      </c>
      <c r="E116" s="662" t="s">
        <v>1525</v>
      </c>
      <c r="F116" s="665"/>
      <c r="G116" s="665"/>
      <c r="H116" s="678">
        <v>0</v>
      </c>
      <c r="I116" s="665">
        <v>3</v>
      </c>
      <c r="J116" s="665">
        <v>1630.17</v>
      </c>
      <c r="K116" s="678">
        <v>1</v>
      </c>
      <c r="L116" s="665">
        <v>3</v>
      </c>
      <c r="M116" s="666">
        <v>1630.17</v>
      </c>
    </row>
    <row r="117" spans="1:13" ht="14.4" customHeight="1" x14ac:dyDescent="0.3">
      <c r="A117" s="661" t="s">
        <v>3541</v>
      </c>
      <c r="B117" s="662" t="s">
        <v>3431</v>
      </c>
      <c r="C117" s="662" t="s">
        <v>3882</v>
      </c>
      <c r="D117" s="662" t="s">
        <v>2332</v>
      </c>
      <c r="E117" s="662" t="s">
        <v>3883</v>
      </c>
      <c r="F117" s="665"/>
      <c r="G117" s="665"/>
      <c r="H117" s="678">
        <v>0</v>
      </c>
      <c r="I117" s="665">
        <v>1</v>
      </c>
      <c r="J117" s="665">
        <v>543.36</v>
      </c>
      <c r="K117" s="678">
        <v>1</v>
      </c>
      <c r="L117" s="665">
        <v>1</v>
      </c>
      <c r="M117" s="666">
        <v>543.36</v>
      </c>
    </row>
    <row r="118" spans="1:13" ht="14.4" customHeight="1" x14ac:dyDescent="0.3">
      <c r="A118" s="661" t="s">
        <v>3541</v>
      </c>
      <c r="B118" s="662" t="s">
        <v>3431</v>
      </c>
      <c r="C118" s="662" t="s">
        <v>4696</v>
      </c>
      <c r="D118" s="662" t="s">
        <v>2373</v>
      </c>
      <c r="E118" s="662" t="s">
        <v>4697</v>
      </c>
      <c r="F118" s="665"/>
      <c r="G118" s="665"/>
      <c r="H118" s="678">
        <v>0</v>
      </c>
      <c r="I118" s="665">
        <v>2</v>
      </c>
      <c r="J118" s="665">
        <v>1671.86</v>
      </c>
      <c r="K118" s="678">
        <v>1</v>
      </c>
      <c r="L118" s="665">
        <v>2</v>
      </c>
      <c r="M118" s="666">
        <v>1671.86</v>
      </c>
    </row>
    <row r="119" spans="1:13" ht="14.4" customHeight="1" x14ac:dyDescent="0.3">
      <c r="A119" s="661" t="s">
        <v>3541</v>
      </c>
      <c r="B119" s="662" t="s">
        <v>3349</v>
      </c>
      <c r="C119" s="662" t="s">
        <v>1641</v>
      </c>
      <c r="D119" s="662" t="s">
        <v>1557</v>
      </c>
      <c r="E119" s="662" t="s">
        <v>3351</v>
      </c>
      <c r="F119" s="665"/>
      <c r="G119" s="665"/>
      <c r="H119" s="678">
        <v>0</v>
      </c>
      <c r="I119" s="665">
        <v>8</v>
      </c>
      <c r="J119" s="665">
        <v>1230.56</v>
      </c>
      <c r="K119" s="678">
        <v>1</v>
      </c>
      <c r="L119" s="665">
        <v>8</v>
      </c>
      <c r="M119" s="666">
        <v>1230.56</v>
      </c>
    </row>
    <row r="120" spans="1:13" ht="14.4" customHeight="1" x14ac:dyDescent="0.3">
      <c r="A120" s="661" t="s">
        <v>3541</v>
      </c>
      <c r="B120" s="662" t="s">
        <v>3349</v>
      </c>
      <c r="C120" s="662" t="s">
        <v>3652</v>
      </c>
      <c r="D120" s="662" t="s">
        <v>1557</v>
      </c>
      <c r="E120" s="662" t="s">
        <v>3351</v>
      </c>
      <c r="F120" s="665">
        <v>1</v>
      </c>
      <c r="G120" s="665">
        <v>154.36000000000001</v>
      </c>
      <c r="H120" s="678">
        <v>1</v>
      </c>
      <c r="I120" s="665"/>
      <c r="J120" s="665"/>
      <c r="K120" s="678">
        <v>0</v>
      </c>
      <c r="L120" s="665">
        <v>1</v>
      </c>
      <c r="M120" s="666">
        <v>154.36000000000001</v>
      </c>
    </row>
    <row r="121" spans="1:13" ht="14.4" customHeight="1" x14ac:dyDescent="0.3">
      <c r="A121" s="661" t="s">
        <v>3541</v>
      </c>
      <c r="B121" s="662" t="s">
        <v>3356</v>
      </c>
      <c r="C121" s="662" t="s">
        <v>2446</v>
      </c>
      <c r="D121" s="662" t="s">
        <v>2447</v>
      </c>
      <c r="E121" s="662" t="s">
        <v>3439</v>
      </c>
      <c r="F121" s="665"/>
      <c r="G121" s="665"/>
      <c r="H121" s="678">
        <v>0</v>
      </c>
      <c r="I121" s="665">
        <v>3</v>
      </c>
      <c r="J121" s="665">
        <v>511.56000000000006</v>
      </c>
      <c r="K121" s="678">
        <v>1</v>
      </c>
      <c r="L121" s="665">
        <v>3</v>
      </c>
      <c r="M121" s="666">
        <v>511.56000000000006</v>
      </c>
    </row>
    <row r="122" spans="1:13" ht="14.4" customHeight="1" x14ac:dyDescent="0.3">
      <c r="A122" s="661" t="s">
        <v>3541</v>
      </c>
      <c r="B122" s="662" t="s">
        <v>5680</v>
      </c>
      <c r="C122" s="662" t="s">
        <v>3853</v>
      </c>
      <c r="D122" s="662" t="s">
        <v>3854</v>
      </c>
      <c r="E122" s="662" t="s">
        <v>3855</v>
      </c>
      <c r="F122" s="665"/>
      <c r="G122" s="665"/>
      <c r="H122" s="678">
        <v>0</v>
      </c>
      <c r="I122" s="665">
        <v>5</v>
      </c>
      <c r="J122" s="665">
        <v>598.5</v>
      </c>
      <c r="K122" s="678">
        <v>1</v>
      </c>
      <c r="L122" s="665">
        <v>5</v>
      </c>
      <c r="M122" s="666">
        <v>598.5</v>
      </c>
    </row>
    <row r="123" spans="1:13" ht="14.4" customHeight="1" x14ac:dyDescent="0.3">
      <c r="A123" s="661" t="s">
        <v>3541</v>
      </c>
      <c r="B123" s="662" t="s">
        <v>5680</v>
      </c>
      <c r="C123" s="662" t="s">
        <v>4008</v>
      </c>
      <c r="D123" s="662" t="s">
        <v>3854</v>
      </c>
      <c r="E123" s="662" t="s">
        <v>4009</v>
      </c>
      <c r="F123" s="665"/>
      <c r="G123" s="665"/>
      <c r="H123" s="678">
        <v>0</v>
      </c>
      <c r="I123" s="665">
        <v>2</v>
      </c>
      <c r="J123" s="665">
        <v>282.18</v>
      </c>
      <c r="K123" s="678">
        <v>1</v>
      </c>
      <c r="L123" s="665">
        <v>2</v>
      </c>
      <c r="M123" s="666">
        <v>282.18</v>
      </c>
    </row>
    <row r="124" spans="1:13" ht="14.4" customHeight="1" x14ac:dyDescent="0.3">
      <c r="A124" s="661" t="s">
        <v>3541</v>
      </c>
      <c r="B124" s="662" t="s">
        <v>3444</v>
      </c>
      <c r="C124" s="662" t="s">
        <v>4616</v>
      </c>
      <c r="D124" s="662" t="s">
        <v>2205</v>
      </c>
      <c r="E124" s="662" t="s">
        <v>4617</v>
      </c>
      <c r="F124" s="665"/>
      <c r="G124" s="665"/>
      <c r="H124" s="678"/>
      <c r="I124" s="665">
        <v>1</v>
      </c>
      <c r="J124" s="665">
        <v>0</v>
      </c>
      <c r="K124" s="678"/>
      <c r="L124" s="665">
        <v>1</v>
      </c>
      <c r="M124" s="666">
        <v>0</v>
      </c>
    </row>
    <row r="125" spans="1:13" ht="14.4" customHeight="1" x14ac:dyDescent="0.3">
      <c r="A125" s="661" t="s">
        <v>3541</v>
      </c>
      <c r="B125" s="662" t="s">
        <v>3445</v>
      </c>
      <c r="C125" s="662" t="s">
        <v>2759</v>
      </c>
      <c r="D125" s="662" t="s">
        <v>2760</v>
      </c>
      <c r="E125" s="662" t="s">
        <v>3476</v>
      </c>
      <c r="F125" s="665"/>
      <c r="G125" s="665"/>
      <c r="H125" s="678">
        <v>0</v>
      </c>
      <c r="I125" s="665">
        <v>1</v>
      </c>
      <c r="J125" s="665">
        <v>31.32</v>
      </c>
      <c r="K125" s="678">
        <v>1</v>
      </c>
      <c r="L125" s="665">
        <v>1</v>
      </c>
      <c r="M125" s="666">
        <v>31.32</v>
      </c>
    </row>
    <row r="126" spans="1:13" ht="14.4" customHeight="1" x14ac:dyDescent="0.3">
      <c r="A126" s="661" t="s">
        <v>3541</v>
      </c>
      <c r="B126" s="662" t="s">
        <v>3445</v>
      </c>
      <c r="C126" s="662" t="s">
        <v>2309</v>
      </c>
      <c r="D126" s="662" t="s">
        <v>2310</v>
      </c>
      <c r="E126" s="662" t="s">
        <v>3446</v>
      </c>
      <c r="F126" s="665"/>
      <c r="G126" s="665"/>
      <c r="H126" s="678">
        <v>0</v>
      </c>
      <c r="I126" s="665">
        <v>1</v>
      </c>
      <c r="J126" s="665">
        <v>93.96</v>
      </c>
      <c r="K126" s="678">
        <v>1</v>
      </c>
      <c r="L126" s="665">
        <v>1</v>
      </c>
      <c r="M126" s="666">
        <v>93.96</v>
      </c>
    </row>
    <row r="127" spans="1:13" ht="14.4" customHeight="1" x14ac:dyDescent="0.3">
      <c r="A127" s="661" t="s">
        <v>3541</v>
      </c>
      <c r="B127" s="662" t="s">
        <v>3445</v>
      </c>
      <c r="C127" s="662" t="s">
        <v>3667</v>
      </c>
      <c r="D127" s="662" t="s">
        <v>2760</v>
      </c>
      <c r="E127" s="662" t="s">
        <v>3668</v>
      </c>
      <c r="F127" s="665"/>
      <c r="G127" s="665"/>
      <c r="H127" s="678">
        <v>0</v>
      </c>
      <c r="I127" s="665">
        <v>7</v>
      </c>
      <c r="J127" s="665">
        <v>2104.7600000000002</v>
      </c>
      <c r="K127" s="678">
        <v>1</v>
      </c>
      <c r="L127" s="665">
        <v>7</v>
      </c>
      <c r="M127" s="666">
        <v>2104.7600000000002</v>
      </c>
    </row>
    <row r="128" spans="1:13" ht="14.4" customHeight="1" x14ac:dyDescent="0.3">
      <c r="A128" s="661" t="s">
        <v>3541</v>
      </c>
      <c r="B128" s="662" t="s">
        <v>3405</v>
      </c>
      <c r="C128" s="662" t="s">
        <v>4652</v>
      </c>
      <c r="D128" s="662" t="s">
        <v>4653</v>
      </c>
      <c r="E128" s="662" t="s">
        <v>3449</v>
      </c>
      <c r="F128" s="665">
        <v>2</v>
      </c>
      <c r="G128" s="665">
        <v>10.28</v>
      </c>
      <c r="H128" s="678">
        <v>1</v>
      </c>
      <c r="I128" s="665"/>
      <c r="J128" s="665"/>
      <c r="K128" s="678">
        <v>0</v>
      </c>
      <c r="L128" s="665">
        <v>2</v>
      </c>
      <c r="M128" s="666">
        <v>10.28</v>
      </c>
    </row>
    <row r="129" spans="1:13" ht="14.4" customHeight="1" x14ac:dyDescent="0.3">
      <c r="A129" s="661" t="s">
        <v>3541</v>
      </c>
      <c r="B129" s="662" t="s">
        <v>3410</v>
      </c>
      <c r="C129" s="662" t="s">
        <v>1442</v>
      </c>
      <c r="D129" s="662" t="s">
        <v>1443</v>
      </c>
      <c r="E129" s="662" t="s">
        <v>1880</v>
      </c>
      <c r="F129" s="665"/>
      <c r="G129" s="665"/>
      <c r="H129" s="678">
        <v>0</v>
      </c>
      <c r="I129" s="665">
        <v>1</v>
      </c>
      <c r="J129" s="665">
        <v>113.66</v>
      </c>
      <c r="K129" s="678">
        <v>1</v>
      </c>
      <c r="L129" s="665">
        <v>1</v>
      </c>
      <c r="M129" s="666">
        <v>113.66</v>
      </c>
    </row>
    <row r="130" spans="1:13" ht="14.4" customHeight="1" x14ac:dyDescent="0.3">
      <c r="A130" s="661" t="s">
        <v>3541</v>
      </c>
      <c r="B130" s="662" t="s">
        <v>3296</v>
      </c>
      <c r="C130" s="662" t="s">
        <v>1538</v>
      </c>
      <c r="D130" s="662" t="s">
        <v>1539</v>
      </c>
      <c r="E130" s="662" t="s">
        <v>1540</v>
      </c>
      <c r="F130" s="665"/>
      <c r="G130" s="665"/>
      <c r="H130" s="678">
        <v>0</v>
      </c>
      <c r="I130" s="665">
        <v>18</v>
      </c>
      <c r="J130" s="665">
        <v>2410.92</v>
      </c>
      <c r="K130" s="678">
        <v>1</v>
      </c>
      <c r="L130" s="665">
        <v>18</v>
      </c>
      <c r="M130" s="666">
        <v>2410.92</v>
      </c>
    </row>
    <row r="131" spans="1:13" ht="14.4" customHeight="1" x14ac:dyDescent="0.3">
      <c r="A131" s="661" t="s">
        <v>3542</v>
      </c>
      <c r="B131" s="662" t="s">
        <v>3295</v>
      </c>
      <c r="C131" s="662" t="s">
        <v>1374</v>
      </c>
      <c r="D131" s="662" t="s">
        <v>1375</v>
      </c>
      <c r="E131" s="662" t="s">
        <v>1376</v>
      </c>
      <c r="F131" s="665"/>
      <c r="G131" s="665"/>
      <c r="H131" s="678">
        <v>0</v>
      </c>
      <c r="I131" s="665">
        <v>1</v>
      </c>
      <c r="J131" s="665">
        <v>102.93</v>
      </c>
      <c r="K131" s="678">
        <v>1</v>
      </c>
      <c r="L131" s="665">
        <v>1</v>
      </c>
      <c r="M131" s="666">
        <v>102.93</v>
      </c>
    </row>
    <row r="132" spans="1:13" ht="14.4" customHeight="1" x14ac:dyDescent="0.3">
      <c r="A132" s="661" t="s">
        <v>3542</v>
      </c>
      <c r="B132" s="662" t="s">
        <v>3301</v>
      </c>
      <c r="C132" s="662" t="s">
        <v>4895</v>
      </c>
      <c r="D132" s="662" t="s">
        <v>4896</v>
      </c>
      <c r="E132" s="662" t="s">
        <v>4525</v>
      </c>
      <c r="F132" s="665">
        <v>2</v>
      </c>
      <c r="G132" s="665">
        <v>0</v>
      </c>
      <c r="H132" s="678"/>
      <c r="I132" s="665"/>
      <c r="J132" s="665"/>
      <c r="K132" s="678"/>
      <c r="L132" s="665">
        <v>2</v>
      </c>
      <c r="M132" s="666">
        <v>0</v>
      </c>
    </row>
    <row r="133" spans="1:13" ht="14.4" customHeight="1" x14ac:dyDescent="0.3">
      <c r="A133" s="661" t="s">
        <v>3542</v>
      </c>
      <c r="B133" s="662" t="s">
        <v>3308</v>
      </c>
      <c r="C133" s="662" t="s">
        <v>1523</v>
      </c>
      <c r="D133" s="662" t="s">
        <v>1524</v>
      </c>
      <c r="E133" s="662" t="s">
        <v>1525</v>
      </c>
      <c r="F133" s="665"/>
      <c r="G133" s="665"/>
      <c r="H133" s="678">
        <v>0</v>
      </c>
      <c r="I133" s="665">
        <v>2</v>
      </c>
      <c r="J133" s="665">
        <v>1086.78</v>
      </c>
      <c r="K133" s="678">
        <v>1</v>
      </c>
      <c r="L133" s="665">
        <v>2</v>
      </c>
      <c r="M133" s="666">
        <v>1086.78</v>
      </c>
    </row>
    <row r="134" spans="1:13" ht="14.4" customHeight="1" x14ac:dyDescent="0.3">
      <c r="A134" s="661" t="s">
        <v>3542</v>
      </c>
      <c r="B134" s="662" t="s">
        <v>3311</v>
      </c>
      <c r="C134" s="662" t="s">
        <v>4897</v>
      </c>
      <c r="D134" s="662" t="s">
        <v>4898</v>
      </c>
      <c r="E134" s="662" t="s">
        <v>4899</v>
      </c>
      <c r="F134" s="665">
        <v>3</v>
      </c>
      <c r="G134" s="665">
        <v>1033.47</v>
      </c>
      <c r="H134" s="678">
        <v>1</v>
      </c>
      <c r="I134" s="665"/>
      <c r="J134" s="665"/>
      <c r="K134" s="678">
        <v>0</v>
      </c>
      <c r="L134" s="665">
        <v>3</v>
      </c>
      <c r="M134" s="666">
        <v>1033.47</v>
      </c>
    </row>
    <row r="135" spans="1:13" ht="14.4" customHeight="1" x14ac:dyDescent="0.3">
      <c r="A135" s="661" t="s">
        <v>3542</v>
      </c>
      <c r="B135" s="662" t="s">
        <v>3311</v>
      </c>
      <c r="C135" s="662" t="s">
        <v>4900</v>
      </c>
      <c r="D135" s="662" t="s">
        <v>4898</v>
      </c>
      <c r="E135" s="662" t="s">
        <v>4899</v>
      </c>
      <c r="F135" s="665">
        <v>1</v>
      </c>
      <c r="G135" s="665">
        <v>344.49</v>
      </c>
      <c r="H135" s="678">
        <v>1</v>
      </c>
      <c r="I135" s="665"/>
      <c r="J135" s="665"/>
      <c r="K135" s="678">
        <v>0</v>
      </c>
      <c r="L135" s="665">
        <v>1</v>
      </c>
      <c r="M135" s="666">
        <v>344.49</v>
      </c>
    </row>
    <row r="136" spans="1:13" ht="14.4" customHeight="1" x14ac:dyDescent="0.3">
      <c r="A136" s="661" t="s">
        <v>3542</v>
      </c>
      <c r="B136" s="662" t="s">
        <v>3311</v>
      </c>
      <c r="C136" s="662" t="s">
        <v>4901</v>
      </c>
      <c r="D136" s="662" t="s">
        <v>4898</v>
      </c>
      <c r="E136" s="662" t="s">
        <v>4902</v>
      </c>
      <c r="F136" s="665">
        <v>1</v>
      </c>
      <c r="G136" s="665">
        <v>344.49</v>
      </c>
      <c r="H136" s="678">
        <v>1</v>
      </c>
      <c r="I136" s="665"/>
      <c r="J136" s="665"/>
      <c r="K136" s="678">
        <v>0</v>
      </c>
      <c r="L136" s="665">
        <v>1</v>
      </c>
      <c r="M136" s="666">
        <v>344.49</v>
      </c>
    </row>
    <row r="137" spans="1:13" ht="14.4" customHeight="1" x14ac:dyDescent="0.3">
      <c r="A137" s="661" t="s">
        <v>3542</v>
      </c>
      <c r="B137" s="662" t="s">
        <v>3317</v>
      </c>
      <c r="C137" s="662" t="s">
        <v>4857</v>
      </c>
      <c r="D137" s="662" t="s">
        <v>4858</v>
      </c>
      <c r="E137" s="662" t="s">
        <v>1027</v>
      </c>
      <c r="F137" s="665">
        <v>15</v>
      </c>
      <c r="G137" s="665">
        <v>526.65</v>
      </c>
      <c r="H137" s="678">
        <v>1</v>
      </c>
      <c r="I137" s="665"/>
      <c r="J137" s="665"/>
      <c r="K137" s="678">
        <v>0</v>
      </c>
      <c r="L137" s="665">
        <v>15</v>
      </c>
      <c r="M137" s="666">
        <v>526.65</v>
      </c>
    </row>
    <row r="138" spans="1:13" ht="14.4" customHeight="1" x14ac:dyDescent="0.3">
      <c r="A138" s="661" t="s">
        <v>3542</v>
      </c>
      <c r="B138" s="662" t="s">
        <v>3320</v>
      </c>
      <c r="C138" s="662" t="s">
        <v>4913</v>
      </c>
      <c r="D138" s="662" t="s">
        <v>3322</v>
      </c>
      <c r="E138" s="662" t="s">
        <v>3455</v>
      </c>
      <c r="F138" s="665"/>
      <c r="G138" s="665"/>
      <c r="H138" s="678">
        <v>0</v>
      </c>
      <c r="I138" s="665">
        <v>10</v>
      </c>
      <c r="J138" s="665">
        <v>482.70000000000005</v>
      </c>
      <c r="K138" s="678">
        <v>1</v>
      </c>
      <c r="L138" s="665">
        <v>10</v>
      </c>
      <c r="M138" s="666">
        <v>482.70000000000005</v>
      </c>
    </row>
    <row r="139" spans="1:13" ht="14.4" customHeight="1" x14ac:dyDescent="0.3">
      <c r="A139" s="661" t="s">
        <v>3542</v>
      </c>
      <c r="B139" s="662" t="s">
        <v>3341</v>
      </c>
      <c r="C139" s="662" t="s">
        <v>4878</v>
      </c>
      <c r="D139" s="662" t="s">
        <v>4879</v>
      </c>
      <c r="E139" s="662" t="s">
        <v>4880</v>
      </c>
      <c r="F139" s="665"/>
      <c r="G139" s="665"/>
      <c r="H139" s="678"/>
      <c r="I139" s="665">
        <v>2</v>
      </c>
      <c r="J139" s="665">
        <v>0</v>
      </c>
      <c r="K139" s="678"/>
      <c r="L139" s="665">
        <v>2</v>
      </c>
      <c r="M139" s="666">
        <v>0</v>
      </c>
    </row>
    <row r="140" spans="1:13" ht="14.4" customHeight="1" x14ac:dyDescent="0.3">
      <c r="A140" s="661" t="s">
        <v>3542</v>
      </c>
      <c r="B140" s="662" t="s">
        <v>3341</v>
      </c>
      <c r="C140" s="662" t="s">
        <v>4881</v>
      </c>
      <c r="D140" s="662" t="s">
        <v>4879</v>
      </c>
      <c r="E140" s="662" t="s">
        <v>4882</v>
      </c>
      <c r="F140" s="665"/>
      <c r="G140" s="665"/>
      <c r="H140" s="678">
        <v>0</v>
      </c>
      <c r="I140" s="665">
        <v>1</v>
      </c>
      <c r="J140" s="665">
        <v>69.55</v>
      </c>
      <c r="K140" s="678">
        <v>1</v>
      </c>
      <c r="L140" s="665">
        <v>1</v>
      </c>
      <c r="M140" s="666">
        <v>69.55</v>
      </c>
    </row>
    <row r="141" spans="1:13" ht="14.4" customHeight="1" x14ac:dyDescent="0.3">
      <c r="A141" s="661" t="s">
        <v>3542</v>
      </c>
      <c r="B141" s="662" t="s">
        <v>3341</v>
      </c>
      <c r="C141" s="662" t="s">
        <v>4883</v>
      </c>
      <c r="D141" s="662" t="s">
        <v>4884</v>
      </c>
      <c r="E141" s="662" t="s">
        <v>4885</v>
      </c>
      <c r="F141" s="665">
        <v>1</v>
      </c>
      <c r="G141" s="665">
        <v>0</v>
      </c>
      <c r="H141" s="678"/>
      <c r="I141" s="665"/>
      <c r="J141" s="665"/>
      <c r="K141" s="678"/>
      <c r="L141" s="665">
        <v>1</v>
      </c>
      <c r="M141" s="666">
        <v>0</v>
      </c>
    </row>
    <row r="142" spans="1:13" ht="14.4" customHeight="1" x14ac:dyDescent="0.3">
      <c r="A142" s="661" t="s">
        <v>3542</v>
      </c>
      <c r="B142" s="662" t="s">
        <v>3341</v>
      </c>
      <c r="C142" s="662" t="s">
        <v>4886</v>
      </c>
      <c r="D142" s="662" t="s">
        <v>4884</v>
      </c>
      <c r="E142" s="662" t="s">
        <v>4887</v>
      </c>
      <c r="F142" s="665">
        <v>2</v>
      </c>
      <c r="G142" s="665">
        <v>324.05</v>
      </c>
      <c r="H142" s="678">
        <v>1</v>
      </c>
      <c r="I142" s="665"/>
      <c r="J142" s="665"/>
      <c r="K142" s="678">
        <v>0</v>
      </c>
      <c r="L142" s="665">
        <v>2</v>
      </c>
      <c r="M142" s="666">
        <v>324.05</v>
      </c>
    </row>
    <row r="143" spans="1:13" ht="14.4" customHeight="1" x14ac:dyDescent="0.3">
      <c r="A143" s="661" t="s">
        <v>3542</v>
      </c>
      <c r="B143" s="662" t="s">
        <v>3341</v>
      </c>
      <c r="C143" s="662" t="s">
        <v>4888</v>
      </c>
      <c r="D143" s="662" t="s">
        <v>4889</v>
      </c>
      <c r="E143" s="662" t="s">
        <v>4890</v>
      </c>
      <c r="F143" s="665">
        <v>3</v>
      </c>
      <c r="G143" s="665">
        <v>306.26</v>
      </c>
      <c r="H143" s="678">
        <v>1</v>
      </c>
      <c r="I143" s="665"/>
      <c r="J143" s="665"/>
      <c r="K143" s="678">
        <v>0</v>
      </c>
      <c r="L143" s="665">
        <v>3</v>
      </c>
      <c r="M143" s="666">
        <v>306.26</v>
      </c>
    </row>
    <row r="144" spans="1:13" ht="14.4" customHeight="1" x14ac:dyDescent="0.3">
      <c r="A144" s="661" t="s">
        <v>3542</v>
      </c>
      <c r="B144" s="662" t="s">
        <v>3349</v>
      </c>
      <c r="C144" s="662" t="s">
        <v>1641</v>
      </c>
      <c r="D144" s="662" t="s">
        <v>1557</v>
      </c>
      <c r="E144" s="662" t="s">
        <v>3351</v>
      </c>
      <c r="F144" s="665"/>
      <c r="G144" s="665"/>
      <c r="H144" s="678">
        <v>0</v>
      </c>
      <c r="I144" s="665">
        <v>3</v>
      </c>
      <c r="J144" s="665">
        <v>463.08000000000004</v>
      </c>
      <c r="K144" s="678">
        <v>1</v>
      </c>
      <c r="L144" s="665">
        <v>3</v>
      </c>
      <c r="M144" s="666">
        <v>463.08000000000004</v>
      </c>
    </row>
    <row r="145" spans="1:13" ht="14.4" customHeight="1" x14ac:dyDescent="0.3">
      <c r="A145" s="661" t="s">
        <v>3542</v>
      </c>
      <c r="B145" s="662" t="s">
        <v>5680</v>
      </c>
      <c r="C145" s="662" t="s">
        <v>4579</v>
      </c>
      <c r="D145" s="662" t="s">
        <v>3989</v>
      </c>
      <c r="E145" s="662" t="s">
        <v>3855</v>
      </c>
      <c r="F145" s="665">
        <v>2</v>
      </c>
      <c r="G145" s="665">
        <v>425.18</v>
      </c>
      <c r="H145" s="678">
        <v>1</v>
      </c>
      <c r="I145" s="665"/>
      <c r="J145" s="665"/>
      <c r="K145" s="678">
        <v>0</v>
      </c>
      <c r="L145" s="665">
        <v>2</v>
      </c>
      <c r="M145" s="666">
        <v>425.18</v>
      </c>
    </row>
    <row r="146" spans="1:13" ht="14.4" customHeight="1" x14ac:dyDescent="0.3">
      <c r="A146" s="661" t="s">
        <v>3542</v>
      </c>
      <c r="B146" s="662" t="s">
        <v>5680</v>
      </c>
      <c r="C146" s="662" t="s">
        <v>3853</v>
      </c>
      <c r="D146" s="662" t="s">
        <v>3854</v>
      </c>
      <c r="E146" s="662" t="s">
        <v>3855</v>
      </c>
      <c r="F146" s="665"/>
      <c r="G146" s="665"/>
      <c r="H146" s="678">
        <v>0</v>
      </c>
      <c r="I146" s="665">
        <v>4</v>
      </c>
      <c r="J146" s="665">
        <v>429.64000000000004</v>
      </c>
      <c r="K146" s="678">
        <v>1</v>
      </c>
      <c r="L146" s="665">
        <v>4</v>
      </c>
      <c r="M146" s="666">
        <v>429.64000000000004</v>
      </c>
    </row>
    <row r="147" spans="1:13" ht="14.4" customHeight="1" x14ac:dyDescent="0.3">
      <c r="A147" s="661" t="s">
        <v>3542</v>
      </c>
      <c r="B147" s="662" t="s">
        <v>3445</v>
      </c>
      <c r="C147" s="662" t="s">
        <v>3828</v>
      </c>
      <c r="D147" s="662" t="s">
        <v>3829</v>
      </c>
      <c r="E147" s="662" t="s">
        <v>2247</v>
      </c>
      <c r="F147" s="665"/>
      <c r="G147" s="665"/>
      <c r="H147" s="678">
        <v>0</v>
      </c>
      <c r="I147" s="665">
        <v>1</v>
      </c>
      <c r="J147" s="665">
        <v>140.94999999999999</v>
      </c>
      <c r="K147" s="678">
        <v>1</v>
      </c>
      <c r="L147" s="665">
        <v>1</v>
      </c>
      <c r="M147" s="666">
        <v>140.94999999999999</v>
      </c>
    </row>
    <row r="148" spans="1:13" ht="14.4" customHeight="1" x14ac:dyDescent="0.3">
      <c r="A148" s="661" t="s">
        <v>3542</v>
      </c>
      <c r="B148" s="662" t="s">
        <v>3408</v>
      </c>
      <c r="C148" s="662" t="s">
        <v>3041</v>
      </c>
      <c r="D148" s="662" t="s">
        <v>1532</v>
      </c>
      <c r="E148" s="662" t="s">
        <v>3042</v>
      </c>
      <c r="F148" s="665"/>
      <c r="G148" s="665"/>
      <c r="H148" s="678">
        <v>0</v>
      </c>
      <c r="I148" s="665">
        <v>2</v>
      </c>
      <c r="J148" s="665">
        <v>528</v>
      </c>
      <c r="K148" s="678">
        <v>1</v>
      </c>
      <c r="L148" s="665">
        <v>2</v>
      </c>
      <c r="M148" s="666">
        <v>528</v>
      </c>
    </row>
    <row r="149" spans="1:13" ht="14.4" customHeight="1" x14ac:dyDescent="0.3">
      <c r="A149" s="661" t="s">
        <v>3542</v>
      </c>
      <c r="B149" s="662" t="s">
        <v>3451</v>
      </c>
      <c r="C149" s="662" t="s">
        <v>4914</v>
      </c>
      <c r="D149" s="662" t="s">
        <v>4057</v>
      </c>
      <c r="E149" s="662" t="s">
        <v>4915</v>
      </c>
      <c r="F149" s="665"/>
      <c r="G149" s="665"/>
      <c r="H149" s="678">
        <v>0</v>
      </c>
      <c r="I149" s="665">
        <v>2</v>
      </c>
      <c r="J149" s="665">
        <v>492.78</v>
      </c>
      <c r="K149" s="678">
        <v>1</v>
      </c>
      <c r="L149" s="665">
        <v>2</v>
      </c>
      <c r="M149" s="666">
        <v>492.78</v>
      </c>
    </row>
    <row r="150" spans="1:13" ht="14.4" customHeight="1" x14ac:dyDescent="0.3">
      <c r="A150" s="661" t="s">
        <v>3542</v>
      </c>
      <c r="B150" s="662" t="s">
        <v>3296</v>
      </c>
      <c r="C150" s="662" t="s">
        <v>1538</v>
      </c>
      <c r="D150" s="662" t="s">
        <v>1539</v>
      </c>
      <c r="E150" s="662" t="s">
        <v>1540</v>
      </c>
      <c r="F150" s="665"/>
      <c r="G150" s="665"/>
      <c r="H150" s="678">
        <v>0</v>
      </c>
      <c r="I150" s="665">
        <v>5</v>
      </c>
      <c r="J150" s="665">
        <v>669.7</v>
      </c>
      <c r="K150" s="678">
        <v>1</v>
      </c>
      <c r="L150" s="665">
        <v>5</v>
      </c>
      <c r="M150" s="666">
        <v>669.7</v>
      </c>
    </row>
    <row r="151" spans="1:13" ht="14.4" customHeight="1" x14ac:dyDescent="0.3">
      <c r="A151" s="661" t="s">
        <v>3543</v>
      </c>
      <c r="B151" s="662" t="s">
        <v>3295</v>
      </c>
      <c r="C151" s="662" t="s">
        <v>1374</v>
      </c>
      <c r="D151" s="662" t="s">
        <v>1375</v>
      </c>
      <c r="E151" s="662" t="s">
        <v>1376</v>
      </c>
      <c r="F151" s="665"/>
      <c r="G151" s="665"/>
      <c r="H151" s="678">
        <v>0</v>
      </c>
      <c r="I151" s="665">
        <v>1</v>
      </c>
      <c r="J151" s="665">
        <v>102.93</v>
      </c>
      <c r="K151" s="678">
        <v>1</v>
      </c>
      <c r="L151" s="665">
        <v>1</v>
      </c>
      <c r="M151" s="666">
        <v>102.93</v>
      </c>
    </row>
    <row r="152" spans="1:13" ht="14.4" customHeight="1" x14ac:dyDescent="0.3">
      <c r="A152" s="661" t="s">
        <v>3543</v>
      </c>
      <c r="B152" s="662" t="s">
        <v>3295</v>
      </c>
      <c r="C152" s="662" t="s">
        <v>4941</v>
      </c>
      <c r="D152" s="662" t="s">
        <v>2738</v>
      </c>
      <c r="E152" s="662" t="s">
        <v>4942</v>
      </c>
      <c r="F152" s="665"/>
      <c r="G152" s="665"/>
      <c r="H152" s="678">
        <v>0</v>
      </c>
      <c r="I152" s="665">
        <v>1</v>
      </c>
      <c r="J152" s="665">
        <v>301.2</v>
      </c>
      <c r="K152" s="678">
        <v>1</v>
      </c>
      <c r="L152" s="665">
        <v>1</v>
      </c>
      <c r="M152" s="666">
        <v>301.2</v>
      </c>
    </row>
    <row r="153" spans="1:13" ht="14.4" customHeight="1" x14ac:dyDescent="0.3">
      <c r="A153" s="661" t="s">
        <v>3543</v>
      </c>
      <c r="B153" s="662" t="s">
        <v>3308</v>
      </c>
      <c r="C153" s="662" t="s">
        <v>4940</v>
      </c>
      <c r="D153" s="662" t="s">
        <v>1524</v>
      </c>
      <c r="E153" s="662" t="s">
        <v>3809</v>
      </c>
      <c r="F153" s="665"/>
      <c r="G153" s="665"/>
      <c r="H153" s="678">
        <v>0</v>
      </c>
      <c r="I153" s="665">
        <v>5</v>
      </c>
      <c r="J153" s="665">
        <v>2037.75</v>
      </c>
      <c r="K153" s="678">
        <v>1</v>
      </c>
      <c r="L153" s="665">
        <v>5</v>
      </c>
      <c r="M153" s="666">
        <v>2037.75</v>
      </c>
    </row>
    <row r="154" spans="1:13" ht="14.4" customHeight="1" x14ac:dyDescent="0.3">
      <c r="A154" s="661" t="s">
        <v>3543</v>
      </c>
      <c r="B154" s="662" t="s">
        <v>3311</v>
      </c>
      <c r="C154" s="662" t="s">
        <v>1397</v>
      </c>
      <c r="D154" s="662" t="s">
        <v>3314</v>
      </c>
      <c r="E154" s="662" t="s">
        <v>3315</v>
      </c>
      <c r="F154" s="665"/>
      <c r="G154" s="665"/>
      <c r="H154" s="678">
        <v>0</v>
      </c>
      <c r="I154" s="665">
        <v>1</v>
      </c>
      <c r="J154" s="665">
        <v>140.6</v>
      </c>
      <c r="K154" s="678">
        <v>1</v>
      </c>
      <c r="L154" s="665">
        <v>1</v>
      </c>
      <c r="M154" s="666">
        <v>140.6</v>
      </c>
    </row>
    <row r="155" spans="1:13" ht="14.4" customHeight="1" x14ac:dyDescent="0.3">
      <c r="A155" s="661" t="s">
        <v>3543</v>
      </c>
      <c r="B155" s="662" t="s">
        <v>5683</v>
      </c>
      <c r="C155" s="662" t="s">
        <v>3677</v>
      </c>
      <c r="D155" s="662" t="s">
        <v>3678</v>
      </c>
      <c r="E155" s="662" t="s">
        <v>1487</v>
      </c>
      <c r="F155" s="665"/>
      <c r="G155" s="665"/>
      <c r="H155" s="678">
        <v>0</v>
      </c>
      <c r="I155" s="665">
        <v>1</v>
      </c>
      <c r="J155" s="665">
        <v>131.54</v>
      </c>
      <c r="K155" s="678">
        <v>1</v>
      </c>
      <c r="L155" s="665">
        <v>1</v>
      </c>
      <c r="M155" s="666">
        <v>131.54</v>
      </c>
    </row>
    <row r="156" spans="1:13" ht="14.4" customHeight="1" x14ac:dyDescent="0.3">
      <c r="A156" s="661" t="s">
        <v>3543</v>
      </c>
      <c r="B156" s="662" t="s">
        <v>3349</v>
      </c>
      <c r="C156" s="662" t="s">
        <v>1641</v>
      </c>
      <c r="D156" s="662" t="s">
        <v>1557</v>
      </c>
      <c r="E156" s="662" t="s">
        <v>3351</v>
      </c>
      <c r="F156" s="665"/>
      <c r="G156" s="665"/>
      <c r="H156" s="678">
        <v>0</v>
      </c>
      <c r="I156" s="665">
        <v>9</v>
      </c>
      <c r="J156" s="665">
        <v>1389.2400000000002</v>
      </c>
      <c r="K156" s="678">
        <v>1</v>
      </c>
      <c r="L156" s="665">
        <v>9</v>
      </c>
      <c r="M156" s="666">
        <v>1389.2400000000002</v>
      </c>
    </row>
    <row r="157" spans="1:13" ht="14.4" customHeight="1" x14ac:dyDescent="0.3">
      <c r="A157" s="661" t="s">
        <v>3543</v>
      </c>
      <c r="B157" s="662" t="s">
        <v>3362</v>
      </c>
      <c r="C157" s="662" t="s">
        <v>4937</v>
      </c>
      <c r="D157" s="662" t="s">
        <v>4875</v>
      </c>
      <c r="E157" s="662" t="s">
        <v>4938</v>
      </c>
      <c r="F157" s="665"/>
      <c r="G157" s="665"/>
      <c r="H157" s="678">
        <v>0</v>
      </c>
      <c r="I157" s="665">
        <v>1</v>
      </c>
      <c r="J157" s="665">
        <v>167.58</v>
      </c>
      <c r="K157" s="678">
        <v>1</v>
      </c>
      <c r="L157" s="665">
        <v>1</v>
      </c>
      <c r="M157" s="666">
        <v>167.58</v>
      </c>
    </row>
    <row r="158" spans="1:13" ht="14.4" customHeight="1" x14ac:dyDescent="0.3">
      <c r="A158" s="661" t="s">
        <v>3543</v>
      </c>
      <c r="B158" s="662" t="s">
        <v>5680</v>
      </c>
      <c r="C158" s="662" t="s">
        <v>4008</v>
      </c>
      <c r="D158" s="662" t="s">
        <v>3854</v>
      </c>
      <c r="E158" s="662" t="s">
        <v>4009</v>
      </c>
      <c r="F158" s="665"/>
      <c r="G158" s="665"/>
      <c r="H158" s="678">
        <v>0</v>
      </c>
      <c r="I158" s="665">
        <v>1</v>
      </c>
      <c r="J158" s="665">
        <v>425.17</v>
      </c>
      <c r="K158" s="678">
        <v>1</v>
      </c>
      <c r="L158" s="665">
        <v>1</v>
      </c>
      <c r="M158" s="666">
        <v>425.17</v>
      </c>
    </row>
    <row r="159" spans="1:13" ht="14.4" customHeight="1" x14ac:dyDescent="0.3">
      <c r="A159" s="661" t="s">
        <v>3543</v>
      </c>
      <c r="B159" s="662" t="s">
        <v>3445</v>
      </c>
      <c r="C159" s="662" t="s">
        <v>4943</v>
      </c>
      <c r="D159" s="662" t="s">
        <v>2310</v>
      </c>
      <c r="E159" s="662" t="s">
        <v>4944</v>
      </c>
      <c r="F159" s="665"/>
      <c r="G159" s="665"/>
      <c r="H159" s="678">
        <v>0</v>
      </c>
      <c r="I159" s="665">
        <v>1</v>
      </c>
      <c r="J159" s="665">
        <v>156.61000000000001</v>
      </c>
      <c r="K159" s="678">
        <v>1</v>
      </c>
      <c r="L159" s="665">
        <v>1</v>
      </c>
      <c r="M159" s="666">
        <v>156.61000000000001</v>
      </c>
    </row>
    <row r="160" spans="1:13" ht="14.4" customHeight="1" x14ac:dyDescent="0.3">
      <c r="A160" s="661" t="s">
        <v>3544</v>
      </c>
      <c r="B160" s="662" t="s">
        <v>3295</v>
      </c>
      <c r="C160" s="662" t="s">
        <v>4975</v>
      </c>
      <c r="D160" s="662" t="s">
        <v>1375</v>
      </c>
      <c r="E160" s="662" t="s">
        <v>4976</v>
      </c>
      <c r="F160" s="665"/>
      <c r="G160" s="665"/>
      <c r="H160" s="678"/>
      <c r="I160" s="665">
        <v>1</v>
      </c>
      <c r="J160" s="665">
        <v>0</v>
      </c>
      <c r="K160" s="678"/>
      <c r="L160" s="665">
        <v>1</v>
      </c>
      <c r="M160" s="666">
        <v>0</v>
      </c>
    </row>
    <row r="161" spans="1:13" ht="14.4" customHeight="1" x14ac:dyDescent="0.3">
      <c r="A161" s="661" t="s">
        <v>3544</v>
      </c>
      <c r="B161" s="662" t="s">
        <v>3295</v>
      </c>
      <c r="C161" s="662" t="s">
        <v>1374</v>
      </c>
      <c r="D161" s="662" t="s">
        <v>1375</v>
      </c>
      <c r="E161" s="662" t="s">
        <v>1376</v>
      </c>
      <c r="F161" s="665"/>
      <c r="G161" s="665"/>
      <c r="H161" s="678">
        <v>0</v>
      </c>
      <c r="I161" s="665">
        <v>2</v>
      </c>
      <c r="J161" s="665">
        <v>205.86</v>
      </c>
      <c r="K161" s="678">
        <v>1</v>
      </c>
      <c r="L161" s="665">
        <v>2</v>
      </c>
      <c r="M161" s="666">
        <v>205.86</v>
      </c>
    </row>
    <row r="162" spans="1:13" ht="14.4" customHeight="1" x14ac:dyDescent="0.3">
      <c r="A162" s="661" t="s">
        <v>3544</v>
      </c>
      <c r="B162" s="662" t="s">
        <v>3417</v>
      </c>
      <c r="C162" s="662" t="s">
        <v>4598</v>
      </c>
      <c r="D162" s="662" t="s">
        <v>3418</v>
      </c>
      <c r="E162" s="662" t="s">
        <v>4599</v>
      </c>
      <c r="F162" s="665"/>
      <c r="G162" s="665"/>
      <c r="H162" s="678">
        <v>0</v>
      </c>
      <c r="I162" s="665">
        <v>4</v>
      </c>
      <c r="J162" s="665">
        <v>461.08</v>
      </c>
      <c r="K162" s="678">
        <v>1</v>
      </c>
      <c r="L162" s="665">
        <v>4</v>
      </c>
      <c r="M162" s="666">
        <v>461.08</v>
      </c>
    </row>
    <row r="163" spans="1:13" ht="14.4" customHeight="1" x14ac:dyDescent="0.3">
      <c r="A163" s="661" t="s">
        <v>3544</v>
      </c>
      <c r="B163" s="662" t="s">
        <v>3298</v>
      </c>
      <c r="C163" s="662" t="s">
        <v>2348</v>
      </c>
      <c r="D163" s="662" t="s">
        <v>1405</v>
      </c>
      <c r="E163" s="662" t="s">
        <v>2349</v>
      </c>
      <c r="F163" s="665"/>
      <c r="G163" s="665"/>
      <c r="H163" s="678"/>
      <c r="I163" s="665">
        <v>1</v>
      </c>
      <c r="J163" s="665">
        <v>0</v>
      </c>
      <c r="K163" s="678"/>
      <c r="L163" s="665">
        <v>1</v>
      </c>
      <c r="M163" s="666">
        <v>0</v>
      </c>
    </row>
    <row r="164" spans="1:13" ht="14.4" customHeight="1" x14ac:dyDescent="0.3">
      <c r="A164" s="661" t="s">
        <v>3544</v>
      </c>
      <c r="B164" s="662" t="s">
        <v>3298</v>
      </c>
      <c r="C164" s="662" t="s">
        <v>1404</v>
      </c>
      <c r="D164" s="662" t="s">
        <v>1405</v>
      </c>
      <c r="E164" s="662" t="s">
        <v>1406</v>
      </c>
      <c r="F164" s="665"/>
      <c r="G164" s="665"/>
      <c r="H164" s="678"/>
      <c r="I164" s="665">
        <v>1</v>
      </c>
      <c r="J164" s="665">
        <v>0</v>
      </c>
      <c r="K164" s="678"/>
      <c r="L164" s="665">
        <v>1</v>
      </c>
      <c r="M164" s="666">
        <v>0</v>
      </c>
    </row>
    <row r="165" spans="1:13" ht="14.4" customHeight="1" x14ac:dyDescent="0.3">
      <c r="A165" s="661" t="s">
        <v>3544</v>
      </c>
      <c r="B165" s="662" t="s">
        <v>3308</v>
      </c>
      <c r="C165" s="662" t="s">
        <v>4940</v>
      </c>
      <c r="D165" s="662" t="s">
        <v>1524</v>
      </c>
      <c r="E165" s="662" t="s">
        <v>3809</v>
      </c>
      <c r="F165" s="665"/>
      <c r="G165" s="665"/>
      <c r="H165" s="678">
        <v>0</v>
      </c>
      <c r="I165" s="665">
        <v>3</v>
      </c>
      <c r="J165" s="665">
        <v>1222.6500000000001</v>
      </c>
      <c r="K165" s="678">
        <v>1</v>
      </c>
      <c r="L165" s="665">
        <v>3</v>
      </c>
      <c r="M165" s="666">
        <v>1222.6500000000001</v>
      </c>
    </row>
    <row r="166" spans="1:13" ht="14.4" customHeight="1" x14ac:dyDescent="0.3">
      <c r="A166" s="661" t="s">
        <v>3544</v>
      </c>
      <c r="B166" s="662" t="s">
        <v>3308</v>
      </c>
      <c r="C166" s="662" t="s">
        <v>3587</v>
      </c>
      <c r="D166" s="662" t="s">
        <v>1524</v>
      </c>
      <c r="E166" s="662" t="s">
        <v>3588</v>
      </c>
      <c r="F166" s="665"/>
      <c r="G166" s="665"/>
      <c r="H166" s="678">
        <v>0</v>
      </c>
      <c r="I166" s="665">
        <v>1</v>
      </c>
      <c r="J166" s="665">
        <v>923.74</v>
      </c>
      <c r="K166" s="678">
        <v>1</v>
      </c>
      <c r="L166" s="665">
        <v>1</v>
      </c>
      <c r="M166" s="666">
        <v>923.74</v>
      </c>
    </row>
    <row r="167" spans="1:13" ht="14.4" customHeight="1" x14ac:dyDescent="0.3">
      <c r="A167" s="661" t="s">
        <v>3544</v>
      </c>
      <c r="B167" s="662" t="s">
        <v>3423</v>
      </c>
      <c r="C167" s="662" t="s">
        <v>4953</v>
      </c>
      <c r="D167" s="662" t="s">
        <v>2747</v>
      </c>
      <c r="E167" s="662" t="s">
        <v>4954</v>
      </c>
      <c r="F167" s="665"/>
      <c r="G167" s="665"/>
      <c r="H167" s="678">
        <v>0</v>
      </c>
      <c r="I167" s="665">
        <v>2</v>
      </c>
      <c r="J167" s="665">
        <v>58.54</v>
      </c>
      <c r="K167" s="678">
        <v>1</v>
      </c>
      <c r="L167" s="665">
        <v>2</v>
      </c>
      <c r="M167" s="666">
        <v>58.54</v>
      </c>
    </row>
    <row r="168" spans="1:13" ht="14.4" customHeight="1" x14ac:dyDescent="0.3">
      <c r="A168" s="661" t="s">
        <v>3544</v>
      </c>
      <c r="B168" s="662" t="s">
        <v>3349</v>
      </c>
      <c r="C168" s="662" t="s">
        <v>1641</v>
      </c>
      <c r="D168" s="662" t="s">
        <v>1557</v>
      </c>
      <c r="E168" s="662" t="s">
        <v>3351</v>
      </c>
      <c r="F168" s="665"/>
      <c r="G168" s="665"/>
      <c r="H168" s="678">
        <v>0</v>
      </c>
      <c r="I168" s="665">
        <v>1</v>
      </c>
      <c r="J168" s="665">
        <v>154.36000000000001</v>
      </c>
      <c r="K168" s="678">
        <v>1</v>
      </c>
      <c r="L168" s="665">
        <v>1</v>
      </c>
      <c r="M168" s="666">
        <v>154.36000000000001</v>
      </c>
    </row>
    <row r="169" spans="1:13" ht="14.4" customHeight="1" x14ac:dyDescent="0.3">
      <c r="A169" s="661" t="s">
        <v>3544</v>
      </c>
      <c r="B169" s="662" t="s">
        <v>3349</v>
      </c>
      <c r="C169" s="662" t="s">
        <v>4197</v>
      </c>
      <c r="D169" s="662" t="s">
        <v>4945</v>
      </c>
      <c r="E169" s="662" t="s">
        <v>3350</v>
      </c>
      <c r="F169" s="665"/>
      <c r="G169" s="665"/>
      <c r="H169" s="678">
        <v>0</v>
      </c>
      <c r="I169" s="665">
        <v>1</v>
      </c>
      <c r="J169" s="665">
        <v>111.22</v>
      </c>
      <c r="K169" s="678">
        <v>1</v>
      </c>
      <c r="L169" s="665">
        <v>1</v>
      </c>
      <c r="M169" s="666">
        <v>111.22</v>
      </c>
    </row>
    <row r="170" spans="1:13" ht="14.4" customHeight="1" x14ac:dyDescent="0.3">
      <c r="A170" s="661" t="s">
        <v>3544</v>
      </c>
      <c r="B170" s="662" t="s">
        <v>3349</v>
      </c>
      <c r="C170" s="662" t="s">
        <v>1556</v>
      </c>
      <c r="D170" s="662" t="s">
        <v>1557</v>
      </c>
      <c r="E170" s="662" t="s">
        <v>3350</v>
      </c>
      <c r="F170" s="665"/>
      <c r="G170" s="665"/>
      <c r="H170" s="678">
        <v>0</v>
      </c>
      <c r="I170" s="665">
        <v>1</v>
      </c>
      <c r="J170" s="665">
        <v>225.06</v>
      </c>
      <c r="K170" s="678">
        <v>1</v>
      </c>
      <c r="L170" s="665">
        <v>1</v>
      </c>
      <c r="M170" s="666">
        <v>225.06</v>
      </c>
    </row>
    <row r="171" spans="1:13" ht="14.4" customHeight="1" x14ac:dyDescent="0.3">
      <c r="A171" s="661" t="s">
        <v>3544</v>
      </c>
      <c r="B171" s="662" t="s">
        <v>3445</v>
      </c>
      <c r="C171" s="662" t="s">
        <v>3667</v>
      </c>
      <c r="D171" s="662" t="s">
        <v>2760</v>
      </c>
      <c r="E171" s="662" t="s">
        <v>3668</v>
      </c>
      <c r="F171" s="665"/>
      <c r="G171" s="665"/>
      <c r="H171" s="678">
        <v>0</v>
      </c>
      <c r="I171" s="665">
        <v>2</v>
      </c>
      <c r="J171" s="665">
        <v>601.36</v>
      </c>
      <c r="K171" s="678">
        <v>1</v>
      </c>
      <c r="L171" s="665">
        <v>2</v>
      </c>
      <c r="M171" s="666">
        <v>601.36</v>
      </c>
    </row>
    <row r="172" spans="1:13" ht="14.4" customHeight="1" x14ac:dyDescent="0.3">
      <c r="A172" s="661" t="s">
        <v>3544</v>
      </c>
      <c r="B172" s="662" t="s">
        <v>5684</v>
      </c>
      <c r="C172" s="662" t="s">
        <v>4982</v>
      </c>
      <c r="D172" s="662" t="s">
        <v>4983</v>
      </c>
      <c r="E172" s="662" t="s">
        <v>4984</v>
      </c>
      <c r="F172" s="665">
        <v>2</v>
      </c>
      <c r="G172" s="665">
        <v>241.54</v>
      </c>
      <c r="H172" s="678">
        <v>1</v>
      </c>
      <c r="I172" s="665"/>
      <c r="J172" s="665"/>
      <c r="K172" s="678">
        <v>0</v>
      </c>
      <c r="L172" s="665">
        <v>2</v>
      </c>
      <c r="M172" s="666">
        <v>241.54</v>
      </c>
    </row>
    <row r="173" spans="1:13" ht="14.4" customHeight="1" x14ac:dyDescent="0.3">
      <c r="A173" s="661" t="s">
        <v>3544</v>
      </c>
      <c r="B173" s="662" t="s">
        <v>3296</v>
      </c>
      <c r="C173" s="662" t="s">
        <v>2312</v>
      </c>
      <c r="D173" s="662" t="s">
        <v>1539</v>
      </c>
      <c r="E173" s="662" t="s">
        <v>2313</v>
      </c>
      <c r="F173" s="665"/>
      <c r="G173" s="665"/>
      <c r="H173" s="678">
        <v>0</v>
      </c>
      <c r="I173" s="665">
        <v>7</v>
      </c>
      <c r="J173" s="665">
        <v>374.99</v>
      </c>
      <c r="K173" s="678">
        <v>1</v>
      </c>
      <c r="L173" s="665">
        <v>7</v>
      </c>
      <c r="M173" s="666">
        <v>374.99</v>
      </c>
    </row>
    <row r="174" spans="1:13" ht="14.4" customHeight="1" x14ac:dyDescent="0.3">
      <c r="A174" s="661" t="s">
        <v>3544</v>
      </c>
      <c r="B174" s="662" t="s">
        <v>3296</v>
      </c>
      <c r="C174" s="662" t="s">
        <v>1538</v>
      </c>
      <c r="D174" s="662" t="s">
        <v>1539</v>
      </c>
      <c r="E174" s="662" t="s">
        <v>1540</v>
      </c>
      <c r="F174" s="665"/>
      <c r="G174" s="665"/>
      <c r="H174" s="678">
        <v>0</v>
      </c>
      <c r="I174" s="665">
        <v>31</v>
      </c>
      <c r="J174" s="665">
        <v>4152.1400000000003</v>
      </c>
      <c r="K174" s="678">
        <v>1</v>
      </c>
      <c r="L174" s="665">
        <v>31</v>
      </c>
      <c r="M174" s="666">
        <v>4152.1400000000003</v>
      </c>
    </row>
    <row r="175" spans="1:13" ht="14.4" customHeight="1" x14ac:dyDescent="0.3">
      <c r="A175" s="661" t="s">
        <v>3545</v>
      </c>
      <c r="B175" s="662" t="s">
        <v>3308</v>
      </c>
      <c r="C175" s="662" t="s">
        <v>4940</v>
      </c>
      <c r="D175" s="662" t="s">
        <v>1524</v>
      </c>
      <c r="E175" s="662" t="s">
        <v>3809</v>
      </c>
      <c r="F175" s="665"/>
      <c r="G175" s="665"/>
      <c r="H175" s="678">
        <v>0</v>
      </c>
      <c r="I175" s="665">
        <v>1</v>
      </c>
      <c r="J175" s="665">
        <v>407.55</v>
      </c>
      <c r="K175" s="678">
        <v>1</v>
      </c>
      <c r="L175" s="665">
        <v>1</v>
      </c>
      <c r="M175" s="666">
        <v>407.55</v>
      </c>
    </row>
    <row r="176" spans="1:13" ht="14.4" customHeight="1" x14ac:dyDescent="0.3">
      <c r="A176" s="661" t="s">
        <v>3545</v>
      </c>
      <c r="B176" s="662" t="s">
        <v>3308</v>
      </c>
      <c r="C176" s="662" t="s">
        <v>1523</v>
      </c>
      <c r="D176" s="662" t="s">
        <v>1524</v>
      </c>
      <c r="E176" s="662" t="s">
        <v>1525</v>
      </c>
      <c r="F176" s="665"/>
      <c r="G176" s="665"/>
      <c r="H176" s="678">
        <v>0</v>
      </c>
      <c r="I176" s="665">
        <v>4</v>
      </c>
      <c r="J176" s="665">
        <v>2173.56</v>
      </c>
      <c r="K176" s="678">
        <v>1</v>
      </c>
      <c r="L176" s="665">
        <v>4</v>
      </c>
      <c r="M176" s="666">
        <v>2173.56</v>
      </c>
    </row>
    <row r="177" spans="1:13" ht="14.4" customHeight="1" x14ac:dyDescent="0.3">
      <c r="A177" s="661" t="s">
        <v>3545</v>
      </c>
      <c r="B177" s="662" t="s">
        <v>3308</v>
      </c>
      <c r="C177" s="662" t="s">
        <v>3689</v>
      </c>
      <c r="D177" s="662" t="s">
        <v>1524</v>
      </c>
      <c r="E177" s="662" t="s">
        <v>2399</v>
      </c>
      <c r="F177" s="665"/>
      <c r="G177" s="665"/>
      <c r="H177" s="678">
        <v>0</v>
      </c>
      <c r="I177" s="665">
        <v>2</v>
      </c>
      <c r="J177" s="665">
        <v>1630.2</v>
      </c>
      <c r="K177" s="678">
        <v>1</v>
      </c>
      <c r="L177" s="665">
        <v>2</v>
      </c>
      <c r="M177" s="666">
        <v>1630.2</v>
      </c>
    </row>
    <row r="178" spans="1:13" ht="14.4" customHeight="1" x14ac:dyDescent="0.3">
      <c r="A178" s="661" t="s">
        <v>3545</v>
      </c>
      <c r="B178" s="662" t="s">
        <v>3308</v>
      </c>
      <c r="C178" s="662" t="s">
        <v>1419</v>
      </c>
      <c r="D178" s="662" t="s">
        <v>1420</v>
      </c>
      <c r="E178" s="662" t="s">
        <v>1563</v>
      </c>
      <c r="F178" s="665"/>
      <c r="G178" s="665"/>
      <c r="H178" s="678">
        <v>0</v>
      </c>
      <c r="I178" s="665">
        <v>1</v>
      </c>
      <c r="J178" s="665">
        <v>5773.41</v>
      </c>
      <c r="K178" s="678">
        <v>1</v>
      </c>
      <c r="L178" s="665">
        <v>1</v>
      </c>
      <c r="M178" s="666">
        <v>5773.41</v>
      </c>
    </row>
    <row r="179" spans="1:13" ht="14.4" customHeight="1" x14ac:dyDescent="0.3">
      <c r="A179" s="661" t="s">
        <v>3545</v>
      </c>
      <c r="B179" s="662" t="s">
        <v>3349</v>
      </c>
      <c r="C179" s="662" t="s">
        <v>1641</v>
      </c>
      <c r="D179" s="662" t="s">
        <v>1557</v>
      </c>
      <c r="E179" s="662" t="s">
        <v>3351</v>
      </c>
      <c r="F179" s="665"/>
      <c r="G179" s="665"/>
      <c r="H179" s="678">
        <v>0</v>
      </c>
      <c r="I179" s="665">
        <v>11</v>
      </c>
      <c r="J179" s="665">
        <v>1697.9600000000003</v>
      </c>
      <c r="K179" s="678">
        <v>1</v>
      </c>
      <c r="L179" s="665">
        <v>11</v>
      </c>
      <c r="M179" s="666">
        <v>1697.9600000000003</v>
      </c>
    </row>
    <row r="180" spans="1:13" ht="14.4" customHeight="1" x14ac:dyDescent="0.3">
      <c r="A180" s="661" t="s">
        <v>3545</v>
      </c>
      <c r="B180" s="662" t="s">
        <v>3445</v>
      </c>
      <c r="C180" s="662" t="s">
        <v>3172</v>
      </c>
      <c r="D180" s="662" t="s">
        <v>2310</v>
      </c>
      <c r="E180" s="662" t="s">
        <v>3500</v>
      </c>
      <c r="F180" s="665"/>
      <c r="G180" s="665"/>
      <c r="H180" s="678">
        <v>0</v>
      </c>
      <c r="I180" s="665">
        <v>6</v>
      </c>
      <c r="J180" s="665">
        <v>187.92000000000002</v>
      </c>
      <c r="K180" s="678">
        <v>1</v>
      </c>
      <c r="L180" s="665">
        <v>6</v>
      </c>
      <c r="M180" s="666">
        <v>187.92000000000002</v>
      </c>
    </row>
    <row r="181" spans="1:13" ht="14.4" customHeight="1" x14ac:dyDescent="0.3">
      <c r="A181" s="661" t="s">
        <v>3546</v>
      </c>
      <c r="B181" s="662" t="s">
        <v>3310</v>
      </c>
      <c r="C181" s="662" t="s">
        <v>4999</v>
      </c>
      <c r="D181" s="662" t="s">
        <v>1547</v>
      </c>
      <c r="E181" s="662" t="s">
        <v>5000</v>
      </c>
      <c r="F181" s="665"/>
      <c r="G181" s="665"/>
      <c r="H181" s="678">
        <v>0</v>
      </c>
      <c r="I181" s="665">
        <v>2</v>
      </c>
      <c r="J181" s="665">
        <v>373.74</v>
      </c>
      <c r="K181" s="678">
        <v>1</v>
      </c>
      <c r="L181" s="665">
        <v>2</v>
      </c>
      <c r="M181" s="666">
        <v>373.74</v>
      </c>
    </row>
    <row r="182" spans="1:13" ht="14.4" customHeight="1" x14ac:dyDescent="0.3">
      <c r="A182" s="661" t="s">
        <v>3546</v>
      </c>
      <c r="B182" s="662" t="s">
        <v>3323</v>
      </c>
      <c r="C182" s="662" t="s">
        <v>5004</v>
      </c>
      <c r="D182" s="662" t="s">
        <v>3426</v>
      </c>
      <c r="E182" s="662" t="s">
        <v>2381</v>
      </c>
      <c r="F182" s="665"/>
      <c r="G182" s="665"/>
      <c r="H182" s="678">
        <v>0</v>
      </c>
      <c r="I182" s="665">
        <v>3</v>
      </c>
      <c r="J182" s="665">
        <v>875.46</v>
      </c>
      <c r="K182" s="678">
        <v>1</v>
      </c>
      <c r="L182" s="665">
        <v>3</v>
      </c>
      <c r="M182" s="666">
        <v>875.46</v>
      </c>
    </row>
    <row r="183" spans="1:13" ht="14.4" customHeight="1" x14ac:dyDescent="0.3">
      <c r="A183" s="661" t="s">
        <v>3546</v>
      </c>
      <c r="B183" s="662" t="s">
        <v>3431</v>
      </c>
      <c r="C183" s="662" t="s">
        <v>5011</v>
      </c>
      <c r="D183" s="662" t="s">
        <v>2367</v>
      </c>
      <c r="E183" s="662" t="s">
        <v>5012</v>
      </c>
      <c r="F183" s="665"/>
      <c r="G183" s="665"/>
      <c r="H183" s="678">
        <v>0</v>
      </c>
      <c r="I183" s="665">
        <v>3</v>
      </c>
      <c r="J183" s="665">
        <v>1081.1000000000001</v>
      </c>
      <c r="K183" s="678">
        <v>1</v>
      </c>
      <c r="L183" s="665">
        <v>3</v>
      </c>
      <c r="M183" s="666">
        <v>1081.1000000000001</v>
      </c>
    </row>
    <row r="184" spans="1:13" ht="14.4" customHeight="1" x14ac:dyDescent="0.3">
      <c r="A184" s="661" t="s">
        <v>3546</v>
      </c>
      <c r="B184" s="662" t="s">
        <v>5680</v>
      </c>
      <c r="C184" s="662" t="s">
        <v>4993</v>
      </c>
      <c r="D184" s="662" t="s">
        <v>4994</v>
      </c>
      <c r="E184" s="662" t="s">
        <v>4995</v>
      </c>
      <c r="F184" s="665">
        <v>1</v>
      </c>
      <c r="G184" s="665">
        <v>56.44</v>
      </c>
      <c r="H184" s="678">
        <v>1</v>
      </c>
      <c r="I184" s="665"/>
      <c r="J184" s="665"/>
      <c r="K184" s="678">
        <v>0</v>
      </c>
      <c r="L184" s="665">
        <v>1</v>
      </c>
      <c r="M184" s="666">
        <v>56.44</v>
      </c>
    </row>
    <row r="185" spans="1:13" ht="14.4" customHeight="1" x14ac:dyDescent="0.3">
      <c r="A185" s="661" t="s">
        <v>3546</v>
      </c>
      <c r="B185" s="662" t="s">
        <v>5680</v>
      </c>
      <c r="C185" s="662" t="s">
        <v>3988</v>
      </c>
      <c r="D185" s="662" t="s">
        <v>3989</v>
      </c>
      <c r="E185" s="662" t="s">
        <v>3855</v>
      </c>
      <c r="F185" s="665">
        <v>1</v>
      </c>
      <c r="G185" s="665">
        <v>70.540000000000006</v>
      </c>
      <c r="H185" s="678">
        <v>1</v>
      </c>
      <c r="I185" s="665"/>
      <c r="J185" s="665"/>
      <c r="K185" s="678">
        <v>0</v>
      </c>
      <c r="L185" s="665">
        <v>1</v>
      </c>
      <c r="M185" s="666">
        <v>70.540000000000006</v>
      </c>
    </row>
    <row r="186" spans="1:13" ht="14.4" customHeight="1" x14ac:dyDescent="0.3">
      <c r="A186" s="661" t="s">
        <v>3566</v>
      </c>
      <c r="B186" s="662" t="s">
        <v>3308</v>
      </c>
      <c r="C186" s="662" t="s">
        <v>4940</v>
      </c>
      <c r="D186" s="662" t="s">
        <v>1524</v>
      </c>
      <c r="E186" s="662" t="s">
        <v>3809</v>
      </c>
      <c r="F186" s="665"/>
      <c r="G186" s="665"/>
      <c r="H186" s="678">
        <v>0</v>
      </c>
      <c r="I186" s="665">
        <v>1</v>
      </c>
      <c r="J186" s="665">
        <v>407.55</v>
      </c>
      <c r="K186" s="678">
        <v>1</v>
      </c>
      <c r="L186" s="665">
        <v>1</v>
      </c>
      <c r="M186" s="666">
        <v>407.55</v>
      </c>
    </row>
    <row r="187" spans="1:13" ht="14.4" customHeight="1" x14ac:dyDescent="0.3">
      <c r="A187" s="661" t="s">
        <v>3566</v>
      </c>
      <c r="B187" s="662" t="s">
        <v>3308</v>
      </c>
      <c r="C187" s="662" t="s">
        <v>1523</v>
      </c>
      <c r="D187" s="662" t="s">
        <v>1524</v>
      </c>
      <c r="E187" s="662" t="s">
        <v>1525</v>
      </c>
      <c r="F187" s="665"/>
      <c r="G187" s="665"/>
      <c r="H187" s="678">
        <v>0</v>
      </c>
      <c r="I187" s="665">
        <v>2</v>
      </c>
      <c r="J187" s="665">
        <v>1086.78</v>
      </c>
      <c r="K187" s="678">
        <v>1</v>
      </c>
      <c r="L187" s="665">
        <v>2</v>
      </c>
      <c r="M187" s="666">
        <v>1086.78</v>
      </c>
    </row>
    <row r="188" spans="1:13" ht="14.4" customHeight="1" x14ac:dyDescent="0.3">
      <c r="A188" s="661" t="s">
        <v>3566</v>
      </c>
      <c r="B188" s="662" t="s">
        <v>3349</v>
      </c>
      <c r="C188" s="662" t="s">
        <v>1641</v>
      </c>
      <c r="D188" s="662" t="s">
        <v>1557</v>
      </c>
      <c r="E188" s="662" t="s">
        <v>3351</v>
      </c>
      <c r="F188" s="665"/>
      <c r="G188" s="665"/>
      <c r="H188" s="678">
        <v>0</v>
      </c>
      <c r="I188" s="665">
        <v>5</v>
      </c>
      <c r="J188" s="665">
        <v>771.80000000000007</v>
      </c>
      <c r="K188" s="678">
        <v>1</v>
      </c>
      <c r="L188" s="665">
        <v>5</v>
      </c>
      <c r="M188" s="666">
        <v>771.80000000000007</v>
      </c>
    </row>
    <row r="189" spans="1:13" ht="14.4" customHeight="1" x14ac:dyDescent="0.3">
      <c r="A189" s="661" t="s">
        <v>3566</v>
      </c>
      <c r="B189" s="662" t="s">
        <v>3445</v>
      </c>
      <c r="C189" s="662" t="s">
        <v>2290</v>
      </c>
      <c r="D189" s="662" t="s">
        <v>2291</v>
      </c>
      <c r="E189" s="662" t="s">
        <v>2292</v>
      </c>
      <c r="F189" s="665"/>
      <c r="G189" s="665"/>
      <c r="H189" s="678">
        <v>0</v>
      </c>
      <c r="I189" s="665">
        <v>2</v>
      </c>
      <c r="J189" s="665">
        <v>62.64</v>
      </c>
      <c r="K189" s="678">
        <v>1</v>
      </c>
      <c r="L189" s="665">
        <v>2</v>
      </c>
      <c r="M189" s="666">
        <v>62.64</v>
      </c>
    </row>
    <row r="190" spans="1:13" ht="14.4" customHeight="1" x14ac:dyDescent="0.3">
      <c r="A190" s="661" t="s">
        <v>3569</v>
      </c>
      <c r="B190" s="662" t="s">
        <v>3295</v>
      </c>
      <c r="C190" s="662" t="s">
        <v>3048</v>
      </c>
      <c r="D190" s="662" t="s">
        <v>1375</v>
      </c>
      <c r="E190" s="662" t="s">
        <v>3481</v>
      </c>
      <c r="F190" s="665"/>
      <c r="G190" s="665"/>
      <c r="H190" s="678">
        <v>0</v>
      </c>
      <c r="I190" s="665">
        <v>1</v>
      </c>
      <c r="J190" s="665">
        <v>28.81</v>
      </c>
      <c r="K190" s="678">
        <v>1</v>
      </c>
      <c r="L190" s="665">
        <v>1</v>
      </c>
      <c r="M190" s="666">
        <v>28.81</v>
      </c>
    </row>
    <row r="191" spans="1:13" ht="14.4" customHeight="1" x14ac:dyDescent="0.3">
      <c r="A191" s="661" t="s">
        <v>3569</v>
      </c>
      <c r="B191" s="662" t="s">
        <v>3308</v>
      </c>
      <c r="C191" s="662" t="s">
        <v>1435</v>
      </c>
      <c r="D191" s="662" t="s">
        <v>1436</v>
      </c>
      <c r="E191" s="662" t="s">
        <v>3309</v>
      </c>
      <c r="F191" s="665"/>
      <c r="G191" s="665"/>
      <c r="H191" s="678">
        <v>0</v>
      </c>
      <c r="I191" s="665">
        <v>2</v>
      </c>
      <c r="J191" s="665">
        <v>4618.72</v>
      </c>
      <c r="K191" s="678">
        <v>1</v>
      </c>
      <c r="L191" s="665">
        <v>2</v>
      </c>
      <c r="M191" s="666">
        <v>4618.72</v>
      </c>
    </row>
    <row r="192" spans="1:13" ht="14.4" customHeight="1" x14ac:dyDescent="0.3">
      <c r="A192" s="661" t="s">
        <v>3569</v>
      </c>
      <c r="B192" s="662" t="s">
        <v>3349</v>
      </c>
      <c r="C192" s="662" t="s">
        <v>1641</v>
      </c>
      <c r="D192" s="662" t="s">
        <v>1557</v>
      </c>
      <c r="E192" s="662" t="s">
        <v>3351</v>
      </c>
      <c r="F192" s="665"/>
      <c r="G192" s="665"/>
      <c r="H192" s="678">
        <v>0</v>
      </c>
      <c r="I192" s="665">
        <v>1</v>
      </c>
      <c r="J192" s="665">
        <v>154.36000000000001</v>
      </c>
      <c r="K192" s="678">
        <v>1</v>
      </c>
      <c r="L192" s="665">
        <v>1</v>
      </c>
      <c r="M192" s="666">
        <v>154.36000000000001</v>
      </c>
    </row>
    <row r="193" spans="1:13" ht="14.4" customHeight="1" x14ac:dyDescent="0.3">
      <c r="A193" s="661" t="s">
        <v>3569</v>
      </c>
      <c r="B193" s="662" t="s">
        <v>3444</v>
      </c>
      <c r="C193" s="662" t="s">
        <v>2750</v>
      </c>
      <c r="D193" s="662" t="s">
        <v>2205</v>
      </c>
      <c r="E193" s="662" t="s">
        <v>3474</v>
      </c>
      <c r="F193" s="665"/>
      <c r="G193" s="665"/>
      <c r="H193" s="678">
        <v>0</v>
      </c>
      <c r="I193" s="665">
        <v>1</v>
      </c>
      <c r="J193" s="665">
        <v>24.22</v>
      </c>
      <c r="K193" s="678">
        <v>1</v>
      </c>
      <c r="L193" s="665">
        <v>1</v>
      </c>
      <c r="M193" s="666">
        <v>24.22</v>
      </c>
    </row>
    <row r="194" spans="1:13" ht="14.4" customHeight="1" x14ac:dyDescent="0.3">
      <c r="A194" s="661" t="s">
        <v>3549</v>
      </c>
      <c r="B194" s="662" t="s">
        <v>3308</v>
      </c>
      <c r="C194" s="662" t="s">
        <v>1523</v>
      </c>
      <c r="D194" s="662" t="s">
        <v>1524</v>
      </c>
      <c r="E194" s="662" t="s">
        <v>1525</v>
      </c>
      <c r="F194" s="665"/>
      <c r="G194" s="665"/>
      <c r="H194" s="678">
        <v>0</v>
      </c>
      <c r="I194" s="665">
        <v>1</v>
      </c>
      <c r="J194" s="665">
        <v>543.39</v>
      </c>
      <c r="K194" s="678">
        <v>1</v>
      </c>
      <c r="L194" s="665">
        <v>1</v>
      </c>
      <c r="M194" s="666">
        <v>543.39</v>
      </c>
    </row>
    <row r="195" spans="1:13" ht="14.4" customHeight="1" x14ac:dyDescent="0.3">
      <c r="A195" s="661" t="s">
        <v>3549</v>
      </c>
      <c r="B195" s="662" t="s">
        <v>3308</v>
      </c>
      <c r="C195" s="662" t="s">
        <v>3689</v>
      </c>
      <c r="D195" s="662" t="s">
        <v>1524</v>
      </c>
      <c r="E195" s="662" t="s">
        <v>2399</v>
      </c>
      <c r="F195" s="665"/>
      <c r="G195" s="665"/>
      <c r="H195" s="678">
        <v>0</v>
      </c>
      <c r="I195" s="665">
        <v>1</v>
      </c>
      <c r="J195" s="665">
        <v>815.1</v>
      </c>
      <c r="K195" s="678">
        <v>1</v>
      </c>
      <c r="L195" s="665">
        <v>1</v>
      </c>
      <c r="M195" s="666">
        <v>815.1</v>
      </c>
    </row>
    <row r="196" spans="1:13" ht="14.4" customHeight="1" x14ac:dyDescent="0.3">
      <c r="A196" s="661" t="s">
        <v>3549</v>
      </c>
      <c r="B196" s="662" t="s">
        <v>3310</v>
      </c>
      <c r="C196" s="662" t="s">
        <v>5038</v>
      </c>
      <c r="D196" s="662" t="s">
        <v>5039</v>
      </c>
      <c r="E196" s="662" t="s">
        <v>5040</v>
      </c>
      <c r="F196" s="665">
        <v>6</v>
      </c>
      <c r="G196" s="665">
        <v>600.66</v>
      </c>
      <c r="H196" s="678">
        <v>1</v>
      </c>
      <c r="I196" s="665"/>
      <c r="J196" s="665"/>
      <c r="K196" s="678">
        <v>0</v>
      </c>
      <c r="L196" s="665">
        <v>6</v>
      </c>
      <c r="M196" s="666">
        <v>600.66</v>
      </c>
    </row>
    <row r="197" spans="1:13" ht="14.4" customHeight="1" x14ac:dyDescent="0.3">
      <c r="A197" s="661" t="s">
        <v>3549</v>
      </c>
      <c r="B197" s="662" t="s">
        <v>3330</v>
      </c>
      <c r="C197" s="662" t="s">
        <v>5024</v>
      </c>
      <c r="D197" s="662" t="s">
        <v>5025</v>
      </c>
      <c r="E197" s="662" t="s">
        <v>5026</v>
      </c>
      <c r="F197" s="665"/>
      <c r="G197" s="665"/>
      <c r="H197" s="678">
        <v>0</v>
      </c>
      <c r="I197" s="665">
        <v>2</v>
      </c>
      <c r="J197" s="665">
        <v>1247.42</v>
      </c>
      <c r="K197" s="678">
        <v>1</v>
      </c>
      <c r="L197" s="665">
        <v>2</v>
      </c>
      <c r="M197" s="666">
        <v>1247.42</v>
      </c>
    </row>
    <row r="198" spans="1:13" ht="14.4" customHeight="1" x14ac:dyDescent="0.3">
      <c r="A198" s="661" t="s">
        <v>3549</v>
      </c>
      <c r="B198" s="662" t="s">
        <v>3349</v>
      </c>
      <c r="C198" s="662" t="s">
        <v>1641</v>
      </c>
      <c r="D198" s="662" t="s">
        <v>1557</v>
      </c>
      <c r="E198" s="662" t="s">
        <v>3351</v>
      </c>
      <c r="F198" s="665"/>
      <c r="G198" s="665"/>
      <c r="H198" s="678">
        <v>0</v>
      </c>
      <c r="I198" s="665">
        <v>10</v>
      </c>
      <c r="J198" s="665">
        <v>1530.6400000000003</v>
      </c>
      <c r="K198" s="678">
        <v>1</v>
      </c>
      <c r="L198" s="665">
        <v>10</v>
      </c>
      <c r="M198" s="666">
        <v>1530.6400000000003</v>
      </c>
    </row>
    <row r="199" spans="1:13" ht="14.4" customHeight="1" x14ac:dyDescent="0.3">
      <c r="A199" s="661" t="s">
        <v>3549</v>
      </c>
      <c r="B199" s="662" t="s">
        <v>3349</v>
      </c>
      <c r="C199" s="662" t="s">
        <v>2478</v>
      </c>
      <c r="D199" s="662" t="s">
        <v>3438</v>
      </c>
      <c r="E199" s="662" t="s">
        <v>3350</v>
      </c>
      <c r="F199" s="665"/>
      <c r="G199" s="665"/>
      <c r="H199" s="678">
        <v>0</v>
      </c>
      <c r="I199" s="665">
        <v>1</v>
      </c>
      <c r="J199" s="665">
        <v>149.52000000000001</v>
      </c>
      <c r="K199" s="678">
        <v>1</v>
      </c>
      <c r="L199" s="665">
        <v>1</v>
      </c>
      <c r="M199" s="666">
        <v>149.52000000000001</v>
      </c>
    </row>
    <row r="200" spans="1:13" ht="14.4" customHeight="1" x14ac:dyDescent="0.3">
      <c r="A200" s="661" t="s">
        <v>3549</v>
      </c>
      <c r="B200" s="662" t="s">
        <v>3356</v>
      </c>
      <c r="C200" s="662" t="s">
        <v>2446</v>
      </c>
      <c r="D200" s="662" t="s">
        <v>2447</v>
      </c>
      <c r="E200" s="662" t="s">
        <v>3439</v>
      </c>
      <c r="F200" s="665"/>
      <c r="G200" s="665"/>
      <c r="H200" s="678">
        <v>0</v>
      </c>
      <c r="I200" s="665">
        <v>4</v>
      </c>
      <c r="J200" s="665">
        <v>682.08</v>
      </c>
      <c r="K200" s="678">
        <v>1</v>
      </c>
      <c r="L200" s="665">
        <v>4</v>
      </c>
      <c r="M200" s="666">
        <v>682.08</v>
      </c>
    </row>
    <row r="201" spans="1:13" ht="14.4" customHeight="1" x14ac:dyDescent="0.3">
      <c r="A201" s="661" t="s">
        <v>3549</v>
      </c>
      <c r="B201" s="662" t="s">
        <v>5680</v>
      </c>
      <c r="C201" s="662" t="s">
        <v>3853</v>
      </c>
      <c r="D201" s="662" t="s">
        <v>3854</v>
      </c>
      <c r="E201" s="662" t="s">
        <v>3855</v>
      </c>
      <c r="F201" s="665"/>
      <c r="G201" s="665"/>
      <c r="H201" s="678">
        <v>0</v>
      </c>
      <c r="I201" s="665">
        <v>1</v>
      </c>
      <c r="J201" s="665">
        <v>119.7</v>
      </c>
      <c r="K201" s="678">
        <v>1</v>
      </c>
      <c r="L201" s="665">
        <v>1</v>
      </c>
      <c r="M201" s="666">
        <v>119.7</v>
      </c>
    </row>
    <row r="202" spans="1:13" ht="14.4" customHeight="1" x14ac:dyDescent="0.3">
      <c r="A202" s="661" t="s">
        <v>3549</v>
      </c>
      <c r="B202" s="662" t="s">
        <v>3444</v>
      </c>
      <c r="C202" s="662" t="s">
        <v>2750</v>
      </c>
      <c r="D202" s="662" t="s">
        <v>2205</v>
      </c>
      <c r="E202" s="662" t="s">
        <v>3474</v>
      </c>
      <c r="F202" s="665"/>
      <c r="G202" s="665"/>
      <c r="H202" s="678">
        <v>0</v>
      </c>
      <c r="I202" s="665">
        <v>2</v>
      </c>
      <c r="J202" s="665">
        <v>36.520000000000003</v>
      </c>
      <c r="K202" s="678">
        <v>1</v>
      </c>
      <c r="L202" s="665">
        <v>2</v>
      </c>
      <c r="M202" s="666">
        <v>36.520000000000003</v>
      </c>
    </row>
    <row r="203" spans="1:13" ht="14.4" customHeight="1" x14ac:dyDescent="0.3">
      <c r="A203" s="661" t="s">
        <v>3549</v>
      </c>
      <c r="B203" s="662" t="s">
        <v>3445</v>
      </c>
      <c r="C203" s="662" t="s">
        <v>2309</v>
      </c>
      <c r="D203" s="662" t="s">
        <v>2310</v>
      </c>
      <c r="E203" s="662" t="s">
        <v>3446</v>
      </c>
      <c r="F203" s="665"/>
      <c r="G203" s="665"/>
      <c r="H203" s="678">
        <v>0</v>
      </c>
      <c r="I203" s="665">
        <v>1</v>
      </c>
      <c r="J203" s="665">
        <v>93.96</v>
      </c>
      <c r="K203" s="678">
        <v>1</v>
      </c>
      <c r="L203" s="665">
        <v>1</v>
      </c>
      <c r="M203" s="666">
        <v>93.96</v>
      </c>
    </row>
    <row r="204" spans="1:13" ht="14.4" customHeight="1" x14ac:dyDescent="0.3">
      <c r="A204" s="661" t="s">
        <v>3549</v>
      </c>
      <c r="B204" s="662" t="s">
        <v>3409</v>
      </c>
      <c r="C204" s="662" t="s">
        <v>4047</v>
      </c>
      <c r="D204" s="662" t="s">
        <v>4048</v>
      </c>
      <c r="E204" s="662" t="s">
        <v>4049</v>
      </c>
      <c r="F204" s="665"/>
      <c r="G204" s="665"/>
      <c r="H204" s="678">
        <v>0</v>
      </c>
      <c r="I204" s="665">
        <v>1</v>
      </c>
      <c r="J204" s="665">
        <v>90.68</v>
      </c>
      <c r="K204" s="678">
        <v>1</v>
      </c>
      <c r="L204" s="665">
        <v>1</v>
      </c>
      <c r="M204" s="666">
        <v>90.68</v>
      </c>
    </row>
    <row r="205" spans="1:13" ht="14.4" customHeight="1" x14ac:dyDescent="0.3">
      <c r="A205" s="661" t="s">
        <v>3549</v>
      </c>
      <c r="B205" s="662" t="s">
        <v>3411</v>
      </c>
      <c r="C205" s="662" t="s">
        <v>1472</v>
      </c>
      <c r="D205" s="662" t="s">
        <v>1473</v>
      </c>
      <c r="E205" s="662" t="s">
        <v>1027</v>
      </c>
      <c r="F205" s="665"/>
      <c r="G205" s="665"/>
      <c r="H205" s="678">
        <v>0</v>
      </c>
      <c r="I205" s="665">
        <v>1</v>
      </c>
      <c r="J205" s="665">
        <v>113.66</v>
      </c>
      <c r="K205" s="678">
        <v>1</v>
      </c>
      <c r="L205" s="665">
        <v>1</v>
      </c>
      <c r="M205" s="666">
        <v>113.66</v>
      </c>
    </row>
    <row r="206" spans="1:13" ht="14.4" customHeight="1" x14ac:dyDescent="0.3">
      <c r="A206" s="661" t="s">
        <v>3549</v>
      </c>
      <c r="B206" s="662" t="s">
        <v>3412</v>
      </c>
      <c r="C206" s="662" t="s">
        <v>1577</v>
      </c>
      <c r="D206" s="662" t="s">
        <v>1567</v>
      </c>
      <c r="E206" s="662" t="s">
        <v>1578</v>
      </c>
      <c r="F206" s="665"/>
      <c r="G206" s="665"/>
      <c r="H206" s="678">
        <v>0</v>
      </c>
      <c r="I206" s="665">
        <v>24</v>
      </c>
      <c r="J206" s="665">
        <v>2527.44</v>
      </c>
      <c r="K206" s="678">
        <v>1</v>
      </c>
      <c r="L206" s="665">
        <v>24</v>
      </c>
      <c r="M206" s="666">
        <v>2527.44</v>
      </c>
    </row>
    <row r="207" spans="1:13" ht="14.4" customHeight="1" x14ac:dyDescent="0.3">
      <c r="A207" s="661" t="s">
        <v>3549</v>
      </c>
      <c r="B207" s="662" t="s">
        <v>3296</v>
      </c>
      <c r="C207" s="662" t="s">
        <v>2312</v>
      </c>
      <c r="D207" s="662" t="s">
        <v>1539</v>
      </c>
      <c r="E207" s="662" t="s">
        <v>2313</v>
      </c>
      <c r="F207" s="665"/>
      <c r="G207" s="665"/>
      <c r="H207" s="678">
        <v>0</v>
      </c>
      <c r="I207" s="665">
        <v>1</v>
      </c>
      <c r="J207" s="665">
        <v>53.57</v>
      </c>
      <c r="K207" s="678">
        <v>1</v>
      </c>
      <c r="L207" s="665">
        <v>1</v>
      </c>
      <c r="M207" s="666">
        <v>53.57</v>
      </c>
    </row>
    <row r="208" spans="1:13" ht="14.4" customHeight="1" x14ac:dyDescent="0.3">
      <c r="A208" s="661" t="s">
        <v>3550</v>
      </c>
      <c r="B208" s="662" t="s">
        <v>3295</v>
      </c>
      <c r="C208" s="662" t="s">
        <v>1374</v>
      </c>
      <c r="D208" s="662" t="s">
        <v>1375</v>
      </c>
      <c r="E208" s="662" t="s">
        <v>1376</v>
      </c>
      <c r="F208" s="665"/>
      <c r="G208" s="665"/>
      <c r="H208" s="678">
        <v>0</v>
      </c>
      <c r="I208" s="665">
        <v>1</v>
      </c>
      <c r="J208" s="665">
        <v>102.93</v>
      </c>
      <c r="K208" s="678">
        <v>1</v>
      </c>
      <c r="L208" s="665">
        <v>1</v>
      </c>
      <c r="M208" s="666">
        <v>102.93</v>
      </c>
    </row>
    <row r="209" spans="1:13" ht="14.4" customHeight="1" x14ac:dyDescent="0.3">
      <c r="A209" s="661" t="s">
        <v>3550</v>
      </c>
      <c r="B209" s="662" t="s">
        <v>3298</v>
      </c>
      <c r="C209" s="662" t="s">
        <v>1404</v>
      </c>
      <c r="D209" s="662" t="s">
        <v>1405</v>
      </c>
      <c r="E209" s="662" t="s">
        <v>1406</v>
      </c>
      <c r="F209" s="665"/>
      <c r="G209" s="665"/>
      <c r="H209" s="678"/>
      <c r="I209" s="665">
        <v>1</v>
      </c>
      <c r="J209" s="665">
        <v>0</v>
      </c>
      <c r="K209" s="678"/>
      <c r="L209" s="665">
        <v>1</v>
      </c>
      <c r="M209" s="666">
        <v>0</v>
      </c>
    </row>
    <row r="210" spans="1:13" ht="14.4" customHeight="1" x14ac:dyDescent="0.3">
      <c r="A210" s="661" t="s">
        <v>3550</v>
      </c>
      <c r="B210" s="662" t="s">
        <v>3308</v>
      </c>
      <c r="C210" s="662" t="s">
        <v>1523</v>
      </c>
      <c r="D210" s="662" t="s">
        <v>1524</v>
      </c>
      <c r="E210" s="662" t="s">
        <v>1525</v>
      </c>
      <c r="F210" s="665"/>
      <c r="G210" s="665"/>
      <c r="H210" s="678">
        <v>0</v>
      </c>
      <c r="I210" s="665">
        <v>1</v>
      </c>
      <c r="J210" s="665">
        <v>543.39</v>
      </c>
      <c r="K210" s="678">
        <v>1</v>
      </c>
      <c r="L210" s="665">
        <v>1</v>
      </c>
      <c r="M210" s="666">
        <v>543.39</v>
      </c>
    </row>
    <row r="211" spans="1:13" ht="14.4" customHeight="1" x14ac:dyDescent="0.3">
      <c r="A211" s="661" t="s">
        <v>3550</v>
      </c>
      <c r="B211" s="662" t="s">
        <v>3308</v>
      </c>
      <c r="C211" s="662" t="s">
        <v>3689</v>
      </c>
      <c r="D211" s="662" t="s">
        <v>1524</v>
      </c>
      <c r="E211" s="662" t="s">
        <v>2399</v>
      </c>
      <c r="F211" s="665"/>
      <c r="G211" s="665"/>
      <c r="H211" s="678">
        <v>0</v>
      </c>
      <c r="I211" s="665">
        <v>4</v>
      </c>
      <c r="J211" s="665">
        <v>3260.4</v>
      </c>
      <c r="K211" s="678">
        <v>1</v>
      </c>
      <c r="L211" s="665">
        <v>4</v>
      </c>
      <c r="M211" s="666">
        <v>3260.4</v>
      </c>
    </row>
    <row r="212" spans="1:13" ht="14.4" customHeight="1" x14ac:dyDescent="0.3">
      <c r="A212" s="661" t="s">
        <v>3550</v>
      </c>
      <c r="B212" s="662" t="s">
        <v>3308</v>
      </c>
      <c r="C212" s="662" t="s">
        <v>3638</v>
      </c>
      <c r="D212" s="662" t="s">
        <v>1524</v>
      </c>
      <c r="E212" s="662" t="s">
        <v>3309</v>
      </c>
      <c r="F212" s="665"/>
      <c r="G212" s="665"/>
      <c r="H212" s="678">
        <v>0</v>
      </c>
      <c r="I212" s="665">
        <v>1</v>
      </c>
      <c r="J212" s="665">
        <v>1154.68</v>
      </c>
      <c r="K212" s="678">
        <v>1</v>
      </c>
      <c r="L212" s="665">
        <v>1</v>
      </c>
      <c r="M212" s="666">
        <v>1154.68</v>
      </c>
    </row>
    <row r="213" spans="1:13" ht="14.4" customHeight="1" x14ac:dyDescent="0.3">
      <c r="A213" s="661" t="s">
        <v>3550</v>
      </c>
      <c r="B213" s="662" t="s">
        <v>3349</v>
      </c>
      <c r="C213" s="662" t="s">
        <v>1641</v>
      </c>
      <c r="D213" s="662" t="s">
        <v>1557</v>
      </c>
      <c r="E213" s="662" t="s">
        <v>3351</v>
      </c>
      <c r="F213" s="665"/>
      <c r="G213" s="665"/>
      <c r="H213" s="678">
        <v>0</v>
      </c>
      <c r="I213" s="665">
        <v>6</v>
      </c>
      <c r="J213" s="665">
        <v>913.2</v>
      </c>
      <c r="K213" s="678">
        <v>1</v>
      </c>
      <c r="L213" s="665">
        <v>6</v>
      </c>
      <c r="M213" s="666">
        <v>913.2</v>
      </c>
    </row>
    <row r="214" spans="1:13" ht="14.4" customHeight="1" x14ac:dyDescent="0.3">
      <c r="A214" s="661" t="s">
        <v>3550</v>
      </c>
      <c r="B214" s="662" t="s">
        <v>3349</v>
      </c>
      <c r="C214" s="662" t="s">
        <v>2478</v>
      </c>
      <c r="D214" s="662" t="s">
        <v>3438</v>
      </c>
      <c r="E214" s="662" t="s">
        <v>3350</v>
      </c>
      <c r="F214" s="665"/>
      <c r="G214" s="665"/>
      <c r="H214" s="678">
        <v>0</v>
      </c>
      <c r="I214" s="665">
        <v>2</v>
      </c>
      <c r="J214" s="665">
        <v>294.54000000000002</v>
      </c>
      <c r="K214" s="678">
        <v>1</v>
      </c>
      <c r="L214" s="665">
        <v>2</v>
      </c>
      <c r="M214" s="666">
        <v>294.54000000000002</v>
      </c>
    </row>
    <row r="215" spans="1:13" ht="14.4" customHeight="1" x14ac:dyDescent="0.3">
      <c r="A215" s="661" t="s">
        <v>3550</v>
      </c>
      <c r="B215" s="662" t="s">
        <v>3444</v>
      </c>
      <c r="C215" s="662" t="s">
        <v>4616</v>
      </c>
      <c r="D215" s="662" t="s">
        <v>2205</v>
      </c>
      <c r="E215" s="662" t="s">
        <v>4617</v>
      </c>
      <c r="F215" s="665"/>
      <c r="G215" s="665"/>
      <c r="H215" s="678"/>
      <c r="I215" s="665">
        <v>1</v>
      </c>
      <c r="J215" s="665">
        <v>0</v>
      </c>
      <c r="K215" s="678"/>
      <c r="L215" s="665">
        <v>1</v>
      </c>
      <c r="M215" s="666">
        <v>0</v>
      </c>
    </row>
    <row r="216" spans="1:13" ht="14.4" customHeight="1" x14ac:dyDescent="0.3">
      <c r="A216" s="661" t="s">
        <v>3550</v>
      </c>
      <c r="B216" s="662" t="s">
        <v>3445</v>
      </c>
      <c r="C216" s="662" t="s">
        <v>2290</v>
      </c>
      <c r="D216" s="662" t="s">
        <v>2291</v>
      </c>
      <c r="E216" s="662" t="s">
        <v>2292</v>
      </c>
      <c r="F216" s="665"/>
      <c r="G216" s="665"/>
      <c r="H216" s="678">
        <v>0</v>
      </c>
      <c r="I216" s="665">
        <v>6</v>
      </c>
      <c r="J216" s="665">
        <v>187.92000000000002</v>
      </c>
      <c r="K216" s="678">
        <v>1</v>
      </c>
      <c r="L216" s="665">
        <v>6</v>
      </c>
      <c r="M216" s="666">
        <v>187.92000000000002</v>
      </c>
    </row>
    <row r="217" spans="1:13" ht="14.4" customHeight="1" x14ac:dyDescent="0.3">
      <c r="A217" s="661" t="s">
        <v>3550</v>
      </c>
      <c r="B217" s="662" t="s">
        <v>5684</v>
      </c>
      <c r="C217" s="662" t="s">
        <v>5083</v>
      </c>
      <c r="D217" s="662" t="s">
        <v>5084</v>
      </c>
      <c r="E217" s="662" t="s">
        <v>5085</v>
      </c>
      <c r="F217" s="665">
        <v>3</v>
      </c>
      <c r="G217" s="665">
        <v>271.79999999999995</v>
      </c>
      <c r="H217" s="678">
        <v>1</v>
      </c>
      <c r="I217" s="665"/>
      <c r="J217" s="665"/>
      <c r="K217" s="678">
        <v>0</v>
      </c>
      <c r="L217" s="665">
        <v>3</v>
      </c>
      <c r="M217" s="666">
        <v>271.79999999999995</v>
      </c>
    </row>
    <row r="218" spans="1:13" ht="14.4" customHeight="1" x14ac:dyDescent="0.3">
      <c r="A218" s="661" t="s">
        <v>3550</v>
      </c>
      <c r="B218" s="662" t="s">
        <v>5684</v>
      </c>
      <c r="C218" s="662" t="s">
        <v>5086</v>
      </c>
      <c r="D218" s="662" t="s">
        <v>5087</v>
      </c>
      <c r="E218" s="662" t="s">
        <v>5088</v>
      </c>
      <c r="F218" s="665">
        <v>3</v>
      </c>
      <c r="G218" s="665">
        <v>271.79999999999995</v>
      </c>
      <c r="H218" s="678">
        <v>1</v>
      </c>
      <c r="I218" s="665"/>
      <c r="J218" s="665"/>
      <c r="K218" s="678">
        <v>0</v>
      </c>
      <c r="L218" s="665">
        <v>3</v>
      </c>
      <c r="M218" s="666">
        <v>271.79999999999995</v>
      </c>
    </row>
    <row r="219" spans="1:13" ht="14.4" customHeight="1" x14ac:dyDescent="0.3">
      <c r="A219" s="661" t="s">
        <v>3550</v>
      </c>
      <c r="B219" s="662" t="s">
        <v>5684</v>
      </c>
      <c r="C219" s="662" t="s">
        <v>5089</v>
      </c>
      <c r="D219" s="662" t="s">
        <v>5090</v>
      </c>
      <c r="E219" s="662" t="s">
        <v>5091</v>
      </c>
      <c r="F219" s="665">
        <v>40</v>
      </c>
      <c r="G219" s="665">
        <v>3623.9999999999995</v>
      </c>
      <c r="H219" s="678">
        <v>1</v>
      </c>
      <c r="I219" s="665"/>
      <c r="J219" s="665"/>
      <c r="K219" s="678">
        <v>0</v>
      </c>
      <c r="L219" s="665">
        <v>40</v>
      </c>
      <c r="M219" s="666">
        <v>3623.9999999999995</v>
      </c>
    </row>
    <row r="220" spans="1:13" ht="14.4" customHeight="1" x14ac:dyDescent="0.3">
      <c r="A220" s="661" t="s">
        <v>3550</v>
      </c>
      <c r="B220" s="662" t="s">
        <v>5684</v>
      </c>
      <c r="C220" s="662" t="s">
        <v>5092</v>
      </c>
      <c r="D220" s="662" t="s">
        <v>5084</v>
      </c>
      <c r="E220" s="662" t="s">
        <v>5093</v>
      </c>
      <c r="F220" s="665">
        <v>3</v>
      </c>
      <c r="G220" s="665">
        <v>0</v>
      </c>
      <c r="H220" s="678"/>
      <c r="I220" s="665"/>
      <c r="J220" s="665"/>
      <c r="K220" s="678"/>
      <c r="L220" s="665">
        <v>3</v>
      </c>
      <c r="M220" s="666">
        <v>0</v>
      </c>
    </row>
    <row r="221" spans="1:13" ht="14.4" customHeight="1" x14ac:dyDescent="0.3">
      <c r="A221" s="661" t="s">
        <v>3550</v>
      </c>
      <c r="B221" s="662" t="s">
        <v>3405</v>
      </c>
      <c r="C221" s="662" t="s">
        <v>5076</v>
      </c>
      <c r="D221" s="662" t="s">
        <v>5077</v>
      </c>
      <c r="E221" s="662" t="s">
        <v>3407</v>
      </c>
      <c r="F221" s="665">
        <v>1</v>
      </c>
      <c r="G221" s="665">
        <v>10.26</v>
      </c>
      <c r="H221" s="678">
        <v>1</v>
      </c>
      <c r="I221" s="665"/>
      <c r="J221" s="665"/>
      <c r="K221" s="678">
        <v>0</v>
      </c>
      <c r="L221" s="665">
        <v>1</v>
      </c>
      <c r="M221" s="666">
        <v>10.26</v>
      </c>
    </row>
    <row r="222" spans="1:13" ht="14.4" customHeight="1" x14ac:dyDescent="0.3">
      <c r="A222" s="661" t="s">
        <v>3550</v>
      </c>
      <c r="B222" s="662" t="s">
        <v>3408</v>
      </c>
      <c r="C222" s="662" t="s">
        <v>1493</v>
      </c>
      <c r="D222" s="662" t="s">
        <v>1494</v>
      </c>
      <c r="E222" s="662" t="s">
        <v>1880</v>
      </c>
      <c r="F222" s="665"/>
      <c r="G222" s="665"/>
      <c r="H222" s="678">
        <v>0</v>
      </c>
      <c r="I222" s="665">
        <v>1</v>
      </c>
      <c r="J222" s="665">
        <v>65.989999999999995</v>
      </c>
      <c r="K222" s="678">
        <v>1</v>
      </c>
      <c r="L222" s="665">
        <v>1</v>
      </c>
      <c r="M222" s="666">
        <v>65.989999999999995</v>
      </c>
    </row>
    <row r="223" spans="1:13" ht="14.4" customHeight="1" x14ac:dyDescent="0.3">
      <c r="A223" s="661" t="s">
        <v>3550</v>
      </c>
      <c r="B223" s="662" t="s">
        <v>3410</v>
      </c>
      <c r="C223" s="662" t="s">
        <v>4580</v>
      </c>
      <c r="D223" s="662" t="s">
        <v>4581</v>
      </c>
      <c r="E223" s="662" t="s">
        <v>4582</v>
      </c>
      <c r="F223" s="665"/>
      <c r="G223" s="665"/>
      <c r="H223" s="678"/>
      <c r="I223" s="665">
        <v>1</v>
      </c>
      <c r="J223" s="665">
        <v>0</v>
      </c>
      <c r="K223" s="678"/>
      <c r="L223" s="665">
        <v>1</v>
      </c>
      <c r="M223" s="666">
        <v>0</v>
      </c>
    </row>
    <row r="224" spans="1:13" ht="14.4" customHeight="1" x14ac:dyDescent="0.3">
      <c r="A224" s="661" t="s">
        <v>3550</v>
      </c>
      <c r="B224" s="662" t="s">
        <v>3296</v>
      </c>
      <c r="C224" s="662" t="s">
        <v>2312</v>
      </c>
      <c r="D224" s="662" t="s">
        <v>1539</v>
      </c>
      <c r="E224" s="662" t="s">
        <v>2313</v>
      </c>
      <c r="F224" s="665"/>
      <c r="G224" s="665"/>
      <c r="H224" s="678">
        <v>0</v>
      </c>
      <c r="I224" s="665">
        <v>1</v>
      </c>
      <c r="J224" s="665">
        <v>53.57</v>
      </c>
      <c r="K224" s="678">
        <v>1</v>
      </c>
      <c r="L224" s="665">
        <v>1</v>
      </c>
      <c r="M224" s="666">
        <v>53.57</v>
      </c>
    </row>
    <row r="225" spans="1:13" ht="14.4" customHeight="1" x14ac:dyDescent="0.3">
      <c r="A225" s="661" t="s">
        <v>3551</v>
      </c>
      <c r="B225" s="662" t="s">
        <v>3301</v>
      </c>
      <c r="C225" s="662" t="s">
        <v>5144</v>
      </c>
      <c r="D225" s="662" t="s">
        <v>5145</v>
      </c>
      <c r="E225" s="662" t="s">
        <v>5146</v>
      </c>
      <c r="F225" s="665">
        <v>2</v>
      </c>
      <c r="G225" s="665">
        <v>305.04000000000002</v>
      </c>
      <c r="H225" s="678">
        <v>1</v>
      </c>
      <c r="I225" s="665"/>
      <c r="J225" s="665"/>
      <c r="K225" s="678">
        <v>0</v>
      </c>
      <c r="L225" s="665">
        <v>2</v>
      </c>
      <c r="M225" s="666">
        <v>305.04000000000002</v>
      </c>
    </row>
    <row r="226" spans="1:13" ht="14.4" customHeight="1" x14ac:dyDescent="0.3">
      <c r="A226" s="661" t="s">
        <v>3551</v>
      </c>
      <c r="B226" s="662" t="s">
        <v>3303</v>
      </c>
      <c r="C226" s="662" t="s">
        <v>5127</v>
      </c>
      <c r="D226" s="662" t="s">
        <v>5128</v>
      </c>
      <c r="E226" s="662" t="s">
        <v>4663</v>
      </c>
      <c r="F226" s="665"/>
      <c r="G226" s="665"/>
      <c r="H226" s="678">
        <v>0</v>
      </c>
      <c r="I226" s="665">
        <v>3</v>
      </c>
      <c r="J226" s="665">
        <v>138.75</v>
      </c>
      <c r="K226" s="678">
        <v>1</v>
      </c>
      <c r="L226" s="665">
        <v>3</v>
      </c>
      <c r="M226" s="666">
        <v>138.75</v>
      </c>
    </row>
    <row r="227" spans="1:13" ht="14.4" customHeight="1" x14ac:dyDescent="0.3">
      <c r="A227" s="661" t="s">
        <v>3551</v>
      </c>
      <c r="B227" s="662" t="s">
        <v>3303</v>
      </c>
      <c r="C227" s="662" t="s">
        <v>5129</v>
      </c>
      <c r="D227" s="662" t="s">
        <v>5128</v>
      </c>
      <c r="E227" s="662" t="s">
        <v>5130</v>
      </c>
      <c r="F227" s="665">
        <v>2</v>
      </c>
      <c r="G227" s="665">
        <v>0</v>
      </c>
      <c r="H227" s="678"/>
      <c r="I227" s="665"/>
      <c r="J227" s="665"/>
      <c r="K227" s="678"/>
      <c r="L227" s="665">
        <v>2</v>
      </c>
      <c r="M227" s="666">
        <v>0</v>
      </c>
    </row>
    <row r="228" spans="1:13" ht="14.4" customHeight="1" x14ac:dyDescent="0.3">
      <c r="A228" s="661" t="s">
        <v>3551</v>
      </c>
      <c r="B228" s="662" t="s">
        <v>3468</v>
      </c>
      <c r="C228" s="662" t="s">
        <v>4004</v>
      </c>
      <c r="D228" s="662" t="s">
        <v>2726</v>
      </c>
      <c r="E228" s="662" t="s">
        <v>4005</v>
      </c>
      <c r="F228" s="665"/>
      <c r="G228" s="665"/>
      <c r="H228" s="678">
        <v>0</v>
      </c>
      <c r="I228" s="665">
        <v>1</v>
      </c>
      <c r="J228" s="665">
        <v>144.01</v>
      </c>
      <c r="K228" s="678">
        <v>1</v>
      </c>
      <c r="L228" s="665">
        <v>1</v>
      </c>
      <c r="M228" s="666">
        <v>144.01</v>
      </c>
    </row>
    <row r="229" spans="1:13" ht="14.4" customHeight="1" x14ac:dyDescent="0.3">
      <c r="A229" s="661" t="s">
        <v>3551</v>
      </c>
      <c r="B229" s="662" t="s">
        <v>3468</v>
      </c>
      <c r="C229" s="662" t="s">
        <v>5097</v>
      </c>
      <c r="D229" s="662" t="s">
        <v>2726</v>
      </c>
      <c r="E229" s="662" t="s">
        <v>4005</v>
      </c>
      <c r="F229" s="665"/>
      <c r="G229" s="665"/>
      <c r="H229" s="678"/>
      <c r="I229" s="665">
        <v>2</v>
      </c>
      <c r="J229" s="665">
        <v>0</v>
      </c>
      <c r="K229" s="678"/>
      <c r="L229" s="665">
        <v>2</v>
      </c>
      <c r="M229" s="666">
        <v>0</v>
      </c>
    </row>
    <row r="230" spans="1:13" ht="14.4" customHeight="1" x14ac:dyDescent="0.3">
      <c r="A230" s="661" t="s">
        <v>3551</v>
      </c>
      <c r="B230" s="662" t="s">
        <v>3317</v>
      </c>
      <c r="C230" s="662" t="s">
        <v>5104</v>
      </c>
      <c r="D230" s="662" t="s">
        <v>2295</v>
      </c>
      <c r="E230" s="662" t="s">
        <v>5012</v>
      </c>
      <c r="F230" s="665">
        <v>1</v>
      </c>
      <c r="G230" s="665">
        <v>210.66</v>
      </c>
      <c r="H230" s="678">
        <v>1</v>
      </c>
      <c r="I230" s="665"/>
      <c r="J230" s="665"/>
      <c r="K230" s="678">
        <v>0</v>
      </c>
      <c r="L230" s="665">
        <v>1</v>
      </c>
      <c r="M230" s="666">
        <v>210.66</v>
      </c>
    </row>
    <row r="231" spans="1:13" ht="14.4" customHeight="1" x14ac:dyDescent="0.3">
      <c r="A231" s="661" t="s">
        <v>3551</v>
      </c>
      <c r="B231" s="662" t="s">
        <v>3319</v>
      </c>
      <c r="C231" s="662" t="s">
        <v>5148</v>
      </c>
      <c r="D231" s="662" t="s">
        <v>1466</v>
      </c>
      <c r="E231" s="662" t="s">
        <v>4522</v>
      </c>
      <c r="F231" s="665"/>
      <c r="G231" s="665"/>
      <c r="H231" s="678">
        <v>0</v>
      </c>
      <c r="I231" s="665">
        <v>2</v>
      </c>
      <c r="J231" s="665">
        <v>289.62</v>
      </c>
      <c r="K231" s="678">
        <v>1</v>
      </c>
      <c r="L231" s="665">
        <v>2</v>
      </c>
      <c r="M231" s="666">
        <v>289.62</v>
      </c>
    </row>
    <row r="232" spans="1:13" ht="14.4" customHeight="1" x14ac:dyDescent="0.3">
      <c r="A232" s="661" t="s">
        <v>3551</v>
      </c>
      <c r="B232" s="662" t="s">
        <v>3319</v>
      </c>
      <c r="C232" s="662" t="s">
        <v>5149</v>
      </c>
      <c r="D232" s="662" t="s">
        <v>1466</v>
      </c>
      <c r="E232" s="662" t="s">
        <v>5150</v>
      </c>
      <c r="F232" s="665">
        <v>1</v>
      </c>
      <c r="G232" s="665">
        <v>0</v>
      </c>
      <c r="H232" s="678"/>
      <c r="I232" s="665"/>
      <c r="J232" s="665"/>
      <c r="K232" s="678"/>
      <c r="L232" s="665">
        <v>1</v>
      </c>
      <c r="M232" s="666">
        <v>0</v>
      </c>
    </row>
    <row r="233" spans="1:13" ht="14.4" customHeight="1" x14ac:dyDescent="0.3">
      <c r="A233" s="661" t="s">
        <v>3551</v>
      </c>
      <c r="B233" s="662" t="s">
        <v>3323</v>
      </c>
      <c r="C233" s="662" t="s">
        <v>5151</v>
      </c>
      <c r="D233" s="662" t="s">
        <v>1469</v>
      </c>
      <c r="E233" s="662" t="s">
        <v>2339</v>
      </c>
      <c r="F233" s="665"/>
      <c r="G233" s="665"/>
      <c r="H233" s="678">
        <v>0</v>
      </c>
      <c r="I233" s="665">
        <v>1</v>
      </c>
      <c r="J233" s="665">
        <v>291.82</v>
      </c>
      <c r="K233" s="678">
        <v>1</v>
      </c>
      <c r="L233" s="665">
        <v>1</v>
      </c>
      <c r="M233" s="666">
        <v>291.82</v>
      </c>
    </row>
    <row r="234" spans="1:13" ht="14.4" customHeight="1" x14ac:dyDescent="0.3">
      <c r="A234" s="661" t="s">
        <v>3551</v>
      </c>
      <c r="B234" s="662" t="s">
        <v>3323</v>
      </c>
      <c r="C234" s="662" t="s">
        <v>5152</v>
      </c>
      <c r="D234" s="662" t="s">
        <v>1469</v>
      </c>
      <c r="E234" s="662" t="s">
        <v>5153</v>
      </c>
      <c r="F234" s="665">
        <v>1</v>
      </c>
      <c r="G234" s="665">
        <v>0</v>
      </c>
      <c r="H234" s="678"/>
      <c r="I234" s="665"/>
      <c r="J234" s="665"/>
      <c r="K234" s="678"/>
      <c r="L234" s="665">
        <v>1</v>
      </c>
      <c r="M234" s="666">
        <v>0</v>
      </c>
    </row>
    <row r="235" spans="1:13" ht="14.4" customHeight="1" x14ac:dyDescent="0.3">
      <c r="A235" s="661" t="s">
        <v>3551</v>
      </c>
      <c r="B235" s="662" t="s">
        <v>3327</v>
      </c>
      <c r="C235" s="662" t="s">
        <v>5141</v>
      </c>
      <c r="D235" s="662" t="s">
        <v>2361</v>
      </c>
      <c r="E235" s="662" t="s">
        <v>4027</v>
      </c>
      <c r="F235" s="665"/>
      <c r="G235" s="665"/>
      <c r="H235" s="678">
        <v>0</v>
      </c>
      <c r="I235" s="665">
        <v>1</v>
      </c>
      <c r="J235" s="665">
        <v>329.88</v>
      </c>
      <c r="K235" s="678">
        <v>1</v>
      </c>
      <c r="L235" s="665">
        <v>1</v>
      </c>
      <c r="M235" s="666">
        <v>329.88</v>
      </c>
    </row>
    <row r="236" spans="1:13" ht="14.4" customHeight="1" x14ac:dyDescent="0.3">
      <c r="A236" s="661" t="s">
        <v>3551</v>
      </c>
      <c r="B236" s="662" t="s">
        <v>3327</v>
      </c>
      <c r="C236" s="662" t="s">
        <v>4026</v>
      </c>
      <c r="D236" s="662" t="s">
        <v>2361</v>
      </c>
      <c r="E236" s="662" t="s">
        <v>4027</v>
      </c>
      <c r="F236" s="665"/>
      <c r="G236" s="665"/>
      <c r="H236" s="678">
        <v>0</v>
      </c>
      <c r="I236" s="665">
        <v>1</v>
      </c>
      <c r="J236" s="665">
        <v>329.88</v>
      </c>
      <c r="K236" s="678">
        <v>1</v>
      </c>
      <c r="L236" s="665">
        <v>1</v>
      </c>
      <c r="M236" s="666">
        <v>329.88</v>
      </c>
    </row>
    <row r="237" spans="1:13" ht="14.4" customHeight="1" x14ac:dyDescent="0.3">
      <c r="A237" s="661" t="s">
        <v>3551</v>
      </c>
      <c r="B237" s="662" t="s">
        <v>3329</v>
      </c>
      <c r="C237" s="662" t="s">
        <v>5143</v>
      </c>
      <c r="D237" s="662" t="s">
        <v>1390</v>
      </c>
      <c r="E237" s="662" t="s">
        <v>2381</v>
      </c>
      <c r="F237" s="665"/>
      <c r="G237" s="665"/>
      <c r="H237" s="678">
        <v>0</v>
      </c>
      <c r="I237" s="665">
        <v>1</v>
      </c>
      <c r="J237" s="665">
        <v>145.66999999999999</v>
      </c>
      <c r="K237" s="678">
        <v>1</v>
      </c>
      <c r="L237" s="665">
        <v>1</v>
      </c>
      <c r="M237" s="666">
        <v>145.66999999999999</v>
      </c>
    </row>
    <row r="238" spans="1:13" ht="14.4" customHeight="1" x14ac:dyDescent="0.3">
      <c r="A238" s="661" t="s">
        <v>3551</v>
      </c>
      <c r="B238" s="662" t="s">
        <v>3431</v>
      </c>
      <c r="C238" s="662" t="s">
        <v>5160</v>
      </c>
      <c r="D238" s="662" t="s">
        <v>2367</v>
      </c>
      <c r="E238" s="662" t="s">
        <v>5161</v>
      </c>
      <c r="F238" s="665">
        <v>2</v>
      </c>
      <c r="G238" s="665">
        <v>0</v>
      </c>
      <c r="H238" s="678"/>
      <c r="I238" s="665"/>
      <c r="J238" s="665"/>
      <c r="K238" s="678"/>
      <c r="L238" s="665">
        <v>2</v>
      </c>
      <c r="M238" s="666">
        <v>0</v>
      </c>
    </row>
    <row r="239" spans="1:13" ht="14.4" customHeight="1" x14ac:dyDescent="0.3">
      <c r="A239" s="661" t="s">
        <v>3551</v>
      </c>
      <c r="B239" s="662" t="s">
        <v>3431</v>
      </c>
      <c r="C239" s="662" t="s">
        <v>5011</v>
      </c>
      <c r="D239" s="662" t="s">
        <v>2367</v>
      </c>
      <c r="E239" s="662" t="s">
        <v>5012</v>
      </c>
      <c r="F239" s="665"/>
      <c r="G239" s="665"/>
      <c r="H239" s="678">
        <v>0</v>
      </c>
      <c r="I239" s="665">
        <v>1</v>
      </c>
      <c r="J239" s="665">
        <v>353.18</v>
      </c>
      <c r="K239" s="678">
        <v>1</v>
      </c>
      <c r="L239" s="665">
        <v>1</v>
      </c>
      <c r="M239" s="666">
        <v>353.18</v>
      </c>
    </row>
    <row r="240" spans="1:13" ht="14.4" customHeight="1" x14ac:dyDescent="0.3">
      <c r="A240" s="661" t="s">
        <v>3551</v>
      </c>
      <c r="B240" s="662" t="s">
        <v>3431</v>
      </c>
      <c r="C240" s="662" t="s">
        <v>5131</v>
      </c>
      <c r="D240" s="662" t="s">
        <v>3605</v>
      </c>
      <c r="E240" s="662"/>
      <c r="F240" s="665">
        <v>1</v>
      </c>
      <c r="G240" s="665">
        <v>0</v>
      </c>
      <c r="H240" s="678"/>
      <c r="I240" s="665"/>
      <c r="J240" s="665"/>
      <c r="K240" s="678"/>
      <c r="L240" s="665">
        <v>1</v>
      </c>
      <c r="M240" s="666">
        <v>0</v>
      </c>
    </row>
    <row r="241" spans="1:13" ht="14.4" customHeight="1" x14ac:dyDescent="0.3">
      <c r="A241" s="661" t="s">
        <v>3551</v>
      </c>
      <c r="B241" s="662" t="s">
        <v>3349</v>
      </c>
      <c r="C241" s="662" t="s">
        <v>5098</v>
      </c>
      <c r="D241" s="662" t="s">
        <v>2273</v>
      </c>
      <c r="E241" s="662" t="s">
        <v>5099</v>
      </c>
      <c r="F241" s="665">
        <v>1</v>
      </c>
      <c r="G241" s="665">
        <v>0</v>
      </c>
      <c r="H241" s="678"/>
      <c r="I241" s="665"/>
      <c r="J241" s="665"/>
      <c r="K241" s="678"/>
      <c r="L241" s="665">
        <v>1</v>
      </c>
      <c r="M241" s="666">
        <v>0</v>
      </c>
    </row>
    <row r="242" spans="1:13" ht="14.4" customHeight="1" x14ac:dyDescent="0.3">
      <c r="A242" s="661" t="s">
        <v>3551</v>
      </c>
      <c r="B242" s="662" t="s">
        <v>5680</v>
      </c>
      <c r="C242" s="662" t="s">
        <v>3853</v>
      </c>
      <c r="D242" s="662" t="s">
        <v>3854</v>
      </c>
      <c r="E242" s="662" t="s">
        <v>3855</v>
      </c>
      <c r="F242" s="665"/>
      <c r="G242" s="665"/>
      <c r="H242" s="678">
        <v>0</v>
      </c>
      <c r="I242" s="665">
        <v>2</v>
      </c>
      <c r="J242" s="665">
        <v>239.4</v>
      </c>
      <c r="K242" s="678">
        <v>1</v>
      </c>
      <c r="L242" s="665">
        <v>2</v>
      </c>
      <c r="M242" s="666">
        <v>239.4</v>
      </c>
    </row>
    <row r="243" spans="1:13" ht="14.4" customHeight="1" x14ac:dyDescent="0.3">
      <c r="A243" s="661" t="s">
        <v>3551</v>
      </c>
      <c r="B243" s="662" t="s">
        <v>3363</v>
      </c>
      <c r="C243" s="662" t="s">
        <v>1616</v>
      </c>
      <c r="D243" s="662" t="s">
        <v>1617</v>
      </c>
      <c r="E243" s="662" t="s">
        <v>1618</v>
      </c>
      <c r="F243" s="665"/>
      <c r="G243" s="665"/>
      <c r="H243" s="678">
        <v>0</v>
      </c>
      <c r="I243" s="665">
        <v>2</v>
      </c>
      <c r="J243" s="665">
        <v>294.62</v>
      </c>
      <c r="K243" s="678">
        <v>1</v>
      </c>
      <c r="L243" s="665">
        <v>2</v>
      </c>
      <c r="M243" s="666">
        <v>294.62</v>
      </c>
    </row>
    <row r="244" spans="1:13" ht="14.4" customHeight="1" x14ac:dyDescent="0.3">
      <c r="A244" s="661" t="s">
        <v>3551</v>
      </c>
      <c r="B244" s="662" t="s">
        <v>3444</v>
      </c>
      <c r="C244" s="662" t="s">
        <v>2283</v>
      </c>
      <c r="D244" s="662" t="s">
        <v>2205</v>
      </c>
      <c r="E244" s="662" t="s">
        <v>3021</v>
      </c>
      <c r="F244" s="665"/>
      <c r="G244" s="665"/>
      <c r="H244" s="678">
        <v>0</v>
      </c>
      <c r="I244" s="665">
        <v>2</v>
      </c>
      <c r="J244" s="665">
        <v>96.84</v>
      </c>
      <c r="K244" s="678">
        <v>1</v>
      </c>
      <c r="L244" s="665">
        <v>2</v>
      </c>
      <c r="M244" s="666">
        <v>96.84</v>
      </c>
    </row>
    <row r="245" spans="1:13" ht="14.4" customHeight="1" x14ac:dyDescent="0.3">
      <c r="A245" s="661" t="s">
        <v>3551</v>
      </c>
      <c r="B245" s="662" t="s">
        <v>3444</v>
      </c>
      <c r="C245" s="662" t="s">
        <v>4616</v>
      </c>
      <c r="D245" s="662" t="s">
        <v>2205</v>
      </c>
      <c r="E245" s="662" t="s">
        <v>4617</v>
      </c>
      <c r="F245" s="665"/>
      <c r="G245" s="665"/>
      <c r="H245" s="678"/>
      <c r="I245" s="665">
        <v>3</v>
      </c>
      <c r="J245" s="665">
        <v>0</v>
      </c>
      <c r="K245" s="678"/>
      <c r="L245" s="665">
        <v>3</v>
      </c>
      <c r="M245" s="666">
        <v>0</v>
      </c>
    </row>
    <row r="246" spans="1:13" ht="14.4" customHeight="1" x14ac:dyDescent="0.3">
      <c r="A246" s="661" t="s">
        <v>3551</v>
      </c>
      <c r="B246" s="662" t="s">
        <v>3444</v>
      </c>
      <c r="C246" s="662" t="s">
        <v>3878</v>
      </c>
      <c r="D246" s="662" t="s">
        <v>3879</v>
      </c>
      <c r="E246" s="662" t="s">
        <v>3880</v>
      </c>
      <c r="F246" s="665">
        <v>4</v>
      </c>
      <c r="G246" s="665">
        <v>181.79999999999998</v>
      </c>
      <c r="H246" s="678">
        <v>1</v>
      </c>
      <c r="I246" s="665"/>
      <c r="J246" s="665"/>
      <c r="K246" s="678">
        <v>0</v>
      </c>
      <c r="L246" s="665">
        <v>4</v>
      </c>
      <c r="M246" s="666">
        <v>181.79999999999998</v>
      </c>
    </row>
    <row r="247" spans="1:13" ht="14.4" customHeight="1" x14ac:dyDescent="0.3">
      <c r="A247" s="661" t="s">
        <v>3551</v>
      </c>
      <c r="B247" s="662" t="s">
        <v>3411</v>
      </c>
      <c r="C247" s="662" t="s">
        <v>5136</v>
      </c>
      <c r="D247" s="662" t="s">
        <v>5137</v>
      </c>
      <c r="E247" s="662" t="s">
        <v>2053</v>
      </c>
      <c r="F247" s="665">
        <v>1</v>
      </c>
      <c r="G247" s="665">
        <v>106.08</v>
      </c>
      <c r="H247" s="678">
        <v>1</v>
      </c>
      <c r="I247" s="665"/>
      <c r="J247" s="665"/>
      <c r="K247" s="678">
        <v>0</v>
      </c>
      <c r="L247" s="665">
        <v>1</v>
      </c>
      <c r="M247" s="666">
        <v>106.08</v>
      </c>
    </row>
    <row r="248" spans="1:13" ht="14.4" customHeight="1" x14ac:dyDescent="0.3">
      <c r="A248" s="661" t="s">
        <v>3552</v>
      </c>
      <c r="B248" s="662" t="s">
        <v>3326</v>
      </c>
      <c r="C248" s="662" t="s">
        <v>2338</v>
      </c>
      <c r="D248" s="662" t="s">
        <v>1517</v>
      </c>
      <c r="E248" s="662" t="s">
        <v>2339</v>
      </c>
      <c r="F248" s="665"/>
      <c r="G248" s="665"/>
      <c r="H248" s="678">
        <v>0</v>
      </c>
      <c r="I248" s="665">
        <v>3</v>
      </c>
      <c r="J248" s="665">
        <v>1274.0700000000002</v>
      </c>
      <c r="K248" s="678">
        <v>1</v>
      </c>
      <c r="L248" s="665">
        <v>3</v>
      </c>
      <c r="M248" s="666">
        <v>1274.0700000000002</v>
      </c>
    </row>
    <row r="249" spans="1:13" ht="14.4" customHeight="1" x14ac:dyDescent="0.3">
      <c r="A249" s="661" t="s">
        <v>3552</v>
      </c>
      <c r="B249" s="662" t="s">
        <v>3349</v>
      </c>
      <c r="C249" s="662" t="s">
        <v>1641</v>
      </c>
      <c r="D249" s="662" t="s">
        <v>1557</v>
      </c>
      <c r="E249" s="662" t="s">
        <v>3351</v>
      </c>
      <c r="F249" s="665"/>
      <c r="G249" s="665"/>
      <c r="H249" s="678">
        <v>0</v>
      </c>
      <c r="I249" s="665">
        <v>5</v>
      </c>
      <c r="J249" s="665">
        <v>763.16000000000008</v>
      </c>
      <c r="K249" s="678">
        <v>1</v>
      </c>
      <c r="L249" s="665">
        <v>5</v>
      </c>
      <c r="M249" s="666">
        <v>763.16000000000008</v>
      </c>
    </row>
    <row r="250" spans="1:13" ht="14.4" customHeight="1" x14ac:dyDescent="0.3">
      <c r="A250" s="661" t="s">
        <v>3552</v>
      </c>
      <c r="B250" s="662" t="s">
        <v>3445</v>
      </c>
      <c r="C250" s="662" t="s">
        <v>2309</v>
      </c>
      <c r="D250" s="662" t="s">
        <v>2310</v>
      </c>
      <c r="E250" s="662" t="s">
        <v>3446</v>
      </c>
      <c r="F250" s="665"/>
      <c r="G250" s="665"/>
      <c r="H250" s="678">
        <v>0</v>
      </c>
      <c r="I250" s="665">
        <v>1</v>
      </c>
      <c r="J250" s="665">
        <v>93.96</v>
      </c>
      <c r="K250" s="678">
        <v>1</v>
      </c>
      <c r="L250" s="665">
        <v>1</v>
      </c>
      <c r="M250" s="666">
        <v>93.96</v>
      </c>
    </row>
    <row r="251" spans="1:13" ht="14.4" customHeight="1" x14ac:dyDescent="0.3">
      <c r="A251" s="661" t="s">
        <v>3553</v>
      </c>
      <c r="B251" s="662" t="s">
        <v>3414</v>
      </c>
      <c r="C251" s="662" t="s">
        <v>5592</v>
      </c>
      <c r="D251" s="662" t="s">
        <v>5593</v>
      </c>
      <c r="E251" s="662" t="s">
        <v>5594</v>
      </c>
      <c r="F251" s="665"/>
      <c r="G251" s="665"/>
      <c r="H251" s="678">
        <v>0</v>
      </c>
      <c r="I251" s="665">
        <v>6</v>
      </c>
      <c r="J251" s="665">
        <v>216.06</v>
      </c>
      <c r="K251" s="678">
        <v>1</v>
      </c>
      <c r="L251" s="665">
        <v>6</v>
      </c>
      <c r="M251" s="666">
        <v>216.06</v>
      </c>
    </row>
    <row r="252" spans="1:13" ht="14.4" customHeight="1" x14ac:dyDescent="0.3">
      <c r="A252" s="661" t="s">
        <v>3553</v>
      </c>
      <c r="B252" s="662" t="s">
        <v>3295</v>
      </c>
      <c r="C252" s="662" t="s">
        <v>5222</v>
      </c>
      <c r="D252" s="662" t="s">
        <v>2738</v>
      </c>
      <c r="E252" s="662" t="s">
        <v>5223</v>
      </c>
      <c r="F252" s="665"/>
      <c r="G252" s="665"/>
      <c r="H252" s="678">
        <v>0</v>
      </c>
      <c r="I252" s="665">
        <v>13</v>
      </c>
      <c r="J252" s="665">
        <v>3191.2000000000003</v>
      </c>
      <c r="K252" s="678">
        <v>1</v>
      </c>
      <c r="L252" s="665">
        <v>13</v>
      </c>
      <c r="M252" s="666">
        <v>3191.2000000000003</v>
      </c>
    </row>
    <row r="253" spans="1:13" ht="14.4" customHeight="1" x14ac:dyDescent="0.3">
      <c r="A253" s="661" t="s">
        <v>3553</v>
      </c>
      <c r="B253" s="662" t="s">
        <v>3295</v>
      </c>
      <c r="C253" s="662" t="s">
        <v>2737</v>
      </c>
      <c r="D253" s="662" t="s">
        <v>2738</v>
      </c>
      <c r="E253" s="662" t="s">
        <v>3463</v>
      </c>
      <c r="F253" s="665"/>
      <c r="G253" s="665"/>
      <c r="H253" s="678">
        <v>0</v>
      </c>
      <c r="I253" s="665">
        <v>1</v>
      </c>
      <c r="J253" s="665">
        <v>57.64</v>
      </c>
      <c r="K253" s="678">
        <v>1</v>
      </c>
      <c r="L253" s="665">
        <v>1</v>
      </c>
      <c r="M253" s="666">
        <v>57.64</v>
      </c>
    </row>
    <row r="254" spans="1:13" ht="14.4" customHeight="1" x14ac:dyDescent="0.3">
      <c r="A254" s="661" t="s">
        <v>3553</v>
      </c>
      <c r="B254" s="662" t="s">
        <v>3295</v>
      </c>
      <c r="C254" s="662" t="s">
        <v>3758</v>
      </c>
      <c r="D254" s="662" t="s">
        <v>2738</v>
      </c>
      <c r="E254" s="662" t="s">
        <v>2739</v>
      </c>
      <c r="F254" s="665"/>
      <c r="G254" s="665"/>
      <c r="H254" s="678"/>
      <c r="I254" s="665">
        <v>1</v>
      </c>
      <c r="J254" s="665">
        <v>0</v>
      </c>
      <c r="K254" s="678"/>
      <c r="L254" s="665">
        <v>1</v>
      </c>
      <c r="M254" s="666">
        <v>0</v>
      </c>
    </row>
    <row r="255" spans="1:13" ht="14.4" customHeight="1" x14ac:dyDescent="0.3">
      <c r="A255" s="661" t="s">
        <v>3553</v>
      </c>
      <c r="B255" s="662" t="s">
        <v>3295</v>
      </c>
      <c r="C255" s="662" t="s">
        <v>5589</v>
      </c>
      <c r="D255" s="662" t="s">
        <v>2738</v>
      </c>
      <c r="E255" s="662" t="s">
        <v>5590</v>
      </c>
      <c r="F255" s="665"/>
      <c r="G255" s="665"/>
      <c r="H255" s="678"/>
      <c r="I255" s="665">
        <v>2</v>
      </c>
      <c r="J255" s="665">
        <v>0</v>
      </c>
      <c r="K255" s="678"/>
      <c r="L255" s="665">
        <v>2</v>
      </c>
      <c r="M255" s="666">
        <v>0</v>
      </c>
    </row>
    <row r="256" spans="1:13" ht="14.4" customHeight="1" x14ac:dyDescent="0.3">
      <c r="A256" s="661" t="s">
        <v>3553</v>
      </c>
      <c r="B256" s="662" t="s">
        <v>3295</v>
      </c>
      <c r="C256" s="662" t="s">
        <v>4626</v>
      </c>
      <c r="D256" s="662" t="s">
        <v>2738</v>
      </c>
      <c r="E256" s="662" t="s">
        <v>4627</v>
      </c>
      <c r="F256" s="665"/>
      <c r="G256" s="665"/>
      <c r="H256" s="678"/>
      <c r="I256" s="665">
        <v>5</v>
      </c>
      <c r="J256" s="665">
        <v>0</v>
      </c>
      <c r="K256" s="678"/>
      <c r="L256" s="665">
        <v>5</v>
      </c>
      <c r="M256" s="666">
        <v>0</v>
      </c>
    </row>
    <row r="257" spans="1:13" ht="14.4" customHeight="1" x14ac:dyDescent="0.3">
      <c r="A257" s="661" t="s">
        <v>3553</v>
      </c>
      <c r="B257" s="662" t="s">
        <v>3295</v>
      </c>
      <c r="C257" s="662" t="s">
        <v>4941</v>
      </c>
      <c r="D257" s="662" t="s">
        <v>2738</v>
      </c>
      <c r="E257" s="662" t="s">
        <v>4942</v>
      </c>
      <c r="F257" s="665"/>
      <c r="G257" s="665"/>
      <c r="H257" s="678">
        <v>0</v>
      </c>
      <c r="I257" s="665">
        <v>5</v>
      </c>
      <c r="J257" s="665">
        <v>1506</v>
      </c>
      <c r="K257" s="678">
        <v>1</v>
      </c>
      <c r="L257" s="665">
        <v>5</v>
      </c>
      <c r="M257" s="666">
        <v>1506</v>
      </c>
    </row>
    <row r="258" spans="1:13" ht="14.4" customHeight="1" x14ac:dyDescent="0.3">
      <c r="A258" s="661" t="s">
        <v>3553</v>
      </c>
      <c r="B258" s="662" t="s">
        <v>3417</v>
      </c>
      <c r="C258" s="662" t="s">
        <v>2286</v>
      </c>
      <c r="D258" s="662" t="s">
        <v>3418</v>
      </c>
      <c r="E258" s="662" t="s">
        <v>3419</v>
      </c>
      <c r="F258" s="665"/>
      <c r="G258" s="665"/>
      <c r="H258" s="678">
        <v>0</v>
      </c>
      <c r="I258" s="665">
        <v>1</v>
      </c>
      <c r="J258" s="665">
        <v>57.64</v>
      </c>
      <c r="K258" s="678">
        <v>1</v>
      </c>
      <c r="L258" s="665">
        <v>1</v>
      </c>
      <c r="M258" s="666">
        <v>57.64</v>
      </c>
    </row>
    <row r="259" spans="1:13" ht="14.4" customHeight="1" x14ac:dyDescent="0.3">
      <c r="A259" s="661" t="s">
        <v>3553</v>
      </c>
      <c r="B259" s="662" t="s">
        <v>3417</v>
      </c>
      <c r="C259" s="662" t="s">
        <v>4598</v>
      </c>
      <c r="D259" s="662" t="s">
        <v>3418</v>
      </c>
      <c r="E259" s="662" t="s">
        <v>4599</v>
      </c>
      <c r="F259" s="665"/>
      <c r="G259" s="665"/>
      <c r="H259" s="678">
        <v>0</v>
      </c>
      <c r="I259" s="665">
        <v>9</v>
      </c>
      <c r="J259" s="665">
        <v>1253.8499999999999</v>
      </c>
      <c r="K259" s="678">
        <v>1</v>
      </c>
      <c r="L259" s="665">
        <v>9</v>
      </c>
      <c r="M259" s="666">
        <v>1253.8499999999999</v>
      </c>
    </row>
    <row r="260" spans="1:13" ht="14.4" customHeight="1" x14ac:dyDescent="0.3">
      <c r="A260" s="661" t="s">
        <v>3553</v>
      </c>
      <c r="B260" s="662" t="s">
        <v>3308</v>
      </c>
      <c r="C260" s="662" t="s">
        <v>3689</v>
      </c>
      <c r="D260" s="662" t="s">
        <v>1524</v>
      </c>
      <c r="E260" s="662" t="s">
        <v>2399</v>
      </c>
      <c r="F260" s="665"/>
      <c r="G260" s="665"/>
      <c r="H260" s="678">
        <v>0</v>
      </c>
      <c r="I260" s="665">
        <v>3</v>
      </c>
      <c r="J260" s="665">
        <v>2445.3000000000002</v>
      </c>
      <c r="K260" s="678">
        <v>1</v>
      </c>
      <c r="L260" s="665">
        <v>3</v>
      </c>
      <c r="M260" s="666">
        <v>2445.3000000000002</v>
      </c>
    </row>
    <row r="261" spans="1:13" ht="14.4" customHeight="1" x14ac:dyDescent="0.3">
      <c r="A261" s="661" t="s">
        <v>3553</v>
      </c>
      <c r="B261" s="662" t="s">
        <v>3308</v>
      </c>
      <c r="C261" s="662" t="s">
        <v>3750</v>
      </c>
      <c r="D261" s="662" t="s">
        <v>1524</v>
      </c>
      <c r="E261" s="662" t="s">
        <v>3751</v>
      </c>
      <c r="F261" s="665"/>
      <c r="G261" s="665"/>
      <c r="H261" s="678"/>
      <c r="I261" s="665">
        <v>2</v>
      </c>
      <c r="J261" s="665">
        <v>0</v>
      </c>
      <c r="K261" s="678"/>
      <c r="L261" s="665">
        <v>2</v>
      </c>
      <c r="M261" s="666">
        <v>0</v>
      </c>
    </row>
    <row r="262" spans="1:13" ht="14.4" customHeight="1" x14ac:dyDescent="0.3">
      <c r="A262" s="661" t="s">
        <v>3553</v>
      </c>
      <c r="B262" s="662" t="s">
        <v>3308</v>
      </c>
      <c r="C262" s="662" t="s">
        <v>3587</v>
      </c>
      <c r="D262" s="662" t="s">
        <v>1524</v>
      </c>
      <c r="E262" s="662" t="s">
        <v>3588</v>
      </c>
      <c r="F262" s="665"/>
      <c r="G262" s="665"/>
      <c r="H262" s="678">
        <v>0</v>
      </c>
      <c r="I262" s="665">
        <v>3</v>
      </c>
      <c r="J262" s="665">
        <v>2771.2200000000003</v>
      </c>
      <c r="K262" s="678">
        <v>1</v>
      </c>
      <c r="L262" s="665">
        <v>3</v>
      </c>
      <c r="M262" s="666">
        <v>2771.2200000000003</v>
      </c>
    </row>
    <row r="263" spans="1:13" ht="14.4" customHeight="1" x14ac:dyDescent="0.3">
      <c r="A263" s="661" t="s">
        <v>3553</v>
      </c>
      <c r="B263" s="662" t="s">
        <v>3308</v>
      </c>
      <c r="C263" s="662" t="s">
        <v>1435</v>
      </c>
      <c r="D263" s="662" t="s">
        <v>1436</v>
      </c>
      <c r="E263" s="662" t="s">
        <v>3309</v>
      </c>
      <c r="F263" s="665"/>
      <c r="G263" s="665"/>
      <c r="H263" s="678">
        <v>0</v>
      </c>
      <c r="I263" s="665">
        <v>2</v>
      </c>
      <c r="J263" s="665">
        <v>4618.72</v>
      </c>
      <c r="K263" s="678">
        <v>1</v>
      </c>
      <c r="L263" s="665">
        <v>2</v>
      </c>
      <c r="M263" s="666">
        <v>4618.72</v>
      </c>
    </row>
    <row r="264" spans="1:13" ht="14.4" customHeight="1" x14ac:dyDescent="0.3">
      <c r="A264" s="661" t="s">
        <v>3553</v>
      </c>
      <c r="B264" s="662" t="s">
        <v>3311</v>
      </c>
      <c r="C264" s="662" t="s">
        <v>5219</v>
      </c>
      <c r="D264" s="662" t="s">
        <v>5220</v>
      </c>
      <c r="E264" s="662" t="s">
        <v>5221</v>
      </c>
      <c r="F264" s="665"/>
      <c r="G264" s="665"/>
      <c r="H264" s="678">
        <v>0</v>
      </c>
      <c r="I264" s="665">
        <v>1</v>
      </c>
      <c r="J264" s="665">
        <v>234.34</v>
      </c>
      <c r="K264" s="678">
        <v>1</v>
      </c>
      <c r="L264" s="665">
        <v>1</v>
      </c>
      <c r="M264" s="666">
        <v>234.34</v>
      </c>
    </row>
    <row r="265" spans="1:13" ht="14.4" customHeight="1" x14ac:dyDescent="0.3">
      <c r="A265" s="661" t="s">
        <v>3553</v>
      </c>
      <c r="B265" s="662" t="s">
        <v>3319</v>
      </c>
      <c r="C265" s="662" t="s">
        <v>5148</v>
      </c>
      <c r="D265" s="662" t="s">
        <v>1466</v>
      </c>
      <c r="E265" s="662" t="s">
        <v>4522</v>
      </c>
      <c r="F265" s="665"/>
      <c r="G265" s="665"/>
      <c r="H265" s="678">
        <v>0</v>
      </c>
      <c r="I265" s="665">
        <v>1</v>
      </c>
      <c r="J265" s="665">
        <v>144.81</v>
      </c>
      <c r="K265" s="678">
        <v>1</v>
      </c>
      <c r="L265" s="665">
        <v>1</v>
      </c>
      <c r="M265" s="666">
        <v>144.81</v>
      </c>
    </row>
    <row r="266" spans="1:13" ht="14.4" customHeight="1" x14ac:dyDescent="0.3">
      <c r="A266" s="661" t="s">
        <v>3553</v>
      </c>
      <c r="B266" s="662" t="s">
        <v>3330</v>
      </c>
      <c r="C266" s="662" t="s">
        <v>1454</v>
      </c>
      <c r="D266" s="662" t="s">
        <v>1455</v>
      </c>
      <c r="E266" s="662" t="s">
        <v>2963</v>
      </c>
      <c r="F266" s="665"/>
      <c r="G266" s="665"/>
      <c r="H266" s="678">
        <v>0</v>
      </c>
      <c r="I266" s="665">
        <v>1</v>
      </c>
      <c r="J266" s="665">
        <v>392.42</v>
      </c>
      <c r="K266" s="678">
        <v>1</v>
      </c>
      <c r="L266" s="665">
        <v>1</v>
      </c>
      <c r="M266" s="666">
        <v>392.42</v>
      </c>
    </row>
    <row r="267" spans="1:13" ht="14.4" customHeight="1" x14ac:dyDescent="0.3">
      <c r="A267" s="661" t="s">
        <v>3553</v>
      </c>
      <c r="B267" s="662" t="s">
        <v>3349</v>
      </c>
      <c r="C267" s="662" t="s">
        <v>1641</v>
      </c>
      <c r="D267" s="662" t="s">
        <v>1557</v>
      </c>
      <c r="E267" s="662" t="s">
        <v>3351</v>
      </c>
      <c r="F267" s="665"/>
      <c r="G267" s="665"/>
      <c r="H267" s="678">
        <v>0</v>
      </c>
      <c r="I267" s="665">
        <v>12</v>
      </c>
      <c r="J267" s="665">
        <v>1852.3200000000004</v>
      </c>
      <c r="K267" s="678">
        <v>1</v>
      </c>
      <c r="L267" s="665">
        <v>12</v>
      </c>
      <c r="M267" s="666">
        <v>1852.3200000000004</v>
      </c>
    </row>
    <row r="268" spans="1:13" ht="14.4" customHeight="1" x14ac:dyDescent="0.3">
      <c r="A268" s="661" t="s">
        <v>3553</v>
      </c>
      <c r="B268" s="662" t="s">
        <v>3362</v>
      </c>
      <c r="C268" s="662" t="s">
        <v>1612</v>
      </c>
      <c r="D268" s="662" t="s">
        <v>1613</v>
      </c>
      <c r="E268" s="662" t="s">
        <v>3096</v>
      </c>
      <c r="F268" s="665"/>
      <c r="G268" s="665"/>
      <c r="H268" s="678">
        <v>0</v>
      </c>
      <c r="I268" s="665">
        <v>5</v>
      </c>
      <c r="J268" s="665">
        <v>558.6</v>
      </c>
      <c r="K268" s="678">
        <v>1</v>
      </c>
      <c r="L268" s="665">
        <v>5</v>
      </c>
      <c r="M268" s="666">
        <v>558.6</v>
      </c>
    </row>
    <row r="269" spans="1:13" ht="14.4" customHeight="1" x14ac:dyDescent="0.3">
      <c r="A269" s="661" t="s">
        <v>3553</v>
      </c>
      <c r="B269" s="662" t="s">
        <v>5680</v>
      </c>
      <c r="C269" s="662" t="s">
        <v>4008</v>
      </c>
      <c r="D269" s="662" t="s">
        <v>3854</v>
      </c>
      <c r="E269" s="662" t="s">
        <v>4009</v>
      </c>
      <c r="F269" s="665"/>
      <c r="G269" s="665"/>
      <c r="H269" s="678">
        <v>0</v>
      </c>
      <c r="I269" s="665">
        <v>1</v>
      </c>
      <c r="J269" s="665">
        <v>141.09</v>
      </c>
      <c r="K269" s="678">
        <v>1</v>
      </c>
      <c r="L269" s="665">
        <v>1</v>
      </c>
      <c r="M269" s="666">
        <v>141.09</v>
      </c>
    </row>
    <row r="270" spans="1:13" ht="14.4" customHeight="1" x14ac:dyDescent="0.3">
      <c r="A270" s="661" t="s">
        <v>3553</v>
      </c>
      <c r="B270" s="662" t="s">
        <v>3376</v>
      </c>
      <c r="C270" s="662" t="s">
        <v>2450</v>
      </c>
      <c r="D270" s="662" t="s">
        <v>2451</v>
      </c>
      <c r="E270" s="662" t="s">
        <v>3439</v>
      </c>
      <c r="F270" s="665"/>
      <c r="G270" s="665"/>
      <c r="H270" s="678">
        <v>0</v>
      </c>
      <c r="I270" s="665">
        <v>3</v>
      </c>
      <c r="J270" s="665">
        <v>200.45999999999998</v>
      </c>
      <c r="K270" s="678">
        <v>1</v>
      </c>
      <c r="L270" s="665">
        <v>3</v>
      </c>
      <c r="M270" s="666">
        <v>200.45999999999998</v>
      </c>
    </row>
    <row r="271" spans="1:13" ht="14.4" customHeight="1" x14ac:dyDescent="0.3">
      <c r="A271" s="661" t="s">
        <v>3553</v>
      </c>
      <c r="B271" s="662" t="s">
        <v>3444</v>
      </c>
      <c r="C271" s="662" t="s">
        <v>4616</v>
      </c>
      <c r="D271" s="662" t="s">
        <v>2205</v>
      </c>
      <c r="E271" s="662" t="s">
        <v>4617</v>
      </c>
      <c r="F271" s="665"/>
      <c r="G271" s="665"/>
      <c r="H271" s="678"/>
      <c r="I271" s="665">
        <v>2</v>
      </c>
      <c r="J271" s="665">
        <v>0</v>
      </c>
      <c r="K271" s="678"/>
      <c r="L271" s="665">
        <v>2</v>
      </c>
      <c r="M271" s="666">
        <v>0</v>
      </c>
    </row>
    <row r="272" spans="1:13" ht="14.4" customHeight="1" x14ac:dyDescent="0.3">
      <c r="A272" s="661" t="s">
        <v>3553</v>
      </c>
      <c r="B272" s="662" t="s">
        <v>3397</v>
      </c>
      <c r="C272" s="662" t="s">
        <v>1446</v>
      </c>
      <c r="D272" s="662" t="s">
        <v>3400</v>
      </c>
      <c r="E272" s="662" t="s">
        <v>3401</v>
      </c>
      <c r="F272" s="665"/>
      <c r="G272" s="665"/>
      <c r="H272" s="678">
        <v>0</v>
      </c>
      <c r="I272" s="665">
        <v>1</v>
      </c>
      <c r="J272" s="665">
        <v>424.24</v>
      </c>
      <c r="K272" s="678">
        <v>1</v>
      </c>
      <c r="L272" s="665">
        <v>1</v>
      </c>
      <c r="M272" s="666">
        <v>424.24</v>
      </c>
    </row>
    <row r="273" spans="1:13" ht="14.4" customHeight="1" x14ac:dyDescent="0.3">
      <c r="A273" s="661" t="s">
        <v>3553</v>
      </c>
      <c r="B273" s="662" t="s">
        <v>3405</v>
      </c>
      <c r="C273" s="662" t="s">
        <v>3061</v>
      </c>
      <c r="D273" s="662" t="s">
        <v>3494</v>
      </c>
      <c r="E273" s="662" t="s">
        <v>3495</v>
      </c>
      <c r="F273" s="665"/>
      <c r="G273" s="665"/>
      <c r="H273" s="678">
        <v>0</v>
      </c>
      <c r="I273" s="665">
        <v>3</v>
      </c>
      <c r="J273" s="665">
        <v>46.71</v>
      </c>
      <c r="K273" s="678">
        <v>1</v>
      </c>
      <c r="L273" s="665">
        <v>3</v>
      </c>
      <c r="M273" s="666">
        <v>46.71</v>
      </c>
    </row>
    <row r="274" spans="1:13" ht="14.4" customHeight="1" x14ac:dyDescent="0.3">
      <c r="A274" s="661" t="s">
        <v>3553</v>
      </c>
      <c r="B274" s="662" t="s">
        <v>3408</v>
      </c>
      <c r="C274" s="662" t="s">
        <v>1493</v>
      </c>
      <c r="D274" s="662" t="s">
        <v>1494</v>
      </c>
      <c r="E274" s="662" t="s">
        <v>1880</v>
      </c>
      <c r="F274" s="665"/>
      <c r="G274" s="665"/>
      <c r="H274" s="678">
        <v>0</v>
      </c>
      <c r="I274" s="665">
        <v>1</v>
      </c>
      <c r="J274" s="665">
        <v>65.989999999999995</v>
      </c>
      <c r="K274" s="678">
        <v>1</v>
      </c>
      <c r="L274" s="665">
        <v>1</v>
      </c>
      <c r="M274" s="666">
        <v>65.989999999999995</v>
      </c>
    </row>
    <row r="275" spans="1:13" ht="14.4" customHeight="1" x14ac:dyDescent="0.3">
      <c r="A275" s="661" t="s">
        <v>3553</v>
      </c>
      <c r="B275" s="662" t="s">
        <v>3408</v>
      </c>
      <c r="C275" s="662" t="s">
        <v>3041</v>
      </c>
      <c r="D275" s="662" t="s">
        <v>1532</v>
      </c>
      <c r="E275" s="662" t="s">
        <v>3042</v>
      </c>
      <c r="F275" s="665"/>
      <c r="G275" s="665"/>
      <c r="H275" s="678">
        <v>0</v>
      </c>
      <c r="I275" s="665">
        <v>1</v>
      </c>
      <c r="J275" s="665">
        <v>264</v>
      </c>
      <c r="K275" s="678">
        <v>1</v>
      </c>
      <c r="L275" s="665">
        <v>1</v>
      </c>
      <c r="M275" s="666">
        <v>264</v>
      </c>
    </row>
    <row r="276" spans="1:13" ht="14.4" customHeight="1" x14ac:dyDescent="0.3">
      <c r="A276" s="661" t="s">
        <v>3553</v>
      </c>
      <c r="B276" s="662" t="s">
        <v>3411</v>
      </c>
      <c r="C276" s="662" t="s">
        <v>1472</v>
      </c>
      <c r="D276" s="662" t="s">
        <v>1473</v>
      </c>
      <c r="E276" s="662" t="s">
        <v>1027</v>
      </c>
      <c r="F276" s="665"/>
      <c r="G276" s="665"/>
      <c r="H276" s="678">
        <v>0</v>
      </c>
      <c r="I276" s="665">
        <v>1</v>
      </c>
      <c r="J276" s="665">
        <v>69.16</v>
      </c>
      <c r="K276" s="678">
        <v>1</v>
      </c>
      <c r="L276" s="665">
        <v>1</v>
      </c>
      <c r="M276" s="666">
        <v>69.16</v>
      </c>
    </row>
    <row r="277" spans="1:13" ht="14.4" customHeight="1" x14ac:dyDescent="0.3">
      <c r="A277" s="661" t="s">
        <v>3553</v>
      </c>
      <c r="B277" s="662" t="s">
        <v>3296</v>
      </c>
      <c r="C277" s="662" t="s">
        <v>1538</v>
      </c>
      <c r="D277" s="662" t="s">
        <v>1539</v>
      </c>
      <c r="E277" s="662" t="s">
        <v>1540</v>
      </c>
      <c r="F277" s="665"/>
      <c r="G277" s="665"/>
      <c r="H277" s="678">
        <v>0</v>
      </c>
      <c r="I277" s="665">
        <v>92</v>
      </c>
      <c r="J277" s="665">
        <v>12322.480000000001</v>
      </c>
      <c r="K277" s="678">
        <v>1</v>
      </c>
      <c r="L277" s="665">
        <v>92</v>
      </c>
      <c r="M277" s="666">
        <v>12322.480000000001</v>
      </c>
    </row>
    <row r="278" spans="1:13" ht="14.4" customHeight="1" x14ac:dyDescent="0.3">
      <c r="A278" s="661" t="s">
        <v>3554</v>
      </c>
      <c r="B278" s="662" t="s">
        <v>3308</v>
      </c>
      <c r="C278" s="662" t="s">
        <v>1523</v>
      </c>
      <c r="D278" s="662" t="s">
        <v>1524</v>
      </c>
      <c r="E278" s="662" t="s">
        <v>1525</v>
      </c>
      <c r="F278" s="665"/>
      <c r="G278" s="665"/>
      <c r="H278" s="678">
        <v>0</v>
      </c>
      <c r="I278" s="665">
        <v>1</v>
      </c>
      <c r="J278" s="665">
        <v>543.39</v>
      </c>
      <c r="K278" s="678">
        <v>1</v>
      </c>
      <c r="L278" s="665">
        <v>1</v>
      </c>
      <c r="M278" s="666">
        <v>543.39</v>
      </c>
    </row>
    <row r="279" spans="1:13" ht="14.4" customHeight="1" x14ac:dyDescent="0.3">
      <c r="A279" s="661" t="s">
        <v>3554</v>
      </c>
      <c r="B279" s="662" t="s">
        <v>3308</v>
      </c>
      <c r="C279" s="662" t="s">
        <v>3689</v>
      </c>
      <c r="D279" s="662" t="s">
        <v>1524</v>
      </c>
      <c r="E279" s="662" t="s">
        <v>2399</v>
      </c>
      <c r="F279" s="665"/>
      <c r="G279" s="665"/>
      <c r="H279" s="678">
        <v>0</v>
      </c>
      <c r="I279" s="665">
        <v>1</v>
      </c>
      <c r="J279" s="665">
        <v>815.1</v>
      </c>
      <c r="K279" s="678">
        <v>1</v>
      </c>
      <c r="L279" s="665">
        <v>1</v>
      </c>
      <c r="M279" s="666">
        <v>815.1</v>
      </c>
    </row>
    <row r="280" spans="1:13" ht="14.4" customHeight="1" x14ac:dyDescent="0.3">
      <c r="A280" s="661" t="s">
        <v>3555</v>
      </c>
      <c r="B280" s="662" t="s">
        <v>3301</v>
      </c>
      <c r="C280" s="662" t="s">
        <v>3788</v>
      </c>
      <c r="D280" s="662" t="s">
        <v>3789</v>
      </c>
      <c r="E280" s="662" t="s">
        <v>3790</v>
      </c>
      <c r="F280" s="665"/>
      <c r="G280" s="665"/>
      <c r="H280" s="678">
        <v>0</v>
      </c>
      <c r="I280" s="665">
        <v>1</v>
      </c>
      <c r="J280" s="665">
        <v>86.43</v>
      </c>
      <c r="K280" s="678">
        <v>1</v>
      </c>
      <c r="L280" s="665">
        <v>1</v>
      </c>
      <c r="M280" s="666">
        <v>86.43</v>
      </c>
    </row>
    <row r="281" spans="1:13" ht="14.4" customHeight="1" x14ac:dyDescent="0.3">
      <c r="A281" s="661" t="s">
        <v>3555</v>
      </c>
      <c r="B281" s="662" t="s">
        <v>3304</v>
      </c>
      <c r="C281" s="662" t="s">
        <v>1513</v>
      </c>
      <c r="D281" s="662" t="s">
        <v>3305</v>
      </c>
      <c r="E281" s="662" t="s">
        <v>3306</v>
      </c>
      <c r="F281" s="665"/>
      <c r="G281" s="665"/>
      <c r="H281" s="678">
        <v>0</v>
      </c>
      <c r="I281" s="665">
        <v>1</v>
      </c>
      <c r="J281" s="665">
        <v>120.61</v>
      </c>
      <c r="K281" s="678">
        <v>1</v>
      </c>
      <c r="L281" s="665">
        <v>1</v>
      </c>
      <c r="M281" s="666">
        <v>120.61</v>
      </c>
    </row>
    <row r="282" spans="1:13" ht="14.4" customHeight="1" x14ac:dyDescent="0.3">
      <c r="A282" s="661" t="s">
        <v>3555</v>
      </c>
      <c r="B282" s="662" t="s">
        <v>3421</v>
      </c>
      <c r="C282" s="662" t="s">
        <v>5246</v>
      </c>
      <c r="D282" s="662" t="s">
        <v>5247</v>
      </c>
      <c r="E282" s="662" t="s">
        <v>5248</v>
      </c>
      <c r="F282" s="665">
        <v>3</v>
      </c>
      <c r="G282" s="665">
        <v>960.62999999999988</v>
      </c>
      <c r="H282" s="678">
        <v>1</v>
      </c>
      <c r="I282" s="665"/>
      <c r="J282" s="665"/>
      <c r="K282" s="678">
        <v>0</v>
      </c>
      <c r="L282" s="665">
        <v>3</v>
      </c>
      <c r="M282" s="666">
        <v>960.62999999999988</v>
      </c>
    </row>
    <row r="283" spans="1:13" ht="14.4" customHeight="1" x14ac:dyDescent="0.3">
      <c r="A283" s="661" t="s">
        <v>3555</v>
      </c>
      <c r="B283" s="662" t="s">
        <v>3421</v>
      </c>
      <c r="C283" s="662" t="s">
        <v>5249</v>
      </c>
      <c r="D283" s="662" t="s">
        <v>5247</v>
      </c>
      <c r="E283" s="662" t="s">
        <v>5248</v>
      </c>
      <c r="F283" s="665">
        <v>2</v>
      </c>
      <c r="G283" s="665">
        <v>640.41999999999996</v>
      </c>
      <c r="H283" s="678">
        <v>1</v>
      </c>
      <c r="I283" s="665"/>
      <c r="J283" s="665"/>
      <c r="K283" s="678">
        <v>0</v>
      </c>
      <c r="L283" s="665">
        <v>2</v>
      </c>
      <c r="M283" s="666">
        <v>640.41999999999996</v>
      </c>
    </row>
    <row r="284" spans="1:13" ht="14.4" customHeight="1" x14ac:dyDescent="0.3">
      <c r="A284" s="661" t="s">
        <v>3555</v>
      </c>
      <c r="B284" s="662" t="s">
        <v>3341</v>
      </c>
      <c r="C284" s="662" t="s">
        <v>3784</v>
      </c>
      <c r="D284" s="662" t="s">
        <v>3785</v>
      </c>
      <c r="E284" s="662" t="s">
        <v>3786</v>
      </c>
      <c r="F284" s="665"/>
      <c r="G284" s="665"/>
      <c r="H284" s="678">
        <v>0</v>
      </c>
      <c r="I284" s="665">
        <v>1</v>
      </c>
      <c r="J284" s="665">
        <v>88.51</v>
      </c>
      <c r="K284" s="678">
        <v>1</v>
      </c>
      <c r="L284" s="665">
        <v>1</v>
      </c>
      <c r="M284" s="666">
        <v>88.51</v>
      </c>
    </row>
    <row r="285" spans="1:13" ht="14.4" customHeight="1" x14ac:dyDescent="0.3">
      <c r="A285" s="661" t="s">
        <v>3555</v>
      </c>
      <c r="B285" s="662" t="s">
        <v>3349</v>
      </c>
      <c r="C285" s="662" t="s">
        <v>2478</v>
      </c>
      <c r="D285" s="662" t="s">
        <v>3438</v>
      </c>
      <c r="E285" s="662" t="s">
        <v>3350</v>
      </c>
      <c r="F285" s="665"/>
      <c r="G285" s="665"/>
      <c r="H285" s="678">
        <v>0</v>
      </c>
      <c r="I285" s="665">
        <v>1</v>
      </c>
      <c r="J285" s="665">
        <v>149.52000000000001</v>
      </c>
      <c r="K285" s="678">
        <v>1</v>
      </c>
      <c r="L285" s="665">
        <v>1</v>
      </c>
      <c r="M285" s="666">
        <v>149.52000000000001</v>
      </c>
    </row>
    <row r="286" spans="1:13" ht="14.4" customHeight="1" x14ac:dyDescent="0.3">
      <c r="A286" s="661" t="s">
        <v>3555</v>
      </c>
      <c r="B286" s="662" t="s">
        <v>5680</v>
      </c>
      <c r="C286" s="662" t="s">
        <v>3853</v>
      </c>
      <c r="D286" s="662" t="s">
        <v>3854</v>
      </c>
      <c r="E286" s="662" t="s">
        <v>3855</v>
      </c>
      <c r="F286" s="665"/>
      <c r="G286" s="665"/>
      <c r="H286" s="678">
        <v>0</v>
      </c>
      <c r="I286" s="665">
        <v>1</v>
      </c>
      <c r="J286" s="665">
        <v>119.7</v>
      </c>
      <c r="K286" s="678">
        <v>1</v>
      </c>
      <c r="L286" s="665">
        <v>1</v>
      </c>
      <c r="M286" s="666">
        <v>119.7</v>
      </c>
    </row>
    <row r="287" spans="1:13" ht="14.4" customHeight="1" x14ac:dyDescent="0.3">
      <c r="A287" s="661" t="s">
        <v>3555</v>
      </c>
      <c r="B287" s="662" t="s">
        <v>5680</v>
      </c>
      <c r="C287" s="662" t="s">
        <v>4008</v>
      </c>
      <c r="D287" s="662" t="s">
        <v>3854</v>
      </c>
      <c r="E287" s="662" t="s">
        <v>4009</v>
      </c>
      <c r="F287" s="665"/>
      <c r="G287" s="665"/>
      <c r="H287" s="678">
        <v>0</v>
      </c>
      <c r="I287" s="665">
        <v>2</v>
      </c>
      <c r="J287" s="665">
        <v>566.26</v>
      </c>
      <c r="K287" s="678">
        <v>1</v>
      </c>
      <c r="L287" s="665">
        <v>2</v>
      </c>
      <c r="M287" s="666">
        <v>566.26</v>
      </c>
    </row>
    <row r="288" spans="1:13" ht="14.4" customHeight="1" x14ac:dyDescent="0.3">
      <c r="A288" s="661" t="s">
        <v>3555</v>
      </c>
      <c r="B288" s="662" t="s">
        <v>3445</v>
      </c>
      <c r="C288" s="662" t="s">
        <v>2290</v>
      </c>
      <c r="D288" s="662" t="s">
        <v>2291</v>
      </c>
      <c r="E288" s="662" t="s">
        <v>2292</v>
      </c>
      <c r="F288" s="665"/>
      <c r="G288" s="665"/>
      <c r="H288" s="678">
        <v>0</v>
      </c>
      <c r="I288" s="665">
        <v>1</v>
      </c>
      <c r="J288" s="665">
        <v>31.32</v>
      </c>
      <c r="K288" s="678">
        <v>1</v>
      </c>
      <c r="L288" s="665">
        <v>1</v>
      </c>
      <c r="M288" s="666">
        <v>31.32</v>
      </c>
    </row>
    <row r="289" spans="1:13" ht="14.4" customHeight="1" x14ac:dyDescent="0.3">
      <c r="A289" s="661" t="s">
        <v>3555</v>
      </c>
      <c r="B289" s="662" t="s">
        <v>3445</v>
      </c>
      <c r="C289" s="662" t="s">
        <v>3828</v>
      </c>
      <c r="D289" s="662" t="s">
        <v>3829</v>
      </c>
      <c r="E289" s="662" t="s">
        <v>2247</v>
      </c>
      <c r="F289" s="665"/>
      <c r="G289" s="665"/>
      <c r="H289" s="678">
        <v>0</v>
      </c>
      <c r="I289" s="665">
        <v>2</v>
      </c>
      <c r="J289" s="665">
        <v>281.89999999999998</v>
      </c>
      <c r="K289" s="678">
        <v>1</v>
      </c>
      <c r="L289" s="665">
        <v>2</v>
      </c>
      <c r="M289" s="666">
        <v>281.89999999999998</v>
      </c>
    </row>
    <row r="290" spans="1:13" ht="14.4" customHeight="1" x14ac:dyDescent="0.3">
      <c r="A290" s="661" t="s">
        <v>3555</v>
      </c>
      <c r="B290" s="662" t="s">
        <v>3412</v>
      </c>
      <c r="C290" s="662" t="s">
        <v>1570</v>
      </c>
      <c r="D290" s="662" t="s">
        <v>1571</v>
      </c>
      <c r="E290" s="662" t="s">
        <v>1578</v>
      </c>
      <c r="F290" s="665"/>
      <c r="G290" s="665"/>
      <c r="H290" s="678">
        <v>0</v>
      </c>
      <c r="I290" s="665">
        <v>10</v>
      </c>
      <c r="J290" s="665">
        <v>1084.7</v>
      </c>
      <c r="K290" s="678">
        <v>1</v>
      </c>
      <c r="L290" s="665">
        <v>10</v>
      </c>
      <c r="M290" s="666">
        <v>1084.7</v>
      </c>
    </row>
    <row r="291" spans="1:13" ht="14.4" customHeight="1" x14ac:dyDescent="0.3">
      <c r="A291" s="661" t="s">
        <v>3555</v>
      </c>
      <c r="B291" s="662" t="s">
        <v>3296</v>
      </c>
      <c r="C291" s="662" t="s">
        <v>1538</v>
      </c>
      <c r="D291" s="662" t="s">
        <v>1539</v>
      </c>
      <c r="E291" s="662" t="s">
        <v>1540</v>
      </c>
      <c r="F291" s="665"/>
      <c r="G291" s="665"/>
      <c r="H291" s="678">
        <v>0</v>
      </c>
      <c r="I291" s="665">
        <v>5</v>
      </c>
      <c r="J291" s="665">
        <v>669.7</v>
      </c>
      <c r="K291" s="678">
        <v>1</v>
      </c>
      <c r="L291" s="665">
        <v>5</v>
      </c>
      <c r="M291" s="666">
        <v>669.7</v>
      </c>
    </row>
    <row r="292" spans="1:13" ht="14.4" customHeight="1" x14ac:dyDescent="0.3">
      <c r="A292" s="661" t="s">
        <v>3557</v>
      </c>
      <c r="B292" s="662" t="s">
        <v>3308</v>
      </c>
      <c r="C292" s="662" t="s">
        <v>1523</v>
      </c>
      <c r="D292" s="662" t="s">
        <v>1524</v>
      </c>
      <c r="E292" s="662" t="s">
        <v>1525</v>
      </c>
      <c r="F292" s="665"/>
      <c r="G292" s="665"/>
      <c r="H292" s="678">
        <v>0</v>
      </c>
      <c r="I292" s="665">
        <v>1</v>
      </c>
      <c r="J292" s="665">
        <v>543.39</v>
      </c>
      <c r="K292" s="678">
        <v>1</v>
      </c>
      <c r="L292" s="665">
        <v>1</v>
      </c>
      <c r="M292" s="666">
        <v>543.39</v>
      </c>
    </row>
    <row r="293" spans="1:13" ht="14.4" customHeight="1" x14ac:dyDescent="0.3">
      <c r="A293" s="661" t="s">
        <v>3557</v>
      </c>
      <c r="B293" s="662" t="s">
        <v>3308</v>
      </c>
      <c r="C293" s="662" t="s">
        <v>3689</v>
      </c>
      <c r="D293" s="662" t="s">
        <v>1524</v>
      </c>
      <c r="E293" s="662" t="s">
        <v>2399</v>
      </c>
      <c r="F293" s="665"/>
      <c r="G293" s="665"/>
      <c r="H293" s="678">
        <v>0</v>
      </c>
      <c r="I293" s="665">
        <v>1</v>
      </c>
      <c r="J293" s="665">
        <v>815.1</v>
      </c>
      <c r="K293" s="678">
        <v>1</v>
      </c>
      <c r="L293" s="665">
        <v>1</v>
      </c>
      <c r="M293" s="666">
        <v>815.1</v>
      </c>
    </row>
    <row r="294" spans="1:13" ht="14.4" customHeight="1" x14ac:dyDescent="0.3">
      <c r="A294" s="661" t="s">
        <v>3557</v>
      </c>
      <c r="B294" s="662" t="s">
        <v>3308</v>
      </c>
      <c r="C294" s="662" t="s">
        <v>3795</v>
      </c>
      <c r="D294" s="662" t="s">
        <v>1524</v>
      </c>
      <c r="E294" s="662" t="s">
        <v>3637</v>
      </c>
      <c r="F294" s="665">
        <v>1</v>
      </c>
      <c r="G294" s="665">
        <v>163.01</v>
      </c>
      <c r="H294" s="678">
        <v>1</v>
      </c>
      <c r="I294" s="665"/>
      <c r="J294" s="665"/>
      <c r="K294" s="678">
        <v>0</v>
      </c>
      <c r="L294" s="665">
        <v>1</v>
      </c>
      <c r="M294" s="666">
        <v>163.01</v>
      </c>
    </row>
    <row r="295" spans="1:13" ht="14.4" customHeight="1" x14ac:dyDescent="0.3">
      <c r="A295" s="661" t="s">
        <v>3557</v>
      </c>
      <c r="B295" s="662" t="s">
        <v>3319</v>
      </c>
      <c r="C295" s="662" t="s">
        <v>5291</v>
      </c>
      <c r="D295" s="662" t="s">
        <v>5292</v>
      </c>
      <c r="E295" s="662" t="s">
        <v>1487</v>
      </c>
      <c r="F295" s="665">
        <v>1</v>
      </c>
      <c r="G295" s="665">
        <v>48.27</v>
      </c>
      <c r="H295" s="678">
        <v>1</v>
      </c>
      <c r="I295" s="665"/>
      <c r="J295" s="665"/>
      <c r="K295" s="678">
        <v>0</v>
      </c>
      <c r="L295" s="665">
        <v>1</v>
      </c>
      <c r="M295" s="666">
        <v>48.27</v>
      </c>
    </row>
    <row r="296" spans="1:13" ht="14.4" customHeight="1" x14ac:dyDescent="0.3">
      <c r="A296" s="661" t="s">
        <v>3557</v>
      </c>
      <c r="B296" s="662" t="s">
        <v>3341</v>
      </c>
      <c r="C296" s="662" t="s">
        <v>1408</v>
      </c>
      <c r="D296" s="662" t="s">
        <v>1409</v>
      </c>
      <c r="E296" s="662" t="s">
        <v>3342</v>
      </c>
      <c r="F296" s="665"/>
      <c r="G296" s="665"/>
      <c r="H296" s="678">
        <v>0</v>
      </c>
      <c r="I296" s="665">
        <v>1</v>
      </c>
      <c r="J296" s="665">
        <v>79.03</v>
      </c>
      <c r="K296" s="678">
        <v>1</v>
      </c>
      <c r="L296" s="665">
        <v>1</v>
      </c>
      <c r="M296" s="666">
        <v>79.03</v>
      </c>
    </row>
    <row r="297" spans="1:13" ht="14.4" customHeight="1" x14ac:dyDescent="0.3">
      <c r="A297" s="661" t="s">
        <v>3557</v>
      </c>
      <c r="B297" s="662" t="s">
        <v>3349</v>
      </c>
      <c r="C297" s="662" t="s">
        <v>1641</v>
      </c>
      <c r="D297" s="662" t="s">
        <v>1557</v>
      </c>
      <c r="E297" s="662" t="s">
        <v>3351</v>
      </c>
      <c r="F297" s="665"/>
      <c r="G297" s="665"/>
      <c r="H297" s="678">
        <v>0</v>
      </c>
      <c r="I297" s="665">
        <v>1</v>
      </c>
      <c r="J297" s="665">
        <v>154.36000000000001</v>
      </c>
      <c r="K297" s="678">
        <v>1</v>
      </c>
      <c r="L297" s="665">
        <v>1</v>
      </c>
      <c r="M297" s="666">
        <v>154.36000000000001</v>
      </c>
    </row>
    <row r="298" spans="1:13" ht="14.4" customHeight="1" x14ac:dyDescent="0.3">
      <c r="A298" s="661" t="s">
        <v>3557</v>
      </c>
      <c r="B298" s="662" t="s">
        <v>3369</v>
      </c>
      <c r="C298" s="662" t="s">
        <v>1637</v>
      </c>
      <c r="D298" s="662" t="s">
        <v>1638</v>
      </c>
      <c r="E298" s="662" t="s">
        <v>3371</v>
      </c>
      <c r="F298" s="665"/>
      <c r="G298" s="665"/>
      <c r="H298" s="678">
        <v>0</v>
      </c>
      <c r="I298" s="665">
        <v>2</v>
      </c>
      <c r="J298" s="665">
        <v>185.52</v>
      </c>
      <c r="K298" s="678">
        <v>1</v>
      </c>
      <c r="L298" s="665">
        <v>2</v>
      </c>
      <c r="M298" s="666">
        <v>185.52</v>
      </c>
    </row>
    <row r="299" spans="1:13" ht="14.4" customHeight="1" x14ac:dyDescent="0.3">
      <c r="A299" s="661" t="s">
        <v>3557</v>
      </c>
      <c r="B299" s="662" t="s">
        <v>3444</v>
      </c>
      <c r="C299" s="662" t="s">
        <v>2283</v>
      </c>
      <c r="D299" s="662" t="s">
        <v>2205</v>
      </c>
      <c r="E299" s="662" t="s">
        <v>3021</v>
      </c>
      <c r="F299" s="665"/>
      <c r="G299" s="665"/>
      <c r="H299" s="678">
        <v>0</v>
      </c>
      <c r="I299" s="665">
        <v>1</v>
      </c>
      <c r="J299" s="665">
        <v>48.42</v>
      </c>
      <c r="K299" s="678">
        <v>1</v>
      </c>
      <c r="L299" s="665">
        <v>1</v>
      </c>
      <c r="M299" s="666">
        <v>48.42</v>
      </c>
    </row>
    <row r="300" spans="1:13" ht="14.4" customHeight="1" x14ac:dyDescent="0.3">
      <c r="A300" s="661" t="s">
        <v>3557</v>
      </c>
      <c r="B300" s="662" t="s">
        <v>3444</v>
      </c>
      <c r="C300" s="662" t="s">
        <v>4616</v>
      </c>
      <c r="D300" s="662" t="s">
        <v>2205</v>
      </c>
      <c r="E300" s="662" t="s">
        <v>4617</v>
      </c>
      <c r="F300" s="665"/>
      <c r="G300" s="665"/>
      <c r="H300" s="678"/>
      <c r="I300" s="665">
        <v>4</v>
      </c>
      <c r="J300" s="665">
        <v>0</v>
      </c>
      <c r="K300" s="678"/>
      <c r="L300" s="665">
        <v>4</v>
      </c>
      <c r="M300" s="666">
        <v>0</v>
      </c>
    </row>
    <row r="301" spans="1:13" ht="14.4" customHeight="1" x14ac:dyDescent="0.3">
      <c r="A301" s="661" t="s">
        <v>3557</v>
      </c>
      <c r="B301" s="662" t="s">
        <v>3445</v>
      </c>
      <c r="C301" s="662" t="s">
        <v>3796</v>
      </c>
      <c r="D301" s="662" t="s">
        <v>3797</v>
      </c>
      <c r="E301" s="662" t="s">
        <v>3500</v>
      </c>
      <c r="F301" s="665">
        <v>2</v>
      </c>
      <c r="G301" s="665">
        <v>62.64</v>
      </c>
      <c r="H301" s="678">
        <v>1</v>
      </c>
      <c r="I301" s="665"/>
      <c r="J301" s="665"/>
      <c r="K301" s="678">
        <v>0</v>
      </c>
      <c r="L301" s="665">
        <v>2</v>
      </c>
      <c r="M301" s="666">
        <v>62.64</v>
      </c>
    </row>
    <row r="302" spans="1:13" ht="14.4" customHeight="1" x14ac:dyDescent="0.3">
      <c r="A302" s="661" t="s">
        <v>3557</v>
      </c>
      <c r="B302" s="662" t="s">
        <v>3445</v>
      </c>
      <c r="C302" s="662" t="s">
        <v>5296</v>
      </c>
      <c r="D302" s="662" t="s">
        <v>3797</v>
      </c>
      <c r="E302" s="662" t="s">
        <v>3446</v>
      </c>
      <c r="F302" s="665">
        <v>1</v>
      </c>
      <c r="G302" s="665">
        <v>93.96</v>
      </c>
      <c r="H302" s="678">
        <v>1</v>
      </c>
      <c r="I302" s="665"/>
      <c r="J302" s="665"/>
      <c r="K302" s="678">
        <v>0</v>
      </c>
      <c r="L302" s="665">
        <v>1</v>
      </c>
      <c r="M302" s="666">
        <v>93.96</v>
      </c>
    </row>
    <row r="303" spans="1:13" ht="14.4" customHeight="1" x14ac:dyDescent="0.3">
      <c r="A303" s="661" t="s">
        <v>3557</v>
      </c>
      <c r="B303" s="662" t="s">
        <v>3445</v>
      </c>
      <c r="C303" s="662" t="s">
        <v>5297</v>
      </c>
      <c r="D303" s="662" t="s">
        <v>5298</v>
      </c>
      <c r="E303" s="662" t="s">
        <v>5299</v>
      </c>
      <c r="F303" s="665">
        <v>1</v>
      </c>
      <c r="G303" s="665">
        <v>0</v>
      </c>
      <c r="H303" s="678"/>
      <c r="I303" s="665"/>
      <c r="J303" s="665"/>
      <c r="K303" s="678"/>
      <c r="L303" s="665">
        <v>1</v>
      </c>
      <c r="M303" s="666">
        <v>0</v>
      </c>
    </row>
    <row r="304" spans="1:13" ht="14.4" customHeight="1" x14ac:dyDescent="0.3">
      <c r="A304" s="661" t="s">
        <v>3557</v>
      </c>
      <c r="B304" s="662" t="s">
        <v>3405</v>
      </c>
      <c r="C304" s="662" t="s">
        <v>5250</v>
      </c>
      <c r="D304" s="662" t="s">
        <v>5251</v>
      </c>
      <c r="E304" s="662" t="s">
        <v>2225</v>
      </c>
      <c r="F304" s="665">
        <v>2</v>
      </c>
      <c r="G304" s="665">
        <v>33.840000000000003</v>
      </c>
      <c r="H304" s="678">
        <v>1</v>
      </c>
      <c r="I304" s="665"/>
      <c r="J304" s="665"/>
      <c r="K304" s="678">
        <v>0</v>
      </c>
      <c r="L304" s="665">
        <v>2</v>
      </c>
      <c r="M304" s="666">
        <v>33.840000000000003</v>
      </c>
    </row>
    <row r="305" spans="1:13" ht="14.4" customHeight="1" x14ac:dyDescent="0.3">
      <c r="A305" s="661" t="s">
        <v>3557</v>
      </c>
      <c r="B305" s="662" t="s">
        <v>3452</v>
      </c>
      <c r="C305" s="662" t="s">
        <v>5260</v>
      </c>
      <c r="D305" s="662" t="s">
        <v>5261</v>
      </c>
      <c r="E305" s="662" t="s">
        <v>5262</v>
      </c>
      <c r="F305" s="665">
        <v>1</v>
      </c>
      <c r="G305" s="665">
        <v>123.2</v>
      </c>
      <c r="H305" s="678">
        <v>1</v>
      </c>
      <c r="I305" s="665"/>
      <c r="J305" s="665"/>
      <c r="K305" s="678">
        <v>0</v>
      </c>
      <c r="L305" s="665">
        <v>1</v>
      </c>
      <c r="M305" s="666">
        <v>123.2</v>
      </c>
    </row>
    <row r="306" spans="1:13" ht="14.4" customHeight="1" x14ac:dyDescent="0.3">
      <c r="A306" s="661" t="s">
        <v>3557</v>
      </c>
      <c r="B306" s="662" t="s">
        <v>3410</v>
      </c>
      <c r="C306" s="662" t="s">
        <v>5255</v>
      </c>
      <c r="D306" s="662" t="s">
        <v>5256</v>
      </c>
      <c r="E306" s="662" t="s">
        <v>3943</v>
      </c>
      <c r="F306" s="665">
        <v>3</v>
      </c>
      <c r="G306" s="665">
        <v>568.29</v>
      </c>
      <c r="H306" s="678">
        <v>1</v>
      </c>
      <c r="I306" s="665"/>
      <c r="J306" s="665"/>
      <c r="K306" s="678">
        <v>0</v>
      </c>
      <c r="L306" s="665">
        <v>3</v>
      </c>
      <c r="M306" s="666">
        <v>568.29</v>
      </c>
    </row>
    <row r="307" spans="1:13" ht="14.4" customHeight="1" x14ac:dyDescent="0.3">
      <c r="A307" s="661" t="s">
        <v>3557</v>
      </c>
      <c r="B307" s="662" t="s">
        <v>3411</v>
      </c>
      <c r="C307" s="662" t="s">
        <v>5286</v>
      </c>
      <c r="D307" s="662" t="s">
        <v>5137</v>
      </c>
      <c r="E307" s="662" t="s">
        <v>5287</v>
      </c>
      <c r="F307" s="665">
        <v>2</v>
      </c>
      <c r="G307" s="665">
        <v>378.86</v>
      </c>
      <c r="H307" s="678">
        <v>1</v>
      </c>
      <c r="I307" s="665"/>
      <c r="J307" s="665"/>
      <c r="K307" s="678">
        <v>0</v>
      </c>
      <c r="L307" s="665">
        <v>2</v>
      </c>
      <c r="M307" s="666">
        <v>378.86</v>
      </c>
    </row>
    <row r="308" spans="1:13" ht="14.4" customHeight="1" x14ac:dyDescent="0.3">
      <c r="A308" s="661" t="s">
        <v>3564</v>
      </c>
      <c r="B308" s="662" t="s">
        <v>3295</v>
      </c>
      <c r="C308" s="662" t="s">
        <v>3048</v>
      </c>
      <c r="D308" s="662" t="s">
        <v>1375</v>
      </c>
      <c r="E308" s="662" t="s">
        <v>3481</v>
      </c>
      <c r="F308" s="665"/>
      <c r="G308" s="665"/>
      <c r="H308" s="678">
        <v>0</v>
      </c>
      <c r="I308" s="665">
        <v>1</v>
      </c>
      <c r="J308" s="665">
        <v>28.81</v>
      </c>
      <c r="K308" s="678">
        <v>1</v>
      </c>
      <c r="L308" s="665">
        <v>1</v>
      </c>
      <c r="M308" s="666">
        <v>28.81</v>
      </c>
    </row>
    <row r="309" spans="1:13" ht="14.4" customHeight="1" x14ac:dyDescent="0.3">
      <c r="A309" s="661" t="s">
        <v>3564</v>
      </c>
      <c r="B309" s="662" t="s">
        <v>3295</v>
      </c>
      <c r="C309" s="662" t="s">
        <v>1374</v>
      </c>
      <c r="D309" s="662" t="s">
        <v>1375</v>
      </c>
      <c r="E309" s="662" t="s">
        <v>1376</v>
      </c>
      <c r="F309" s="665"/>
      <c r="G309" s="665"/>
      <c r="H309" s="678">
        <v>0</v>
      </c>
      <c r="I309" s="665">
        <v>1</v>
      </c>
      <c r="J309" s="665">
        <v>102.93</v>
      </c>
      <c r="K309" s="678">
        <v>1</v>
      </c>
      <c r="L309" s="665">
        <v>1</v>
      </c>
      <c r="M309" s="666">
        <v>102.93</v>
      </c>
    </row>
    <row r="310" spans="1:13" ht="14.4" customHeight="1" x14ac:dyDescent="0.3">
      <c r="A310" s="661" t="s">
        <v>3564</v>
      </c>
      <c r="B310" s="662" t="s">
        <v>3295</v>
      </c>
      <c r="C310" s="662" t="s">
        <v>2737</v>
      </c>
      <c r="D310" s="662" t="s">
        <v>2738</v>
      </c>
      <c r="E310" s="662" t="s">
        <v>3463</v>
      </c>
      <c r="F310" s="665"/>
      <c r="G310" s="665"/>
      <c r="H310" s="678">
        <v>0</v>
      </c>
      <c r="I310" s="665">
        <v>3</v>
      </c>
      <c r="J310" s="665">
        <v>172.92000000000002</v>
      </c>
      <c r="K310" s="678">
        <v>1</v>
      </c>
      <c r="L310" s="665">
        <v>3</v>
      </c>
      <c r="M310" s="666">
        <v>172.92000000000002</v>
      </c>
    </row>
    <row r="311" spans="1:13" ht="14.4" customHeight="1" x14ac:dyDescent="0.3">
      <c r="A311" s="661" t="s">
        <v>3564</v>
      </c>
      <c r="B311" s="662" t="s">
        <v>3298</v>
      </c>
      <c r="C311" s="662" t="s">
        <v>2348</v>
      </c>
      <c r="D311" s="662" t="s">
        <v>1405</v>
      </c>
      <c r="E311" s="662" t="s">
        <v>2349</v>
      </c>
      <c r="F311" s="665"/>
      <c r="G311" s="665"/>
      <c r="H311" s="678"/>
      <c r="I311" s="665">
        <v>1</v>
      </c>
      <c r="J311" s="665">
        <v>0</v>
      </c>
      <c r="K311" s="678"/>
      <c r="L311" s="665">
        <v>1</v>
      </c>
      <c r="M311" s="666">
        <v>0</v>
      </c>
    </row>
    <row r="312" spans="1:13" ht="14.4" customHeight="1" x14ac:dyDescent="0.3">
      <c r="A312" s="661" t="s">
        <v>3564</v>
      </c>
      <c r="B312" s="662" t="s">
        <v>3308</v>
      </c>
      <c r="C312" s="662" t="s">
        <v>1523</v>
      </c>
      <c r="D312" s="662" t="s">
        <v>1524</v>
      </c>
      <c r="E312" s="662" t="s">
        <v>1525</v>
      </c>
      <c r="F312" s="665"/>
      <c r="G312" s="665"/>
      <c r="H312" s="678">
        <v>0</v>
      </c>
      <c r="I312" s="665">
        <v>2</v>
      </c>
      <c r="J312" s="665">
        <v>1086.78</v>
      </c>
      <c r="K312" s="678">
        <v>1</v>
      </c>
      <c r="L312" s="665">
        <v>2</v>
      </c>
      <c r="M312" s="666">
        <v>1086.78</v>
      </c>
    </row>
    <row r="313" spans="1:13" ht="14.4" customHeight="1" x14ac:dyDescent="0.3">
      <c r="A313" s="661" t="s">
        <v>3564</v>
      </c>
      <c r="B313" s="662" t="s">
        <v>3308</v>
      </c>
      <c r="C313" s="662" t="s">
        <v>3689</v>
      </c>
      <c r="D313" s="662" t="s">
        <v>1524</v>
      </c>
      <c r="E313" s="662" t="s">
        <v>2399</v>
      </c>
      <c r="F313" s="665"/>
      <c r="G313" s="665"/>
      <c r="H313" s="678">
        <v>0</v>
      </c>
      <c r="I313" s="665">
        <v>2</v>
      </c>
      <c r="J313" s="665">
        <v>1630.2</v>
      </c>
      <c r="K313" s="678">
        <v>1</v>
      </c>
      <c r="L313" s="665">
        <v>2</v>
      </c>
      <c r="M313" s="666">
        <v>1630.2</v>
      </c>
    </row>
    <row r="314" spans="1:13" ht="14.4" customHeight="1" x14ac:dyDescent="0.3">
      <c r="A314" s="661" t="s">
        <v>3564</v>
      </c>
      <c r="B314" s="662" t="s">
        <v>3308</v>
      </c>
      <c r="C314" s="662" t="s">
        <v>3638</v>
      </c>
      <c r="D314" s="662" t="s">
        <v>1524</v>
      </c>
      <c r="E314" s="662" t="s">
        <v>3309</v>
      </c>
      <c r="F314" s="665"/>
      <c r="G314" s="665"/>
      <c r="H314" s="678">
        <v>0</v>
      </c>
      <c r="I314" s="665">
        <v>2</v>
      </c>
      <c r="J314" s="665">
        <v>2309.36</v>
      </c>
      <c r="K314" s="678">
        <v>1</v>
      </c>
      <c r="L314" s="665">
        <v>2</v>
      </c>
      <c r="M314" s="666">
        <v>2309.36</v>
      </c>
    </row>
    <row r="315" spans="1:13" ht="14.4" customHeight="1" x14ac:dyDescent="0.3">
      <c r="A315" s="661" t="s">
        <v>3564</v>
      </c>
      <c r="B315" s="662" t="s">
        <v>3308</v>
      </c>
      <c r="C315" s="662" t="s">
        <v>3827</v>
      </c>
      <c r="D315" s="662" t="s">
        <v>1436</v>
      </c>
      <c r="E315" s="662" t="s">
        <v>2399</v>
      </c>
      <c r="F315" s="665"/>
      <c r="G315" s="665"/>
      <c r="H315" s="678">
        <v>0</v>
      </c>
      <c r="I315" s="665">
        <v>1</v>
      </c>
      <c r="J315" s="665">
        <v>1385.62</v>
      </c>
      <c r="K315" s="678">
        <v>1</v>
      </c>
      <c r="L315" s="665">
        <v>1</v>
      </c>
      <c r="M315" s="666">
        <v>1385.62</v>
      </c>
    </row>
    <row r="316" spans="1:13" ht="14.4" customHeight="1" x14ac:dyDescent="0.3">
      <c r="A316" s="661" t="s">
        <v>3564</v>
      </c>
      <c r="B316" s="662" t="s">
        <v>3308</v>
      </c>
      <c r="C316" s="662" t="s">
        <v>1435</v>
      </c>
      <c r="D316" s="662" t="s">
        <v>1436</v>
      </c>
      <c r="E316" s="662" t="s">
        <v>3309</v>
      </c>
      <c r="F316" s="665"/>
      <c r="G316" s="665"/>
      <c r="H316" s="678">
        <v>0</v>
      </c>
      <c r="I316" s="665">
        <v>4</v>
      </c>
      <c r="J316" s="665">
        <v>9237.44</v>
      </c>
      <c r="K316" s="678">
        <v>1</v>
      </c>
      <c r="L316" s="665">
        <v>4</v>
      </c>
      <c r="M316" s="666">
        <v>9237.44</v>
      </c>
    </row>
    <row r="317" spans="1:13" ht="14.4" customHeight="1" x14ac:dyDescent="0.3">
      <c r="A317" s="661" t="s">
        <v>3564</v>
      </c>
      <c r="B317" s="662" t="s">
        <v>3308</v>
      </c>
      <c r="C317" s="662" t="s">
        <v>2400</v>
      </c>
      <c r="D317" s="662" t="s">
        <v>1524</v>
      </c>
      <c r="E317" s="662" t="s">
        <v>1525</v>
      </c>
      <c r="F317" s="665"/>
      <c r="G317" s="665"/>
      <c r="H317" s="678">
        <v>0</v>
      </c>
      <c r="I317" s="665">
        <v>1</v>
      </c>
      <c r="J317" s="665">
        <v>543.39</v>
      </c>
      <c r="K317" s="678">
        <v>1</v>
      </c>
      <c r="L317" s="665">
        <v>1</v>
      </c>
      <c r="M317" s="666">
        <v>543.39</v>
      </c>
    </row>
    <row r="318" spans="1:13" ht="14.4" customHeight="1" x14ac:dyDescent="0.3">
      <c r="A318" s="661" t="s">
        <v>3564</v>
      </c>
      <c r="B318" s="662" t="s">
        <v>3349</v>
      </c>
      <c r="C318" s="662" t="s">
        <v>1641</v>
      </c>
      <c r="D318" s="662" t="s">
        <v>1557</v>
      </c>
      <c r="E318" s="662" t="s">
        <v>3351</v>
      </c>
      <c r="F318" s="665"/>
      <c r="G318" s="665"/>
      <c r="H318" s="678">
        <v>0</v>
      </c>
      <c r="I318" s="665">
        <v>15</v>
      </c>
      <c r="J318" s="665">
        <v>2311.0800000000004</v>
      </c>
      <c r="K318" s="678">
        <v>1</v>
      </c>
      <c r="L318" s="665">
        <v>15</v>
      </c>
      <c r="M318" s="666">
        <v>2311.0800000000004</v>
      </c>
    </row>
    <row r="319" spans="1:13" ht="14.4" customHeight="1" x14ac:dyDescent="0.3">
      <c r="A319" s="661" t="s">
        <v>3564</v>
      </c>
      <c r="B319" s="662" t="s">
        <v>5680</v>
      </c>
      <c r="C319" s="662" t="s">
        <v>3988</v>
      </c>
      <c r="D319" s="662" t="s">
        <v>3989</v>
      </c>
      <c r="E319" s="662" t="s">
        <v>3855</v>
      </c>
      <c r="F319" s="665">
        <v>2</v>
      </c>
      <c r="G319" s="665">
        <v>425.18</v>
      </c>
      <c r="H319" s="678">
        <v>1</v>
      </c>
      <c r="I319" s="665"/>
      <c r="J319" s="665"/>
      <c r="K319" s="678">
        <v>0</v>
      </c>
      <c r="L319" s="665">
        <v>2</v>
      </c>
      <c r="M319" s="666">
        <v>425.18</v>
      </c>
    </row>
    <row r="320" spans="1:13" ht="14.4" customHeight="1" x14ac:dyDescent="0.3">
      <c r="A320" s="661" t="s">
        <v>3564</v>
      </c>
      <c r="B320" s="662" t="s">
        <v>3376</v>
      </c>
      <c r="C320" s="662" t="s">
        <v>2450</v>
      </c>
      <c r="D320" s="662" t="s">
        <v>2451</v>
      </c>
      <c r="E320" s="662" t="s">
        <v>3439</v>
      </c>
      <c r="F320" s="665"/>
      <c r="G320" s="665"/>
      <c r="H320" s="678">
        <v>0</v>
      </c>
      <c r="I320" s="665">
        <v>2</v>
      </c>
      <c r="J320" s="665">
        <v>133.63999999999999</v>
      </c>
      <c r="K320" s="678">
        <v>1</v>
      </c>
      <c r="L320" s="665">
        <v>2</v>
      </c>
      <c r="M320" s="666">
        <v>133.63999999999999</v>
      </c>
    </row>
    <row r="321" spans="1:13" ht="14.4" customHeight="1" x14ac:dyDescent="0.3">
      <c r="A321" s="661" t="s">
        <v>3564</v>
      </c>
      <c r="B321" s="662" t="s">
        <v>3444</v>
      </c>
      <c r="C321" s="662" t="s">
        <v>3878</v>
      </c>
      <c r="D321" s="662" t="s">
        <v>3879</v>
      </c>
      <c r="E321" s="662" t="s">
        <v>3880</v>
      </c>
      <c r="F321" s="665">
        <v>2</v>
      </c>
      <c r="G321" s="665">
        <v>96.84</v>
      </c>
      <c r="H321" s="678">
        <v>1</v>
      </c>
      <c r="I321" s="665"/>
      <c r="J321" s="665"/>
      <c r="K321" s="678">
        <v>0</v>
      </c>
      <c r="L321" s="665">
        <v>2</v>
      </c>
      <c r="M321" s="666">
        <v>96.84</v>
      </c>
    </row>
    <row r="322" spans="1:13" ht="14.4" customHeight="1" x14ac:dyDescent="0.3">
      <c r="A322" s="661" t="s">
        <v>3564</v>
      </c>
      <c r="B322" s="662" t="s">
        <v>3445</v>
      </c>
      <c r="C322" s="662" t="s">
        <v>3828</v>
      </c>
      <c r="D322" s="662" t="s">
        <v>3829</v>
      </c>
      <c r="E322" s="662" t="s">
        <v>2247</v>
      </c>
      <c r="F322" s="665"/>
      <c r="G322" s="665"/>
      <c r="H322" s="678">
        <v>0</v>
      </c>
      <c r="I322" s="665">
        <v>1</v>
      </c>
      <c r="J322" s="665">
        <v>140.94999999999999</v>
      </c>
      <c r="K322" s="678">
        <v>1</v>
      </c>
      <c r="L322" s="665">
        <v>1</v>
      </c>
      <c r="M322" s="666">
        <v>140.94999999999999</v>
      </c>
    </row>
    <row r="323" spans="1:13" ht="14.4" customHeight="1" x14ac:dyDescent="0.3">
      <c r="A323" s="661" t="s">
        <v>3564</v>
      </c>
      <c r="B323" s="662" t="s">
        <v>3445</v>
      </c>
      <c r="C323" s="662" t="s">
        <v>4943</v>
      </c>
      <c r="D323" s="662" t="s">
        <v>2310</v>
      </c>
      <c r="E323" s="662" t="s">
        <v>4944</v>
      </c>
      <c r="F323" s="665"/>
      <c r="G323" s="665"/>
      <c r="H323" s="678">
        <v>0</v>
      </c>
      <c r="I323" s="665">
        <v>1</v>
      </c>
      <c r="J323" s="665">
        <v>156.61000000000001</v>
      </c>
      <c r="K323" s="678">
        <v>1</v>
      </c>
      <c r="L323" s="665">
        <v>1</v>
      </c>
      <c r="M323" s="666">
        <v>156.61000000000001</v>
      </c>
    </row>
    <row r="324" spans="1:13" ht="14.4" customHeight="1" x14ac:dyDescent="0.3">
      <c r="A324" s="661" t="s">
        <v>3564</v>
      </c>
      <c r="B324" s="662" t="s">
        <v>3409</v>
      </c>
      <c r="C324" s="662" t="s">
        <v>4047</v>
      </c>
      <c r="D324" s="662" t="s">
        <v>4048</v>
      </c>
      <c r="E324" s="662" t="s">
        <v>4049</v>
      </c>
      <c r="F324" s="665"/>
      <c r="G324" s="665"/>
      <c r="H324" s="678">
        <v>0</v>
      </c>
      <c r="I324" s="665">
        <v>4</v>
      </c>
      <c r="J324" s="665">
        <v>255</v>
      </c>
      <c r="K324" s="678">
        <v>1</v>
      </c>
      <c r="L324" s="665">
        <v>4</v>
      </c>
      <c r="M324" s="666">
        <v>255</v>
      </c>
    </row>
    <row r="325" spans="1:13" ht="14.4" customHeight="1" x14ac:dyDescent="0.3">
      <c r="A325" s="661" t="s">
        <v>3564</v>
      </c>
      <c r="B325" s="662" t="s">
        <v>3296</v>
      </c>
      <c r="C325" s="662" t="s">
        <v>1538</v>
      </c>
      <c r="D325" s="662" t="s">
        <v>1539</v>
      </c>
      <c r="E325" s="662" t="s">
        <v>1540</v>
      </c>
      <c r="F325" s="665"/>
      <c r="G325" s="665"/>
      <c r="H325" s="678">
        <v>0</v>
      </c>
      <c r="I325" s="665">
        <v>4</v>
      </c>
      <c r="J325" s="665">
        <v>535.76</v>
      </c>
      <c r="K325" s="678">
        <v>1</v>
      </c>
      <c r="L325" s="665">
        <v>4</v>
      </c>
      <c r="M325" s="666">
        <v>535.76</v>
      </c>
    </row>
    <row r="326" spans="1:13" ht="14.4" customHeight="1" x14ac:dyDescent="0.3">
      <c r="A326" s="661" t="s">
        <v>3565</v>
      </c>
      <c r="B326" s="662" t="s">
        <v>3308</v>
      </c>
      <c r="C326" s="662" t="s">
        <v>5651</v>
      </c>
      <c r="D326" s="662" t="s">
        <v>1524</v>
      </c>
      <c r="E326" s="662" t="s">
        <v>5652</v>
      </c>
      <c r="F326" s="665"/>
      <c r="G326" s="665"/>
      <c r="H326" s="678"/>
      <c r="I326" s="665">
        <v>1</v>
      </c>
      <c r="J326" s="665">
        <v>0</v>
      </c>
      <c r="K326" s="678"/>
      <c r="L326" s="665">
        <v>1</v>
      </c>
      <c r="M326" s="666">
        <v>0</v>
      </c>
    </row>
    <row r="327" spans="1:13" ht="14.4" customHeight="1" x14ac:dyDescent="0.3">
      <c r="A327" s="661" t="s">
        <v>3565</v>
      </c>
      <c r="B327" s="662" t="s">
        <v>3308</v>
      </c>
      <c r="C327" s="662" t="s">
        <v>1523</v>
      </c>
      <c r="D327" s="662" t="s">
        <v>1524</v>
      </c>
      <c r="E327" s="662" t="s">
        <v>1525</v>
      </c>
      <c r="F327" s="665"/>
      <c r="G327" s="665"/>
      <c r="H327" s="678">
        <v>0</v>
      </c>
      <c r="I327" s="665">
        <v>10</v>
      </c>
      <c r="J327" s="665">
        <v>5433.9000000000005</v>
      </c>
      <c r="K327" s="678">
        <v>1</v>
      </c>
      <c r="L327" s="665">
        <v>10</v>
      </c>
      <c r="M327" s="666">
        <v>5433.9000000000005</v>
      </c>
    </row>
    <row r="328" spans="1:13" ht="14.4" customHeight="1" x14ac:dyDescent="0.3">
      <c r="A328" s="661" t="s">
        <v>3565</v>
      </c>
      <c r="B328" s="662" t="s">
        <v>3308</v>
      </c>
      <c r="C328" s="662" t="s">
        <v>3689</v>
      </c>
      <c r="D328" s="662" t="s">
        <v>1524</v>
      </c>
      <c r="E328" s="662" t="s">
        <v>2399</v>
      </c>
      <c r="F328" s="665"/>
      <c r="G328" s="665"/>
      <c r="H328" s="678">
        <v>0</v>
      </c>
      <c r="I328" s="665">
        <v>1</v>
      </c>
      <c r="J328" s="665">
        <v>815.1</v>
      </c>
      <c r="K328" s="678">
        <v>1</v>
      </c>
      <c r="L328" s="665">
        <v>1</v>
      </c>
      <c r="M328" s="666">
        <v>815.1</v>
      </c>
    </row>
    <row r="329" spans="1:13" ht="14.4" customHeight="1" x14ac:dyDescent="0.3">
      <c r="A329" s="661" t="s">
        <v>3565</v>
      </c>
      <c r="B329" s="662" t="s">
        <v>3308</v>
      </c>
      <c r="C329" s="662" t="s">
        <v>3587</v>
      </c>
      <c r="D329" s="662" t="s">
        <v>1524</v>
      </c>
      <c r="E329" s="662" t="s">
        <v>3588</v>
      </c>
      <c r="F329" s="665"/>
      <c r="G329" s="665"/>
      <c r="H329" s="678">
        <v>0</v>
      </c>
      <c r="I329" s="665">
        <v>1</v>
      </c>
      <c r="J329" s="665">
        <v>923.74</v>
      </c>
      <c r="K329" s="678">
        <v>1</v>
      </c>
      <c r="L329" s="665">
        <v>1</v>
      </c>
      <c r="M329" s="666">
        <v>923.74</v>
      </c>
    </row>
    <row r="330" spans="1:13" ht="14.4" customHeight="1" x14ac:dyDescent="0.3">
      <c r="A330" s="661" t="s">
        <v>3565</v>
      </c>
      <c r="B330" s="662" t="s">
        <v>3349</v>
      </c>
      <c r="C330" s="662" t="s">
        <v>1641</v>
      </c>
      <c r="D330" s="662" t="s">
        <v>1557</v>
      </c>
      <c r="E330" s="662" t="s">
        <v>3351</v>
      </c>
      <c r="F330" s="665"/>
      <c r="G330" s="665"/>
      <c r="H330" s="678">
        <v>0</v>
      </c>
      <c r="I330" s="665">
        <v>8</v>
      </c>
      <c r="J330" s="665">
        <v>1234.8800000000001</v>
      </c>
      <c r="K330" s="678">
        <v>1</v>
      </c>
      <c r="L330" s="665">
        <v>8</v>
      </c>
      <c r="M330" s="666">
        <v>1234.8800000000001</v>
      </c>
    </row>
    <row r="331" spans="1:13" ht="14.4" customHeight="1" x14ac:dyDescent="0.3">
      <c r="A331" s="661" t="s">
        <v>3565</v>
      </c>
      <c r="B331" s="662" t="s">
        <v>3349</v>
      </c>
      <c r="C331" s="662" t="s">
        <v>1556</v>
      </c>
      <c r="D331" s="662" t="s">
        <v>1557</v>
      </c>
      <c r="E331" s="662" t="s">
        <v>3350</v>
      </c>
      <c r="F331" s="665"/>
      <c r="G331" s="665"/>
      <c r="H331" s="678">
        <v>0</v>
      </c>
      <c r="I331" s="665">
        <v>2</v>
      </c>
      <c r="J331" s="665">
        <v>450.12</v>
      </c>
      <c r="K331" s="678">
        <v>1</v>
      </c>
      <c r="L331" s="665">
        <v>2</v>
      </c>
      <c r="M331" s="666">
        <v>450.12</v>
      </c>
    </row>
    <row r="332" spans="1:13" ht="14.4" customHeight="1" x14ac:dyDescent="0.3">
      <c r="A332" s="661" t="s">
        <v>3565</v>
      </c>
      <c r="B332" s="662" t="s">
        <v>3445</v>
      </c>
      <c r="C332" s="662" t="s">
        <v>3172</v>
      </c>
      <c r="D332" s="662" t="s">
        <v>2310</v>
      </c>
      <c r="E332" s="662" t="s">
        <v>3500</v>
      </c>
      <c r="F332" s="665"/>
      <c r="G332" s="665"/>
      <c r="H332" s="678">
        <v>0</v>
      </c>
      <c r="I332" s="665">
        <v>2</v>
      </c>
      <c r="J332" s="665">
        <v>62.64</v>
      </c>
      <c r="K332" s="678">
        <v>1</v>
      </c>
      <c r="L332" s="665">
        <v>2</v>
      </c>
      <c r="M332" s="666">
        <v>62.64</v>
      </c>
    </row>
    <row r="333" spans="1:13" ht="14.4" customHeight="1" x14ac:dyDescent="0.3">
      <c r="A333" s="661" t="s">
        <v>3565</v>
      </c>
      <c r="B333" s="662" t="s">
        <v>3445</v>
      </c>
      <c r="C333" s="662" t="s">
        <v>2309</v>
      </c>
      <c r="D333" s="662" t="s">
        <v>2310</v>
      </c>
      <c r="E333" s="662" t="s">
        <v>3446</v>
      </c>
      <c r="F333" s="665"/>
      <c r="G333" s="665"/>
      <c r="H333" s="678">
        <v>0</v>
      </c>
      <c r="I333" s="665">
        <v>1</v>
      </c>
      <c r="J333" s="665">
        <v>93.96</v>
      </c>
      <c r="K333" s="678">
        <v>1</v>
      </c>
      <c r="L333" s="665">
        <v>1</v>
      </c>
      <c r="M333" s="666">
        <v>93.96</v>
      </c>
    </row>
    <row r="334" spans="1:13" ht="14.4" customHeight="1" x14ac:dyDescent="0.3">
      <c r="A334" s="661" t="s">
        <v>3565</v>
      </c>
      <c r="B334" s="662" t="s">
        <v>3408</v>
      </c>
      <c r="C334" s="662" t="s">
        <v>5650</v>
      </c>
      <c r="D334" s="662" t="s">
        <v>1532</v>
      </c>
      <c r="E334" s="662" t="s">
        <v>3042</v>
      </c>
      <c r="F334" s="665"/>
      <c r="G334" s="665"/>
      <c r="H334" s="678">
        <v>0</v>
      </c>
      <c r="I334" s="665">
        <v>1</v>
      </c>
      <c r="J334" s="665">
        <v>264</v>
      </c>
      <c r="K334" s="678">
        <v>1</v>
      </c>
      <c r="L334" s="665">
        <v>1</v>
      </c>
      <c r="M334" s="666">
        <v>264</v>
      </c>
    </row>
    <row r="335" spans="1:13" ht="14.4" customHeight="1" x14ac:dyDescent="0.3">
      <c r="A335" s="661" t="s">
        <v>3565</v>
      </c>
      <c r="B335" s="662" t="s">
        <v>3348</v>
      </c>
      <c r="C335" s="662" t="s">
        <v>1645</v>
      </c>
      <c r="D335" s="662" t="s">
        <v>1646</v>
      </c>
      <c r="E335" s="662" t="s">
        <v>1647</v>
      </c>
      <c r="F335" s="665"/>
      <c r="G335" s="665"/>
      <c r="H335" s="678">
        <v>0</v>
      </c>
      <c r="I335" s="665">
        <v>2</v>
      </c>
      <c r="J335" s="665">
        <v>116.8</v>
      </c>
      <c r="K335" s="678">
        <v>1</v>
      </c>
      <c r="L335" s="665">
        <v>2</v>
      </c>
      <c r="M335" s="666">
        <v>116.8</v>
      </c>
    </row>
    <row r="336" spans="1:13" ht="14.4" customHeight="1" x14ac:dyDescent="0.3">
      <c r="A336" s="661" t="s">
        <v>3558</v>
      </c>
      <c r="B336" s="662" t="s">
        <v>3308</v>
      </c>
      <c r="C336" s="662" t="s">
        <v>3587</v>
      </c>
      <c r="D336" s="662" t="s">
        <v>1524</v>
      </c>
      <c r="E336" s="662" t="s">
        <v>3588</v>
      </c>
      <c r="F336" s="665"/>
      <c r="G336" s="665"/>
      <c r="H336" s="678">
        <v>0</v>
      </c>
      <c r="I336" s="665">
        <v>1</v>
      </c>
      <c r="J336" s="665">
        <v>923.74</v>
      </c>
      <c r="K336" s="678">
        <v>1</v>
      </c>
      <c r="L336" s="665">
        <v>1</v>
      </c>
      <c r="M336" s="666">
        <v>923.74</v>
      </c>
    </row>
    <row r="337" spans="1:13" ht="14.4" customHeight="1" x14ac:dyDescent="0.3">
      <c r="A337" s="661" t="s">
        <v>3558</v>
      </c>
      <c r="B337" s="662" t="s">
        <v>3349</v>
      </c>
      <c r="C337" s="662" t="s">
        <v>1641</v>
      </c>
      <c r="D337" s="662" t="s">
        <v>1557</v>
      </c>
      <c r="E337" s="662" t="s">
        <v>3351</v>
      </c>
      <c r="F337" s="665"/>
      <c r="G337" s="665"/>
      <c r="H337" s="678">
        <v>0</v>
      </c>
      <c r="I337" s="665">
        <v>9</v>
      </c>
      <c r="J337" s="665">
        <v>1384.92</v>
      </c>
      <c r="K337" s="678">
        <v>1</v>
      </c>
      <c r="L337" s="665">
        <v>9</v>
      </c>
      <c r="M337" s="666">
        <v>1384.92</v>
      </c>
    </row>
    <row r="338" spans="1:13" ht="14.4" customHeight="1" x14ac:dyDescent="0.3">
      <c r="A338" s="661" t="s">
        <v>3558</v>
      </c>
      <c r="B338" s="662" t="s">
        <v>3349</v>
      </c>
      <c r="C338" s="662" t="s">
        <v>2478</v>
      </c>
      <c r="D338" s="662" t="s">
        <v>3438</v>
      </c>
      <c r="E338" s="662" t="s">
        <v>3350</v>
      </c>
      <c r="F338" s="665"/>
      <c r="G338" s="665"/>
      <c r="H338" s="678">
        <v>0</v>
      </c>
      <c r="I338" s="665">
        <v>1</v>
      </c>
      <c r="J338" s="665">
        <v>149.52000000000001</v>
      </c>
      <c r="K338" s="678">
        <v>1</v>
      </c>
      <c r="L338" s="665">
        <v>1</v>
      </c>
      <c r="M338" s="666">
        <v>149.52000000000001</v>
      </c>
    </row>
    <row r="339" spans="1:13" ht="14.4" customHeight="1" x14ac:dyDescent="0.3">
      <c r="A339" s="661" t="s">
        <v>3558</v>
      </c>
      <c r="B339" s="662" t="s">
        <v>5680</v>
      </c>
      <c r="C339" s="662" t="s">
        <v>3853</v>
      </c>
      <c r="D339" s="662" t="s">
        <v>3854</v>
      </c>
      <c r="E339" s="662" t="s">
        <v>3855</v>
      </c>
      <c r="F339" s="665"/>
      <c r="G339" s="665"/>
      <c r="H339" s="678">
        <v>0</v>
      </c>
      <c r="I339" s="665">
        <v>1</v>
      </c>
      <c r="J339" s="665">
        <v>119.7</v>
      </c>
      <c r="K339" s="678">
        <v>1</v>
      </c>
      <c r="L339" s="665">
        <v>1</v>
      </c>
      <c r="M339" s="666">
        <v>119.7</v>
      </c>
    </row>
    <row r="340" spans="1:13" ht="14.4" customHeight="1" x14ac:dyDescent="0.3">
      <c r="A340" s="661" t="s">
        <v>3558</v>
      </c>
      <c r="B340" s="662" t="s">
        <v>3444</v>
      </c>
      <c r="C340" s="662" t="s">
        <v>2283</v>
      </c>
      <c r="D340" s="662" t="s">
        <v>2205</v>
      </c>
      <c r="E340" s="662" t="s">
        <v>3021</v>
      </c>
      <c r="F340" s="665"/>
      <c r="G340" s="665"/>
      <c r="H340" s="678">
        <v>0</v>
      </c>
      <c r="I340" s="665">
        <v>2</v>
      </c>
      <c r="J340" s="665">
        <v>96.84</v>
      </c>
      <c r="K340" s="678">
        <v>1</v>
      </c>
      <c r="L340" s="665">
        <v>2</v>
      </c>
      <c r="M340" s="666">
        <v>96.84</v>
      </c>
    </row>
    <row r="341" spans="1:13" ht="14.4" customHeight="1" x14ac:dyDescent="0.3">
      <c r="A341" s="661" t="s">
        <v>3558</v>
      </c>
      <c r="B341" s="662" t="s">
        <v>3445</v>
      </c>
      <c r="C341" s="662" t="s">
        <v>2290</v>
      </c>
      <c r="D341" s="662" t="s">
        <v>2291</v>
      </c>
      <c r="E341" s="662" t="s">
        <v>2292</v>
      </c>
      <c r="F341" s="665"/>
      <c r="G341" s="665"/>
      <c r="H341" s="678">
        <v>0</v>
      </c>
      <c r="I341" s="665">
        <v>1</v>
      </c>
      <c r="J341" s="665">
        <v>31.32</v>
      </c>
      <c r="K341" s="678">
        <v>1</v>
      </c>
      <c r="L341" s="665">
        <v>1</v>
      </c>
      <c r="M341" s="666">
        <v>31.32</v>
      </c>
    </row>
    <row r="342" spans="1:13" ht="14.4" customHeight="1" x14ac:dyDescent="0.3">
      <c r="A342" s="661" t="s">
        <v>3559</v>
      </c>
      <c r="B342" s="662" t="s">
        <v>3417</v>
      </c>
      <c r="C342" s="662" t="s">
        <v>4598</v>
      </c>
      <c r="D342" s="662" t="s">
        <v>3418</v>
      </c>
      <c r="E342" s="662" t="s">
        <v>4599</v>
      </c>
      <c r="F342" s="665"/>
      <c r="G342" s="665"/>
      <c r="H342" s="678">
        <v>0</v>
      </c>
      <c r="I342" s="665">
        <v>2</v>
      </c>
      <c r="J342" s="665">
        <v>374.82</v>
      </c>
      <c r="K342" s="678">
        <v>1</v>
      </c>
      <c r="L342" s="665">
        <v>2</v>
      </c>
      <c r="M342" s="666">
        <v>374.82</v>
      </c>
    </row>
    <row r="343" spans="1:13" ht="14.4" customHeight="1" x14ac:dyDescent="0.3">
      <c r="A343" s="661" t="s">
        <v>3559</v>
      </c>
      <c r="B343" s="662" t="s">
        <v>5679</v>
      </c>
      <c r="C343" s="662" t="s">
        <v>5604</v>
      </c>
      <c r="D343" s="662" t="s">
        <v>5605</v>
      </c>
      <c r="E343" s="662" t="s">
        <v>5606</v>
      </c>
      <c r="F343" s="665">
        <v>2</v>
      </c>
      <c r="G343" s="665">
        <v>741.02</v>
      </c>
      <c r="H343" s="678">
        <v>1</v>
      </c>
      <c r="I343" s="665"/>
      <c r="J343" s="665"/>
      <c r="K343" s="678">
        <v>0</v>
      </c>
      <c r="L343" s="665">
        <v>2</v>
      </c>
      <c r="M343" s="666">
        <v>741.02</v>
      </c>
    </row>
    <row r="344" spans="1:13" ht="14.4" customHeight="1" x14ac:dyDescent="0.3">
      <c r="A344" s="661" t="s">
        <v>3559</v>
      </c>
      <c r="B344" s="662" t="s">
        <v>5679</v>
      </c>
      <c r="C344" s="662" t="s">
        <v>5607</v>
      </c>
      <c r="D344" s="662" t="s">
        <v>5605</v>
      </c>
      <c r="E344" s="662" t="s">
        <v>5608</v>
      </c>
      <c r="F344" s="665">
        <v>2</v>
      </c>
      <c r="G344" s="665">
        <v>0</v>
      </c>
      <c r="H344" s="678"/>
      <c r="I344" s="665"/>
      <c r="J344" s="665"/>
      <c r="K344" s="678"/>
      <c r="L344" s="665">
        <v>2</v>
      </c>
      <c r="M344" s="666">
        <v>0</v>
      </c>
    </row>
    <row r="345" spans="1:13" ht="14.4" customHeight="1" x14ac:dyDescent="0.3">
      <c r="A345" s="661" t="s">
        <v>3559</v>
      </c>
      <c r="B345" s="662" t="s">
        <v>3308</v>
      </c>
      <c r="C345" s="662" t="s">
        <v>3808</v>
      </c>
      <c r="D345" s="662" t="s">
        <v>1524</v>
      </c>
      <c r="E345" s="662" t="s">
        <v>3809</v>
      </c>
      <c r="F345" s="665">
        <v>2</v>
      </c>
      <c r="G345" s="665">
        <v>815.1</v>
      </c>
      <c r="H345" s="678">
        <v>1</v>
      </c>
      <c r="I345" s="665"/>
      <c r="J345" s="665"/>
      <c r="K345" s="678">
        <v>0</v>
      </c>
      <c r="L345" s="665">
        <v>2</v>
      </c>
      <c r="M345" s="666">
        <v>815.1</v>
      </c>
    </row>
    <row r="346" spans="1:13" ht="14.4" customHeight="1" x14ac:dyDescent="0.3">
      <c r="A346" s="661" t="s">
        <v>3559</v>
      </c>
      <c r="B346" s="662" t="s">
        <v>3349</v>
      </c>
      <c r="C346" s="662" t="s">
        <v>1641</v>
      </c>
      <c r="D346" s="662" t="s">
        <v>1557</v>
      </c>
      <c r="E346" s="662" t="s">
        <v>3351</v>
      </c>
      <c r="F346" s="665"/>
      <c r="G346" s="665"/>
      <c r="H346" s="678">
        <v>0</v>
      </c>
      <c r="I346" s="665">
        <v>1</v>
      </c>
      <c r="J346" s="665">
        <v>154.36000000000001</v>
      </c>
      <c r="K346" s="678">
        <v>1</v>
      </c>
      <c r="L346" s="665">
        <v>1</v>
      </c>
      <c r="M346" s="666">
        <v>154.36000000000001</v>
      </c>
    </row>
    <row r="347" spans="1:13" ht="14.4" customHeight="1" x14ac:dyDescent="0.3">
      <c r="A347" s="661" t="s">
        <v>3559</v>
      </c>
      <c r="B347" s="662" t="s">
        <v>3356</v>
      </c>
      <c r="C347" s="662" t="s">
        <v>4996</v>
      </c>
      <c r="D347" s="662" t="s">
        <v>2447</v>
      </c>
      <c r="E347" s="662" t="s">
        <v>3096</v>
      </c>
      <c r="F347" s="665">
        <v>1</v>
      </c>
      <c r="G347" s="665">
        <v>0</v>
      </c>
      <c r="H347" s="678"/>
      <c r="I347" s="665"/>
      <c r="J347" s="665"/>
      <c r="K347" s="678"/>
      <c r="L347" s="665">
        <v>1</v>
      </c>
      <c r="M347" s="666">
        <v>0</v>
      </c>
    </row>
    <row r="348" spans="1:13" ht="14.4" customHeight="1" x14ac:dyDescent="0.3">
      <c r="A348" s="661" t="s">
        <v>3559</v>
      </c>
      <c r="B348" s="662" t="s">
        <v>3362</v>
      </c>
      <c r="C348" s="662" t="s">
        <v>3806</v>
      </c>
      <c r="D348" s="662" t="s">
        <v>1613</v>
      </c>
      <c r="E348" s="662" t="s">
        <v>3807</v>
      </c>
      <c r="F348" s="665"/>
      <c r="G348" s="665"/>
      <c r="H348" s="678"/>
      <c r="I348" s="665">
        <v>1</v>
      </c>
      <c r="J348" s="665">
        <v>0</v>
      </c>
      <c r="K348" s="678"/>
      <c r="L348" s="665">
        <v>1</v>
      </c>
      <c r="M348" s="666">
        <v>0</v>
      </c>
    </row>
    <row r="349" spans="1:13" ht="14.4" customHeight="1" x14ac:dyDescent="0.3">
      <c r="A349" s="661" t="s">
        <v>3559</v>
      </c>
      <c r="B349" s="662" t="s">
        <v>5680</v>
      </c>
      <c r="C349" s="662" t="s">
        <v>3853</v>
      </c>
      <c r="D349" s="662" t="s">
        <v>3854</v>
      </c>
      <c r="E349" s="662" t="s">
        <v>3855</v>
      </c>
      <c r="F349" s="665"/>
      <c r="G349" s="665"/>
      <c r="H349" s="678">
        <v>0</v>
      </c>
      <c r="I349" s="665">
        <v>2</v>
      </c>
      <c r="J349" s="665">
        <v>141.08000000000001</v>
      </c>
      <c r="K349" s="678">
        <v>1</v>
      </c>
      <c r="L349" s="665">
        <v>2</v>
      </c>
      <c r="M349" s="666">
        <v>141.08000000000001</v>
      </c>
    </row>
    <row r="350" spans="1:13" ht="14.4" customHeight="1" x14ac:dyDescent="0.3">
      <c r="A350" s="661" t="s">
        <v>3559</v>
      </c>
      <c r="B350" s="662" t="s">
        <v>3444</v>
      </c>
      <c r="C350" s="662" t="s">
        <v>2750</v>
      </c>
      <c r="D350" s="662" t="s">
        <v>2205</v>
      </c>
      <c r="E350" s="662" t="s">
        <v>3474</v>
      </c>
      <c r="F350" s="665"/>
      <c r="G350" s="665"/>
      <c r="H350" s="678">
        <v>0</v>
      </c>
      <c r="I350" s="665">
        <v>1</v>
      </c>
      <c r="J350" s="665">
        <v>24.22</v>
      </c>
      <c r="K350" s="678">
        <v>1</v>
      </c>
      <c r="L350" s="665">
        <v>1</v>
      </c>
      <c r="M350" s="666">
        <v>24.22</v>
      </c>
    </row>
    <row r="351" spans="1:13" ht="14.4" customHeight="1" x14ac:dyDescent="0.3">
      <c r="A351" s="661" t="s">
        <v>3559</v>
      </c>
      <c r="B351" s="662" t="s">
        <v>3412</v>
      </c>
      <c r="C351" s="662" t="s">
        <v>3086</v>
      </c>
      <c r="D351" s="662" t="s">
        <v>3087</v>
      </c>
      <c r="E351" s="662" t="s">
        <v>3088</v>
      </c>
      <c r="F351" s="665"/>
      <c r="G351" s="665"/>
      <c r="H351" s="678">
        <v>0</v>
      </c>
      <c r="I351" s="665">
        <v>6</v>
      </c>
      <c r="J351" s="665">
        <v>1165.56</v>
      </c>
      <c r="K351" s="678">
        <v>1</v>
      </c>
      <c r="L351" s="665">
        <v>6</v>
      </c>
      <c r="M351" s="666">
        <v>1165.56</v>
      </c>
    </row>
    <row r="352" spans="1:13" ht="14.4" customHeight="1" x14ac:dyDescent="0.3">
      <c r="A352" s="661" t="s">
        <v>3559</v>
      </c>
      <c r="B352" s="662" t="s">
        <v>3296</v>
      </c>
      <c r="C352" s="662" t="s">
        <v>2312</v>
      </c>
      <c r="D352" s="662" t="s">
        <v>1539</v>
      </c>
      <c r="E352" s="662" t="s">
        <v>2313</v>
      </c>
      <c r="F352" s="665"/>
      <c r="G352" s="665"/>
      <c r="H352" s="678">
        <v>0</v>
      </c>
      <c r="I352" s="665">
        <v>2</v>
      </c>
      <c r="J352" s="665">
        <v>107.14</v>
      </c>
      <c r="K352" s="678">
        <v>1</v>
      </c>
      <c r="L352" s="665">
        <v>2</v>
      </c>
      <c r="M352" s="666">
        <v>107.14</v>
      </c>
    </row>
    <row r="353" spans="1:13" ht="14.4" customHeight="1" x14ac:dyDescent="0.3">
      <c r="A353" s="661" t="s">
        <v>3559</v>
      </c>
      <c r="B353" s="662" t="s">
        <v>3296</v>
      </c>
      <c r="C353" s="662" t="s">
        <v>1538</v>
      </c>
      <c r="D353" s="662" t="s">
        <v>1539</v>
      </c>
      <c r="E353" s="662" t="s">
        <v>1540</v>
      </c>
      <c r="F353" s="665"/>
      <c r="G353" s="665"/>
      <c r="H353" s="678">
        <v>0</v>
      </c>
      <c r="I353" s="665">
        <v>27</v>
      </c>
      <c r="J353" s="665">
        <v>3616.3800000000006</v>
      </c>
      <c r="K353" s="678">
        <v>1</v>
      </c>
      <c r="L353" s="665">
        <v>27</v>
      </c>
      <c r="M353" s="666">
        <v>3616.3800000000006</v>
      </c>
    </row>
    <row r="354" spans="1:13" ht="14.4" customHeight="1" x14ac:dyDescent="0.3">
      <c r="A354" s="661" t="s">
        <v>3560</v>
      </c>
      <c r="B354" s="662" t="s">
        <v>3298</v>
      </c>
      <c r="C354" s="662" t="s">
        <v>1404</v>
      </c>
      <c r="D354" s="662" t="s">
        <v>1405</v>
      </c>
      <c r="E354" s="662" t="s">
        <v>1406</v>
      </c>
      <c r="F354" s="665"/>
      <c r="G354" s="665"/>
      <c r="H354" s="678"/>
      <c r="I354" s="665">
        <v>2</v>
      </c>
      <c r="J354" s="665">
        <v>0</v>
      </c>
      <c r="K354" s="678"/>
      <c r="L354" s="665">
        <v>2</v>
      </c>
      <c r="M354" s="666">
        <v>0</v>
      </c>
    </row>
    <row r="355" spans="1:13" ht="14.4" customHeight="1" x14ac:dyDescent="0.3">
      <c r="A355" s="661" t="s">
        <v>3560</v>
      </c>
      <c r="B355" s="662" t="s">
        <v>3310</v>
      </c>
      <c r="C355" s="662" t="s">
        <v>5038</v>
      </c>
      <c r="D355" s="662" t="s">
        <v>5039</v>
      </c>
      <c r="E355" s="662" t="s">
        <v>5040</v>
      </c>
      <c r="F355" s="665">
        <v>6</v>
      </c>
      <c r="G355" s="665">
        <v>600.66</v>
      </c>
      <c r="H355" s="678">
        <v>1</v>
      </c>
      <c r="I355" s="665"/>
      <c r="J355" s="665"/>
      <c r="K355" s="678">
        <v>0</v>
      </c>
      <c r="L355" s="665">
        <v>6</v>
      </c>
      <c r="M355" s="666">
        <v>600.66</v>
      </c>
    </row>
    <row r="356" spans="1:13" ht="14.4" customHeight="1" x14ac:dyDescent="0.3">
      <c r="A356" s="661" t="s">
        <v>3560</v>
      </c>
      <c r="B356" s="662" t="s">
        <v>3310</v>
      </c>
      <c r="C356" s="662" t="s">
        <v>5349</v>
      </c>
      <c r="D356" s="662" t="s">
        <v>5039</v>
      </c>
      <c r="E356" s="662" t="s">
        <v>5040</v>
      </c>
      <c r="F356" s="665">
        <v>3</v>
      </c>
      <c r="G356" s="665">
        <v>300.33</v>
      </c>
      <c r="H356" s="678">
        <v>1</v>
      </c>
      <c r="I356" s="665"/>
      <c r="J356" s="665"/>
      <c r="K356" s="678">
        <v>0</v>
      </c>
      <c r="L356" s="665">
        <v>3</v>
      </c>
      <c r="M356" s="666">
        <v>300.33</v>
      </c>
    </row>
    <row r="357" spans="1:13" ht="14.4" customHeight="1" x14ac:dyDescent="0.3">
      <c r="A357" s="661" t="s">
        <v>3560</v>
      </c>
      <c r="B357" s="662" t="s">
        <v>3310</v>
      </c>
      <c r="C357" s="662" t="s">
        <v>5350</v>
      </c>
      <c r="D357" s="662" t="s">
        <v>5039</v>
      </c>
      <c r="E357" s="662" t="s">
        <v>5040</v>
      </c>
      <c r="F357" s="665">
        <v>12</v>
      </c>
      <c r="G357" s="665">
        <v>0</v>
      </c>
      <c r="H357" s="678"/>
      <c r="I357" s="665"/>
      <c r="J357" s="665"/>
      <c r="K357" s="678"/>
      <c r="L357" s="665">
        <v>12</v>
      </c>
      <c r="M357" s="666">
        <v>0</v>
      </c>
    </row>
    <row r="358" spans="1:13" ht="14.4" customHeight="1" x14ac:dyDescent="0.3">
      <c r="A358" s="661" t="s">
        <v>3560</v>
      </c>
      <c r="B358" s="662" t="s">
        <v>3317</v>
      </c>
      <c r="C358" s="662" t="s">
        <v>1412</v>
      </c>
      <c r="D358" s="662" t="s">
        <v>1413</v>
      </c>
      <c r="E358" s="662" t="s">
        <v>1027</v>
      </c>
      <c r="F358" s="665"/>
      <c r="G358" s="665"/>
      <c r="H358" s="678">
        <v>0</v>
      </c>
      <c r="I358" s="665">
        <v>11</v>
      </c>
      <c r="J358" s="665">
        <v>386.21</v>
      </c>
      <c r="K358" s="678">
        <v>1</v>
      </c>
      <c r="L358" s="665">
        <v>11</v>
      </c>
      <c r="M358" s="666">
        <v>386.21</v>
      </c>
    </row>
    <row r="359" spans="1:13" ht="14.4" customHeight="1" x14ac:dyDescent="0.3">
      <c r="A359" s="661" t="s">
        <v>3560</v>
      </c>
      <c r="B359" s="662" t="s">
        <v>3330</v>
      </c>
      <c r="C359" s="662" t="s">
        <v>2320</v>
      </c>
      <c r="D359" s="662" t="s">
        <v>3430</v>
      </c>
      <c r="E359" s="662" t="s">
        <v>1880</v>
      </c>
      <c r="F359" s="665"/>
      <c r="G359" s="665"/>
      <c r="H359" s="678">
        <v>0</v>
      </c>
      <c r="I359" s="665">
        <v>9</v>
      </c>
      <c r="J359" s="665">
        <v>540.54</v>
      </c>
      <c r="K359" s="678">
        <v>1</v>
      </c>
      <c r="L359" s="665">
        <v>9</v>
      </c>
      <c r="M359" s="666">
        <v>540.54</v>
      </c>
    </row>
    <row r="360" spans="1:13" ht="14.4" customHeight="1" x14ac:dyDescent="0.3">
      <c r="A360" s="661" t="s">
        <v>3560</v>
      </c>
      <c r="B360" s="662" t="s">
        <v>3330</v>
      </c>
      <c r="C360" s="662" t="s">
        <v>1454</v>
      </c>
      <c r="D360" s="662" t="s">
        <v>1455</v>
      </c>
      <c r="E360" s="662" t="s">
        <v>2963</v>
      </c>
      <c r="F360" s="665"/>
      <c r="G360" s="665"/>
      <c r="H360" s="678">
        <v>0</v>
      </c>
      <c r="I360" s="665">
        <v>1</v>
      </c>
      <c r="J360" s="665">
        <v>392.42</v>
      </c>
      <c r="K360" s="678">
        <v>1</v>
      </c>
      <c r="L360" s="665">
        <v>1</v>
      </c>
      <c r="M360" s="666">
        <v>392.42</v>
      </c>
    </row>
    <row r="361" spans="1:13" ht="14.4" customHeight="1" x14ac:dyDescent="0.3">
      <c r="A361" s="661" t="s">
        <v>3560</v>
      </c>
      <c r="B361" s="662" t="s">
        <v>3431</v>
      </c>
      <c r="C361" s="662" t="s">
        <v>2366</v>
      </c>
      <c r="D361" s="662" t="s">
        <v>2367</v>
      </c>
      <c r="E361" s="662" t="s">
        <v>1880</v>
      </c>
      <c r="F361" s="665"/>
      <c r="G361" s="665"/>
      <c r="H361" s="678">
        <v>0</v>
      </c>
      <c r="I361" s="665">
        <v>3</v>
      </c>
      <c r="J361" s="665">
        <v>374.73</v>
      </c>
      <c r="K361" s="678">
        <v>1</v>
      </c>
      <c r="L361" s="665">
        <v>3</v>
      </c>
      <c r="M361" s="666">
        <v>374.73</v>
      </c>
    </row>
    <row r="362" spans="1:13" ht="14.4" customHeight="1" x14ac:dyDescent="0.3">
      <c r="A362" s="661" t="s">
        <v>3560</v>
      </c>
      <c r="B362" s="662" t="s">
        <v>3431</v>
      </c>
      <c r="C362" s="662" t="s">
        <v>2372</v>
      </c>
      <c r="D362" s="662" t="s">
        <v>2373</v>
      </c>
      <c r="E362" s="662" t="s">
        <v>2374</v>
      </c>
      <c r="F362" s="665"/>
      <c r="G362" s="665"/>
      <c r="H362" s="678">
        <v>0</v>
      </c>
      <c r="I362" s="665">
        <v>9</v>
      </c>
      <c r="J362" s="665">
        <v>2507.7599999999998</v>
      </c>
      <c r="K362" s="678">
        <v>1</v>
      </c>
      <c r="L362" s="665">
        <v>9</v>
      </c>
      <c r="M362" s="666">
        <v>2507.7599999999998</v>
      </c>
    </row>
    <row r="363" spans="1:13" ht="14.4" customHeight="1" x14ac:dyDescent="0.3">
      <c r="A363" s="661" t="s">
        <v>3560</v>
      </c>
      <c r="B363" s="662" t="s">
        <v>3432</v>
      </c>
      <c r="C363" s="662" t="s">
        <v>2305</v>
      </c>
      <c r="D363" s="662" t="s">
        <v>3434</v>
      </c>
      <c r="E363" s="662" t="s">
        <v>3435</v>
      </c>
      <c r="F363" s="665"/>
      <c r="G363" s="665"/>
      <c r="H363" s="678">
        <v>0</v>
      </c>
      <c r="I363" s="665">
        <v>3</v>
      </c>
      <c r="J363" s="665">
        <v>416.49</v>
      </c>
      <c r="K363" s="678">
        <v>1</v>
      </c>
      <c r="L363" s="665">
        <v>3</v>
      </c>
      <c r="M363" s="666">
        <v>416.49</v>
      </c>
    </row>
    <row r="364" spans="1:13" ht="14.4" customHeight="1" x14ac:dyDescent="0.3">
      <c r="A364" s="661" t="s">
        <v>3560</v>
      </c>
      <c r="B364" s="662" t="s">
        <v>3432</v>
      </c>
      <c r="C364" s="662" t="s">
        <v>5339</v>
      </c>
      <c r="D364" s="662" t="s">
        <v>3434</v>
      </c>
      <c r="E364" s="662" t="s">
        <v>5340</v>
      </c>
      <c r="F364" s="665"/>
      <c r="G364" s="665"/>
      <c r="H364" s="678">
        <v>0</v>
      </c>
      <c r="I364" s="665">
        <v>3</v>
      </c>
      <c r="J364" s="665">
        <v>1249.56</v>
      </c>
      <c r="K364" s="678">
        <v>1</v>
      </c>
      <c r="L364" s="665">
        <v>3</v>
      </c>
      <c r="M364" s="666">
        <v>1249.56</v>
      </c>
    </row>
    <row r="365" spans="1:13" ht="14.4" customHeight="1" x14ac:dyDescent="0.3">
      <c r="A365" s="661" t="s">
        <v>3560</v>
      </c>
      <c r="B365" s="662" t="s">
        <v>3349</v>
      </c>
      <c r="C365" s="662" t="s">
        <v>1641</v>
      </c>
      <c r="D365" s="662" t="s">
        <v>1557</v>
      </c>
      <c r="E365" s="662" t="s">
        <v>3351</v>
      </c>
      <c r="F365" s="665"/>
      <c r="G365" s="665"/>
      <c r="H365" s="678">
        <v>0</v>
      </c>
      <c r="I365" s="665">
        <v>9</v>
      </c>
      <c r="J365" s="665">
        <v>1380.6</v>
      </c>
      <c r="K365" s="678">
        <v>1</v>
      </c>
      <c r="L365" s="665">
        <v>9</v>
      </c>
      <c r="M365" s="666">
        <v>1380.6</v>
      </c>
    </row>
    <row r="366" spans="1:13" ht="14.4" customHeight="1" x14ac:dyDescent="0.3">
      <c r="A366" s="661" t="s">
        <v>3560</v>
      </c>
      <c r="B366" s="662" t="s">
        <v>3444</v>
      </c>
      <c r="C366" s="662" t="s">
        <v>2283</v>
      </c>
      <c r="D366" s="662" t="s">
        <v>2205</v>
      </c>
      <c r="E366" s="662" t="s">
        <v>3021</v>
      </c>
      <c r="F366" s="665"/>
      <c r="G366" s="665"/>
      <c r="H366" s="678">
        <v>0</v>
      </c>
      <c r="I366" s="665">
        <v>1</v>
      </c>
      <c r="J366" s="665">
        <v>48.42</v>
      </c>
      <c r="K366" s="678">
        <v>1</v>
      </c>
      <c r="L366" s="665">
        <v>1</v>
      </c>
      <c r="M366" s="666">
        <v>48.42</v>
      </c>
    </row>
    <row r="367" spans="1:13" ht="14.4" customHeight="1" x14ac:dyDescent="0.3">
      <c r="A367" s="661" t="s">
        <v>3560</v>
      </c>
      <c r="B367" s="662" t="s">
        <v>3444</v>
      </c>
      <c r="C367" s="662" t="s">
        <v>5356</v>
      </c>
      <c r="D367" s="662" t="s">
        <v>3879</v>
      </c>
      <c r="E367" s="662" t="s">
        <v>5357</v>
      </c>
      <c r="F367" s="665">
        <v>1</v>
      </c>
      <c r="G367" s="665">
        <v>0</v>
      </c>
      <c r="H367" s="678"/>
      <c r="I367" s="665"/>
      <c r="J367" s="665"/>
      <c r="K367" s="678"/>
      <c r="L367" s="665">
        <v>1</v>
      </c>
      <c r="M367" s="666">
        <v>0</v>
      </c>
    </row>
    <row r="368" spans="1:13" ht="14.4" customHeight="1" x14ac:dyDescent="0.3">
      <c r="A368" s="661" t="s">
        <v>3560</v>
      </c>
      <c r="B368" s="662" t="s">
        <v>3444</v>
      </c>
      <c r="C368" s="662" t="s">
        <v>3878</v>
      </c>
      <c r="D368" s="662" t="s">
        <v>3879</v>
      </c>
      <c r="E368" s="662" t="s">
        <v>3880</v>
      </c>
      <c r="F368" s="665">
        <v>2</v>
      </c>
      <c r="G368" s="665">
        <v>96.84</v>
      </c>
      <c r="H368" s="678">
        <v>1</v>
      </c>
      <c r="I368" s="665"/>
      <c r="J368" s="665"/>
      <c r="K368" s="678">
        <v>0</v>
      </c>
      <c r="L368" s="665">
        <v>2</v>
      </c>
      <c r="M368" s="666">
        <v>96.84</v>
      </c>
    </row>
    <row r="369" spans="1:13" ht="14.4" customHeight="1" x14ac:dyDescent="0.3">
      <c r="A369" s="661" t="s">
        <v>3560</v>
      </c>
      <c r="B369" s="662" t="s">
        <v>3296</v>
      </c>
      <c r="C369" s="662" t="s">
        <v>1538</v>
      </c>
      <c r="D369" s="662" t="s">
        <v>1539</v>
      </c>
      <c r="E369" s="662" t="s">
        <v>1540</v>
      </c>
      <c r="F369" s="665"/>
      <c r="G369" s="665"/>
      <c r="H369" s="678">
        <v>0</v>
      </c>
      <c r="I369" s="665">
        <v>2</v>
      </c>
      <c r="J369" s="665">
        <v>267.88</v>
      </c>
      <c r="K369" s="678">
        <v>1</v>
      </c>
      <c r="L369" s="665">
        <v>2</v>
      </c>
      <c r="M369" s="666">
        <v>267.88</v>
      </c>
    </row>
    <row r="370" spans="1:13" ht="14.4" customHeight="1" x14ac:dyDescent="0.3">
      <c r="A370" s="661" t="s">
        <v>3561</v>
      </c>
      <c r="B370" s="662" t="s">
        <v>3295</v>
      </c>
      <c r="C370" s="662" t="s">
        <v>1374</v>
      </c>
      <c r="D370" s="662" t="s">
        <v>1375</v>
      </c>
      <c r="E370" s="662" t="s">
        <v>1376</v>
      </c>
      <c r="F370" s="665"/>
      <c r="G370" s="665"/>
      <c r="H370" s="678">
        <v>0</v>
      </c>
      <c r="I370" s="665">
        <v>1</v>
      </c>
      <c r="J370" s="665">
        <v>102.93</v>
      </c>
      <c r="K370" s="678">
        <v>1</v>
      </c>
      <c r="L370" s="665">
        <v>1</v>
      </c>
      <c r="M370" s="666">
        <v>102.93</v>
      </c>
    </row>
    <row r="371" spans="1:13" ht="14.4" customHeight="1" x14ac:dyDescent="0.3">
      <c r="A371" s="661" t="s">
        <v>3561</v>
      </c>
      <c r="B371" s="662" t="s">
        <v>3298</v>
      </c>
      <c r="C371" s="662" t="s">
        <v>2348</v>
      </c>
      <c r="D371" s="662" t="s">
        <v>1405</v>
      </c>
      <c r="E371" s="662" t="s">
        <v>2349</v>
      </c>
      <c r="F371" s="665"/>
      <c r="G371" s="665"/>
      <c r="H371" s="678"/>
      <c r="I371" s="665">
        <v>1</v>
      </c>
      <c r="J371" s="665">
        <v>0</v>
      </c>
      <c r="K371" s="678"/>
      <c r="L371" s="665">
        <v>1</v>
      </c>
      <c r="M371" s="666">
        <v>0</v>
      </c>
    </row>
    <row r="372" spans="1:13" ht="14.4" customHeight="1" x14ac:dyDescent="0.3">
      <c r="A372" s="661" t="s">
        <v>3561</v>
      </c>
      <c r="B372" s="662" t="s">
        <v>3298</v>
      </c>
      <c r="C372" s="662" t="s">
        <v>1404</v>
      </c>
      <c r="D372" s="662" t="s">
        <v>1405</v>
      </c>
      <c r="E372" s="662" t="s">
        <v>1406</v>
      </c>
      <c r="F372" s="665"/>
      <c r="G372" s="665"/>
      <c r="H372" s="678"/>
      <c r="I372" s="665">
        <v>2</v>
      </c>
      <c r="J372" s="665">
        <v>0</v>
      </c>
      <c r="K372" s="678"/>
      <c r="L372" s="665">
        <v>2</v>
      </c>
      <c r="M372" s="666">
        <v>0</v>
      </c>
    </row>
    <row r="373" spans="1:13" ht="14.4" customHeight="1" x14ac:dyDescent="0.3">
      <c r="A373" s="661" t="s">
        <v>3561</v>
      </c>
      <c r="B373" s="662" t="s">
        <v>3308</v>
      </c>
      <c r="C373" s="662" t="s">
        <v>3689</v>
      </c>
      <c r="D373" s="662" t="s">
        <v>1524</v>
      </c>
      <c r="E373" s="662" t="s">
        <v>2399</v>
      </c>
      <c r="F373" s="665"/>
      <c r="G373" s="665"/>
      <c r="H373" s="678">
        <v>0</v>
      </c>
      <c r="I373" s="665">
        <v>1</v>
      </c>
      <c r="J373" s="665">
        <v>815.1</v>
      </c>
      <c r="K373" s="678">
        <v>1</v>
      </c>
      <c r="L373" s="665">
        <v>1</v>
      </c>
      <c r="M373" s="666">
        <v>815.1</v>
      </c>
    </row>
    <row r="374" spans="1:13" ht="14.4" customHeight="1" x14ac:dyDescent="0.3">
      <c r="A374" s="661" t="s">
        <v>3561</v>
      </c>
      <c r="B374" s="662" t="s">
        <v>3349</v>
      </c>
      <c r="C374" s="662" t="s">
        <v>1641</v>
      </c>
      <c r="D374" s="662" t="s">
        <v>1557</v>
      </c>
      <c r="E374" s="662" t="s">
        <v>3351</v>
      </c>
      <c r="F374" s="665"/>
      <c r="G374" s="665"/>
      <c r="H374" s="678">
        <v>0</v>
      </c>
      <c r="I374" s="665">
        <v>7</v>
      </c>
      <c r="J374" s="665">
        <v>1080.52</v>
      </c>
      <c r="K374" s="678">
        <v>1</v>
      </c>
      <c r="L374" s="665">
        <v>7</v>
      </c>
      <c r="M374" s="666">
        <v>1080.52</v>
      </c>
    </row>
    <row r="375" spans="1:13" ht="14.4" customHeight="1" x14ac:dyDescent="0.3">
      <c r="A375" s="661" t="s">
        <v>3561</v>
      </c>
      <c r="B375" s="662" t="s">
        <v>3349</v>
      </c>
      <c r="C375" s="662" t="s">
        <v>2478</v>
      </c>
      <c r="D375" s="662" t="s">
        <v>3438</v>
      </c>
      <c r="E375" s="662" t="s">
        <v>3350</v>
      </c>
      <c r="F375" s="665"/>
      <c r="G375" s="665"/>
      <c r="H375" s="678">
        <v>0</v>
      </c>
      <c r="I375" s="665">
        <v>3</v>
      </c>
      <c r="J375" s="665">
        <v>448.56000000000006</v>
      </c>
      <c r="K375" s="678">
        <v>1</v>
      </c>
      <c r="L375" s="665">
        <v>3</v>
      </c>
      <c r="M375" s="666">
        <v>448.56000000000006</v>
      </c>
    </row>
    <row r="376" spans="1:13" ht="14.4" customHeight="1" x14ac:dyDescent="0.3">
      <c r="A376" s="661" t="s">
        <v>3561</v>
      </c>
      <c r="B376" s="662" t="s">
        <v>3444</v>
      </c>
      <c r="C376" s="662" t="s">
        <v>2283</v>
      </c>
      <c r="D376" s="662" t="s">
        <v>2205</v>
      </c>
      <c r="E376" s="662" t="s">
        <v>3021</v>
      </c>
      <c r="F376" s="665"/>
      <c r="G376" s="665"/>
      <c r="H376" s="678">
        <v>0</v>
      </c>
      <c r="I376" s="665">
        <v>2</v>
      </c>
      <c r="J376" s="665">
        <v>96.84</v>
      </c>
      <c r="K376" s="678">
        <v>1</v>
      </c>
      <c r="L376" s="665">
        <v>2</v>
      </c>
      <c r="M376" s="666">
        <v>96.84</v>
      </c>
    </row>
    <row r="377" spans="1:13" ht="14.4" customHeight="1" x14ac:dyDescent="0.3">
      <c r="A377" s="661" t="s">
        <v>3561</v>
      </c>
      <c r="B377" s="662" t="s">
        <v>3445</v>
      </c>
      <c r="C377" s="662" t="s">
        <v>2290</v>
      </c>
      <c r="D377" s="662" t="s">
        <v>2291</v>
      </c>
      <c r="E377" s="662" t="s">
        <v>2292</v>
      </c>
      <c r="F377" s="665"/>
      <c r="G377" s="665"/>
      <c r="H377" s="678">
        <v>0</v>
      </c>
      <c r="I377" s="665">
        <v>1</v>
      </c>
      <c r="J377" s="665">
        <v>31.32</v>
      </c>
      <c r="K377" s="678">
        <v>1</v>
      </c>
      <c r="L377" s="665">
        <v>1</v>
      </c>
      <c r="M377" s="666">
        <v>31.32</v>
      </c>
    </row>
    <row r="378" spans="1:13" ht="14.4" customHeight="1" x14ac:dyDescent="0.3">
      <c r="A378" s="661" t="s">
        <v>3561</v>
      </c>
      <c r="B378" s="662" t="s">
        <v>3445</v>
      </c>
      <c r="C378" s="662" t="s">
        <v>3667</v>
      </c>
      <c r="D378" s="662" t="s">
        <v>2760</v>
      </c>
      <c r="E378" s="662" t="s">
        <v>3668</v>
      </c>
      <c r="F378" s="665"/>
      <c r="G378" s="665"/>
      <c r="H378" s="678">
        <v>0</v>
      </c>
      <c r="I378" s="665">
        <v>1</v>
      </c>
      <c r="J378" s="665">
        <v>300.68</v>
      </c>
      <c r="K378" s="678">
        <v>1</v>
      </c>
      <c r="L378" s="665">
        <v>1</v>
      </c>
      <c r="M378" s="666">
        <v>300.68</v>
      </c>
    </row>
    <row r="379" spans="1:13" ht="14.4" customHeight="1" x14ac:dyDescent="0.3">
      <c r="A379" s="661" t="s">
        <v>3561</v>
      </c>
      <c r="B379" s="662" t="s">
        <v>3397</v>
      </c>
      <c r="C379" s="662" t="s">
        <v>5378</v>
      </c>
      <c r="D379" s="662" t="s">
        <v>3400</v>
      </c>
      <c r="E379" s="662" t="s">
        <v>4554</v>
      </c>
      <c r="F379" s="665"/>
      <c r="G379" s="665"/>
      <c r="H379" s="678">
        <v>0</v>
      </c>
      <c r="I379" s="665">
        <v>1</v>
      </c>
      <c r="J379" s="665">
        <v>848.49</v>
      </c>
      <c r="K379" s="678">
        <v>1</v>
      </c>
      <c r="L379" s="665">
        <v>1</v>
      </c>
      <c r="M379" s="666">
        <v>848.49</v>
      </c>
    </row>
    <row r="380" spans="1:13" ht="14.4" customHeight="1" x14ac:dyDescent="0.3">
      <c r="A380" s="661" t="s">
        <v>3561</v>
      </c>
      <c r="B380" s="662" t="s">
        <v>3405</v>
      </c>
      <c r="C380" s="662" t="s">
        <v>4652</v>
      </c>
      <c r="D380" s="662" t="s">
        <v>4653</v>
      </c>
      <c r="E380" s="662" t="s">
        <v>3449</v>
      </c>
      <c r="F380" s="665">
        <v>2</v>
      </c>
      <c r="G380" s="665">
        <v>9.4</v>
      </c>
      <c r="H380" s="678">
        <v>1</v>
      </c>
      <c r="I380" s="665"/>
      <c r="J380" s="665"/>
      <c r="K380" s="678">
        <v>0</v>
      </c>
      <c r="L380" s="665">
        <v>2</v>
      </c>
      <c r="M380" s="666">
        <v>9.4</v>
      </c>
    </row>
    <row r="381" spans="1:13" ht="14.4" customHeight="1" x14ac:dyDescent="0.3">
      <c r="A381" s="661" t="s">
        <v>3561</v>
      </c>
      <c r="B381" s="662" t="s">
        <v>3296</v>
      </c>
      <c r="C381" s="662" t="s">
        <v>1538</v>
      </c>
      <c r="D381" s="662" t="s">
        <v>1539</v>
      </c>
      <c r="E381" s="662" t="s">
        <v>1540</v>
      </c>
      <c r="F381" s="665"/>
      <c r="G381" s="665"/>
      <c r="H381" s="678">
        <v>0</v>
      </c>
      <c r="I381" s="665">
        <v>50</v>
      </c>
      <c r="J381" s="665">
        <v>6697.0000000000009</v>
      </c>
      <c r="K381" s="678">
        <v>1</v>
      </c>
      <c r="L381" s="665">
        <v>50</v>
      </c>
      <c r="M381" s="666">
        <v>6697.0000000000009</v>
      </c>
    </row>
    <row r="382" spans="1:13" ht="14.4" customHeight="1" x14ac:dyDescent="0.3">
      <c r="A382" s="661" t="s">
        <v>3562</v>
      </c>
      <c r="B382" s="662" t="s">
        <v>3304</v>
      </c>
      <c r="C382" s="662" t="s">
        <v>1513</v>
      </c>
      <c r="D382" s="662" t="s">
        <v>3305</v>
      </c>
      <c r="E382" s="662" t="s">
        <v>3306</v>
      </c>
      <c r="F382" s="665"/>
      <c r="G382" s="665"/>
      <c r="H382" s="678">
        <v>0</v>
      </c>
      <c r="I382" s="665">
        <v>2</v>
      </c>
      <c r="J382" s="665">
        <v>241.22</v>
      </c>
      <c r="K382" s="678">
        <v>1</v>
      </c>
      <c r="L382" s="665">
        <v>2</v>
      </c>
      <c r="M382" s="666">
        <v>241.22</v>
      </c>
    </row>
    <row r="383" spans="1:13" ht="14.4" customHeight="1" x14ac:dyDescent="0.3">
      <c r="A383" s="661" t="s">
        <v>3562</v>
      </c>
      <c r="B383" s="662" t="s">
        <v>3308</v>
      </c>
      <c r="C383" s="662" t="s">
        <v>3689</v>
      </c>
      <c r="D383" s="662" t="s">
        <v>1524</v>
      </c>
      <c r="E383" s="662" t="s">
        <v>2399</v>
      </c>
      <c r="F383" s="665"/>
      <c r="G383" s="665"/>
      <c r="H383" s="678">
        <v>0</v>
      </c>
      <c r="I383" s="665">
        <v>1</v>
      </c>
      <c r="J383" s="665">
        <v>815.1</v>
      </c>
      <c r="K383" s="678">
        <v>1</v>
      </c>
      <c r="L383" s="665">
        <v>1</v>
      </c>
      <c r="M383" s="666">
        <v>815.1</v>
      </c>
    </row>
    <row r="384" spans="1:13" ht="14.4" customHeight="1" x14ac:dyDescent="0.3">
      <c r="A384" s="661" t="s">
        <v>3562</v>
      </c>
      <c r="B384" s="662" t="s">
        <v>3316</v>
      </c>
      <c r="C384" s="662" t="s">
        <v>5444</v>
      </c>
      <c r="D384" s="662" t="s">
        <v>5445</v>
      </c>
      <c r="E384" s="662" t="s">
        <v>3042</v>
      </c>
      <c r="F384" s="665">
        <v>3</v>
      </c>
      <c r="G384" s="665">
        <v>280.88</v>
      </c>
      <c r="H384" s="678">
        <v>1</v>
      </c>
      <c r="I384" s="665"/>
      <c r="J384" s="665"/>
      <c r="K384" s="678">
        <v>0</v>
      </c>
      <c r="L384" s="665">
        <v>3</v>
      </c>
      <c r="M384" s="666">
        <v>280.88</v>
      </c>
    </row>
    <row r="385" spans="1:13" ht="14.4" customHeight="1" x14ac:dyDescent="0.3">
      <c r="A385" s="661" t="s">
        <v>3562</v>
      </c>
      <c r="B385" s="662" t="s">
        <v>3316</v>
      </c>
      <c r="C385" s="662" t="s">
        <v>5446</v>
      </c>
      <c r="D385" s="662" t="s">
        <v>5445</v>
      </c>
      <c r="E385" s="662" t="s">
        <v>2963</v>
      </c>
      <c r="F385" s="665">
        <v>1</v>
      </c>
      <c r="G385" s="665">
        <v>234.07</v>
      </c>
      <c r="H385" s="678">
        <v>1</v>
      </c>
      <c r="I385" s="665"/>
      <c r="J385" s="665"/>
      <c r="K385" s="678">
        <v>0</v>
      </c>
      <c r="L385" s="665">
        <v>1</v>
      </c>
      <c r="M385" s="666">
        <v>234.07</v>
      </c>
    </row>
    <row r="386" spans="1:13" ht="14.4" customHeight="1" x14ac:dyDescent="0.3">
      <c r="A386" s="661" t="s">
        <v>3562</v>
      </c>
      <c r="B386" s="662" t="s">
        <v>3428</v>
      </c>
      <c r="C386" s="662" t="s">
        <v>5490</v>
      </c>
      <c r="D386" s="662" t="s">
        <v>5491</v>
      </c>
      <c r="E386" s="662" t="s">
        <v>5492</v>
      </c>
      <c r="F386" s="665">
        <v>2</v>
      </c>
      <c r="G386" s="665">
        <v>102.62</v>
      </c>
      <c r="H386" s="678">
        <v>1</v>
      </c>
      <c r="I386" s="665"/>
      <c r="J386" s="665"/>
      <c r="K386" s="678">
        <v>0</v>
      </c>
      <c r="L386" s="665">
        <v>2</v>
      </c>
      <c r="M386" s="666">
        <v>102.62</v>
      </c>
    </row>
    <row r="387" spans="1:13" ht="14.4" customHeight="1" x14ac:dyDescent="0.3">
      <c r="A387" s="661" t="s">
        <v>3562</v>
      </c>
      <c r="B387" s="662" t="s">
        <v>3428</v>
      </c>
      <c r="C387" s="662" t="s">
        <v>5493</v>
      </c>
      <c r="D387" s="662" t="s">
        <v>5491</v>
      </c>
      <c r="E387" s="662" t="s">
        <v>5494</v>
      </c>
      <c r="F387" s="665">
        <v>2</v>
      </c>
      <c r="G387" s="665">
        <v>0</v>
      </c>
      <c r="H387" s="678"/>
      <c r="I387" s="665"/>
      <c r="J387" s="665"/>
      <c r="K387" s="678"/>
      <c r="L387" s="665">
        <v>2</v>
      </c>
      <c r="M387" s="666">
        <v>0</v>
      </c>
    </row>
    <row r="388" spans="1:13" ht="14.4" customHeight="1" x14ac:dyDescent="0.3">
      <c r="A388" s="661" t="s">
        <v>3562</v>
      </c>
      <c r="B388" s="662" t="s">
        <v>3330</v>
      </c>
      <c r="C388" s="662" t="s">
        <v>5440</v>
      </c>
      <c r="D388" s="662" t="s">
        <v>5441</v>
      </c>
      <c r="E388" s="662" t="s">
        <v>940</v>
      </c>
      <c r="F388" s="665">
        <v>1</v>
      </c>
      <c r="G388" s="665">
        <v>117.73</v>
      </c>
      <c r="H388" s="678">
        <v>1</v>
      </c>
      <c r="I388" s="665"/>
      <c r="J388" s="665"/>
      <c r="K388" s="678">
        <v>0</v>
      </c>
      <c r="L388" s="665">
        <v>1</v>
      </c>
      <c r="M388" s="666">
        <v>117.73</v>
      </c>
    </row>
    <row r="389" spans="1:13" ht="14.4" customHeight="1" x14ac:dyDescent="0.3">
      <c r="A389" s="661" t="s">
        <v>3562</v>
      </c>
      <c r="B389" s="662" t="s">
        <v>3330</v>
      </c>
      <c r="C389" s="662" t="s">
        <v>5442</v>
      </c>
      <c r="D389" s="662" t="s">
        <v>5441</v>
      </c>
      <c r="E389" s="662" t="s">
        <v>3042</v>
      </c>
      <c r="F389" s="665">
        <v>1</v>
      </c>
      <c r="G389" s="665">
        <v>0</v>
      </c>
      <c r="H389" s="678"/>
      <c r="I389" s="665"/>
      <c r="J389" s="665"/>
      <c r="K389" s="678"/>
      <c r="L389" s="665">
        <v>1</v>
      </c>
      <c r="M389" s="666">
        <v>0</v>
      </c>
    </row>
    <row r="390" spans="1:13" ht="14.4" customHeight="1" x14ac:dyDescent="0.3">
      <c r="A390" s="661" t="s">
        <v>3562</v>
      </c>
      <c r="B390" s="662" t="s">
        <v>3431</v>
      </c>
      <c r="C390" s="662" t="s">
        <v>3882</v>
      </c>
      <c r="D390" s="662" t="s">
        <v>2332</v>
      </c>
      <c r="E390" s="662" t="s">
        <v>3883</v>
      </c>
      <c r="F390" s="665"/>
      <c r="G390" s="665"/>
      <c r="H390" s="678">
        <v>0</v>
      </c>
      <c r="I390" s="665">
        <v>2</v>
      </c>
      <c r="J390" s="665">
        <v>1086.72</v>
      </c>
      <c r="K390" s="678">
        <v>1</v>
      </c>
      <c r="L390" s="665">
        <v>2</v>
      </c>
      <c r="M390" s="666">
        <v>1086.72</v>
      </c>
    </row>
    <row r="391" spans="1:13" ht="14.4" customHeight="1" x14ac:dyDescent="0.3">
      <c r="A391" s="661" t="s">
        <v>3562</v>
      </c>
      <c r="B391" s="662" t="s">
        <v>3431</v>
      </c>
      <c r="C391" s="662" t="s">
        <v>5131</v>
      </c>
      <c r="D391" s="662" t="s">
        <v>3605</v>
      </c>
      <c r="E391" s="662"/>
      <c r="F391" s="665">
        <v>1</v>
      </c>
      <c r="G391" s="665">
        <v>0</v>
      </c>
      <c r="H391" s="678"/>
      <c r="I391" s="665"/>
      <c r="J391" s="665"/>
      <c r="K391" s="678"/>
      <c r="L391" s="665">
        <v>1</v>
      </c>
      <c r="M391" s="666">
        <v>0</v>
      </c>
    </row>
    <row r="392" spans="1:13" ht="14.4" customHeight="1" x14ac:dyDescent="0.3">
      <c r="A392" s="661" t="s">
        <v>3562</v>
      </c>
      <c r="B392" s="662" t="s">
        <v>3338</v>
      </c>
      <c r="C392" s="662" t="s">
        <v>5475</v>
      </c>
      <c r="D392" s="662" t="s">
        <v>2734</v>
      </c>
      <c r="E392" s="662" t="s">
        <v>1487</v>
      </c>
      <c r="F392" s="665">
        <v>2</v>
      </c>
      <c r="G392" s="665">
        <v>0</v>
      </c>
      <c r="H392" s="678"/>
      <c r="I392" s="665"/>
      <c r="J392" s="665"/>
      <c r="K392" s="678"/>
      <c r="L392" s="665">
        <v>2</v>
      </c>
      <c r="M392" s="666">
        <v>0</v>
      </c>
    </row>
    <row r="393" spans="1:13" ht="14.4" customHeight="1" x14ac:dyDescent="0.3">
      <c r="A393" s="661" t="s">
        <v>3562</v>
      </c>
      <c r="B393" s="662" t="s">
        <v>3338</v>
      </c>
      <c r="C393" s="662" t="s">
        <v>5476</v>
      </c>
      <c r="D393" s="662" t="s">
        <v>2734</v>
      </c>
      <c r="E393" s="662" t="s">
        <v>5477</v>
      </c>
      <c r="F393" s="665">
        <v>2</v>
      </c>
      <c r="G393" s="665">
        <v>0</v>
      </c>
      <c r="H393" s="678"/>
      <c r="I393" s="665"/>
      <c r="J393" s="665"/>
      <c r="K393" s="678"/>
      <c r="L393" s="665">
        <v>2</v>
      </c>
      <c r="M393" s="666">
        <v>0</v>
      </c>
    </row>
    <row r="394" spans="1:13" ht="14.4" customHeight="1" x14ac:dyDescent="0.3">
      <c r="A394" s="661" t="s">
        <v>3562</v>
      </c>
      <c r="B394" s="662" t="s">
        <v>3341</v>
      </c>
      <c r="C394" s="662" t="s">
        <v>5471</v>
      </c>
      <c r="D394" s="662" t="s">
        <v>5472</v>
      </c>
      <c r="E394" s="662" t="s">
        <v>5473</v>
      </c>
      <c r="F394" s="665"/>
      <c r="G394" s="665"/>
      <c r="H394" s="678"/>
      <c r="I394" s="665">
        <v>1</v>
      </c>
      <c r="J394" s="665">
        <v>0</v>
      </c>
      <c r="K394" s="678"/>
      <c r="L394" s="665">
        <v>1</v>
      </c>
      <c r="M394" s="666">
        <v>0</v>
      </c>
    </row>
    <row r="395" spans="1:13" ht="14.4" customHeight="1" x14ac:dyDescent="0.3">
      <c r="A395" s="661" t="s">
        <v>3562</v>
      </c>
      <c r="B395" s="662" t="s">
        <v>3376</v>
      </c>
      <c r="C395" s="662" t="s">
        <v>5447</v>
      </c>
      <c r="D395" s="662" t="s">
        <v>5448</v>
      </c>
      <c r="E395" s="662" t="s">
        <v>3439</v>
      </c>
      <c r="F395" s="665">
        <v>5</v>
      </c>
      <c r="G395" s="665">
        <v>391.65</v>
      </c>
      <c r="H395" s="678">
        <v>1</v>
      </c>
      <c r="I395" s="665"/>
      <c r="J395" s="665"/>
      <c r="K395" s="678">
        <v>0</v>
      </c>
      <c r="L395" s="665">
        <v>5</v>
      </c>
      <c r="M395" s="666">
        <v>391.65</v>
      </c>
    </row>
    <row r="396" spans="1:13" ht="14.4" customHeight="1" x14ac:dyDescent="0.3">
      <c r="A396" s="661" t="s">
        <v>3562</v>
      </c>
      <c r="B396" s="662" t="s">
        <v>5685</v>
      </c>
      <c r="C396" s="662" t="s">
        <v>5460</v>
      </c>
      <c r="D396" s="662" t="s">
        <v>5461</v>
      </c>
      <c r="E396" s="662" t="s">
        <v>2963</v>
      </c>
      <c r="F396" s="665">
        <v>1</v>
      </c>
      <c r="G396" s="665">
        <v>2648.91</v>
      </c>
      <c r="H396" s="678">
        <v>1</v>
      </c>
      <c r="I396" s="665"/>
      <c r="J396" s="665"/>
      <c r="K396" s="678">
        <v>0</v>
      </c>
      <c r="L396" s="665">
        <v>1</v>
      </c>
      <c r="M396" s="666">
        <v>2648.91</v>
      </c>
    </row>
    <row r="397" spans="1:13" ht="14.4" customHeight="1" x14ac:dyDescent="0.3">
      <c r="A397" s="661" t="s">
        <v>3562</v>
      </c>
      <c r="B397" s="662" t="s">
        <v>5685</v>
      </c>
      <c r="C397" s="662" t="s">
        <v>5462</v>
      </c>
      <c r="D397" s="662" t="s">
        <v>5461</v>
      </c>
      <c r="E397" s="662" t="s">
        <v>2963</v>
      </c>
      <c r="F397" s="665">
        <v>1</v>
      </c>
      <c r="G397" s="665">
        <v>0</v>
      </c>
      <c r="H397" s="678"/>
      <c r="I397" s="665"/>
      <c r="J397" s="665"/>
      <c r="K397" s="678"/>
      <c r="L397" s="665">
        <v>1</v>
      </c>
      <c r="M397" s="666">
        <v>0</v>
      </c>
    </row>
    <row r="398" spans="1:13" ht="14.4" customHeight="1" x14ac:dyDescent="0.3">
      <c r="A398" s="661" t="s">
        <v>3562</v>
      </c>
      <c r="B398" s="662" t="s">
        <v>3445</v>
      </c>
      <c r="C398" s="662" t="s">
        <v>5501</v>
      </c>
      <c r="D398" s="662" t="s">
        <v>5502</v>
      </c>
      <c r="E398" s="662" t="s">
        <v>5503</v>
      </c>
      <c r="F398" s="665">
        <v>1</v>
      </c>
      <c r="G398" s="665">
        <v>0</v>
      </c>
      <c r="H398" s="678"/>
      <c r="I398" s="665"/>
      <c r="J398" s="665"/>
      <c r="K398" s="678"/>
      <c r="L398" s="665">
        <v>1</v>
      </c>
      <c r="M398" s="666">
        <v>0</v>
      </c>
    </row>
    <row r="399" spans="1:13" ht="14.4" customHeight="1" x14ac:dyDescent="0.3">
      <c r="A399" s="661" t="s">
        <v>3562</v>
      </c>
      <c r="B399" s="662" t="s">
        <v>3452</v>
      </c>
      <c r="C399" s="662" t="s">
        <v>5454</v>
      </c>
      <c r="D399" s="662" t="s">
        <v>5261</v>
      </c>
      <c r="E399" s="662" t="s">
        <v>5455</v>
      </c>
      <c r="F399" s="665">
        <v>3</v>
      </c>
      <c r="G399" s="665">
        <v>0</v>
      </c>
      <c r="H399" s="678"/>
      <c r="I399" s="665"/>
      <c r="J399" s="665"/>
      <c r="K399" s="678"/>
      <c r="L399" s="665">
        <v>3</v>
      </c>
      <c r="M399" s="666">
        <v>0</v>
      </c>
    </row>
    <row r="400" spans="1:13" ht="14.4" customHeight="1" x14ac:dyDescent="0.3">
      <c r="A400" s="661" t="s">
        <v>3562</v>
      </c>
      <c r="B400" s="662" t="s">
        <v>3452</v>
      </c>
      <c r="C400" s="662" t="s">
        <v>5260</v>
      </c>
      <c r="D400" s="662" t="s">
        <v>5261</v>
      </c>
      <c r="E400" s="662" t="s">
        <v>5262</v>
      </c>
      <c r="F400" s="665">
        <v>2</v>
      </c>
      <c r="G400" s="665">
        <v>246.4</v>
      </c>
      <c r="H400" s="678">
        <v>1</v>
      </c>
      <c r="I400" s="665"/>
      <c r="J400" s="665"/>
      <c r="K400" s="678">
        <v>0</v>
      </c>
      <c r="L400" s="665">
        <v>2</v>
      </c>
      <c r="M400" s="666">
        <v>246.4</v>
      </c>
    </row>
    <row r="401" spans="1:13" ht="14.4" customHeight="1" x14ac:dyDescent="0.3">
      <c r="A401" s="661" t="s">
        <v>3562</v>
      </c>
      <c r="B401" s="662" t="s">
        <v>3452</v>
      </c>
      <c r="C401" s="662" t="s">
        <v>5456</v>
      </c>
      <c r="D401" s="662" t="s">
        <v>5457</v>
      </c>
      <c r="E401" s="662" t="s">
        <v>5458</v>
      </c>
      <c r="F401" s="665">
        <v>1</v>
      </c>
      <c r="G401" s="665">
        <v>0</v>
      </c>
      <c r="H401" s="678"/>
      <c r="I401" s="665"/>
      <c r="J401" s="665"/>
      <c r="K401" s="678"/>
      <c r="L401" s="665">
        <v>1</v>
      </c>
      <c r="M401" s="666">
        <v>0</v>
      </c>
    </row>
    <row r="402" spans="1:13" ht="14.4" customHeight="1" x14ac:dyDescent="0.3">
      <c r="A402" s="661" t="s">
        <v>3562</v>
      </c>
      <c r="B402" s="662" t="s">
        <v>3409</v>
      </c>
      <c r="C402" s="662" t="s">
        <v>4047</v>
      </c>
      <c r="D402" s="662" t="s">
        <v>4048</v>
      </c>
      <c r="E402" s="662" t="s">
        <v>4049</v>
      </c>
      <c r="F402" s="665"/>
      <c r="G402" s="665"/>
      <c r="H402" s="678">
        <v>0</v>
      </c>
      <c r="I402" s="665">
        <v>1</v>
      </c>
      <c r="J402" s="665">
        <v>63.75</v>
      </c>
      <c r="K402" s="678">
        <v>1</v>
      </c>
      <c r="L402" s="665">
        <v>1</v>
      </c>
      <c r="M402" s="666">
        <v>63.75</v>
      </c>
    </row>
    <row r="403" spans="1:13" ht="14.4" customHeight="1" x14ac:dyDescent="0.3">
      <c r="A403" s="661" t="s">
        <v>3562</v>
      </c>
      <c r="B403" s="662" t="s">
        <v>5686</v>
      </c>
      <c r="C403" s="662" t="s">
        <v>5486</v>
      </c>
      <c r="D403" s="662" t="s">
        <v>5487</v>
      </c>
      <c r="E403" s="662" t="s">
        <v>5488</v>
      </c>
      <c r="F403" s="665">
        <v>1</v>
      </c>
      <c r="G403" s="665">
        <v>1785.25</v>
      </c>
      <c r="H403" s="678">
        <v>1</v>
      </c>
      <c r="I403" s="665"/>
      <c r="J403" s="665"/>
      <c r="K403" s="678">
        <v>0</v>
      </c>
      <c r="L403" s="665">
        <v>1</v>
      </c>
      <c r="M403" s="666">
        <v>1785.25</v>
      </c>
    </row>
    <row r="404" spans="1:13" ht="14.4" customHeight="1" x14ac:dyDescent="0.3">
      <c r="A404" s="661" t="s">
        <v>3562</v>
      </c>
      <c r="B404" s="662" t="s">
        <v>3411</v>
      </c>
      <c r="C404" s="662" t="s">
        <v>5463</v>
      </c>
      <c r="D404" s="662" t="s">
        <v>5464</v>
      </c>
      <c r="E404" s="662" t="s">
        <v>5465</v>
      </c>
      <c r="F404" s="665">
        <v>4</v>
      </c>
      <c r="G404" s="665">
        <v>0</v>
      </c>
      <c r="H404" s="678"/>
      <c r="I404" s="665"/>
      <c r="J404" s="665"/>
      <c r="K404" s="678"/>
      <c r="L404" s="665">
        <v>4</v>
      </c>
      <c r="M404" s="666">
        <v>0</v>
      </c>
    </row>
    <row r="405" spans="1:13" ht="14.4" customHeight="1" x14ac:dyDescent="0.3">
      <c r="A405" s="661" t="s">
        <v>3562</v>
      </c>
      <c r="B405" s="662" t="s">
        <v>3411</v>
      </c>
      <c r="C405" s="662" t="s">
        <v>5466</v>
      </c>
      <c r="D405" s="662" t="s">
        <v>5464</v>
      </c>
      <c r="E405" s="662" t="s">
        <v>5467</v>
      </c>
      <c r="F405" s="665">
        <v>1</v>
      </c>
      <c r="G405" s="665">
        <v>0</v>
      </c>
      <c r="H405" s="678"/>
      <c r="I405" s="665"/>
      <c r="J405" s="665"/>
      <c r="K405" s="678"/>
      <c r="L405" s="665">
        <v>1</v>
      </c>
      <c r="M405" s="666">
        <v>0</v>
      </c>
    </row>
    <row r="406" spans="1:13" ht="14.4" customHeight="1" x14ac:dyDescent="0.3">
      <c r="A406" s="661" t="s">
        <v>3562</v>
      </c>
      <c r="B406" s="662" t="s">
        <v>3411</v>
      </c>
      <c r="C406" s="662" t="s">
        <v>5468</v>
      </c>
      <c r="D406" s="662" t="s">
        <v>5464</v>
      </c>
      <c r="E406" s="662" t="s">
        <v>5287</v>
      </c>
      <c r="F406" s="665">
        <v>3</v>
      </c>
      <c r="G406" s="665">
        <v>568.29</v>
      </c>
      <c r="H406" s="678">
        <v>1</v>
      </c>
      <c r="I406" s="665"/>
      <c r="J406" s="665"/>
      <c r="K406" s="678">
        <v>0</v>
      </c>
      <c r="L406" s="665">
        <v>3</v>
      </c>
      <c r="M406" s="666">
        <v>568.29</v>
      </c>
    </row>
    <row r="407" spans="1:13" ht="14.4" customHeight="1" x14ac:dyDescent="0.3">
      <c r="A407" s="661" t="s">
        <v>3562</v>
      </c>
      <c r="B407" s="662" t="s">
        <v>3411</v>
      </c>
      <c r="C407" s="662" t="s">
        <v>5469</v>
      </c>
      <c r="D407" s="662" t="s">
        <v>5464</v>
      </c>
      <c r="E407" s="662" t="s">
        <v>5465</v>
      </c>
      <c r="F407" s="665">
        <v>2</v>
      </c>
      <c r="G407" s="665">
        <v>0</v>
      </c>
      <c r="H407" s="678"/>
      <c r="I407" s="665"/>
      <c r="J407" s="665"/>
      <c r="K407" s="678"/>
      <c r="L407" s="665">
        <v>2</v>
      </c>
      <c r="M407" s="666">
        <v>0</v>
      </c>
    </row>
    <row r="408" spans="1:13" ht="14.4" customHeight="1" x14ac:dyDescent="0.3">
      <c r="A408" s="661" t="s">
        <v>3562</v>
      </c>
      <c r="B408" s="662" t="s">
        <v>3411</v>
      </c>
      <c r="C408" s="662" t="s">
        <v>5470</v>
      </c>
      <c r="D408" s="662" t="s">
        <v>5464</v>
      </c>
      <c r="E408" s="662" t="s">
        <v>5287</v>
      </c>
      <c r="F408" s="665">
        <v>1</v>
      </c>
      <c r="G408" s="665">
        <v>0</v>
      </c>
      <c r="H408" s="678"/>
      <c r="I408" s="665"/>
      <c r="J408" s="665"/>
      <c r="K408" s="678"/>
      <c r="L408" s="665">
        <v>1</v>
      </c>
      <c r="M408" s="666">
        <v>0</v>
      </c>
    </row>
    <row r="409" spans="1:13" ht="14.4" customHeight="1" x14ac:dyDescent="0.3">
      <c r="A409" s="661" t="s">
        <v>3562</v>
      </c>
      <c r="B409" s="662" t="s">
        <v>3358</v>
      </c>
      <c r="C409" s="662" t="s">
        <v>5507</v>
      </c>
      <c r="D409" s="662" t="s">
        <v>5508</v>
      </c>
      <c r="E409" s="662" t="s">
        <v>5509</v>
      </c>
      <c r="F409" s="665">
        <v>6</v>
      </c>
      <c r="G409" s="665">
        <v>788.87999999999988</v>
      </c>
      <c r="H409" s="678">
        <v>1</v>
      </c>
      <c r="I409" s="665"/>
      <c r="J409" s="665"/>
      <c r="K409" s="678">
        <v>0</v>
      </c>
      <c r="L409" s="665">
        <v>6</v>
      </c>
      <c r="M409" s="666">
        <v>788.87999999999988</v>
      </c>
    </row>
    <row r="410" spans="1:13" ht="14.4" customHeight="1" x14ac:dyDescent="0.3">
      <c r="A410" s="661" t="s">
        <v>3563</v>
      </c>
      <c r="B410" s="662" t="s">
        <v>3308</v>
      </c>
      <c r="C410" s="662" t="s">
        <v>1523</v>
      </c>
      <c r="D410" s="662" t="s">
        <v>1524</v>
      </c>
      <c r="E410" s="662" t="s">
        <v>1525</v>
      </c>
      <c r="F410" s="665"/>
      <c r="G410" s="665"/>
      <c r="H410" s="678">
        <v>0</v>
      </c>
      <c r="I410" s="665">
        <v>1</v>
      </c>
      <c r="J410" s="665">
        <v>543.39</v>
      </c>
      <c r="K410" s="678">
        <v>1</v>
      </c>
      <c r="L410" s="665">
        <v>1</v>
      </c>
      <c r="M410" s="666">
        <v>543.39</v>
      </c>
    </row>
    <row r="411" spans="1:13" ht="14.4" customHeight="1" x14ac:dyDescent="0.3">
      <c r="A411" s="661" t="s">
        <v>3563</v>
      </c>
      <c r="B411" s="662" t="s">
        <v>3308</v>
      </c>
      <c r="C411" s="662" t="s">
        <v>3689</v>
      </c>
      <c r="D411" s="662" t="s">
        <v>1524</v>
      </c>
      <c r="E411" s="662" t="s">
        <v>2399</v>
      </c>
      <c r="F411" s="665"/>
      <c r="G411" s="665"/>
      <c r="H411" s="678">
        <v>0</v>
      </c>
      <c r="I411" s="665">
        <v>4</v>
      </c>
      <c r="J411" s="665">
        <v>3260.4</v>
      </c>
      <c r="K411" s="678">
        <v>1</v>
      </c>
      <c r="L411" s="665">
        <v>4</v>
      </c>
      <c r="M411" s="666">
        <v>3260.4</v>
      </c>
    </row>
    <row r="412" spans="1:13" ht="14.4" customHeight="1" x14ac:dyDescent="0.3">
      <c r="A412" s="661" t="s">
        <v>3563</v>
      </c>
      <c r="B412" s="662" t="s">
        <v>3308</v>
      </c>
      <c r="C412" s="662" t="s">
        <v>3587</v>
      </c>
      <c r="D412" s="662" t="s">
        <v>1524</v>
      </c>
      <c r="E412" s="662" t="s">
        <v>3588</v>
      </c>
      <c r="F412" s="665"/>
      <c r="G412" s="665"/>
      <c r="H412" s="678">
        <v>0</v>
      </c>
      <c r="I412" s="665">
        <v>1</v>
      </c>
      <c r="J412" s="665">
        <v>923.74</v>
      </c>
      <c r="K412" s="678">
        <v>1</v>
      </c>
      <c r="L412" s="665">
        <v>1</v>
      </c>
      <c r="M412" s="666">
        <v>923.74</v>
      </c>
    </row>
    <row r="413" spans="1:13" ht="14.4" customHeight="1" x14ac:dyDescent="0.3">
      <c r="A413" s="661" t="s">
        <v>3563</v>
      </c>
      <c r="B413" s="662" t="s">
        <v>3428</v>
      </c>
      <c r="C413" s="662" t="s">
        <v>5518</v>
      </c>
      <c r="D413" s="662" t="s">
        <v>5491</v>
      </c>
      <c r="E413" s="662" t="s">
        <v>5519</v>
      </c>
      <c r="F413" s="665">
        <v>1</v>
      </c>
      <c r="G413" s="665">
        <v>0</v>
      </c>
      <c r="H413" s="678"/>
      <c r="I413" s="665"/>
      <c r="J413" s="665"/>
      <c r="K413" s="678"/>
      <c r="L413" s="665">
        <v>1</v>
      </c>
      <c r="M413" s="666">
        <v>0</v>
      </c>
    </row>
    <row r="414" spans="1:13" ht="14.4" customHeight="1" x14ac:dyDescent="0.3">
      <c r="A414" s="661" t="s">
        <v>3563</v>
      </c>
      <c r="B414" s="662" t="s">
        <v>3338</v>
      </c>
      <c r="C414" s="662" t="s">
        <v>5476</v>
      </c>
      <c r="D414" s="662" t="s">
        <v>2734</v>
      </c>
      <c r="E414" s="662" t="s">
        <v>5477</v>
      </c>
      <c r="F414" s="665">
        <v>1</v>
      </c>
      <c r="G414" s="665">
        <v>0</v>
      </c>
      <c r="H414" s="678"/>
      <c r="I414" s="665"/>
      <c r="J414" s="665"/>
      <c r="K414" s="678"/>
      <c r="L414" s="665">
        <v>1</v>
      </c>
      <c r="M414" s="666">
        <v>0</v>
      </c>
    </row>
    <row r="415" spans="1:13" ht="14.4" customHeight="1" x14ac:dyDescent="0.3">
      <c r="A415" s="661" t="s">
        <v>3563</v>
      </c>
      <c r="B415" s="662" t="s">
        <v>3349</v>
      </c>
      <c r="C415" s="662" t="s">
        <v>1641</v>
      </c>
      <c r="D415" s="662" t="s">
        <v>1557</v>
      </c>
      <c r="E415" s="662" t="s">
        <v>3351</v>
      </c>
      <c r="F415" s="665"/>
      <c r="G415" s="665"/>
      <c r="H415" s="678">
        <v>0</v>
      </c>
      <c r="I415" s="665">
        <v>2</v>
      </c>
      <c r="J415" s="665">
        <v>308.72000000000003</v>
      </c>
      <c r="K415" s="678">
        <v>1</v>
      </c>
      <c r="L415" s="665">
        <v>2</v>
      </c>
      <c r="M415" s="666">
        <v>308.72000000000003</v>
      </c>
    </row>
    <row r="416" spans="1:13" ht="14.4" customHeight="1" x14ac:dyDescent="0.3">
      <c r="A416" s="661" t="s">
        <v>3563</v>
      </c>
      <c r="B416" s="662" t="s">
        <v>3349</v>
      </c>
      <c r="C416" s="662" t="s">
        <v>1556</v>
      </c>
      <c r="D416" s="662" t="s">
        <v>1557</v>
      </c>
      <c r="E416" s="662" t="s">
        <v>3350</v>
      </c>
      <c r="F416" s="665">
        <v>2</v>
      </c>
      <c r="G416" s="665">
        <v>450.12</v>
      </c>
      <c r="H416" s="678">
        <v>0.66666666666666663</v>
      </c>
      <c r="I416" s="665">
        <v>1</v>
      </c>
      <c r="J416" s="665">
        <v>225.06</v>
      </c>
      <c r="K416" s="678">
        <v>0.33333333333333331</v>
      </c>
      <c r="L416" s="665">
        <v>3</v>
      </c>
      <c r="M416" s="666">
        <v>675.18000000000006</v>
      </c>
    </row>
    <row r="417" spans="1:13" ht="14.4" customHeight="1" x14ac:dyDescent="0.3">
      <c r="A417" s="661" t="s">
        <v>3563</v>
      </c>
      <c r="B417" s="662" t="s">
        <v>3362</v>
      </c>
      <c r="C417" s="662" t="s">
        <v>5512</v>
      </c>
      <c r="D417" s="662" t="s">
        <v>1613</v>
      </c>
      <c r="E417" s="662" t="s">
        <v>3595</v>
      </c>
      <c r="F417" s="665">
        <v>2</v>
      </c>
      <c r="G417" s="665">
        <v>0</v>
      </c>
      <c r="H417" s="678"/>
      <c r="I417" s="665"/>
      <c r="J417" s="665"/>
      <c r="K417" s="678"/>
      <c r="L417" s="665">
        <v>2</v>
      </c>
      <c r="M417" s="666">
        <v>0</v>
      </c>
    </row>
    <row r="418" spans="1:13" ht="14.4" customHeight="1" x14ac:dyDescent="0.3">
      <c r="A418" s="661" t="s">
        <v>3563</v>
      </c>
      <c r="B418" s="662" t="s">
        <v>3376</v>
      </c>
      <c r="C418" s="662" t="s">
        <v>5510</v>
      </c>
      <c r="D418" s="662" t="s">
        <v>5448</v>
      </c>
      <c r="E418" s="662" t="s">
        <v>5511</v>
      </c>
      <c r="F418" s="665">
        <v>1</v>
      </c>
      <c r="G418" s="665">
        <v>334.1</v>
      </c>
      <c r="H418" s="678">
        <v>1</v>
      </c>
      <c r="I418" s="665"/>
      <c r="J418" s="665"/>
      <c r="K418" s="678">
        <v>0</v>
      </c>
      <c r="L418" s="665">
        <v>1</v>
      </c>
      <c r="M418" s="666">
        <v>334.1</v>
      </c>
    </row>
    <row r="419" spans="1:13" ht="14.4" customHeight="1" x14ac:dyDescent="0.3">
      <c r="A419" s="661" t="s">
        <v>3563</v>
      </c>
      <c r="B419" s="662" t="s">
        <v>3376</v>
      </c>
      <c r="C419" s="662" t="s">
        <v>2450</v>
      </c>
      <c r="D419" s="662" t="s">
        <v>2451</v>
      </c>
      <c r="E419" s="662" t="s">
        <v>3439</v>
      </c>
      <c r="F419" s="665"/>
      <c r="G419" s="665"/>
      <c r="H419" s="678">
        <v>0</v>
      </c>
      <c r="I419" s="665">
        <v>2</v>
      </c>
      <c r="J419" s="665">
        <v>133.63999999999999</v>
      </c>
      <c r="K419" s="678">
        <v>1</v>
      </c>
      <c r="L419" s="665">
        <v>2</v>
      </c>
      <c r="M419" s="666">
        <v>133.63999999999999</v>
      </c>
    </row>
    <row r="420" spans="1:13" ht="14.4" customHeight="1" x14ac:dyDescent="0.3">
      <c r="A420" s="661" t="s">
        <v>3563</v>
      </c>
      <c r="B420" s="662" t="s">
        <v>3444</v>
      </c>
      <c r="C420" s="662" t="s">
        <v>5356</v>
      </c>
      <c r="D420" s="662" t="s">
        <v>3879</v>
      </c>
      <c r="E420" s="662" t="s">
        <v>5357</v>
      </c>
      <c r="F420" s="665">
        <v>1</v>
      </c>
      <c r="G420" s="665">
        <v>0</v>
      </c>
      <c r="H420" s="678"/>
      <c r="I420" s="665"/>
      <c r="J420" s="665"/>
      <c r="K420" s="678"/>
      <c r="L420" s="665">
        <v>1</v>
      </c>
      <c r="M420" s="666">
        <v>0</v>
      </c>
    </row>
    <row r="421" spans="1:13" ht="14.4" customHeight="1" x14ac:dyDescent="0.3">
      <c r="A421" s="661" t="s">
        <v>3563</v>
      </c>
      <c r="B421" s="662" t="s">
        <v>3451</v>
      </c>
      <c r="C421" s="662" t="s">
        <v>4053</v>
      </c>
      <c r="D421" s="662" t="s">
        <v>4052</v>
      </c>
      <c r="E421" s="662" t="s">
        <v>1783</v>
      </c>
      <c r="F421" s="665"/>
      <c r="G421" s="665"/>
      <c r="H421" s="678">
        <v>0</v>
      </c>
      <c r="I421" s="665">
        <v>1</v>
      </c>
      <c r="J421" s="665">
        <v>123.2</v>
      </c>
      <c r="K421" s="678">
        <v>1</v>
      </c>
      <c r="L421" s="665">
        <v>1</v>
      </c>
      <c r="M421" s="666">
        <v>123.2</v>
      </c>
    </row>
    <row r="422" spans="1:13" ht="14.4" customHeight="1" x14ac:dyDescent="0.3">
      <c r="A422" s="661" t="s">
        <v>3563</v>
      </c>
      <c r="B422" s="662" t="s">
        <v>3451</v>
      </c>
      <c r="C422" s="662" t="s">
        <v>4914</v>
      </c>
      <c r="D422" s="662" t="s">
        <v>4057</v>
      </c>
      <c r="E422" s="662" t="s">
        <v>4915</v>
      </c>
      <c r="F422" s="665"/>
      <c r="G422" s="665"/>
      <c r="H422" s="678">
        <v>0</v>
      </c>
      <c r="I422" s="665">
        <v>4</v>
      </c>
      <c r="J422" s="665">
        <v>985.56</v>
      </c>
      <c r="K422" s="678">
        <v>1</v>
      </c>
      <c r="L422" s="665">
        <v>4</v>
      </c>
      <c r="M422" s="666">
        <v>985.56</v>
      </c>
    </row>
    <row r="423" spans="1:13" ht="14.4" customHeight="1" x14ac:dyDescent="0.3">
      <c r="A423" s="661" t="s">
        <v>3563</v>
      </c>
      <c r="B423" s="662" t="s">
        <v>3451</v>
      </c>
      <c r="C423" s="662" t="s">
        <v>5516</v>
      </c>
      <c r="D423" s="662" t="s">
        <v>4057</v>
      </c>
      <c r="E423" s="662" t="s">
        <v>5517</v>
      </c>
      <c r="F423" s="665">
        <v>1</v>
      </c>
      <c r="G423" s="665">
        <v>0</v>
      </c>
      <c r="H423" s="678"/>
      <c r="I423" s="665"/>
      <c r="J423" s="665"/>
      <c r="K423" s="678"/>
      <c r="L423" s="665">
        <v>1</v>
      </c>
      <c r="M423" s="666">
        <v>0</v>
      </c>
    </row>
    <row r="424" spans="1:13" ht="14.4" customHeight="1" thickBot="1" x14ac:dyDescent="0.35">
      <c r="A424" s="667" t="s">
        <v>3563</v>
      </c>
      <c r="B424" s="668" t="s">
        <v>3409</v>
      </c>
      <c r="C424" s="668" t="s">
        <v>4047</v>
      </c>
      <c r="D424" s="668" t="s">
        <v>4048</v>
      </c>
      <c r="E424" s="668" t="s">
        <v>4049</v>
      </c>
      <c r="F424" s="671"/>
      <c r="G424" s="671"/>
      <c r="H424" s="679">
        <v>0</v>
      </c>
      <c r="I424" s="671">
        <v>4</v>
      </c>
      <c r="J424" s="671">
        <v>255</v>
      </c>
      <c r="K424" s="679">
        <v>1</v>
      </c>
      <c r="L424" s="671">
        <v>4</v>
      </c>
      <c r="M424" s="672">
        <v>255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595</v>
      </c>
      <c r="B5" s="646" t="s">
        <v>596</v>
      </c>
      <c r="C5" s="647" t="s">
        <v>597</v>
      </c>
      <c r="D5" s="647" t="s">
        <v>597</v>
      </c>
      <c r="E5" s="647"/>
      <c r="F5" s="647" t="s">
        <v>597</v>
      </c>
      <c r="G5" s="647" t="s">
        <v>597</v>
      </c>
      <c r="H5" s="647" t="s">
        <v>597</v>
      </c>
      <c r="I5" s="648" t="s">
        <v>597</v>
      </c>
      <c r="J5" s="649" t="s">
        <v>74</v>
      </c>
    </row>
    <row r="6" spans="1:10" ht="14.4" customHeight="1" x14ac:dyDescent="0.3">
      <c r="A6" s="645" t="s">
        <v>595</v>
      </c>
      <c r="B6" s="646" t="s">
        <v>359</v>
      </c>
      <c r="C6" s="647">
        <v>238.77219000000002</v>
      </c>
      <c r="D6" s="647">
        <v>41.020099999999999</v>
      </c>
      <c r="E6" s="647"/>
      <c r="F6" s="647">
        <v>68.328059999999994</v>
      </c>
      <c r="G6" s="647">
        <v>69.749997803043755</v>
      </c>
      <c r="H6" s="647">
        <v>-1.4219378030437611</v>
      </c>
      <c r="I6" s="648">
        <v>0.97961379429632456</v>
      </c>
      <c r="J6" s="649" t="s">
        <v>1</v>
      </c>
    </row>
    <row r="7" spans="1:10" ht="14.4" customHeight="1" x14ac:dyDescent="0.3">
      <c r="A7" s="645" t="s">
        <v>595</v>
      </c>
      <c r="B7" s="646" t="s">
        <v>360</v>
      </c>
      <c r="C7" s="647" t="s">
        <v>597</v>
      </c>
      <c r="D7" s="647">
        <v>46.919649999999997</v>
      </c>
      <c r="E7" s="647"/>
      <c r="F7" s="647">
        <v>10.709489999999999</v>
      </c>
      <c r="G7" s="647">
        <v>7.4999997637679989</v>
      </c>
      <c r="H7" s="647">
        <v>3.2094902362319999</v>
      </c>
      <c r="I7" s="648">
        <v>1.4279320449764323</v>
      </c>
      <c r="J7" s="649" t="s">
        <v>1</v>
      </c>
    </row>
    <row r="8" spans="1:10" ht="14.4" customHeight="1" x14ac:dyDescent="0.3">
      <c r="A8" s="645" t="s">
        <v>595</v>
      </c>
      <c r="B8" s="646" t="s">
        <v>361</v>
      </c>
      <c r="C8" s="647">
        <v>50.724509999999</v>
      </c>
      <c r="D8" s="647">
        <v>53.321890000000003</v>
      </c>
      <c r="E8" s="647"/>
      <c r="F8" s="647">
        <v>55.737839999999998</v>
      </c>
      <c r="G8" s="647">
        <v>65.400537415448241</v>
      </c>
      <c r="H8" s="647">
        <v>-9.6626974154482426</v>
      </c>
      <c r="I8" s="648">
        <v>0.85225354718314872</v>
      </c>
      <c r="J8" s="649" t="s">
        <v>1</v>
      </c>
    </row>
    <row r="9" spans="1:10" ht="14.4" customHeight="1" x14ac:dyDescent="0.3">
      <c r="A9" s="645" t="s">
        <v>595</v>
      </c>
      <c r="B9" s="646" t="s">
        <v>362</v>
      </c>
      <c r="C9" s="647">
        <v>2.9614499999999997</v>
      </c>
      <c r="D9" s="647">
        <v>1.7392699999999996</v>
      </c>
      <c r="E9" s="647"/>
      <c r="F9" s="647">
        <v>2.4331100000000001</v>
      </c>
      <c r="G9" s="647">
        <v>2.9999999055067499</v>
      </c>
      <c r="H9" s="647">
        <v>-0.56688990550674978</v>
      </c>
      <c r="I9" s="648">
        <v>0.81103669221249775</v>
      </c>
      <c r="J9" s="649" t="s">
        <v>1</v>
      </c>
    </row>
    <row r="10" spans="1:10" ht="14.4" customHeight="1" x14ac:dyDescent="0.3">
      <c r="A10" s="645" t="s">
        <v>595</v>
      </c>
      <c r="B10" s="646" t="s">
        <v>363</v>
      </c>
      <c r="C10" s="647">
        <v>508.11225999999698</v>
      </c>
      <c r="D10" s="647">
        <v>510.97078999999997</v>
      </c>
      <c r="E10" s="647"/>
      <c r="F10" s="647">
        <v>550.92647999999997</v>
      </c>
      <c r="G10" s="647">
        <v>626.31801959191057</v>
      </c>
      <c r="H10" s="647">
        <v>-75.3915395919106</v>
      </c>
      <c r="I10" s="648">
        <v>0.87962738220268133</v>
      </c>
      <c r="J10" s="649" t="s">
        <v>1</v>
      </c>
    </row>
    <row r="11" spans="1:10" ht="14.4" customHeight="1" x14ac:dyDescent="0.3">
      <c r="A11" s="645" t="s">
        <v>595</v>
      </c>
      <c r="B11" s="646" t="s">
        <v>364</v>
      </c>
      <c r="C11" s="647">
        <v>2762.7929399999939</v>
      </c>
      <c r="D11" s="647">
        <v>2866.9924500000011</v>
      </c>
      <c r="E11" s="647"/>
      <c r="F11" s="647">
        <v>3163.5796599999999</v>
      </c>
      <c r="G11" s="647">
        <v>3424.5827448261139</v>
      </c>
      <c r="H11" s="647">
        <v>-261.00308482611399</v>
      </c>
      <c r="I11" s="648">
        <v>0.92378543481817177</v>
      </c>
      <c r="J11" s="649" t="s">
        <v>1</v>
      </c>
    </row>
    <row r="12" spans="1:10" ht="14.4" customHeight="1" x14ac:dyDescent="0.3">
      <c r="A12" s="645" t="s">
        <v>595</v>
      </c>
      <c r="B12" s="646" t="s">
        <v>5688</v>
      </c>
      <c r="C12" s="647">
        <v>44.388849999999998</v>
      </c>
      <c r="D12" s="647" t="s">
        <v>597</v>
      </c>
      <c r="E12" s="647"/>
      <c r="F12" s="647" t="s">
        <v>597</v>
      </c>
      <c r="G12" s="647" t="s">
        <v>597</v>
      </c>
      <c r="H12" s="647" t="s">
        <v>597</v>
      </c>
      <c r="I12" s="648" t="s">
        <v>597</v>
      </c>
      <c r="J12" s="649" t="s">
        <v>1</v>
      </c>
    </row>
    <row r="13" spans="1:10" ht="14.4" customHeight="1" x14ac:dyDescent="0.3">
      <c r="A13" s="645" t="s">
        <v>595</v>
      </c>
      <c r="B13" s="646" t="s">
        <v>365</v>
      </c>
      <c r="C13" s="647">
        <v>91.922299999999993</v>
      </c>
      <c r="D13" s="647">
        <v>98.841100000000012</v>
      </c>
      <c r="E13" s="647"/>
      <c r="F13" s="647">
        <v>134.6755</v>
      </c>
      <c r="G13" s="647">
        <v>140.37325521265799</v>
      </c>
      <c r="H13" s="647">
        <v>-5.6977552126579951</v>
      </c>
      <c r="I13" s="648">
        <v>0.95940996592245298</v>
      </c>
      <c r="J13" s="649" t="s">
        <v>1</v>
      </c>
    </row>
    <row r="14" spans="1:10" ht="14.4" customHeight="1" x14ac:dyDescent="0.3">
      <c r="A14" s="645" t="s">
        <v>595</v>
      </c>
      <c r="B14" s="646" t="s">
        <v>366</v>
      </c>
      <c r="C14" s="647">
        <v>57.326489999998998</v>
      </c>
      <c r="D14" s="647">
        <v>46.153410000000001</v>
      </c>
      <c r="E14" s="647"/>
      <c r="F14" s="647">
        <v>22.371499999999997</v>
      </c>
      <c r="G14" s="647">
        <v>64.266920589100494</v>
      </c>
      <c r="H14" s="647">
        <v>-41.895420589100496</v>
      </c>
      <c r="I14" s="648">
        <v>0.34810287773138066</v>
      </c>
      <c r="J14" s="649" t="s">
        <v>1</v>
      </c>
    </row>
    <row r="15" spans="1:10" ht="14.4" customHeight="1" x14ac:dyDescent="0.3">
      <c r="A15" s="645" t="s">
        <v>595</v>
      </c>
      <c r="B15" s="646" t="s">
        <v>367</v>
      </c>
      <c r="C15" s="647">
        <v>17.693589999998999</v>
      </c>
      <c r="D15" s="647">
        <v>27.40616</v>
      </c>
      <c r="E15" s="647"/>
      <c r="F15" s="647">
        <v>57.681990000000006</v>
      </c>
      <c r="G15" s="647">
        <v>56.437250595548988</v>
      </c>
      <c r="H15" s="647">
        <v>1.2447394044510176</v>
      </c>
      <c r="I15" s="648">
        <v>1.0220552807111618</v>
      </c>
      <c r="J15" s="649" t="s">
        <v>1</v>
      </c>
    </row>
    <row r="16" spans="1:10" ht="14.4" customHeight="1" x14ac:dyDescent="0.3">
      <c r="A16" s="645" t="s">
        <v>595</v>
      </c>
      <c r="B16" s="646" t="s">
        <v>5689</v>
      </c>
      <c r="C16" s="647">
        <v>0</v>
      </c>
      <c r="D16" s="647" t="s">
        <v>597</v>
      </c>
      <c r="E16" s="647"/>
      <c r="F16" s="647" t="s">
        <v>597</v>
      </c>
      <c r="G16" s="647" t="s">
        <v>597</v>
      </c>
      <c r="H16" s="647" t="s">
        <v>597</v>
      </c>
      <c r="I16" s="648" t="s">
        <v>597</v>
      </c>
      <c r="J16" s="649" t="s">
        <v>1</v>
      </c>
    </row>
    <row r="17" spans="1:10" ht="14.4" customHeight="1" x14ac:dyDescent="0.3">
      <c r="A17" s="645" t="s">
        <v>595</v>
      </c>
      <c r="B17" s="646" t="s">
        <v>368</v>
      </c>
      <c r="C17" s="647">
        <v>132.74099999999902</v>
      </c>
      <c r="D17" s="647">
        <v>166.64961999999997</v>
      </c>
      <c r="E17" s="647"/>
      <c r="F17" s="647">
        <v>171.27375999999998</v>
      </c>
      <c r="G17" s="647">
        <v>182.25802129104451</v>
      </c>
      <c r="H17" s="647">
        <v>-10.984261291044533</v>
      </c>
      <c r="I17" s="648">
        <v>0.93973235738412875</v>
      </c>
      <c r="J17" s="649" t="s">
        <v>1</v>
      </c>
    </row>
    <row r="18" spans="1:10" ht="14.4" customHeight="1" x14ac:dyDescent="0.3">
      <c r="A18" s="645" t="s">
        <v>595</v>
      </c>
      <c r="B18" s="646" t="s">
        <v>369</v>
      </c>
      <c r="C18" s="647">
        <v>158.15351000000001</v>
      </c>
      <c r="D18" s="647">
        <v>126.17621999999999</v>
      </c>
      <c r="E18" s="647"/>
      <c r="F18" s="647">
        <v>137.63741000000002</v>
      </c>
      <c r="G18" s="647">
        <v>191.91386595706351</v>
      </c>
      <c r="H18" s="647">
        <v>-54.27645595706349</v>
      </c>
      <c r="I18" s="648">
        <v>0.71718324944167067</v>
      </c>
      <c r="J18" s="649" t="s">
        <v>1</v>
      </c>
    </row>
    <row r="19" spans="1:10" ht="14.4" customHeight="1" x14ac:dyDescent="0.3">
      <c r="A19" s="645" t="s">
        <v>595</v>
      </c>
      <c r="B19" s="646" t="s">
        <v>370</v>
      </c>
      <c r="C19" s="647" t="s">
        <v>597</v>
      </c>
      <c r="D19" s="647" t="s">
        <v>597</v>
      </c>
      <c r="E19" s="647"/>
      <c r="F19" s="647">
        <v>0</v>
      </c>
      <c r="G19" s="647">
        <v>3.7499998818839995</v>
      </c>
      <c r="H19" s="647">
        <v>-3.7499998818839995</v>
      </c>
      <c r="I19" s="648">
        <v>0</v>
      </c>
      <c r="J19" s="649" t="s">
        <v>1</v>
      </c>
    </row>
    <row r="20" spans="1:10" ht="14.4" customHeight="1" x14ac:dyDescent="0.3">
      <c r="A20" s="645" t="s">
        <v>595</v>
      </c>
      <c r="B20" s="646" t="s">
        <v>371</v>
      </c>
      <c r="C20" s="647" t="s">
        <v>597</v>
      </c>
      <c r="D20" s="647" t="s">
        <v>597</v>
      </c>
      <c r="E20" s="647"/>
      <c r="F20" s="647">
        <v>42.754860000000001</v>
      </c>
      <c r="G20" s="647">
        <v>0</v>
      </c>
      <c r="H20" s="647">
        <v>42.754860000000001</v>
      </c>
      <c r="I20" s="648" t="s">
        <v>597</v>
      </c>
      <c r="J20" s="649" t="s">
        <v>1</v>
      </c>
    </row>
    <row r="21" spans="1:10" ht="14.4" customHeight="1" x14ac:dyDescent="0.3">
      <c r="A21" s="645" t="s">
        <v>595</v>
      </c>
      <c r="B21" s="646" t="s">
        <v>372</v>
      </c>
      <c r="C21" s="647">
        <v>7092.157839999998</v>
      </c>
      <c r="D21" s="647">
        <v>7809.5522200000041</v>
      </c>
      <c r="E21" s="647"/>
      <c r="F21" s="647">
        <v>8500.0554599999996</v>
      </c>
      <c r="G21" s="647">
        <v>8602.5807626876158</v>
      </c>
      <c r="H21" s="647">
        <v>-102.5253026876162</v>
      </c>
      <c r="I21" s="648">
        <v>0.98808202962391189</v>
      </c>
      <c r="J21" s="649" t="s">
        <v>1</v>
      </c>
    </row>
    <row r="22" spans="1:10" ht="14.4" customHeight="1" x14ac:dyDescent="0.3">
      <c r="A22" s="645" t="s">
        <v>595</v>
      </c>
      <c r="B22" s="646" t="s">
        <v>598</v>
      </c>
      <c r="C22" s="647">
        <v>11157.746929999985</v>
      </c>
      <c r="D22" s="647">
        <v>11795.742880000005</v>
      </c>
      <c r="E22" s="647"/>
      <c r="F22" s="647">
        <v>12918.16512</v>
      </c>
      <c r="G22" s="647">
        <v>13438.131375520705</v>
      </c>
      <c r="H22" s="647">
        <v>-519.96625552070509</v>
      </c>
      <c r="I22" s="648">
        <v>0.96130665484727351</v>
      </c>
      <c r="J22" s="649" t="s">
        <v>599</v>
      </c>
    </row>
    <row r="24" spans="1:10" ht="14.4" customHeight="1" x14ac:dyDescent="0.3">
      <c r="A24" s="645" t="s">
        <v>595</v>
      </c>
      <c r="B24" s="646" t="s">
        <v>596</v>
      </c>
      <c r="C24" s="647" t="s">
        <v>597</v>
      </c>
      <c r="D24" s="647" t="s">
        <v>597</v>
      </c>
      <c r="E24" s="647"/>
      <c r="F24" s="647" t="s">
        <v>597</v>
      </c>
      <c r="G24" s="647" t="s">
        <v>597</v>
      </c>
      <c r="H24" s="647" t="s">
        <v>597</v>
      </c>
      <c r="I24" s="648" t="s">
        <v>597</v>
      </c>
      <c r="J24" s="649" t="s">
        <v>74</v>
      </c>
    </row>
    <row r="25" spans="1:10" ht="14.4" customHeight="1" x14ac:dyDescent="0.3">
      <c r="A25" s="645" t="s">
        <v>600</v>
      </c>
      <c r="B25" s="646" t="s">
        <v>601</v>
      </c>
      <c r="C25" s="647" t="s">
        <v>597</v>
      </c>
      <c r="D25" s="647" t="s">
        <v>597</v>
      </c>
      <c r="E25" s="647"/>
      <c r="F25" s="647" t="s">
        <v>597</v>
      </c>
      <c r="G25" s="647" t="s">
        <v>597</v>
      </c>
      <c r="H25" s="647" t="s">
        <v>597</v>
      </c>
      <c r="I25" s="648" t="s">
        <v>597</v>
      </c>
      <c r="J25" s="649" t="s">
        <v>0</v>
      </c>
    </row>
    <row r="26" spans="1:10" ht="14.4" customHeight="1" x14ac:dyDescent="0.3">
      <c r="A26" s="645" t="s">
        <v>600</v>
      </c>
      <c r="B26" s="646" t="s">
        <v>361</v>
      </c>
      <c r="C26" s="647">
        <v>11.221019999999999</v>
      </c>
      <c r="D26" s="647">
        <v>7.9608999999999996</v>
      </c>
      <c r="E26" s="647"/>
      <c r="F26" s="647">
        <v>5.0198400000000003</v>
      </c>
      <c r="G26" s="647">
        <v>5.4279131677544994</v>
      </c>
      <c r="H26" s="647">
        <v>-0.40807316775449909</v>
      </c>
      <c r="I26" s="648">
        <v>0.92481951071385382</v>
      </c>
      <c r="J26" s="649" t="s">
        <v>1</v>
      </c>
    </row>
    <row r="27" spans="1:10" ht="14.4" customHeight="1" x14ac:dyDescent="0.3">
      <c r="A27" s="645" t="s">
        <v>600</v>
      </c>
      <c r="B27" s="646" t="s">
        <v>363</v>
      </c>
      <c r="C27" s="647">
        <v>62.107989999998999</v>
      </c>
      <c r="D27" s="647">
        <v>55.330469999999998</v>
      </c>
      <c r="E27" s="647"/>
      <c r="F27" s="647">
        <v>78.913399999999996</v>
      </c>
      <c r="G27" s="647">
        <v>58.763191614601503</v>
      </c>
      <c r="H27" s="647">
        <v>20.150208385398493</v>
      </c>
      <c r="I27" s="648">
        <v>1.3429052750836556</v>
      </c>
      <c r="J27" s="649" t="s">
        <v>1</v>
      </c>
    </row>
    <row r="28" spans="1:10" ht="14.4" customHeight="1" x14ac:dyDescent="0.3">
      <c r="A28" s="645" t="s">
        <v>600</v>
      </c>
      <c r="B28" s="646" t="s">
        <v>364</v>
      </c>
      <c r="C28" s="647">
        <v>125.85922999999899</v>
      </c>
      <c r="D28" s="647">
        <v>171.58726999999999</v>
      </c>
      <c r="E28" s="647"/>
      <c r="F28" s="647">
        <v>211.31726</v>
      </c>
      <c r="G28" s="647">
        <v>206.24999350362523</v>
      </c>
      <c r="H28" s="647">
        <v>5.0672664963747707</v>
      </c>
      <c r="I28" s="648">
        <v>1.0245685656047583</v>
      </c>
      <c r="J28" s="649" t="s">
        <v>1</v>
      </c>
    </row>
    <row r="29" spans="1:10" ht="14.4" customHeight="1" x14ac:dyDescent="0.3">
      <c r="A29" s="645" t="s">
        <v>600</v>
      </c>
      <c r="B29" s="646" t="s">
        <v>365</v>
      </c>
      <c r="C29" s="647">
        <v>20.679500000000001</v>
      </c>
      <c r="D29" s="647">
        <v>20.6</v>
      </c>
      <c r="E29" s="647"/>
      <c r="F29" s="647">
        <v>28.2927</v>
      </c>
      <c r="G29" s="647">
        <v>29.249999078695499</v>
      </c>
      <c r="H29" s="647">
        <v>-0.95729907869549891</v>
      </c>
      <c r="I29" s="648">
        <v>0.96727182533852607</v>
      </c>
      <c r="J29" s="649" t="s">
        <v>1</v>
      </c>
    </row>
    <row r="30" spans="1:10" ht="14.4" customHeight="1" x14ac:dyDescent="0.3">
      <c r="A30" s="645" t="s">
        <v>600</v>
      </c>
      <c r="B30" s="646" t="s">
        <v>367</v>
      </c>
      <c r="C30" s="647">
        <v>3.2650000000000001</v>
      </c>
      <c r="D30" s="647">
        <v>3.8109999999999999</v>
      </c>
      <c r="E30" s="647"/>
      <c r="F30" s="647">
        <v>7.7020000000000008</v>
      </c>
      <c r="G30" s="647">
        <v>12.749999598405749</v>
      </c>
      <c r="H30" s="647">
        <v>-5.047999598405748</v>
      </c>
      <c r="I30" s="648">
        <v>0.60407845039956343</v>
      </c>
      <c r="J30" s="649" t="s">
        <v>1</v>
      </c>
    </row>
    <row r="31" spans="1:10" ht="14.4" customHeight="1" x14ac:dyDescent="0.3">
      <c r="A31" s="645" t="s">
        <v>600</v>
      </c>
      <c r="B31" s="646" t="s">
        <v>368</v>
      </c>
      <c r="C31" s="647">
        <v>14.5534</v>
      </c>
      <c r="D31" s="647">
        <v>15.957499999999998</v>
      </c>
      <c r="E31" s="647"/>
      <c r="F31" s="647">
        <v>25.353199999999998</v>
      </c>
      <c r="G31" s="647">
        <v>21.7499993149275</v>
      </c>
      <c r="H31" s="647">
        <v>3.6032006850724976</v>
      </c>
      <c r="I31" s="648">
        <v>1.1656644045317068</v>
      </c>
      <c r="J31" s="649" t="s">
        <v>1</v>
      </c>
    </row>
    <row r="32" spans="1:10" ht="14.4" customHeight="1" x14ac:dyDescent="0.3">
      <c r="A32" s="645" t="s">
        <v>600</v>
      </c>
      <c r="B32" s="646" t="s">
        <v>369</v>
      </c>
      <c r="C32" s="647">
        <v>25.182120000000001</v>
      </c>
      <c r="D32" s="647">
        <v>34.030420000000007</v>
      </c>
      <c r="E32" s="647"/>
      <c r="F32" s="647">
        <v>37.254679999999993</v>
      </c>
      <c r="G32" s="647">
        <v>47.999998488116248</v>
      </c>
      <c r="H32" s="647">
        <v>-10.745318488116254</v>
      </c>
      <c r="I32" s="648">
        <v>0.77613919111317142</v>
      </c>
      <c r="J32" s="649" t="s">
        <v>1</v>
      </c>
    </row>
    <row r="33" spans="1:10" ht="14.4" customHeight="1" x14ac:dyDescent="0.3">
      <c r="A33" s="645" t="s">
        <v>600</v>
      </c>
      <c r="B33" s="646" t="s">
        <v>371</v>
      </c>
      <c r="C33" s="647" t="s">
        <v>597</v>
      </c>
      <c r="D33" s="647" t="s">
        <v>597</v>
      </c>
      <c r="E33" s="647"/>
      <c r="F33" s="647">
        <v>14.446819999999999</v>
      </c>
      <c r="G33" s="647">
        <v>0</v>
      </c>
      <c r="H33" s="647">
        <v>14.446819999999999</v>
      </c>
      <c r="I33" s="648" t="s">
        <v>597</v>
      </c>
      <c r="J33" s="649" t="s">
        <v>1</v>
      </c>
    </row>
    <row r="34" spans="1:10" ht="14.4" customHeight="1" x14ac:dyDescent="0.3">
      <c r="A34" s="645" t="s">
        <v>600</v>
      </c>
      <c r="B34" s="646" t="s">
        <v>602</v>
      </c>
      <c r="C34" s="647">
        <v>262.86825999999797</v>
      </c>
      <c r="D34" s="647">
        <v>309.27755999999994</v>
      </c>
      <c r="E34" s="647"/>
      <c r="F34" s="647">
        <v>408.29990000000004</v>
      </c>
      <c r="G34" s="647">
        <v>382.19109476612624</v>
      </c>
      <c r="H34" s="647">
        <v>26.108805233873795</v>
      </c>
      <c r="I34" s="648">
        <v>1.0683134839911708</v>
      </c>
      <c r="J34" s="649" t="s">
        <v>603</v>
      </c>
    </row>
    <row r="35" spans="1:10" ht="14.4" customHeight="1" x14ac:dyDescent="0.3">
      <c r="A35" s="645" t="s">
        <v>597</v>
      </c>
      <c r="B35" s="646" t="s">
        <v>597</v>
      </c>
      <c r="C35" s="647" t="s">
        <v>597</v>
      </c>
      <c r="D35" s="647" t="s">
        <v>597</v>
      </c>
      <c r="E35" s="647"/>
      <c r="F35" s="647" t="s">
        <v>597</v>
      </c>
      <c r="G35" s="647" t="s">
        <v>597</v>
      </c>
      <c r="H35" s="647" t="s">
        <v>597</v>
      </c>
      <c r="I35" s="648" t="s">
        <v>597</v>
      </c>
      <c r="J35" s="649" t="s">
        <v>604</v>
      </c>
    </row>
    <row r="36" spans="1:10" ht="14.4" customHeight="1" x14ac:dyDescent="0.3">
      <c r="A36" s="645" t="s">
        <v>605</v>
      </c>
      <c r="B36" s="646" t="s">
        <v>606</v>
      </c>
      <c r="C36" s="647" t="s">
        <v>597</v>
      </c>
      <c r="D36" s="647" t="s">
        <v>597</v>
      </c>
      <c r="E36" s="647"/>
      <c r="F36" s="647" t="s">
        <v>597</v>
      </c>
      <c r="G36" s="647" t="s">
        <v>597</v>
      </c>
      <c r="H36" s="647" t="s">
        <v>597</v>
      </c>
      <c r="I36" s="648" t="s">
        <v>597</v>
      </c>
      <c r="J36" s="649" t="s">
        <v>0</v>
      </c>
    </row>
    <row r="37" spans="1:10" ht="14.4" customHeight="1" x14ac:dyDescent="0.3">
      <c r="A37" s="645" t="s">
        <v>605</v>
      </c>
      <c r="B37" s="646" t="s">
        <v>361</v>
      </c>
      <c r="C37" s="647">
        <v>6.8455200000000005</v>
      </c>
      <c r="D37" s="647">
        <v>9.6342099999999995</v>
      </c>
      <c r="E37" s="647"/>
      <c r="F37" s="647">
        <v>7.2671900000000003</v>
      </c>
      <c r="G37" s="647">
        <v>11.249999645651998</v>
      </c>
      <c r="H37" s="647">
        <v>-3.9828096456519981</v>
      </c>
      <c r="I37" s="648">
        <v>0.64597246479102688</v>
      </c>
      <c r="J37" s="649" t="s">
        <v>1</v>
      </c>
    </row>
    <row r="38" spans="1:10" ht="14.4" customHeight="1" x14ac:dyDescent="0.3">
      <c r="A38" s="645" t="s">
        <v>605</v>
      </c>
      <c r="B38" s="646" t="s">
        <v>363</v>
      </c>
      <c r="C38" s="647">
        <v>125.23142999999999</v>
      </c>
      <c r="D38" s="647">
        <v>118.93844000000001</v>
      </c>
      <c r="E38" s="647"/>
      <c r="F38" s="647">
        <v>113.48049999999999</v>
      </c>
      <c r="G38" s="647">
        <v>155.48817095775451</v>
      </c>
      <c r="H38" s="647">
        <v>-42.007670957754513</v>
      </c>
      <c r="I38" s="648">
        <v>0.72983365423233504</v>
      </c>
      <c r="J38" s="649" t="s">
        <v>1</v>
      </c>
    </row>
    <row r="39" spans="1:10" ht="14.4" customHeight="1" x14ac:dyDescent="0.3">
      <c r="A39" s="645" t="s">
        <v>605</v>
      </c>
      <c r="B39" s="646" t="s">
        <v>364</v>
      </c>
      <c r="C39" s="647">
        <v>153.35410000000002</v>
      </c>
      <c r="D39" s="647">
        <v>152.80653999999998</v>
      </c>
      <c r="E39" s="647"/>
      <c r="F39" s="647">
        <v>144.23703999999998</v>
      </c>
      <c r="G39" s="647">
        <v>181.49999428318949</v>
      </c>
      <c r="H39" s="647">
        <v>-37.262954283189515</v>
      </c>
      <c r="I39" s="648">
        <v>0.79469446029265911</v>
      </c>
      <c r="J39" s="649" t="s">
        <v>1</v>
      </c>
    </row>
    <row r="40" spans="1:10" ht="14.4" customHeight="1" x14ac:dyDescent="0.3">
      <c r="A40" s="645" t="s">
        <v>605</v>
      </c>
      <c r="B40" s="646" t="s">
        <v>365</v>
      </c>
      <c r="C40" s="647">
        <v>21.883800000000001</v>
      </c>
      <c r="D40" s="647">
        <v>24.482800000000001</v>
      </c>
      <c r="E40" s="647"/>
      <c r="F40" s="647">
        <v>28.128500000000003</v>
      </c>
      <c r="G40" s="647">
        <v>26.18807130941175</v>
      </c>
      <c r="H40" s="647">
        <v>1.9404286905882522</v>
      </c>
      <c r="I40" s="648">
        <v>1.0740958991466805</v>
      </c>
      <c r="J40" s="649" t="s">
        <v>1</v>
      </c>
    </row>
    <row r="41" spans="1:10" ht="14.4" customHeight="1" x14ac:dyDescent="0.3">
      <c r="A41" s="645" t="s">
        <v>605</v>
      </c>
      <c r="B41" s="646" t="s">
        <v>367</v>
      </c>
      <c r="C41" s="647">
        <v>4.3239999999999998</v>
      </c>
      <c r="D41" s="647">
        <v>7.7756799999999995</v>
      </c>
      <c r="E41" s="647"/>
      <c r="F41" s="647">
        <v>11.976000000000001</v>
      </c>
      <c r="G41" s="647">
        <v>16.750835551964247</v>
      </c>
      <c r="H41" s="647">
        <v>-4.7748355519642462</v>
      </c>
      <c r="I41" s="648">
        <v>0.7149494103054258</v>
      </c>
      <c r="J41" s="649" t="s">
        <v>1</v>
      </c>
    </row>
    <row r="42" spans="1:10" ht="14.4" customHeight="1" x14ac:dyDescent="0.3">
      <c r="A42" s="645" t="s">
        <v>605</v>
      </c>
      <c r="B42" s="646" t="s">
        <v>368</v>
      </c>
      <c r="C42" s="647">
        <v>19.416</v>
      </c>
      <c r="D42" s="647">
        <v>26.8569</v>
      </c>
      <c r="E42" s="647"/>
      <c r="F42" s="647">
        <v>27.683399999999995</v>
      </c>
      <c r="G42" s="647">
        <v>26.279200728496502</v>
      </c>
      <c r="H42" s="647">
        <v>1.4041992715034937</v>
      </c>
      <c r="I42" s="648">
        <v>1.0534338652842214</v>
      </c>
      <c r="J42" s="649" t="s">
        <v>1</v>
      </c>
    </row>
    <row r="43" spans="1:10" ht="14.4" customHeight="1" x14ac:dyDescent="0.3">
      <c r="A43" s="645" t="s">
        <v>605</v>
      </c>
      <c r="B43" s="646" t="s">
        <v>369</v>
      </c>
      <c r="C43" s="647">
        <v>26.48321</v>
      </c>
      <c r="D43" s="647">
        <v>44.000369999999997</v>
      </c>
      <c r="E43" s="647"/>
      <c r="F43" s="647">
        <v>45.155619999999999</v>
      </c>
      <c r="G43" s="647">
        <v>58.440640225929755</v>
      </c>
      <c r="H43" s="647">
        <v>-13.285020225929756</v>
      </c>
      <c r="I43" s="648">
        <v>0.77267497114045525</v>
      </c>
      <c r="J43" s="649" t="s">
        <v>1</v>
      </c>
    </row>
    <row r="44" spans="1:10" ht="14.4" customHeight="1" x14ac:dyDescent="0.3">
      <c r="A44" s="645" t="s">
        <v>605</v>
      </c>
      <c r="B44" s="646" t="s">
        <v>371</v>
      </c>
      <c r="C44" s="647" t="s">
        <v>597</v>
      </c>
      <c r="D44" s="647" t="s">
        <v>597</v>
      </c>
      <c r="E44" s="647"/>
      <c r="F44" s="647">
        <v>0.18225</v>
      </c>
      <c r="G44" s="647">
        <v>0</v>
      </c>
      <c r="H44" s="647">
        <v>0.18225</v>
      </c>
      <c r="I44" s="648" t="s">
        <v>597</v>
      </c>
      <c r="J44" s="649" t="s">
        <v>1</v>
      </c>
    </row>
    <row r="45" spans="1:10" ht="14.4" customHeight="1" x14ac:dyDescent="0.3">
      <c r="A45" s="645" t="s">
        <v>605</v>
      </c>
      <c r="B45" s="646" t="s">
        <v>607</v>
      </c>
      <c r="C45" s="647">
        <v>357.53806000000003</v>
      </c>
      <c r="D45" s="647">
        <v>384.49493999999999</v>
      </c>
      <c r="E45" s="647"/>
      <c r="F45" s="647">
        <v>378.11049999999994</v>
      </c>
      <c r="G45" s="647">
        <v>475.89691270239825</v>
      </c>
      <c r="H45" s="647">
        <v>-97.786412702398309</v>
      </c>
      <c r="I45" s="648">
        <v>0.79452185947768705</v>
      </c>
      <c r="J45" s="649" t="s">
        <v>603</v>
      </c>
    </row>
    <row r="46" spans="1:10" ht="14.4" customHeight="1" x14ac:dyDescent="0.3">
      <c r="A46" s="645" t="s">
        <v>597</v>
      </c>
      <c r="B46" s="646" t="s">
        <v>597</v>
      </c>
      <c r="C46" s="647" t="s">
        <v>597</v>
      </c>
      <c r="D46" s="647" t="s">
        <v>597</v>
      </c>
      <c r="E46" s="647"/>
      <c r="F46" s="647" t="s">
        <v>597</v>
      </c>
      <c r="G46" s="647" t="s">
        <v>597</v>
      </c>
      <c r="H46" s="647" t="s">
        <v>597</v>
      </c>
      <c r="I46" s="648" t="s">
        <v>597</v>
      </c>
      <c r="J46" s="649" t="s">
        <v>604</v>
      </c>
    </row>
    <row r="47" spans="1:10" ht="14.4" customHeight="1" x14ac:dyDescent="0.3">
      <c r="A47" s="645" t="s">
        <v>608</v>
      </c>
      <c r="B47" s="646" t="s">
        <v>609</v>
      </c>
      <c r="C47" s="647" t="s">
        <v>597</v>
      </c>
      <c r="D47" s="647" t="s">
        <v>597</v>
      </c>
      <c r="E47" s="647"/>
      <c r="F47" s="647" t="s">
        <v>597</v>
      </c>
      <c r="G47" s="647" t="s">
        <v>597</v>
      </c>
      <c r="H47" s="647" t="s">
        <v>597</v>
      </c>
      <c r="I47" s="648" t="s">
        <v>597</v>
      </c>
      <c r="J47" s="649" t="s">
        <v>0</v>
      </c>
    </row>
    <row r="48" spans="1:10" ht="14.4" customHeight="1" x14ac:dyDescent="0.3">
      <c r="A48" s="645" t="s">
        <v>608</v>
      </c>
      <c r="B48" s="646" t="s">
        <v>361</v>
      </c>
      <c r="C48" s="647">
        <v>8.9584900000000012</v>
      </c>
      <c r="D48" s="647">
        <v>10.0916</v>
      </c>
      <c r="E48" s="647"/>
      <c r="F48" s="647">
        <v>9.2096699999999991</v>
      </c>
      <c r="G48" s="647">
        <v>14.249999551159499</v>
      </c>
      <c r="H48" s="647">
        <v>-5.0403295511595001</v>
      </c>
      <c r="I48" s="648">
        <v>0.64629265193560115</v>
      </c>
      <c r="J48" s="649" t="s">
        <v>1</v>
      </c>
    </row>
    <row r="49" spans="1:10" ht="14.4" customHeight="1" x14ac:dyDescent="0.3">
      <c r="A49" s="645" t="s">
        <v>608</v>
      </c>
      <c r="B49" s="646" t="s">
        <v>362</v>
      </c>
      <c r="C49" s="647">
        <v>0.36542000000000002</v>
      </c>
      <c r="D49" s="647">
        <v>0</v>
      </c>
      <c r="E49" s="647"/>
      <c r="F49" s="647" t="s">
        <v>597</v>
      </c>
      <c r="G49" s="647" t="s">
        <v>597</v>
      </c>
      <c r="H49" s="647" t="s">
        <v>597</v>
      </c>
      <c r="I49" s="648" t="s">
        <v>597</v>
      </c>
      <c r="J49" s="649" t="s">
        <v>1</v>
      </c>
    </row>
    <row r="50" spans="1:10" ht="14.4" customHeight="1" x14ac:dyDescent="0.3">
      <c r="A50" s="645" t="s">
        <v>608</v>
      </c>
      <c r="B50" s="646" t="s">
        <v>363</v>
      </c>
      <c r="C50" s="647">
        <v>132.431839999999</v>
      </c>
      <c r="D50" s="647">
        <v>180.31760999999997</v>
      </c>
      <c r="E50" s="647"/>
      <c r="F50" s="647">
        <v>165.89751000000001</v>
      </c>
      <c r="G50" s="647">
        <v>233.999992629567</v>
      </c>
      <c r="H50" s="647">
        <v>-68.102482629566993</v>
      </c>
      <c r="I50" s="648">
        <v>0.70896374027935793</v>
      </c>
      <c r="J50" s="649" t="s">
        <v>1</v>
      </c>
    </row>
    <row r="51" spans="1:10" ht="14.4" customHeight="1" x14ac:dyDescent="0.3">
      <c r="A51" s="645" t="s">
        <v>608</v>
      </c>
      <c r="B51" s="646" t="s">
        <v>364</v>
      </c>
      <c r="C51" s="647">
        <v>82.267589999998989</v>
      </c>
      <c r="D51" s="647">
        <v>125.65620999999999</v>
      </c>
      <c r="E51" s="647"/>
      <c r="F51" s="647">
        <v>134.49629999999999</v>
      </c>
      <c r="G51" s="647">
        <v>156.74999506275526</v>
      </c>
      <c r="H51" s="647">
        <v>-22.25369506275527</v>
      </c>
      <c r="I51" s="648">
        <v>0.85803064903545323</v>
      </c>
      <c r="J51" s="649" t="s">
        <v>1</v>
      </c>
    </row>
    <row r="52" spans="1:10" ht="14.4" customHeight="1" x14ac:dyDescent="0.3">
      <c r="A52" s="645" t="s">
        <v>608</v>
      </c>
      <c r="B52" s="646" t="s">
        <v>365</v>
      </c>
      <c r="C52" s="647">
        <v>11.788499999999999</v>
      </c>
      <c r="D52" s="647">
        <v>18.464700000000001</v>
      </c>
      <c r="E52" s="647"/>
      <c r="F52" s="647">
        <v>28.128500000000003</v>
      </c>
      <c r="G52" s="647">
        <v>26.249999173188002</v>
      </c>
      <c r="H52" s="647">
        <v>1.8785008268120009</v>
      </c>
      <c r="I52" s="648">
        <v>1.0715619385135342</v>
      </c>
      <c r="J52" s="649" t="s">
        <v>1</v>
      </c>
    </row>
    <row r="53" spans="1:10" ht="14.4" customHeight="1" x14ac:dyDescent="0.3">
      <c r="A53" s="645" t="s">
        <v>608</v>
      </c>
      <c r="B53" s="646" t="s">
        <v>366</v>
      </c>
      <c r="C53" s="647" t="s">
        <v>597</v>
      </c>
      <c r="D53" s="647">
        <v>2.7025000000000001</v>
      </c>
      <c r="E53" s="647"/>
      <c r="F53" s="647">
        <v>0</v>
      </c>
      <c r="G53" s="647">
        <v>1.2342486400215</v>
      </c>
      <c r="H53" s="647">
        <v>-1.2342486400215</v>
      </c>
      <c r="I53" s="648">
        <v>0</v>
      </c>
      <c r="J53" s="649" t="s">
        <v>1</v>
      </c>
    </row>
    <row r="54" spans="1:10" ht="14.4" customHeight="1" x14ac:dyDescent="0.3">
      <c r="A54" s="645" t="s">
        <v>608</v>
      </c>
      <c r="B54" s="646" t="s">
        <v>367</v>
      </c>
      <c r="C54" s="647">
        <v>2.629</v>
      </c>
      <c r="D54" s="647">
        <v>5.0324799999999996</v>
      </c>
      <c r="E54" s="647"/>
      <c r="F54" s="647">
        <v>7.9670000000000005</v>
      </c>
      <c r="G54" s="647">
        <v>7.5381924201007502</v>
      </c>
      <c r="H54" s="647">
        <v>0.42880757989925034</v>
      </c>
      <c r="I54" s="648">
        <v>1.0568846688969926</v>
      </c>
      <c r="J54" s="649" t="s">
        <v>1</v>
      </c>
    </row>
    <row r="55" spans="1:10" ht="14.4" customHeight="1" x14ac:dyDescent="0.3">
      <c r="A55" s="645" t="s">
        <v>608</v>
      </c>
      <c r="B55" s="646" t="s">
        <v>368</v>
      </c>
      <c r="C55" s="647">
        <v>23.78</v>
      </c>
      <c r="D55" s="647">
        <v>25.107999999999997</v>
      </c>
      <c r="E55" s="647"/>
      <c r="F55" s="647">
        <v>31.949999999999996</v>
      </c>
      <c r="G55" s="647">
        <v>33.74999893695675</v>
      </c>
      <c r="H55" s="647">
        <v>-1.7999989369567544</v>
      </c>
      <c r="I55" s="648">
        <v>0.9466666964843744</v>
      </c>
      <c r="J55" s="649" t="s">
        <v>1</v>
      </c>
    </row>
    <row r="56" spans="1:10" ht="14.4" customHeight="1" x14ac:dyDescent="0.3">
      <c r="A56" s="645" t="s">
        <v>608</v>
      </c>
      <c r="B56" s="646" t="s">
        <v>369</v>
      </c>
      <c r="C56" s="647">
        <v>57.078299999999999</v>
      </c>
      <c r="D56" s="647">
        <v>26.900830000000003</v>
      </c>
      <c r="E56" s="647"/>
      <c r="F56" s="647">
        <v>34.811999999999998</v>
      </c>
      <c r="G56" s="647">
        <v>68.249997850290001</v>
      </c>
      <c r="H56" s="647">
        <v>-33.437997850290003</v>
      </c>
      <c r="I56" s="648">
        <v>0.51006595013177836</v>
      </c>
      <c r="J56" s="649" t="s">
        <v>1</v>
      </c>
    </row>
    <row r="57" spans="1:10" ht="14.4" customHeight="1" x14ac:dyDescent="0.3">
      <c r="A57" s="645" t="s">
        <v>608</v>
      </c>
      <c r="B57" s="646" t="s">
        <v>371</v>
      </c>
      <c r="C57" s="647" t="s">
        <v>597</v>
      </c>
      <c r="D57" s="647" t="s">
        <v>597</v>
      </c>
      <c r="E57" s="647"/>
      <c r="F57" s="647">
        <v>2.59517</v>
      </c>
      <c r="G57" s="647">
        <v>0</v>
      </c>
      <c r="H57" s="647">
        <v>2.59517</v>
      </c>
      <c r="I57" s="648" t="s">
        <v>597</v>
      </c>
      <c r="J57" s="649" t="s">
        <v>1</v>
      </c>
    </row>
    <row r="58" spans="1:10" ht="14.4" customHeight="1" x14ac:dyDescent="0.3">
      <c r="A58" s="645" t="s">
        <v>608</v>
      </c>
      <c r="B58" s="646" t="s">
        <v>610</v>
      </c>
      <c r="C58" s="647">
        <v>319.29913999999803</v>
      </c>
      <c r="D58" s="647">
        <v>394.27392999999995</v>
      </c>
      <c r="E58" s="647"/>
      <c r="F58" s="647">
        <v>415.05615</v>
      </c>
      <c r="G58" s="647">
        <v>542.02242426403882</v>
      </c>
      <c r="H58" s="647">
        <v>-126.96627426403882</v>
      </c>
      <c r="I58" s="648">
        <v>0.76575457291008886</v>
      </c>
      <c r="J58" s="649" t="s">
        <v>603</v>
      </c>
    </row>
    <row r="59" spans="1:10" ht="14.4" customHeight="1" x14ac:dyDescent="0.3">
      <c r="A59" s="645" t="s">
        <v>597</v>
      </c>
      <c r="B59" s="646" t="s">
        <v>597</v>
      </c>
      <c r="C59" s="647" t="s">
        <v>597</v>
      </c>
      <c r="D59" s="647" t="s">
        <v>597</v>
      </c>
      <c r="E59" s="647"/>
      <c r="F59" s="647" t="s">
        <v>597</v>
      </c>
      <c r="G59" s="647" t="s">
        <v>597</v>
      </c>
      <c r="H59" s="647" t="s">
        <v>597</v>
      </c>
      <c r="I59" s="648" t="s">
        <v>597</v>
      </c>
      <c r="J59" s="649" t="s">
        <v>604</v>
      </c>
    </row>
    <row r="60" spans="1:10" ht="14.4" customHeight="1" x14ac:dyDescent="0.3">
      <c r="A60" s="645" t="s">
        <v>611</v>
      </c>
      <c r="B60" s="646" t="s">
        <v>612</v>
      </c>
      <c r="C60" s="647" t="s">
        <v>597</v>
      </c>
      <c r="D60" s="647" t="s">
        <v>597</v>
      </c>
      <c r="E60" s="647"/>
      <c r="F60" s="647" t="s">
        <v>597</v>
      </c>
      <c r="G60" s="647" t="s">
        <v>597</v>
      </c>
      <c r="H60" s="647" t="s">
        <v>597</v>
      </c>
      <c r="I60" s="648" t="s">
        <v>597</v>
      </c>
      <c r="J60" s="649" t="s">
        <v>0</v>
      </c>
    </row>
    <row r="61" spans="1:10" ht="14.4" customHeight="1" x14ac:dyDescent="0.3">
      <c r="A61" s="645" t="s">
        <v>611</v>
      </c>
      <c r="B61" s="646" t="s">
        <v>363</v>
      </c>
      <c r="C61" s="647">
        <v>61.341079999998996</v>
      </c>
      <c r="D61" s="647">
        <v>68.339179999999999</v>
      </c>
      <c r="E61" s="647"/>
      <c r="F61" s="647">
        <v>78.59939</v>
      </c>
      <c r="G61" s="647">
        <v>68.274194706854999</v>
      </c>
      <c r="H61" s="647">
        <v>10.325195293145001</v>
      </c>
      <c r="I61" s="648">
        <v>1.151231301042476</v>
      </c>
      <c r="J61" s="649" t="s">
        <v>1</v>
      </c>
    </row>
    <row r="62" spans="1:10" ht="14.4" customHeight="1" x14ac:dyDescent="0.3">
      <c r="A62" s="645" t="s">
        <v>611</v>
      </c>
      <c r="B62" s="646" t="s">
        <v>364</v>
      </c>
      <c r="C62" s="647">
        <v>35.404839999998998</v>
      </c>
      <c r="D62" s="647">
        <v>34.482080000000003</v>
      </c>
      <c r="E62" s="647"/>
      <c r="F62" s="647">
        <v>23.232730000000004</v>
      </c>
      <c r="G62" s="647">
        <v>31.016936811394501</v>
      </c>
      <c r="H62" s="647">
        <v>-7.7842068113944975</v>
      </c>
      <c r="I62" s="648">
        <v>0.74903366961321394</v>
      </c>
      <c r="J62" s="649" t="s">
        <v>1</v>
      </c>
    </row>
    <row r="63" spans="1:10" ht="14.4" customHeight="1" x14ac:dyDescent="0.3">
      <c r="A63" s="645" t="s">
        <v>611</v>
      </c>
      <c r="B63" s="646" t="s">
        <v>366</v>
      </c>
      <c r="C63" s="647">
        <v>25.604659999999999</v>
      </c>
      <c r="D63" s="647">
        <v>20.884129999999999</v>
      </c>
      <c r="E63" s="647"/>
      <c r="F63" s="647">
        <v>12.59295</v>
      </c>
      <c r="G63" s="647">
        <v>43.499998629855</v>
      </c>
      <c r="H63" s="647">
        <v>-30.907048629854998</v>
      </c>
      <c r="I63" s="648">
        <v>0.28949311256661014</v>
      </c>
      <c r="J63" s="649" t="s">
        <v>1</v>
      </c>
    </row>
    <row r="64" spans="1:10" ht="14.4" customHeight="1" x14ac:dyDescent="0.3">
      <c r="A64" s="645" t="s">
        <v>611</v>
      </c>
      <c r="B64" s="646" t="s">
        <v>367</v>
      </c>
      <c r="C64" s="647">
        <v>0.21</v>
      </c>
      <c r="D64" s="647">
        <v>0</v>
      </c>
      <c r="E64" s="647"/>
      <c r="F64" s="647">
        <v>2.7560000000000002</v>
      </c>
      <c r="G64" s="647">
        <v>3.7499998818839995</v>
      </c>
      <c r="H64" s="647">
        <v>-0.99399988188399924</v>
      </c>
      <c r="I64" s="648">
        <v>0.73493335648197033</v>
      </c>
      <c r="J64" s="649" t="s">
        <v>1</v>
      </c>
    </row>
    <row r="65" spans="1:10" ht="14.4" customHeight="1" x14ac:dyDescent="0.3">
      <c r="A65" s="645" t="s">
        <v>611</v>
      </c>
      <c r="B65" s="646" t="s">
        <v>368</v>
      </c>
      <c r="C65" s="647">
        <v>19.459600000000002</v>
      </c>
      <c r="D65" s="647">
        <v>20.055319999999998</v>
      </c>
      <c r="E65" s="647"/>
      <c r="F65" s="647">
        <v>20.403279999999999</v>
      </c>
      <c r="G65" s="647">
        <v>24.749999220435001</v>
      </c>
      <c r="H65" s="647">
        <v>-4.346719220435002</v>
      </c>
      <c r="I65" s="648">
        <v>0.82437497546076266</v>
      </c>
      <c r="J65" s="649" t="s">
        <v>1</v>
      </c>
    </row>
    <row r="66" spans="1:10" ht="14.4" customHeight="1" x14ac:dyDescent="0.3">
      <c r="A66" s="645" t="s">
        <v>611</v>
      </c>
      <c r="B66" s="646" t="s">
        <v>613</v>
      </c>
      <c r="C66" s="647">
        <v>142.02017999999799</v>
      </c>
      <c r="D66" s="647">
        <v>143.76070999999999</v>
      </c>
      <c r="E66" s="647"/>
      <c r="F66" s="647">
        <v>137.58435</v>
      </c>
      <c r="G66" s="647">
        <v>171.29112925042352</v>
      </c>
      <c r="H66" s="647">
        <v>-33.706779250423523</v>
      </c>
      <c r="I66" s="648">
        <v>0.80321935293482116</v>
      </c>
      <c r="J66" s="649" t="s">
        <v>603</v>
      </c>
    </row>
    <row r="67" spans="1:10" ht="14.4" customHeight="1" x14ac:dyDescent="0.3">
      <c r="A67" s="645" t="s">
        <v>597</v>
      </c>
      <c r="B67" s="646" t="s">
        <v>597</v>
      </c>
      <c r="C67" s="647" t="s">
        <v>597</v>
      </c>
      <c r="D67" s="647" t="s">
        <v>597</v>
      </c>
      <c r="E67" s="647"/>
      <c r="F67" s="647" t="s">
        <v>597</v>
      </c>
      <c r="G67" s="647" t="s">
        <v>597</v>
      </c>
      <c r="H67" s="647" t="s">
        <v>597</v>
      </c>
      <c r="I67" s="648" t="s">
        <v>597</v>
      </c>
      <c r="J67" s="649" t="s">
        <v>604</v>
      </c>
    </row>
    <row r="68" spans="1:10" ht="14.4" customHeight="1" x14ac:dyDescent="0.3">
      <c r="A68" s="645" t="s">
        <v>614</v>
      </c>
      <c r="B68" s="646" t="s">
        <v>615</v>
      </c>
      <c r="C68" s="647" t="s">
        <v>597</v>
      </c>
      <c r="D68" s="647" t="s">
        <v>597</v>
      </c>
      <c r="E68" s="647"/>
      <c r="F68" s="647" t="s">
        <v>597</v>
      </c>
      <c r="G68" s="647" t="s">
        <v>597</v>
      </c>
      <c r="H68" s="647" t="s">
        <v>597</v>
      </c>
      <c r="I68" s="648" t="s">
        <v>597</v>
      </c>
      <c r="J68" s="649" t="s">
        <v>0</v>
      </c>
    </row>
    <row r="69" spans="1:10" ht="14.4" customHeight="1" x14ac:dyDescent="0.3">
      <c r="A69" s="645" t="s">
        <v>614</v>
      </c>
      <c r="B69" s="646" t="s">
        <v>361</v>
      </c>
      <c r="C69" s="647">
        <v>22.332180000000001</v>
      </c>
      <c r="D69" s="647">
        <v>23.224660000000004</v>
      </c>
      <c r="E69" s="647"/>
      <c r="F69" s="647">
        <v>32.668140000000001</v>
      </c>
      <c r="G69" s="647">
        <v>31.49999900782575</v>
      </c>
      <c r="H69" s="647">
        <v>1.1681409921742514</v>
      </c>
      <c r="I69" s="648">
        <v>1.0370838421894566</v>
      </c>
      <c r="J69" s="649" t="s">
        <v>1</v>
      </c>
    </row>
    <row r="70" spans="1:10" ht="14.4" customHeight="1" x14ac:dyDescent="0.3">
      <c r="A70" s="645" t="s">
        <v>614</v>
      </c>
      <c r="B70" s="646" t="s">
        <v>362</v>
      </c>
      <c r="C70" s="647">
        <v>2.5960299999999998</v>
      </c>
      <c r="D70" s="647">
        <v>1.5807599999999997</v>
      </c>
      <c r="E70" s="647"/>
      <c r="F70" s="647">
        <v>2.4331100000000001</v>
      </c>
      <c r="G70" s="647">
        <v>2.7863793736132498</v>
      </c>
      <c r="H70" s="647">
        <v>-0.35326937361324973</v>
      </c>
      <c r="I70" s="648">
        <v>0.87321562276886</v>
      </c>
      <c r="J70" s="649" t="s">
        <v>1</v>
      </c>
    </row>
    <row r="71" spans="1:10" ht="14.4" customHeight="1" x14ac:dyDescent="0.3">
      <c r="A71" s="645" t="s">
        <v>614</v>
      </c>
      <c r="B71" s="646" t="s">
        <v>363</v>
      </c>
      <c r="C71" s="647">
        <v>113.2105</v>
      </c>
      <c r="D71" s="647">
        <v>77.387090000000001</v>
      </c>
      <c r="E71" s="647"/>
      <c r="F71" s="647">
        <v>108.29259999999999</v>
      </c>
      <c r="G71" s="647">
        <v>97.101615988867493</v>
      </c>
      <c r="H71" s="647">
        <v>11.1909840111325</v>
      </c>
      <c r="I71" s="648">
        <v>1.1152502344802946</v>
      </c>
      <c r="J71" s="649" t="s">
        <v>1</v>
      </c>
    </row>
    <row r="72" spans="1:10" ht="14.4" customHeight="1" x14ac:dyDescent="0.3">
      <c r="A72" s="645" t="s">
        <v>614</v>
      </c>
      <c r="B72" s="646" t="s">
        <v>364</v>
      </c>
      <c r="C72" s="647">
        <v>412.64845999999903</v>
      </c>
      <c r="D72" s="647">
        <v>399.83340999999996</v>
      </c>
      <c r="E72" s="647"/>
      <c r="F72" s="647">
        <v>422.60381000000001</v>
      </c>
      <c r="G72" s="647">
        <v>492.78213474515621</v>
      </c>
      <c r="H72" s="647">
        <v>-70.178324745156203</v>
      </c>
      <c r="I72" s="648">
        <v>0.85758752236127811</v>
      </c>
      <c r="J72" s="649" t="s">
        <v>1</v>
      </c>
    </row>
    <row r="73" spans="1:10" ht="14.4" customHeight="1" x14ac:dyDescent="0.3">
      <c r="A73" s="645" t="s">
        <v>614</v>
      </c>
      <c r="B73" s="646" t="s">
        <v>365</v>
      </c>
      <c r="C73" s="647">
        <v>32.972500000000004</v>
      </c>
      <c r="D73" s="647">
        <v>35.293600000000005</v>
      </c>
      <c r="E73" s="647"/>
      <c r="F73" s="647">
        <v>36.331800000000001</v>
      </c>
      <c r="G73" s="647">
        <v>36.185185651362751</v>
      </c>
      <c r="H73" s="647">
        <v>0.1466143486372502</v>
      </c>
      <c r="I73" s="648">
        <v>1.0040517782622382</v>
      </c>
      <c r="J73" s="649" t="s">
        <v>1</v>
      </c>
    </row>
    <row r="74" spans="1:10" ht="14.4" customHeight="1" x14ac:dyDescent="0.3">
      <c r="A74" s="645" t="s">
        <v>614</v>
      </c>
      <c r="B74" s="646" t="s">
        <v>366</v>
      </c>
      <c r="C74" s="647">
        <v>2.38306</v>
      </c>
      <c r="D74" s="647">
        <v>1.2556099999999999</v>
      </c>
      <c r="E74" s="647"/>
      <c r="F74" s="647">
        <v>0</v>
      </c>
      <c r="G74" s="647">
        <v>4.4999998582604999</v>
      </c>
      <c r="H74" s="647">
        <v>-4.4999998582604999</v>
      </c>
      <c r="I74" s="648">
        <v>0</v>
      </c>
      <c r="J74" s="649" t="s">
        <v>1</v>
      </c>
    </row>
    <row r="75" spans="1:10" ht="14.4" customHeight="1" x14ac:dyDescent="0.3">
      <c r="A75" s="645" t="s">
        <v>614</v>
      </c>
      <c r="B75" s="646" t="s">
        <v>367</v>
      </c>
      <c r="C75" s="647">
        <v>7.2655899999989995</v>
      </c>
      <c r="D75" s="647">
        <v>10.611000000000001</v>
      </c>
      <c r="E75" s="647"/>
      <c r="F75" s="647">
        <v>19.962790000000002</v>
      </c>
      <c r="G75" s="647">
        <v>13.252437292229249</v>
      </c>
      <c r="H75" s="647">
        <v>6.7103527077707525</v>
      </c>
      <c r="I75" s="648">
        <v>1.5063485727040913</v>
      </c>
      <c r="J75" s="649" t="s">
        <v>1</v>
      </c>
    </row>
    <row r="76" spans="1:10" ht="14.4" customHeight="1" x14ac:dyDescent="0.3">
      <c r="A76" s="645" t="s">
        <v>614</v>
      </c>
      <c r="B76" s="646" t="s">
        <v>368</v>
      </c>
      <c r="C76" s="647">
        <v>55.531999999999002</v>
      </c>
      <c r="D76" s="647">
        <v>78.671899999999994</v>
      </c>
      <c r="E76" s="647"/>
      <c r="F76" s="647">
        <v>61.2438</v>
      </c>
      <c r="G76" s="647">
        <v>71.97882320834475</v>
      </c>
      <c r="H76" s="647">
        <v>-10.735023208344749</v>
      </c>
      <c r="I76" s="648">
        <v>0.85085858965390526</v>
      </c>
      <c r="J76" s="649" t="s">
        <v>1</v>
      </c>
    </row>
    <row r="77" spans="1:10" ht="14.4" customHeight="1" x14ac:dyDescent="0.3">
      <c r="A77" s="645" t="s">
        <v>614</v>
      </c>
      <c r="B77" s="646" t="s">
        <v>369</v>
      </c>
      <c r="C77" s="647">
        <v>46.926959999999994</v>
      </c>
      <c r="D77" s="647">
        <v>18.95947</v>
      </c>
      <c r="E77" s="647"/>
      <c r="F77" s="647">
        <v>19.39376</v>
      </c>
      <c r="G77" s="647">
        <v>14.999999527535998</v>
      </c>
      <c r="H77" s="647">
        <v>4.3937604724640025</v>
      </c>
      <c r="I77" s="648">
        <v>1.2929173740571278</v>
      </c>
      <c r="J77" s="649" t="s">
        <v>1</v>
      </c>
    </row>
    <row r="78" spans="1:10" ht="14.4" customHeight="1" x14ac:dyDescent="0.3">
      <c r="A78" s="645" t="s">
        <v>614</v>
      </c>
      <c r="B78" s="646" t="s">
        <v>371</v>
      </c>
      <c r="C78" s="647" t="s">
        <v>597</v>
      </c>
      <c r="D78" s="647" t="s">
        <v>597</v>
      </c>
      <c r="E78" s="647"/>
      <c r="F78" s="647">
        <v>25.39142</v>
      </c>
      <c r="G78" s="647">
        <v>0</v>
      </c>
      <c r="H78" s="647">
        <v>25.39142</v>
      </c>
      <c r="I78" s="648" t="s">
        <v>597</v>
      </c>
      <c r="J78" s="649" t="s">
        <v>1</v>
      </c>
    </row>
    <row r="79" spans="1:10" ht="14.4" customHeight="1" x14ac:dyDescent="0.3">
      <c r="A79" s="645" t="s">
        <v>614</v>
      </c>
      <c r="B79" s="646" t="s">
        <v>616</v>
      </c>
      <c r="C79" s="647">
        <v>695.86727999999698</v>
      </c>
      <c r="D79" s="647">
        <v>646.81749999999988</v>
      </c>
      <c r="E79" s="647"/>
      <c r="F79" s="647">
        <v>728.32123000000013</v>
      </c>
      <c r="G79" s="647">
        <v>765.08657465319595</v>
      </c>
      <c r="H79" s="647">
        <v>-36.765344653195825</v>
      </c>
      <c r="I79" s="648">
        <v>0.95194616417121014</v>
      </c>
      <c r="J79" s="649" t="s">
        <v>603</v>
      </c>
    </row>
    <row r="80" spans="1:10" ht="14.4" customHeight="1" x14ac:dyDescent="0.3">
      <c r="A80" s="645" t="s">
        <v>597</v>
      </c>
      <c r="B80" s="646" t="s">
        <v>597</v>
      </c>
      <c r="C80" s="647" t="s">
        <v>597</v>
      </c>
      <c r="D80" s="647" t="s">
        <v>597</v>
      </c>
      <c r="E80" s="647"/>
      <c r="F80" s="647" t="s">
        <v>597</v>
      </c>
      <c r="G80" s="647" t="s">
        <v>597</v>
      </c>
      <c r="H80" s="647" t="s">
        <v>597</v>
      </c>
      <c r="I80" s="648" t="s">
        <v>597</v>
      </c>
      <c r="J80" s="649" t="s">
        <v>604</v>
      </c>
    </row>
    <row r="81" spans="1:10" ht="14.4" customHeight="1" x14ac:dyDescent="0.3">
      <c r="A81" s="645" t="s">
        <v>617</v>
      </c>
      <c r="B81" s="646" t="s">
        <v>618</v>
      </c>
      <c r="C81" s="647" t="s">
        <v>597</v>
      </c>
      <c r="D81" s="647" t="s">
        <v>597</v>
      </c>
      <c r="E81" s="647"/>
      <c r="F81" s="647" t="s">
        <v>597</v>
      </c>
      <c r="G81" s="647" t="s">
        <v>597</v>
      </c>
      <c r="H81" s="647" t="s">
        <v>597</v>
      </c>
      <c r="I81" s="648" t="s">
        <v>597</v>
      </c>
      <c r="J81" s="649" t="s">
        <v>0</v>
      </c>
    </row>
    <row r="82" spans="1:10" ht="14.4" customHeight="1" x14ac:dyDescent="0.3">
      <c r="A82" s="645" t="s">
        <v>617</v>
      </c>
      <c r="B82" s="646" t="s">
        <v>359</v>
      </c>
      <c r="C82" s="647">
        <v>238.77219000000002</v>
      </c>
      <c r="D82" s="647">
        <v>41.020099999999999</v>
      </c>
      <c r="E82" s="647"/>
      <c r="F82" s="647">
        <v>68.328059999999994</v>
      </c>
      <c r="G82" s="647">
        <v>69.749997803043755</v>
      </c>
      <c r="H82" s="647">
        <v>-1.4219378030437611</v>
      </c>
      <c r="I82" s="648">
        <v>0.97961379429632456</v>
      </c>
      <c r="J82" s="649" t="s">
        <v>1</v>
      </c>
    </row>
    <row r="83" spans="1:10" ht="14.4" customHeight="1" x14ac:dyDescent="0.3">
      <c r="A83" s="645" t="s">
        <v>617</v>
      </c>
      <c r="B83" s="646" t="s">
        <v>360</v>
      </c>
      <c r="C83" s="647" t="s">
        <v>597</v>
      </c>
      <c r="D83" s="647">
        <v>46.919649999999997</v>
      </c>
      <c r="E83" s="647"/>
      <c r="F83" s="647">
        <v>10.709489999999999</v>
      </c>
      <c r="G83" s="647">
        <v>7.4999997637679989</v>
      </c>
      <c r="H83" s="647">
        <v>3.2094902362319999</v>
      </c>
      <c r="I83" s="648">
        <v>1.4279320449764323</v>
      </c>
      <c r="J83" s="649" t="s">
        <v>1</v>
      </c>
    </row>
    <row r="84" spans="1:10" ht="14.4" customHeight="1" x14ac:dyDescent="0.3">
      <c r="A84" s="645" t="s">
        <v>617</v>
      </c>
      <c r="B84" s="646" t="s">
        <v>363</v>
      </c>
      <c r="C84" s="647">
        <v>12.62987</v>
      </c>
      <c r="D84" s="647">
        <v>6.7960000000000003</v>
      </c>
      <c r="E84" s="647"/>
      <c r="F84" s="647">
        <v>0</v>
      </c>
      <c r="G84" s="647">
        <v>6.1514603323274999</v>
      </c>
      <c r="H84" s="647">
        <v>-6.1514603323274999</v>
      </c>
      <c r="I84" s="648">
        <v>0</v>
      </c>
      <c r="J84" s="649" t="s">
        <v>1</v>
      </c>
    </row>
    <row r="85" spans="1:10" ht="14.4" customHeight="1" x14ac:dyDescent="0.3">
      <c r="A85" s="645" t="s">
        <v>617</v>
      </c>
      <c r="B85" s="646" t="s">
        <v>364</v>
      </c>
      <c r="C85" s="647">
        <v>1841.6631399999999</v>
      </c>
      <c r="D85" s="647">
        <v>1813.0252500000011</v>
      </c>
      <c r="E85" s="647"/>
      <c r="F85" s="647">
        <v>2015.7939099999999</v>
      </c>
      <c r="G85" s="647">
        <v>2111.6502165929251</v>
      </c>
      <c r="H85" s="647">
        <v>-95.856306592925193</v>
      </c>
      <c r="I85" s="648">
        <v>0.95460597316747564</v>
      </c>
      <c r="J85" s="649" t="s">
        <v>1</v>
      </c>
    </row>
    <row r="86" spans="1:10" ht="14.4" customHeight="1" x14ac:dyDescent="0.3">
      <c r="A86" s="645" t="s">
        <v>617</v>
      </c>
      <c r="B86" s="646" t="s">
        <v>5688</v>
      </c>
      <c r="C86" s="647">
        <v>44.388849999999998</v>
      </c>
      <c r="D86" s="647" t="s">
        <v>597</v>
      </c>
      <c r="E86" s="647"/>
      <c r="F86" s="647" t="s">
        <v>597</v>
      </c>
      <c r="G86" s="647" t="s">
        <v>597</v>
      </c>
      <c r="H86" s="647" t="s">
        <v>597</v>
      </c>
      <c r="I86" s="648" t="s">
        <v>597</v>
      </c>
      <c r="J86" s="649" t="s">
        <v>1</v>
      </c>
    </row>
    <row r="87" spans="1:10" ht="14.4" customHeight="1" x14ac:dyDescent="0.3">
      <c r="A87" s="645" t="s">
        <v>617</v>
      </c>
      <c r="B87" s="646" t="s">
        <v>365</v>
      </c>
      <c r="C87" s="647">
        <v>0</v>
      </c>
      <c r="D87" s="647" t="s">
        <v>597</v>
      </c>
      <c r="E87" s="647"/>
      <c r="F87" s="647" t="s">
        <v>597</v>
      </c>
      <c r="G87" s="647" t="s">
        <v>597</v>
      </c>
      <c r="H87" s="647" t="s">
        <v>597</v>
      </c>
      <c r="I87" s="648" t="s">
        <v>597</v>
      </c>
      <c r="J87" s="649" t="s">
        <v>1</v>
      </c>
    </row>
    <row r="88" spans="1:10" ht="14.4" customHeight="1" x14ac:dyDescent="0.3">
      <c r="A88" s="645" t="s">
        <v>617</v>
      </c>
      <c r="B88" s="646" t="s">
        <v>366</v>
      </c>
      <c r="C88" s="647">
        <v>29.338769999998998</v>
      </c>
      <c r="D88" s="647">
        <v>21.311170000000001</v>
      </c>
      <c r="E88" s="647"/>
      <c r="F88" s="647">
        <v>9.7785499999999992</v>
      </c>
      <c r="G88" s="647">
        <v>15.032673460963499</v>
      </c>
      <c r="H88" s="647">
        <v>-5.2541234609635001</v>
      </c>
      <c r="I88" s="648">
        <v>0.65048642381494637</v>
      </c>
      <c r="J88" s="649" t="s">
        <v>1</v>
      </c>
    </row>
    <row r="89" spans="1:10" ht="14.4" customHeight="1" x14ac:dyDescent="0.3">
      <c r="A89" s="645" t="s">
        <v>617</v>
      </c>
      <c r="B89" s="646" t="s">
        <v>367</v>
      </c>
      <c r="C89" s="647">
        <v>0</v>
      </c>
      <c r="D89" s="647" t="s">
        <v>597</v>
      </c>
      <c r="E89" s="647"/>
      <c r="F89" s="647" t="s">
        <v>597</v>
      </c>
      <c r="G89" s="647" t="s">
        <v>597</v>
      </c>
      <c r="H89" s="647" t="s">
        <v>597</v>
      </c>
      <c r="I89" s="648" t="s">
        <v>597</v>
      </c>
      <c r="J89" s="649" t="s">
        <v>1</v>
      </c>
    </row>
    <row r="90" spans="1:10" ht="14.4" customHeight="1" x14ac:dyDescent="0.3">
      <c r="A90" s="645" t="s">
        <v>617</v>
      </c>
      <c r="B90" s="646" t="s">
        <v>5689</v>
      </c>
      <c r="C90" s="647">
        <v>0</v>
      </c>
      <c r="D90" s="647" t="s">
        <v>597</v>
      </c>
      <c r="E90" s="647"/>
      <c r="F90" s="647" t="s">
        <v>597</v>
      </c>
      <c r="G90" s="647" t="s">
        <v>597</v>
      </c>
      <c r="H90" s="647" t="s">
        <v>597</v>
      </c>
      <c r="I90" s="648" t="s">
        <v>597</v>
      </c>
      <c r="J90" s="649" t="s">
        <v>1</v>
      </c>
    </row>
    <row r="91" spans="1:10" ht="14.4" customHeight="1" x14ac:dyDescent="0.3">
      <c r="A91" s="645" t="s">
        <v>617</v>
      </c>
      <c r="B91" s="646" t="s">
        <v>368</v>
      </c>
      <c r="C91" s="647">
        <v>0</v>
      </c>
      <c r="D91" s="647">
        <v>0</v>
      </c>
      <c r="E91" s="647"/>
      <c r="F91" s="647" t="s">
        <v>597</v>
      </c>
      <c r="G91" s="647" t="s">
        <v>597</v>
      </c>
      <c r="H91" s="647" t="s">
        <v>597</v>
      </c>
      <c r="I91" s="648" t="s">
        <v>597</v>
      </c>
      <c r="J91" s="649" t="s">
        <v>1</v>
      </c>
    </row>
    <row r="92" spans="1:10" ht="14.4" customHeight="1" x14ac:dyDescent="0.3">
      <c r="A92" s="645" t="s">
        <v>617</v>
      </c>
      <c r="B92" s="646" t="s">
        <v>369</v>
      </c>
      <c r="C92" s="647">
        <v>2.48292</v>
      </c>
      <c r="D92" s="647">
        <v>2.2851300000000001</v>
      </c>
      <c r="E92" s="647"/>
      <c r="F92" s="647">
        <v>1.02135</v>
      </c>
      <c r="G92" s="647">
        <v>2.2232298651915001</v>
      </c>
      <c r="H92" s="647">
        <v>-1.2018798651915001</v>
      </c>
      <c r="I92" s="648">
        <v>0.45939919033609461</v>
      </c>
      <c r="J92" s="649" t="s">
        <v>1</v>
      </c>
    </row>
    <row r="93" spans="1:10" ht="14.4" customHeight="1" x14ac:dyDescent="0.3">
      <c r="A93" s="645" t="s">
        <v>617</v>
      </c>
      <c r="B93" s="646" t="s">
        <v>370</v>
      </c>
      <c r="C93" s="647" t="s">
        <v>597</v>
      </c>
      <c r="D93" s="647" t="s">
        <v>597</v>
      </c>
      <c r="E93" s="647"/>
      <c r="F93" s="647">
        <v>0</v>
      </c>
      <c r="G93" s="647">
        <v>3.7499998818839995</v>
      </c>
      <c r="H93" s="647">
        <v>-3.7499998818839995</v>
      </c>
      <c r="I93" s="648">
        <v>0</v>
      </c>
      <c r="J93" s="649" t="s">
        <v>1</v>
      </c>
    </row>
    <row r="94" spans="1:10" ht="14.4" customHeight="1" x14ac:dyDescent="0.3">
      <c r="A94" s="645" t="s">
        <v>617</v>
      </c>
      <c r="B94" s="646" t="s">
        <v>372</v>
      </c>
      <c r="C94" s="647">
        <v>6675.9024599999984</v>
      </c>
      <c r="D94" s="647">
        <v>7410.6781300000039</v>
      </c>
      <c r="E94" s="647"/>
      <c r="F94" s="647">
        <v>8249.8943500000005</v>
      </c>
      <c r="G94" s="647">
        <v>8314.4997381134235</v>
      </c>
      <c r="H94" s="647">
        <v>-64.605388113423032</v>
      </c>
      <c r="I94" s="648">
        <v>0.9922297925132797</v>
      </c>
      <c r="J94" s="649" t="s">
        <v>1</v>
      </c>
    </row>
    <row r="95" spans="1:10" ht="14.4" customHeight="1" x14ac:dyDescent="0.3">
      <c r="A95" s="645" t="s">
        <v>617</v>
      </c>
      <c r="B95" s="646" t="s">
        <v>619</v>
      </c>
      <c r="C95" s="647">
        <v>8845.1781999999967</v>
      </c>
      <c r="D95" s="647">
        <v>9342.0354300000054</v>
      </c>
      <c r="E95" s="647"/>
      <c r="F95" s="647">
        <v>10355.52571</v>
      </c>
      <c r="G95" s="647">
        <v>10530.557315813527</v>
      </c>
      <c r="H95" s="647">
        <v>-175.03160581352677</v>
      </c>
      <c r="I95" s="648">
        <v>0.98337869491952856</v>
      </c>
      <c r="J95" s="649" t="s">
        <v>603</v>
      </c>
    </row>
    <row r="96" spans="1:10" ht="14.4" customHeight="1" x14ac:dyDescent="0.3">
      <c r="A96" s="645" t="s">
        <v>597</v>
      </c>
      <c r="B96" s="646" t="s">
        <v>597</v>
      </c>
      <c r="C96" s="647" t="s">
        <v>597</v>
      </c>
      <c r="D96" s="647" t="s">
        <v>597</v>
      </c>
      <c r="E96" s="647"/>
      <c r="F96" s="647" t="s">
        <v>597</v>
      </c>
      <c r="G96" s="647" t="s">
        <v>597</v>
      </c>
      <c r="H96" s="647" t="s">
        <v>597</v>
      </c>
      <c r="I96" s="648" t="s">
        <v>597</v>
      </c>
      <c r="J96" s="649" t="s">
        <v>604</v>
      </c>
    </row>
    <row r="97" spans="1:10" ht="14.4" customHeight="1" x14ac:dyDescent="0.3">
      <c r="A97" s="645" t="s">
        <v>620</v>
      </c>
      <c r="B97" s="646" t="s">
        <v>621</v>
      </c>
      <c r="C97" s="647" t="s">
        <v>597</v>
      </c>
      <c r="D97" s="647" t="s">
        <v>597</v>
      </c>
      <c r="E97" s="647"/>
      <c r="F97" s="647" t="s">
        <v>597</v>
      </c>
      <c r="G97" s="647" t="s">
        <v>597</v>
      </c>
      <c r="H97" s="647" t="s">
        <v>597</v>
      </c>
      <c r="I97" s="648" t="s">
        <v>597</v>
      </c>
      <c r="J97" s="649" t="s">
        <v>0</v>
      </c>
    </row>
    <row r="98" spans="1:10" ht="14.4" customHeight="1" x14ac:dyDescent="0.3">
      <c r="A98" s="645" t="s">
        <v>620</v>
      </c>
      <c r="B98" s="646" t="s">
        <v>364</v>
      </c>
      <c r="C98" s="647">
        <v>49.530929999998996</v>
      </c>
      <c r="D98" s="647">
        <v>82.291030000000006</v>
      </c>
      <c r="E98" s="647"/>
      <c r="F98" s="647">
        <v>50.488539999999993</v>
      </c>
      <c r="G98" s="647">
        <v>64.083419349503259</v>
      </c>
      <c r="H98" s="647">
        <v>-13.594879349503266</v>
      </c>
      <c r="I98" s="648">
        <v>0.7878565237700812</v>
      </c>
      <c r="J98" s="649" t="s">
        <v>1</v>
      </c>
    </row>
    <row r="99" spans="1:10" ht="14.4" customHeight="1" x14ac:dyDescent="0.3">
      <c r="A99" s="645" t="s">
        <v>620</v>
      </c>
      <c r="B99" s="646" t="s">
        <v>367</v>
      </c>
      <c r="C99" s="647">
        <v>0</v>
      </c>
      <c r="D99" s="647" t="s">
        <v>597</v>
      </c>
      <c r="E99" s="647"/>
      <c r="F99" s="647" t="s">
        <v>597</v>
      </c>
      <c r="G99" s="647" t="s">
        <v>597</v>
      </c>
      <c r="H99" s="647" t="s">
        <v>597</v>
      </c>
      <c r="I99" s="648" t="s">
        <v>597</v>
      </c>
      <c r="J99" s="649" t="s">
        <v>1</v>
      </c>
    </row>
    <row r="100" spans="1:10" ht="14.4" customHeight="1" x14ac:dyDescent="0.3">
      <c r="A100" s="645" t="s">
        <v>620</v>
      </c>
      <c r="B100" s="646" t="s">
        <v>368</v>
      </c>
      <c r="C100" s="647">
        <v>0</v>
      </c>
      <c r="D100" s="647" t="s">
        <v>597</v>
      </c>
      <c r="E100" s="647"/>
      <c r="F100" s="647" t="s">
        <v>597</v>
      </c>
      <c r="G100" s="647" t="s">
        <v>597</v>
      </c>
      <c r="H100" s="647" t="s">
        <v>597</v>
      </c>
      <c r="I100" s="648" t="s">
        <v>597</v>
      </c>
      <c r="J100" s="649" t="s">
        <v>1</v>
      </c>
    </row>
    <row r="101" spans="1:10" ht="14.4" customHeight="1" x14ac:dyDescent="0.3">
      <c r="A101" s="645" t="s">
        <v>620</v>
      </c>
      <c r="B101" s="646" t="s">
        <v>372</v>
      </c>
      <c r="C101" s="647">
        <v>416.25537999999995</v>
      </c>
      <c r="D101" s="647">
        <v>398.87409000000002</v>
      </c>
      <c r="E101" s="647"/>
      <c r="F101" s="647">
        <v>250.16111000000001</v>
      </c>
      <c r="G101" s="647">
        <v>288.0810245741925</v>
      </c>
      <c r="H101" s="647">
        <v>-37.919914574192489</v>
      </c>
      <c r="I101" s="648">
        <v>0.8683706619335958</v>
      </c>
      <c r="J101" s="649" t="s">
        <v>1</v>
      </c>
    </row>
    <row r="102" spans="1:10" ht="14.4" customHeight="1" x14ac:dyDescent="0.3">
      <c r="A102" s="645" t="s">
        <v>620</v>
      </c>
      <c r="B102" s="646" t="s">
        <v>622</v>
      </c>
      <c r="C102" s="647">
        <v>465.78630999999893</v>
      </c>
      <c r="D102" s="647">
        <v>481.16512</v>
      </c>
      <c r="E102" s="647"/>
      <c r="F102" s="647">
        <v>300.64965000000001</v>
      </c>
      <c r="G102" s="647">
        <v>352.16444392369579</v>
      </c>
      <c r="H102" s="647">
        <v>-51.514793923695777</v>
      </c>
      <c r="I102" s="648">
        <v>0.85371949152578963</v>
      </c>
      <c r="J102" s="649" t="s">
        <v>603</v>
      </c>
    </row>
    <row r="103" spans="1:10" ht="14.4" customHeight="1" x14ac:dyDescent="0.3">
      <c r="A103" s="645" t="s">
        <v>597</v>
      </c>
      <c r="B103" s="646" t="s">
        <v>597</v>
      </c>
      <c r="C103" s="647" t="s">
        <v>597</v>
      </c>
      <c r="D103" s="647" t="s">
        <v>597</v>
      </c>
      <c r="E103" s="647"/>
      <c r="F103" s="647" t="s">
        <v>597</v>
      </c>
      <c r="G103" s="647" t="s">
        <v>597</v>
      </c>
      <c r="H103" s="647" t="s">
        <v>597</v>
      </c>
      <c r="I103" s="648" t="s">
        <v>597</v>
      </c>
      <c r="J103" s="649" t="s">
        <v>604</v>
      </c>
    </row>
    <row r="104" spans="1:10" ht="14.4" customHeight="1" x14ac:dyDescent="0.3">
      <c r="A104" s="645" t="s">
        <v>623</v>
      </c>
      <c r="B104" s="646" t="s">
        <v>624</v>
      </c>
      <c r="C104" s="647" t="s">
        <v>597</v>
      </c>
      <c r="D104" s="647" t="s">
        <v>597</v>
      </c>
      <c r="E104" s="647"/>
      <c r="F104" s="647" t="s">
        <v>597</v>
      </c>
      <c r="G104" s="647" t="s">
        <v>597</v>
      </c>
      <c r="H104" s="647" t="s">
        <v>597</v>
      </c>
      <c r="I104" s="648" t="s">
        <v>597</v>
      </c>
      <c r="J104" s="649" t="s">
        <v>0</v>
      </c>
    </row>
    <row r="105" spans="1:10" ht="14.4" customHeight="1" x14ac:dyDescent="0.3">
      <c r="A105" s="645" t="s">
        <v>623</v>
      </c>
      <c r="B105" s="646" t="s">
        <v>361</v>
      </c>
      <c r="C105" s="647">
        <v>1.3672999999990001</v>
      </c>
      <c r="D105" s="647">
        <v>2.41052</v>
      </c>
      <c r="E105" s="647"/>
      <c r="F105" s="647">
        <v>1.573</v>
      </c>
      <c r="G105" s="647">
        <v>2.9726260430565001</v>
      </c>
      <c r="H105" s="647">
        <v>-1.3996260430565002</v>
      </c>
      <c r="I105" s="648">
        <v>0.52916175032316448</v>
      </c>
      <c r="J105" s="649" t="s">
        <v>1</v>
      </c>
    </row>
    <row r="106" spans="1:10" ht="14.4" customHeight="1" x14ac:dyDescent="0.3">
      <c r="A106" s="645" t="s">
        <v>623</v>
      </c>
      <c r="B106" s="646" t="s">
        <v>362</v>
      </c>
      <c r="C106" s="647" t="s">
        <v>597</v>
      </c>
      <c r="D106" s="647">
        <v>0.15851000000000001</v>
      </c>
      <c r="E106" s="647"/>
      <c r="F106" s="647">
        <v>0</v>
      </c>
      <c r="G106" s="647">
        <v>0.2136205318935</v>
      </c>
      <c r="H106" s="647">
        <v>-0.2136205318935</v>
      </c>
      <c r="I106" s="648">
        <v>0</v>
      </c>
      <c r="J106" s="649" t="s">
        <v>1</v>
      </c>
    </row>
    <row r="107" spans="1:10" ht="14.4" customHeight="1" x14ac:dyDescent="0.3">
      <c r="A107" s="645" t="s">
        <v>623</v>
      </c>
      <c r="B107" s="646" t="s">
        <v>363</v>
      </c>
      <c r="C107" s="647">
        <v>1.1595500000000001</v>
      </c>
      <c r="D107" s="647">
        <v>3.8619999999999997</v>
      </c>
      <c r="E107" s="647"/>
      <c r="F107" s="647">
        <v>5.74308</v>
      </c>
      <c r="G107" s="647">
        <v>6.5393933619374991</v>
      </c>
      <c r="H107" s="647">
        <v>-0.79631336193749913</v>
      </c>
      <c r="I107" s="648">
        <v>0.87822825178671216</v>
      </c>
      <c r="J107" s="649" t="s">
        <v>1</v>
      </c>
    </row>
    <row r="108" spans="1:10" ht="14.4" customHeight="1" x14ac:dyDescent="0.3">
      <c r="A108" s="645" t="s">
        <v>623</v>
      </c>
      <c r="B108" s="646" t="s">
        <v>364</v>
      </c>
      <c r="C108" s="647">
        <v>62.064649999998998</v>
      </c>
      <c r="D108" s="647">
        <v>87.310659999999999</v>
      </c>
      <c r="E108" s="647"/>
      <c r="F108" s="647">
        <v>161.41006999999999</v>
      </c>
      <c r="G108" s="647">
        <v>180.55005447756449</v>
      </c>
      <c r="H108" s="647">
        <v>-19.139984477564497</v>
      </c>
      <c r="I108" s="648">
        <v>0.89399070228503941</v>
      </c>
      <c r="J108" s="649" t="s">
        <v>1</v>
      </c>
    </row>
    <row r="109" spans="1:10" ht="14.4" customHeight="1" x14ac:dyDescent="0.3">
      <c r="A109" s="645" t="s">
        <v>623</v>
      </c>
      <c r="B109" s="646" t="s">
        <v>365</v>
      </c>
      <c r="C109" s="647">
        <v>4.5979999999999999</v>
      </c>
      <c r="D109" s="647">
        <v>0</v>
      </c>
      <c r="E109" s="647"/>
      <c r="F109" s="647">
        <v>13.793999999999999</v>
      </c>
      <c r="G109" s="647">
        <v>22.5</v>
      </c>
      <c r="H109" s="647">
        <v>-8.7060000000000013</v>
      </c>
      <c r="I109" s="648">
        <v>0.61306666666666665</v>
      </c>
      <c r="J109" s="649" t="s">
        <v>1</v>
      </c>
    </row>
    <row r="110" spans="1:10" ht="14.4" customHeight="1" x14ac:dyDescent="0.3">
      <c r="A110" s="645" t="s">
        <v>623</v>
      </c>
      <c r="B110" s="646" t="s">
        <v>367</v>
      </c>
      <c r="C110" s="647" t="s">
        <v>597</v>
      </c>
      <c r="D110" s="647">
        <v>0.17599999999999999</v>
      </c>
      <c r="E110" s="647"/>
      <c r="F110" s="647">
        <v>7.3182</v>
      </c>
      <c r="G110" s="647">
        <v>2.3957858509649999</v>
      </c>
      <c r="H110" s="647">
        <v>4.9224141490350002</v>
      </c>
      <c r="I110" s="648">
        <v>3.0546135820329261</v>
      </c>
      <c r="J110" s="649" t="s">
        <v>1</v>
      </c>
    </row>
    <row r="111" spans="1:10" ht="14.4" customHeight="1" x14ac:dyDescent="0.3">
      <c r="A111" s="645" t="s">
        <v>623</v>
      </c>
      <c r="B111" s="646" t="s">
        <v>368</v>
      </c>
      <c r="C111" s="647" t="s">
        <v>597</v>
      </c>
      <c r="D111" s="647" t="s">
        <v>597</v>
      </c>
      <c r="E111" s="647"/>
      <c r="F111" s="647">
        <v>4.6400799999999993</v>
      </c>
      <c r="G111" s="647">
        <v>3.7499998818839995</v>
      </c>
      <c r="H111" s="647">
        <v>0.89008011811599985</v>
      </c>
      <c r="I111" s="648">
        <v>1.2373547056403702</v>
      </c>
      <c r="J111" s="649" t="s">
        <v>1</v>
      </c>
    </row>
    <row r="112" spans="1:10" ht="14.4" customHeight="1" x14ac:dyDescent="0.3">
      <c r="A112" s="645" t="s">
        <v>623</v>
      </c>
      <c r="B112" s="646" t="s">
        <v>371</v>
      </c>
      <c r="C112" s="647" t="s">
        <v>597</v>
      </c>
      <c r="D112" s="647" t="s">
        <v>597</v>
      </c>
      <c r="E112" s="647"/>
      <c r="F112" s="647">
        <v>0.13919999999999999</v>
      </c>
      <c r="G112" s="647">
        <v>0</v>
      </c>
      <c r="H112" s="647">
        <v>0.13919999999999999</v>
      </c>
      <c r="I112" s="648" t="s">
        <v>597</v>
      </c>
      <c r="J112" s="649" t="s">
        <v>1</v>
      </c>
    </row>
    <row r="113" spans="1:10" ht="14.4" customHeight="1" x14ac:dyDescent="0.3">
      <c r="A113" s="645" t="s">
        <v>623</v>
      </c>
      <c r="B113" s="646" t="s">
        <v>372</v>
      </c>
      <c r="C113" s="647" t="s">
        <v>597</v>
      </c>
      <c r="D113" s="647">
        <v>0</v>
      </c>
      <c r="E113" s="647"/>
      <c r="F113" s="647" t="s">
        <v>597</v>
      </c>
      <c r="G113" s="647" t="s">
        <v>597</v>
      </c>
      <c r="H113" s="647" t="s">
        <v>597</v>
      </c>
      <c r="I113" s="648" t="s">
        <v>597</v>
      </c>
      <c r="J113" s="649" t="s">
        <v>1</v>
      </c>
    </row>
    <row r="114" spans="1:10" ht="14.4" customHeight="1" x14ac:dyDescent="0.3">
      <c r="A114" s="645" t="s">
        <v>623</v>
      </c>
      <c r="B114" s="646" t="s">
        <v>625</v>
      </c>
      <c r="C114" s="647">
        <v>69.189499999997992</v>
      </c>
      <c r="D114" s="647">
        <v>93.917690000000007</v>
      </c>
      <c r="E114" s="647"/>
      <c r="F114" s="647">
        <v>194.61762999999999</v>
      </c>
      <c r="G114" s="647">
        <v>218.921480147301</v>
      </c>
      <c r="H114" s="647">
        <v>-24.303850147301006</v>
      </c>
      <c r="I114" s="648">
        <v>0.88898371173560409</v>
      </c>
      <c r="J114" s="649" t="s">
        <v>603</v>
      </c>
    </row>
    <row r="115" spans="1:10" ht="14.4" customHeight="1" x14ac:dyDescent="0.3">
      <c r="A115" s="645" t="s">
        <v>597</v>
      </c>
      <c r="B115" s="646" t="s">
        <v>597</v>
      </c>
      <c r="C115" s="647" t="s">
        <v>597</v>
      </c>
      <c r="D115" s="647" t="s">
        <v>597</v>
      </c>
      <c r="E115" s="647"/>
      <c r="F115" s="647" t="s">
        <v>597</v>
      </c>
      <c r="G115" s="647" t="s">
        <v>597</v>
      </c>
      <c r="H115" s="647" t="s">
        <v>597</v>
      </c>
      <c r="I115" s="648" t="s">
        <v>597</v>
      </c>
      <c r="J115" s="649" t="s">
        <v>604</v>
      </c>
    </row>
    <row r="116" spans="1:10" ht="14.4" customHeight="1" x14ac:dyDescent="0.3">
      <c r="A116" s="645" t="s">
        <v>595</v>
      </c>
      <c r="B116" s="646" t="s">
        <v>598</v>
      </c>
      <c r="C116" s="647">
        <v>11157.746929999985</v>
      </c>
      <c r="D116" s="647">
        <v>11795.742880000002</v>
      </c>
      <c r="E116" s="647"/>
      <c r="F116" s="647">
        <v>12918.16512</v>
      </c>
      <c r="G116" s="647">
        <v>13438.131375520705</v>
      </c>
      <c r="H116" s="647">
        <v>-519.96625552070509</v>
      </c>
      <c r="I116" s="648">
        <v>0.96130665484727351</v>
      </c>
      <c r="J116" s="649" t="s">
        <v>599</v>
      </c>
    </row>
  </sheetData>
  <mergeCells count="3">
    <mergeCell ref="A1:I1"/>
    <mergeCell ref="F3:I3"/>
    <mergeCell ref="C4:D4"/>
  </mergeCells>
  <conditionalFormatting sqref="F23 F117:F65537">
    <cfRule type="cellIs" dxfId="38" priority="18" stopIfTrue="1" operator="greaterThan">
      <formula>1</formula>
    </cfRule>
  </conditionalFormatting>
  <conditionalFormatting sqref="H5:H22">
    <cfRule type="expression" dxfId="37" priority="14">
      <formula>$H5&gt;0</formula>
    </cfRule>
  </conditionalFormatting>
  <conditionalFormatting sqref="I5:I22">
    <cfRule type="expression" dxfId="36" priority="15">
      <formula>$I5&gt;1</formula>
    </cfRule>
  </conditionalFormatting>
  <conditionalFormatting sqref="B5:B22">
    <cfRule type="expression" dxfId="35" priority="11">
      <formula>OR($J5="NS",$J5="SumaNS",$J5="Účet")</formula>
    </cfRule>
  </conditionalFormatting>
  <conditionalFormatting sqref="F5:I22 B5:D22">
    <cfRule type="expression" dxfId="34" priority="17">
      <formula>AND($J5&lt;&gt;"",$J5&lt;&gt;"mezeraKL")</formula>
    </cfRule>
  </conditionalFormatting>
  <conditionalFormatting sqref="B5:D22 F5:I22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2" priority="13">
      <formula>OR($J5="SumaNS",$J5="NS")</formula>
    </cfRule>
  </conditionalFormatting>
  <conditionalFormatting sqref="A5:A22">
    <cfRule type="expression" dxfId="31" priority="9">
      <formula>AND($J5&lt;&gt;"mezeraKL",$J5&lt;&gt;"")</formula>
    </cfRule>
  </conditionalFormatting>
  <conditionalFormatting sqref="A5:A22">
    <cfRule type="expression" dxfId="30" priority="10">
      <formula>AND($J5&lt;&gt;"",$J5&lt;&gt;"mezeraKL")</formula>
    </cfRule>
  </conditionalFormatting>
  <conditionalFormatting sqref="H24:H116">
    <cfRule type="expression" dxfId="29" priority="5">
      <formula>$H24&gt;0</formula>
    </cfRule>
  </conditionalFormatting>
  <conditionalFormatting sqref="A24:A116">
    <cfRule type="expression" dxfId="28" priority="2">
      <formula>AND($J24&lt;&gt;"mezeraKL",$J24&lt;&gt;"")</formula>
    </cfRule>
  </conditionalFormatting>
  <conditionalFormatting sqref="I24:I116">
    <cfRule type="expression" dxfId="27" priority="6">
      <formula>$I24&gt;1</formula>
    </cfRule>
  </conditionalFormatting>
  <conditionalFormatting sqref="B24:B116">
    <cfRule type="expression" dxfId="26" priority="1">
      <formula>OR($J24="NS",$J24="SumaNS",$J24="Účet")</formula>
    </cfRule>
  </conditionalFormatting>
  <conditionalFormatting sqref="A24:D116 F24:I116">
    <cfRule type="expression" dxfId="25" priority="8">
      <formula>AND($J24&lt;&gt;"",$J24&lt;&gt;"mezeraKL")</formula>
    </cfRule>
  </conditionalFormatting>
  <conditionalFormatting sqref="B24:D116 F24:I116">
    <cfRule type="expression" dxfId="24" priority="3">
      <formula>OR($J24="KL",$J24="SumaKL")</formula>
    </cfRule>
    <cfRule type="expression" priority="7" stopIfTrue="1">
      <formula>OR($J24="mezeraNS",$J24="mezeraKL")</formula>
    </cfRule>
  </conditionalFormatting>
  <conditionalFormatting sqref="B24:D116 F24:I116">
    <cfRule type="expression" dxfId="23" priority="4">
      <formula>OR($J24="SumaNS",$J24="NS")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3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6713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16.132795080155411</v>
      </c>
      <c r="J3" s="207">
        <f>SUBTOTAL(9,J5:J1048576)</f>
        <v>800757</v>
      </c>
      <c r="K3" s="208">
        <f>SUBTOTAL(9,K5:K1048576)</f>
        <v>12918448.590000005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595</v>
      </c>
      <c r="B5" s="737" t="s">
        <v>3182</v>
      </c>
      <c r="C5" s="740" t="s">
        <v>600</v>
      </c>
      <c r="D5" s="755" t="s">
        <v>3183</v>
      </c>
      <c r="E5" s="740" t="s">
        <v>6686</v>
      </c>
      <c r="F5" s="755" t="s">
        <v>6687</v>
      </c>
      <c r="G5" s="740" t="s">
        <v>5690</v>
      </c>
      <c r="H5" s="740" t="s">
        <v>5691</v>
      </c>
      <c r="I5" s="229">
        <v>3.96</v>
      </c>
      <c r="J5" s="229">
        <v>20</v>
      </c>
      <c r="K5" s="750">
        <v>79.2</v>
      </c>
    </row>
    <row r="6" spans="1:11" ht="14.4" customHeight="1" x14ac:dyDescent="0.3">
      <c r="A6" s="661" t="s">
        <v>595</v>
      </c>
      <c r="B6" s="662" t="s">
        <v>3182</v>
      </c>
      <c r="C6" s="663" t="s">
        <v>600</v>
      </c>
      <c r="D6" s="664" t="s">
        <v>3183</v>
      </c>
      <c r="E6" s="663" t="s">
        <v>6686</v>
      </c>
      <c r="F6" s="664" t="s">
        <v>6687</v>
      </c>
      <c r="G6" s="663" t="s">
        <v>5692</v>
      </c>
      <c r="H6" s="663" t="s">
        <v>5693</v>
      </c>
      <c r="I6" s="665">
        <v>15.67</v>
      </c>
      <c r="J6" s="665">
        <v>30</v>
      </c>
      <c r="K6" s="666">
        <v>470.09999999999997</v>
      </c>
    </row>
    <row r="7" spans="1:11" ht="14.4" customHeight="1" x14ac:dyDescent="0.3">
      <c r="A7" s="661" t="s">
        <v>595</v>
      </c>
      <c r="B7" s="662" t="s">
        <v>3182</v>
      </c>
      <c r="C7" s="663" t="s">
        <v>600</v>
      </c>
      <c r="D7" s="664" t="s">
        <v>3183</v>
      </c>
      <c r="E7" s="663" t="s">
        <v>6686</v>
      </c>
      <c r="F7" s="664" t="s">
        <v>6687</v>
      </c>
      <c r="G7" s="663" t="s">
        <v>5694</v>
      </c>
      <c r="H7" s="663" t="s">
        <v>5695</v>
      </c>
      <c r="I7" s="665">
        <v>10.91</v>
      </c>
      <c r="J7" s="665">
        <v>1</v>
      </c>
      <c r="K7" s="666">
        <v>10.91</v>
      </c>
    </row>
    <row r="8" spans="1:11" ht="14.4" customHeight="1" x14ac:dyDescent="0.3">
      <c r="A8" s="661" t="s">
        <v>595</v>
      </c>
      <c r="B8" s="662" t="s">
        <v>3182</v>
      </c>
      <c r="C8" s="663" t="s">
        <v>600</v>
      </c>
      <c r="D8" s="664" t="s">
        <v>3183</v>
      </c>
      <c r="E8" s="663" t="s">
        <v>6686</v>
      </c>
      <c r="F8" s="664" t="s">
        <v>6687</v>
      </c>
      <c r="G8" s="663" t="s">
        <v>5696</v>
      </c>
      <c r="H8" s="663" t="s">
        <v>5697</v>
      </c>
      <c r="I8" s="665">
        <v>0.41333333333333333</v>
      </c>
      <c r="J8" s="665">
        <v>500</v>
      </c>
      <c r="K8" s="666">
        <v>206</v>
      </c>
    </row>
    <row r="9" spans="1:11" ht="14.4" customHeight="1" x14ac:dyDescent="0.3">
      <c r="A9" s="661" t="s">
        <v>595</v>
      </c>
      <c r="B9" s="662" t="s">
        <v>3182</v>
      </c>
      <c r="C9" s="663" t="s">
        <v>600</v>
      </c>
      <c r="D9" s="664" t="s">
        <v>3183</v>
      </c>
      <c r="E9" s="663" t="s">
        <v>6686</v>
      </c>
      <c r="F9" s="664" t="s">
        <v>6687</v>
      </c>
      <c r="G9" s="663" t="s">
        <v>5698</v>
      </c>
      <c r="H9" s="663" t="s">
        <v>5699</v>
      </c>
      <c r="I9" s="665">
        <v>28.274444444444441</v>
      </c>
      <c r="J9" s="665">
        <v>168</v>
      </c>
      <c r="K9" s="666">
        <v>4768.92</v>
      </c>
    </row>
    <row r="10" spans="1:11" ht="14.4" customHeight="1" x14ac:dyDescent="0.3">
      <c r="A10" s="661" t="s">
        <v>595</v>
      </c>
      <c r="B10" s="662" t="s">
        <v>3182</v>
      </c>
      <c r="C10" s="663" t="s">
        <v>600</v>
      </c>
      <c r="D10" s="664" t="s">
        <v>3183</v>
      </c>
      <c r="E10" s="663" t="s">
        <v>6686</v>
      </c>
      <c r="F10" s="664" t="s">
        <v>6687</v>
      </c>
      <c r="G10" s="663" t="s">
        <v>5700</v>
      </c>
      <c r="H10" s="663" t="s">
        <v>5701</v>
      </c>
      <c r="I10" s="665">
        <v>2.06</v>
      </c>
      <c r="J10" s="665">
        <v>50</v>
      </c>
      <c r="K10" s="666">
        <v>102.99</v>
      </c>
    </row>
    <row r="11" spans="1:11" ht="14.4" customHeight="1" x14ac:dyDescent="0.3">
      <c r="A11" s="661" t="s">
        <v>595</v>
      </c>
      <c r="B11" s="662" t="s">
        <v>3182</v>
      </c>
      <c r="C11" s="663" t="s">
        <v>600</v>
      </c>
      <c r="D11" s="664" t="s">
        <v>3183</v>
      </c>
      <c r="E11" s="663" t="s">
        <v>6686</v>
      </c>
      <c r="F11" s="664" t="s">
        <v>6687</v>
      </c>
      <c r="G11" s="663" t="s">
        <v>5702</v>
      </c>
      <c r="H11" s="663" t="s">
        <v>5703</v>
      </c>
      <c r="I11" s="665">
        <v>6.0950000000000006</v>
      </c>
      <c r="J11" s="665">
        <v>200</v>
      </c>
      <c r="K11" s="666">
        <v>1219.3</v>
      </c>
    </row>
    <row r="12" spans="1:11" ht="14.4" customHeight="1" x14ac:dyDescent="0.3">
      <c r="A12" s="661" t="s">
        <v>595</v>
      </c>
      <c r="B12" s="662" t="s">
        <v>3182</v>
      </c>
      <c r="C12" s="663" t="s">
        <v>600</v>
      </c>
      <c r="D12" s="664" t="s">
        <v>3183</v>
      </c>
      <c r="E12" s="663" t="s">
        <v>6686</v>
      </c>
      <c r="F12" s="664" t="s">
        <v>6687</v>
      </c>
      <c r="G12" s="663" t="s">
        <v>5702</v>
      </c>
      <c r="H12" s="663" t="s">
        <v>5704</v>
      </c>
      <c r="I12" s="665">
        <v>6.24</v>
      </c>
      <c r="J12" s="665">
        <v>50</v>
      </c>
      <c r="K12" s="666">
        <v>312</v>
      </c>
    </row>
    <row r="13" spans="1:11" ht="14.4" customHeight="1" x14ac:dyDescent="0.3">
      <c r="A13" s="661" t="s">
        <v>595</v>
      </c>
      <c r="B13" s="662" t="s">
        <v>3182</v>
      </c>
      <c r="C13" s="663" t="s">
        <v>600</v>
      </c>
      <c r="D13" s="664" t="s">
        <v>3183</v>
      </c>
      <c r="E13" s="663" t="s">
        <v>6686</v>
      </c>
      <c r="F13" s="664" t="s">
        <v>6687</v>
      </c>
      <c r="G13" s="663" t="s">
        <v>5705</v>
      </c>
      <c r="H13" s="663" t="s">
        <v>5706</v>
      </c>
      <c r="I13" s="665">
        <v>2.74</v>
      </c>
      <c r="J13" s="665">
        <v>150</v>
      </c>
      <c r="K13" s="666">
        <v>410.8</v>
      </c>
    </row>
    <row r="14" spans="1:11" ht="14.4" customHeight="1" x14ac:dyDescent="0.3">
      <c r="A14" s="661" t="s">
        <v>595</v>
      </c>
      <c r="B14" s="662" t="s">
        <v>3182</v>
      </c>
      <c r="C14" s="663" t="s">
        <v>600</v>
      </c>
      <c r="D14" s="664" t="s">
        <v>3183</v>
      </c>
      <c r="E14" s="663" t="s">
        <v>6686</v>
      </c>
      <c r="F14" s="664" t="s">
        <v>6687</v>
      </c>
      <c r="G14" s="663" t="s">
        <v>5707</v>
      </c>
      <c r="H14" s="663" t="s">
        <v>5708</v>
      </c>
      <c r="I14" s="665">
        <v>22.150000000000002</v>
      </c>
      <c r="J14" s="665">
        <v>250</v>
      </c>
      <c r="K14" s="666">
        <v>5537.5</v>
      </c>
    </row>
    <row r="15" spans="1:11" ht="14.4" customHeight="1" x14ac:dyDescent="0.3">
      <c r="A15" s="661" t="s">
        <v>595</v>
      </c>
      <c r="B15" s="662" t="s">
        <v>3182</v>
      </c>
      <c r="C15" s="663" t="s">
        <v>600</v>
      </c>
      <c r="D15" s="664" t="s">
        <v>3183</v>
      </c>
      <c r="E15" s="663" t="s">
        <v>6686</v>
      </c>
      <c r="F15" s="664" t="s">
        <v>6687</v>
      </c>
      <c r="G15" s="663" t="s">
        <v>5709</v>
      </c>
      <c r="H15" s="663" t="s">
        <v>5710</v>
      </c>
      <c r="I15" s="665">
        <v>30.17</v>
      </c>
      <c r="J15" s="665">
        <v>25</v>
      </c>
      <c r="K15" s="666">
        <v>754.25</v>
      </c>
    </row>
    <row r="16" spans="1:11" ht="14.4" customHeight="1" x14ac:dyDescent="0.3">
      <c r="A16" s="661" t="s">
        <v>595</v>
      </c>
      <c r="B16" s="662" t="s">
        <v>3182</v>
      </c>
      <c r="C16" s="663" t="s">
        <v>600</v>
      </c>
      <c r="D16" s="664" t="s">
        <v>3183</v>
      </c>
      <c r="E16" s="663" t="s">
        <v>6686</v>
      </c>
      <c r="F16" s="664" t="s">
        <v>6687</v>
      </c>
      <c r="G16" s="663" t="s">
        <v>5711</v>
      </c>
      <c r="H16" s="663" t="s">
        <v>5712</v>
      </c>
      <c r="I16" s="665">
        <v>13.04</v>
      </c>
      <c r="J16" s="665">
        <v>50</v>
      </c>
      <c r="K16" s="666">
        <v>652</v>
      </c>
    </row>
    <row r="17" spans="1:11" ht="14.4" customHeight="1" x14ac:dyDescent="0.3">
      <c r="A17" s="661" t="s">
        <v>595</v>
      </c>
      <c r="B17" s="662" t="s">
        <v>3182</v>
      </c>
      <c r="C17" s="663" t="s">
        <v>600</v>
      </c>
      <c r="D17" s="664" t="s">
        <v>3183</v>
      </c>
      <c r="E17" s="663" t="s">
        <v>6686</v>
      </c>
      <c r="F17" s="664" t="s">
        <v>6687</v>
      </c>
      <c r="G17" s="663" t="s">
        <v>5711</v>
      </c>
      <c r="H17" s="663" t="s">
        <v>5713</v>
      </c>
      <c r="I17" s="665">
        <v>13.04</v>
      </c>
      <c r="J17" s="665">
        <v>50</v>
      </c>
      <c r="K17" s="666">
        <v>652</v>
      </c>
    </row>
    <row r="18" spans="1:11" ht="14.4" customHeight="1" x14ac:dyDescent="0.3">
      <c r="A18" s="661" t="s">
        <v>595</v>
      </c>
      <c r="B18" s="662" t="s">
        <v>3182</v>
      </c>
      <c r="C18" s="663" t="s">
        <v>600</v>
      </c>
      <c r="D18" s="664" t="s">
        <v>3183</v>
      </c>
      <c r="E18" s="663" t="s">
        <v>6686</v>
      </c>
      <c r="F18" s="664" t="s">
        <v>6687</v>
      </c>
      <c r="G18" s="663" t="s">
        <v>5714</v>
      </c>
      <c r="H18" s="663" t="s">
        <v>5715</v>
      </c>
      <c r="I18" s="665">
        <v>8.59</v>
      </c>
      <c r="J18" s="665">
        <v>50</v>
      </c>
      <c r="K18" s="666">
        <v>429.5</v>
      </c>
    </row>
    <row r="19" spans="1:11" ht="14.4" customHeight="1" x14ac:dyDescent="0.3">
      <c r="A19" s="661" t="s">
        <v>595</v>
      </c>
      <c r="B19" s="662" t="s">
        <v>3182</v>
      </c>
      <c r="C19" s="663" t="s">
        <v>600</v>
      </c>
      <c r="D19" s="664" t="s">
        <v>3183</v>
      </c>
      <c r="E19" s="663" t="s">
        <v>6686</v>
      </c>
      <c r="F19" s="664" t="s">
        <v>6687</v>
      </c>
      <c r="G19" s="663" t="s">
        <v>5716</v>
      </c>
      <c r="H19" s="663" t="s">
        <v>5717</v>
      </c>
      <c r="I19" s="665">
        <v>109.31</v>
      </c>
      <c r="J19" s="665">
        <v>5</v>
      </c>
      <c r="K19" s="666">
        <v>546.54999999999995</v>
      </c>
    </row>
    <row r="20" spans="1:11" ht="14.4" customHeight="1" x14ac:dyDescent="0.3">
      <c r="A20" s="661" t="s">
        <v>595</v>
      </c>
      <c r="B20" s="662" t="s">
        <v>3182</v>
      </c>
      <c r="C20" s="663" t="s">
        <v>600</v>
      </c>
      <c r="D20" s="664" t="s">
        <v>3183</v>
      </c>
      <c r="E20" s="663" t="s">
        <v>6686</v>
      </c>
      <c r="F20" s="664" t="s">
        <v>6687</v>
      </c>
      <c r="G20" s="663" t="s">
        <v>5718</v>
      </c>
      <c r="H20" s="663" t="s">
        <v>5719</v>
      </c>
      <c r="I20" s="665">
        <v>0.64</v>
      </c>
      <c r="J20" s="665">
        <v>2100</v>
      </c>
      <c r="K20" s="666">
        <v>1344</v>
      </c>
    </row>
    <row r="21" spans="1:11" ht="14.4" customHeight="1" x14ac:dyDescent="0.3">
      <c r="A21" s="661" t="s">
        <v>595</v>
      </c>
      <c r="B21" s="662" t="s">
        <v>3182</v>
      </c>
      <c r="C21" s="663" t="s">
        <v>600</v>
      </c>
      <c r="D21" s="664" t="s">
        <v>3183</v>
      </c>
      <c r="E21" s="663" t="s">
        <v>6686</v>
      </c>
      <c r="F21" s="664" t="s">
        <v>6687</v>
      </c>
      <c r="G21" s="663" t="s">
        <v>5720</v>
      </c>
      <c r="H21" s="663" t="s">
        <v>5721</v>
      </c>
      <c r="I21" s="665">
        <v>3.27</v>
      </c>
      <c r="J21" s="665">
        <v>100</v>
      </c>
      <c r="K21" s="666">
        <v>327</v>
      </c>
    </row>
    <row r="22" spans="1:11" ht="14.4" customHeight="1" x14ac:dyDescent="0.3">
      <c r="A22" s="661" t="s">
        <v>595</v>
      </c>
      <c r="B22" s="662" t="s">
        <v>3182</v>
      </c>
      <c r="C22" s="663" t="s">
        <v>600</v>
      </c>
      <c r="D22" s="664" t="s">
        <v>3183</v>
      </c>
      <c r="E22" s="663" t="s">
        <v>6686</v>
      </c>
      <c r="F22" s="664" t="s">
        <v>6687</v>
      </c>
      <c r="G22" s="663" t="s">
        <v>5722</v>
      </c>
      <c r="H22" s="663" t="s">
        <v>5723</v>
      </c>
      <c r="I22" s="665">
        <v>4.49</v>
      </c>
      <c r="J22" s="665">
        <v>20</v>
      </c>
      <c r="K22" s="666">
        <v>89.8</v>
      </c>
    </row>
    <row r="23" spans="1:11" ht="14.4" customHeight="1" x14ac:dyDescent="0.3">
      <c r="A23" s="661" t="s">
        <v>595</v>
      </c>
      <c r="B23" s="662" t="s">
        <v>3182</v>
      </c>
      <c r="C23" s="663" t="s">
        <v>600</v>
      </c>
      <c r="D23" s="664" t="s">
        <v>3183</v>
      </c>
      <c r="E23" s="663" t="s">
        <v>6686</v>
      </c>
      <c r="F23" s="664" t="s">
        <v>6687</v>
      </c>
      <c r="G23" s="663" t="s">
        <v>5724</v>
      </c>
      <c r="H23" s="663" t="s">
        <v>5725</v>
      </c>
      <c r="I23" s="665">
        <v>8.5788888888888888</v>
      </c>
      <c r="J23" s="665">
        <v>288</v>
      </c>
      <c r="K23" s="666">
        <v>2470.8000000000002</v>
      </c>
    </row>
    <row r="24" spans="1:11" ht="14.4" customHeight="1" x14ac:dyDescent="0.3">
      <c r="A24" s="661" t="s">
        <v>595</v>
      </c>
      <c r="B24" s="662" t="s">
        <v>3182</v>
      </c>
      <c r="C24" s="663" t="s">
        <v>600</v>
      </c>
      <c r="D24" s="664" t="s">
        <v>3183</v>
      </c>
      <c r="E24" s="663" t="s">
        <v>6686</v>
      </c>
      <c r="F24" s="664" t="s">
        <v>6687</v>
      </c>
      <c r="G24" s="663" t="s">
        <v>5726</v>
      </c>
      <c r="H24" s="663" t="s">
        <v>5727</v>
      </c>
      <c r="I24" s="665">
        <v>13.02</v>
      </c>
      <c r="J24" s="665">
        <v>2</v>
      </c>
      <c r="K24" s="666">
        <v>26.04</v>
      </c>
    </row>
    <row r="25" spans="1:11" ht="14.4" customHeight="1" x14ac:dyDescent="0.3">
      <c r="A25" s="661" t="s">
        <v>595</v>
      </c>
      <c r="B25" s="662" t="s">
        <v>3182</v>
      </c>
      <c r="C25" s="663" t="s">
        <v>600</v>
      </c>
      <c r="D25" s="664" t="s">
        <v>3183</v>
      </c>
      <c r="E25" s="663" t="s">
        <v>6686</v>
      </c>
      <c r="F25" s="664" t="s">
        <v>6687</v>
      </c>
      <c r="G25" s="663" t="s">
        <v>5728</v>
      </c>
      <c r="H25" s="663" t="s">
        <v>5729</v>
      </c>
      <c r="I25" s="665">
        <v>28.809999999999995</v>
      </c>
      <c r="J25" s="665">
        <v>37</v>
      </c>
      <c r="K25" s="666">
        <v>1067.1799999999998</v>
      </c>
    </row>
    <row r="26" spans="1:11" ht="14.4" customHeight="1" x14ac:dyDescent="0.3">
      <c r="A26" s="661" t="s">
        <v>595</v>
      </c>
      <c r="B26" s="662" t="s">
        <v>3182</v>
      </c>
      <c r="C26" s="663" t="s">
        <v>600</v>
      </c>
      <c r="D26" s="664" t="s">
        <v>3183</v>
      </c>
      <c r="E26" s="663" t="s">
        <v>6686</v>
      </c>
      <c r="F26" s="664" t="s">
        <v>6687</v>
      </c>
      <c r="G26" s="663" t="s">
        <v>5730</v>
      </c>
      <c r="H26" s="663" t="s">
        <v>5731</v>
      </c>
      <c r="I26" s="665">
        <v>0.61199999999999999</v>
      </c>
      <c r="J26" s="665">
        <v>13450</v>
      </c>
      <c r="K26" s="666">
        <v>8144.3</v>
      </c>
    </row>
    <row r="27" spans="1:11" ht="14.4" customHeight="1" x14ac:dyDescent="0.3">
      <c r="A27" s="661" t="s">
        <v>595</v>
      </c>
      <c r="B27" s="662" t="s">
        <v>3182</v>
      </c>
      <c r="C27" s="663" t="s">
        <v>600</v>
      </c>
      <c r="D27" s="664" t="s">
        <v>3183</v>
      </c>
      <c r="E27" s="663" t="s">
        <v>6686</v>
      </c>
      <c r="F27" s="664" t="s">
        <v>6687</v>
      </c>
      <c r="G27" s="663" t="s">
        <v>5730</v>
      </c>
      <c r="H27" s="663" t="s">
        <v>5732</v>
      </c>
      <c r="I27" s="665">
        <v>0.62</v>
      </c>
      <c r="J27" s="665">
        <v>1000</v>
      </c>
      <c r="K27" s="666">
        <v>620</v>
      </c>
    </row>
    <row r="28" spans="1:11" ht="14.4" customHeight="1" x14ac:dyDescent="0.3">
      <c r="A28" s="661" t="s">
        <v>595</v>
      </c>
      <c r="B28" s="662" t="s">
        <v>3182</v>
      </c>
      <c r="C28" s="663" t="s">
        <v>600</v>
      </c>
      <c r="D28" s="664" t="s">
        <v>3183</v>
      </c>
      <c r="E28" s="663" t="s">
        <v>6686</v>
      </c>
      <c r="F28" s="664" t="s">
        <v>6687</v>
      </c>
      <c r="G28" s="663" t="s">
        <v>5733</v>
      </c>
      <c r="H28" s="663" t="s">
        <v>5734</v>
      </c>
      <c r="I28" s="665">
        <v>3.08</v>
      </c>
      <c r="J28" s="665">
        <v>100</v>
      </c>
      <c r="K28" s="666">
        <v>308</v>
      </c>
    </row>
    <row r="29" spans="1:11" ht="14.4" customHeight="1" x14ac:dyDescent="0.3">
      <c r="A29" s="661" t="s">
        <v>595</v>
      </c>
      <c r="B29" s="662" t="s">
        <v>3182</v>
      </c>
      <c r="C29" s="663" t="s">
        <v>600</v>
      </c>
      <c r="D29" s="664" t="s">
        <v>3183</v>
      </c>
      <c r="E29" s="663" t="s">
        <v>6686</v>
      </c>
      <c r="F29" s="664" t="s">
        <v>6687</v>
      </c>
      <c r="G29" s="663" t="s">
        <v>5735</v>
      </c>
      <c r="H29" s="663" t="s">
        <v>5736</v>
      </c>
      <c r="I29" s="665">
        <v>1.2949999999999999</v>
      </c>
      <c r="J29" s="665">
        <v>7000</v>
      </c>
      <c r="K29" s="666">
        <v>9050</v>
      </c>
    </row>
    <row r="30" spans="1:11" ht="14.4" customHeight="1" x14ac:dyDescent="0.3">
      <c r="A30" s="661" t="s">
        <v>595</v>
      </c>
      <c r="B30" s="662" t="s">
        <v>3182</v>
      </c>
      <c r="C30" s="663" t="s">
        <v>600</v>
      </c>
      <c r="D30" s="664" t="s">
        <v>3183</v>
      </c>
      <c r="E30" s="663" t="s">
        <v>6686</v>
      </c>
      <c r="F30" s="664" t="s">
        <v>6687</v>
      </c>
      <c r="G30" s="663" t="s">
        <v>5735</v>
      </c>
      <c r="H30" s="663" t="s">
        <v>5737</v>
      </c>
      <c r="I30" s="665">
        <v>1.29</v>
      </c>
      <c r="J30" s="665">
        <v>3500</v>
      </c>
      <c r="K30" s="666">
        <v>4515</v>
      </c>
    </row>
    <row r="31" spans="1:11" ht="14.4" customHeight="1" x14ac:dyDescent="0.3">
      <c r="A31" s="661" t="s">
        <v>595</v>
      </c>
      <c r="B31" s="662" t="s">
        <v>3182</v>
      </c>
      <c r="C31" s="663" t="s">
        <v>600</v>
      </c>
      <c r="D31" s="664" t="s">
        <v>3183</v>
      </c>
      <c r="E31" s="663" t="s">
        <v>6686</v>
      </c>
      <c r="F31" s="664" t="s">
        <v>6687</v>
      </c>
      <c r="G31" s="663" t="s">
        <v>5738</v>
      </c>
      <c r="H31" s="663" t="s">
        <v>5739</v>
      </c>
      <c r="I31" s="665">
        <v>98.372500000000002</v>
      </c>
      <c r="J31" s="665">
        <v>10</v>
      </c>
      <c r="K31" s="666">
        <v>983.72</v>
      </c>
    </row>
    <row r="32" spans="1:11" ht="14.4" customHeight="1" x14ac:dyDescent="0.3">
      <c r="A32" s="661" t="s">
        <v>595</v>
      </c>
      <c r="B32" s="662" t="s">
        <v>3182</v>
      </c>
      <c r="C32" s="663" t="s">
        <v>600</v>
      </c>
      <c r="D32" s="664" t="s">
        <v>3183</v>
      </c>
      <c r="E32" s="663" t="s">
        <v>6686</v>
      </c>
      <c r="F32" s="664" t="s">
        <v>6687</v>
      </c>
      <c r="G32" s="663" t="s">
        <v>5740</v>
      </c>
      <c r="H32" s="663" t="s">
        <v>5741</v>
      </c>
      <c r="I32" s="665">
        <v>283.02</v>
      </c>
      <c r="J32" s="665">
        <v>5</v>
      </c>
      <c r="K32" s="666">
        <v>1415.08</v>
      </c>
    </row>
    <row r="33" spans="1:11" ht="14.4" customHeight="1" x14ac:dyDescent="0.3">
      <c r="A33" s="661" t="s">
        <v>595</v>
      </c>
      <c r="B33" s="662" t="s">
        <v>3182</v>
      </c>
      <c r="C33" s="663" t="s">
        <v>600</v>
      </c>
      <c r="D33" s="664" t="s">
        <v>3183</v>
      </c>
      <c r="E33" s="663" t="s">
        <v>6686</v>
      </c>
      <c r="F33" s="664" t="s">
        <v>6687</v>
      </c>
      <c r="G33" s="663" t="s">
        <v>5742</v>
      </c>
      <c r="H33" s="663" t="s">
        <v>5743</v>
      </c>
      <c r="I33" s="665">
        <v>8.01</v>
      </c>
      <c r="J33" s="665">
        <v>600</v>
      </c>
      <c r="K33" s="666">
        <v>4806.07</v>
      </c>
    </row>
    <row r="34" spans="1:11" ht="14.4" customHeight="1" x14ac:dyDescent="0.3">
      <c r="A34" s="661" t="s">
        <v>595</v>
      </c>
      <c r="B34" s="662" t="s">
        <v>3182</v>
      </c>
      <c r="C34" s="663" t="s">
        <v>600</v>
      </c>
      <c r="D34" s="664" t="s">
        <v>3183</v>
      </c>
      <c r="E34" s="663" t="s">
        <v>6686</v>
      </c>
      <c r="F34" s="664" t="s">
        <v>6687</v>
      </c>
      <c r="G34" s="663" t="s">
        <v>5742</v>
      </c>
      <c r="H34" s="663" t="s">
        <v>5744</v>
      </c>
      <c r="I34" s="665">
        <v>8.01</v>
      </c>
      <c r="J34" s="665">
        <v>400</v>
      </c>
      <c r="K34" s="666">
        <v>3204.0699999999997</v>
      </c>
    </row>
    <row r="35" spans="1:11" ht="14.4" customHeight="1" x14ac:dyDescent="0.3">
      <c r="A35" s="661" t="s">
        <v>595</v>
      </c>
      <c r="B35" s="662" t="s">
        <v>3182</v>
      </c>
      <c r="C35" s="663" t="s">
        <v>600</v>
      </c>
      <c r="D35" s="664" t="s">
        <v>3183</v>
      </c>
      <c r="E35" s="663" t="s">
        <v>6686</v>
      </c>
      <c r="F35" s="664" t="s">
        <v>6687</v>
      </c>
      <c r="G35" s="663" t="s">
        <v>5745</v>
      </c>
      <c r="H35" s="663" t="s">
        <v>5746</v>
      </c>
      <c r="I35" s="665">
        <v>4.75</v>
      </c>
      <c r="J35" s="665">
        <v>50</v>
      </c>
      <c r="K35" s="666">
        <v>237.5</v>
      </c>
    </row>
    <row r="36" spans="1:11" ht="14.4" customHeight="1" x14ac:dyDescent="0.3">
      <c r="A36" s="661" t="s">
        <v>595</v>
      </c>
      <c r="B36" s="662" t="s">
        <v>3182</v>
      </c>
      <c r="C36" s="663" t="s">
        <v>600</v>
      </c>
      <c r="D36" s="664" t="s">
        <v>3183</v>
      </c>
      <c r="E36" s="663" t="s">
        <v>6686</v>
      </c>
      <c r="F36" s="664" t="s">
        <v>6687</v>
      </c>
      <c r="G36" s="663" t="s">
        <v>5747</v>
      </c>
      <c r="H36" s="663" t="s">
        <v>5748</v>
      </c>
      <c r="I36" s="665">
        <v>1.59</v>
      </c>
      <c r="J36" s="665">
        <v>900</v>
      </c>
      <c r="K36" s="666">
        <v>1431</v>
      </c>
    </row>
    <row r="37" spans="1:11" ht="14.4" customHeight="1" x14ac:dyDescent="0.3">
      <c r="A37" s="661" t="s">
        <v>595</v>
      </c>
      <c r="B37" s="662" t="s">
        <v>3182</v>
      </c>
      <c r="C37" s="663" t="s">
        <v>600</v>
      </c>
      <c r="D37" s="664" t="s">
        <v>3183</v>
      </c>
      <c r="E37" s="663" t="s">
        <v>6686</v>
      </c>
      <c r="F37" s="664" t="s">
        <v>6687</v>
      </c>
      <c r="G37" s="663" t="s">
        <v>5749</v>
      </c>
      <c r="H37" s="663" t="s">
        <v>5750</v>
      </c>
      <c r="I37" s="665">
        <v>7.51</v>
      </c>
      <c r="J37" s="665">
        <v>64</v>
      </c>
      <c r="K37" s="666">
        <v>480.64</v>
      </c>
    </row>
    <row r="38" spans="1:11" ht="14.4" customHeight="1" x14ac:dyDescent="0.3">
      <c r="A38" s="661" t="s">
        <v>595</v>
      </c>
      <c r="B38" s="662" t="s">
        <v>3182</v>
      </c>
      <c r="C38" s="663" t="s">
        <v>600</v>
      </c>
      <c r="D38" s="664" t="s">
        <v>3183</v>
      </c>
      <c r="E38" s="663" t="s">
        <v>6686</v>
      </c>
      <c r="F38" s="664" t="s">
        <v>6687</v>
      </c>
      <c r="G38" s="663" t="s">
        <v>5751</v>
      </c>
      <c r="H38" s="663" t="s">
        <v>5752</v>
      </c>
      <c r="I38" s="665">
        <v>0.85666666666666658</v>
      </c>
      <c r="J38" s="665">
        <v>300</v>
      </c>
      <c r="K38" s="666">
        <v>257</v>
      </c>
    </row>
    <row r="39" spans="1:11" ht="14.4" customHeight="1" x14ac:dyDescent="0.3">
      <c r="A39" s="661" t="s">
        <v>595</v>
      </c>
      <c r="B39" s="662" t="s">
        <v>3182</v>
      </c>
      <c r="C39" s="663" t="s">
        <v>600</v>
      </c>
      <c r="D39" s="664" t="s">
        <v>3183</v>
      </c>
      <c r="E39" s="663" t="s">
        <v>6686</v>
      </c>
      <c r="F39" s="664" t="s">
        <v>6687</v>
      </c>
      <c r="G39" s="663" t="s">
        <v>5753</v>
      </c>
      <c r="H39" s="663" t="s">
        <v>5754</v>
      </c>
      <c r="I39" s="665">
        <v>1.5200000000000002</v>
      </c>
      <c r="J39" s="665">
        <v>150</v>
      </c>
      <c r="K39" s="666">
        <v>228</v>
      </c>
    </row>
    <row r="40" spans="1:11" ht="14.4" customHeight="1" x14ac:dyDescent="0.3">
      <c r="A40" s="661" t="s">
        <v>595</v>
      </c>
      <c r="B40" s="662" t="s">
        <v>3182</v>
      </c>
      <c r="C40" s="663" t="s">
        <v>600</v>
      </c>
      <c r="D40" s="664" t="s">
        <v>3183</v>
      </c>
      <c r="E40" s="663" t="s">
        <v>6686</v>
      </c>
      <c r="F40" s="664" t="s">
        <v>6687</v>
      </c>
      <c r="G40" s="663" t="s">
        <v>5755</v>
      </c>
      <c r="H40" s="663" t="s">
        <v>5756</v>
      </c>
      <c r="I40" s="665">
        <v>2.06</v>
      </c>
      <c r="J40" s="665">
        <v>100</v>
      </c>
      <c r="K40" s="666">
        <v>206</v>
      </c>
    </row>
    <row r="41" spans="1:11" ht="14.4" customHeight="1" x14ac:dyDescent="0.3">
      <c r="A41" s="661" t="s">
        <v>595</v>
      </c>
      <c r="B41" s="662" t="s">
        <v>3182</v>
      </c>
      <c r="C41" s="663" t="s">
        <v>600</v>
      </c>
      <c r="D41" s="664" t="s">
        <v>3183</v>
      </c>
      <c r="E41" s="663" t="s">
        <v>6686</v>
      </c>
      <c r="F41" s="664" t="s">
        <v>6687</v>
      </c>
      <c r="G41" s="663" t="s">
        <v>5757</v>
      </c>
      <c r="H41" s="663" t="s">
        <v>5758</v>
      </c>
      <c r="I41" s="665">
        <v>35.32</v>
      </c>
      <c r="J41" s="665">
        <v>100</v>
      </c>
      <c r="K41" s="666">
        <v>3531.65</v>
      </c>
    </row>
    <row r="42" spans="1:11" ht="14.4" customHeight="1" x14ac:dyDescent="0.3">
      <c r="A42" s="661" t="s">
        <v>595</v>
      </c>
      <c r="B42" s="662" t="s">
        <v>3182</v>
      </c>
      <c r="C42" s="663" t="s">
        <v>600</v>
      </c>
      <c r="D42" s="664" t="s">
        <v>3183</v>
      </c>
      <c r="E42" s="663" t="s">
        <v>6686</v>
      </c>
      <c r="F42" s="664" t="s">
        <v>6687</v>
      </c>
      <c r="G42" s="663" t="s">
        <v>5759</v>
      </c>
      <c r="H42" s="663" t="s">
        <v>5760</v>
      </c>
      <c r="I42" s="665">
        <v>5.1760000000000002</v>
      </c>
      <c r="J42" s="665">
        <v>140</v>
      </c>
      <c r="K42" s="666">
        <v>724.85</v>
      </c>
    </row>
    <row r="43" spans="1:11" ht="14.4" customHeight="1" x14ac:dyDescent="0.3">
      <c r="A43" s="661" t="s">
        <v>595</v>
      </c>
      <c r="B43" s="662" t="s">
        <v>3182</v>
      </c>
      <c r="C43" s="663" t="s">
        <v>600</v>
      </c>
      <c r="D43" s="664" t="s">
        <v>3183</v>
      </c>
      <c r="E43" s="663" t="s">
        <v>6686</v>
      </c>
      <c r="F43" s="664" t="s">
        <v>6687</v>
      </c>
      <c r="G43" s="663" t="s">
        <v>5761</v>
      </c>
      <c r="H43" s="663" t="s">
        <v>5762</v>
      </c>
      <c r="I43" s="665">
        <v>9.7799999999999994</v>
      </c>
      <c r="J43" s="665">
        <v>30</v>
      </c>
      <c r="K43" s="666">
        <v>293.3</v>
      </c>
    </row>
    <row r="44" spans="1:11" ht="14.4" customHeight="1" x14ac:dyDescent="0.3">
      <c r="A44" s="661" t="s">
        <v>595</v>
      </c>
      <c r="B44" s="662" t="s">
        <v>3182</v>
      </c>
      <c r="C44" s="663" t="s">
        <v>600</v>
      </c>
      <c r="D44" s="664" t="s">
        <v>3183</v>
      </c>
      <c r="E44" s="663" t="s">
        <v>6686</v>
      </c>
      <c r="F44" s="664" t="s">
        <v>6687</v>
      </c>
      <c r="G44" s="663" t="s">
        <v>5763</v>
      </c>
      <c r="H44" s="663" t="s">
        <v>5764</v>
      </c>
      <c r="I44" s="665">
        <v>43</v>
      </c>
      <c r="J44" s="665">
        <v>10</v>
      </c>
      <c r="K44" s="666">
        <v>430</v>
      </c>
    </row>
    <row r="45" spans="1:11" ht="14.4" customHeight="1" x14ac:dyDescent="0.3">
      <c r="A45" s="661" t="s">
        <v>595</v>
      </c>
      <c r="B45" s="662" t="s">
        <v>3182</v>
      </c>
      <c r="C45" s="663" t="s">
        <v>600</v>
      </c>
      <c r="D45" s="664" t="s">
        <v>3183</v>
      </c>
      <c r="E45" s="663" t="s">
        <v>6686</v>
      </c>
      <c r="F45" s="664" t="s">
        <v>6687</v>
      </c>
      <c r="G45" s="663" t="s">
        <v>5765</v>
      </c>
      <c r="H45" s="663" t="s">
        <v>5766</v>
      </c>
      <c r="I45" s="665">
        <v>7.1</v>
      </c>
      <c r="J45" s="665">
        <v>2</v>
      </c>
      <c r="K45" s="666">
        <v>14.2</v>
      </c>
    </row>
    <row r="46" spans="1:11" ht="14.4" customHeight="1" x14ac:dyDescent="0.3">
      <c r="A46" s="661" t="s">
        <v>595</v>
      </c>
      <c r="B46" s="662" t="s">
        <v>3182</v>
      </c>
      <c r="C46" s="663" t="s">
        <v>600</v>
      </c>
      <c r="D46" s="664" t="s">
        <v>3183</v>
      </c>
      <c r="E46" s="663" t="s">
        <v>6686</v>
      </c>
      <c r="F46" s="664" t="s">
        <v>6687</v>
      </c>
      <c r="G46" s="663" t="s">
        <v>5767</v>
      </c>
      <c r="H46" s="663" t="s">
        <v>5768</v>
      </c>
      <c r="I46" s="665">
        <v>3.45</v>
      </c>
      <c r="J46" s="665">
        <v>220</v>
      </c>
      <c r="K46" s="666">
        <v>759</v>
      </c>
    </row>
    <row r="47" spans="1:11" ht="14.4" customHeight="1" x14ac:dyDescent="0.3">
      <c r="A47" s="661" t="s">
        <v>595</v>
      </c>
      <c r="B47" s="662" t="s">
        <v>3182</v>
      </c>
      <c r="C47" s="663" t="s">
        <v>600</v>
      </c>
      <c r="D47" s="664" t="s">
        <v>3183</v>
      </c>
      <c r="E47" s="663" t="s">
        <v>6686</v>
      </c>
      <c r="F47" s="664" t="s">
        <v>6687</v>
      </c>
      <c r="G47" s="663" t="s">
        <v>5769</v>
      </c>
      <c r="H47" s="663" t="s">
        <v>5770</v>
      </c>
      <c r="I47" s="665">
        <v>713.6</v>
      </c>
      <c r="J47" s="665">
        <v>2</v>
      </c>
      <c r="K47" s="666">
        <v>1427.2</v>
      </c>
    </row>
    <row r="48" spans="1:11" ht="14.4" customHeight="1" x14ac:dyDescent="0.3">
      <c r="A48" s="661" t="s">
        <v>595</v>
      </c>
      <c r="B48" s="662" t="s">
        <v>3182</v>
      </c>
      <c r="C48" s="663" t="s">
        <v>600</v>
      </c>
      <c r="D48" s="664" t="s">
        <v>3183</v>
      </c>
      <c r="E48" s="663" t="s">
        <v>6686</v>
      </c>
      <c r="F48" s="664" t="s">
        <v>6687</v>
      </c>
      <c r="G48" s="663" t="s">
        <v>5771</v>
      </c>
      <c r="H48" s="663" t="s">
        <v>5772</v>
      </c>
      <c r="I48" s="665">
        <v>8.2799999999999994</v>
      </c>
      <c r="J48" s="665">
        <v>1</v>
      </c>
      <c r="K48" s="666">
        <v>8.2799999999999994</v>
      </c>
    </row>
    <row r="49" spans="1:11" ht="14.4" customHeight="1" x14ac:dyDescent="0.3">
      <c r="A49" s="661" t="s">
        <v>595</v>
      </c>
      <c r="B49" s="662" t="s">
        <v>3182</v>
      </c>
      <c r="C49" s="663" t="s">
        <v>600</v>
      </c>
      <c r="D49" s="664" t="s">
        <v>3183</v>
      </c>
      <c r="E49" s="663" t="s">
        <v>6686</v>
      </c>
      <c r="F49" s="664" t="s">
        <v>6687</v>
      </c>
      <c r="G49" s="663" t="s">
        <v>5773</v>
      </c>
      <c r="H49" s="663" t="s">
        <v>5774</v>
      </c>
      <c r="I49" s="665">
        <v>5.92</v>
      </c>
      <c r="J49" s="665">
        <v>2</v>
      </c>
      <c r="K49" s="666">
        <v>11.84</v>
      </c>
    </row>
    <row r="50" spans="1:11" ht="14.4" customHeight="1" x14ac:dyDescent="0.3">
      <c r="A50" s="661" t="s">
        <v>595</v>
      </c>
      <c r="B50" s="662" t="s">
        <v>3182</v>
      </c>
      <c r="C50" s="663" t="s">
        <v>600</v>
      </c>
      <c r="D50" s="664" t="s">
        <v>3183</v>
      </c>
      <c r="E50" s="663" t="s">
        <v>6686</v>
      </c>
      <c r="F50" s="664" t="s">
        <v>6687</v>
      </c>
      <c r="G50" s="663" t="s">
        <v>5775</v>
      </c>
      <c r="H50" s="663" t="s">
        <v>5776</v>
      </c>
      <c r="I50" s="665">
        <v>5.27</v>
      </c>
      <c r="J50" s="665">
        <v>20</v>
      </c>
      <c r="K50" s="666">
        <v>105.4</v>
      </c>
    </row>
    <row r="51" spans="1:11" ht="14.4" customHeight="1" x14ac:dyDescent="0.3">
      <c r="A51" s="661" t="s">
        <v>595</v>
      </c>
      <c r="B51" s="662" t="s">
        <v>3182</v>
      </c>
      <c r="C51" s="663" t="s">
        <v>600</v>
      </c>
      <c r="D51" s="664" t="s">
        <v>3183</v>
      </c>
      <c r="E51" s="663" t="s">
        <v>6686</v>
      </c>
      <c r="F51" s="664" t="s">
        <v>6687</v>
      </c>
      <c r="G51" s="663" t="s">
        <v>5777</v>
      </c>
      <c r="H51" s="663" t="s">
        <v>5778</v>
      </c>
      <c r="I51" s="665">
        <v>314.8</v>
      </c>
      <c r="J51" s="665">
        <v>2</v>
      </c>
      <c r="K51" s="666">
        <v>629.6</v>
      </c>
    </row>
    <row r="52" spans="1:11" ht="14.4" customHeight="1" x14ac:dyDescent="0.3">
      <c r="A52" s="661" t="s">
        <v>595</v>
      </c>
      <c r="B52" s="662" t="s">
        <v>3182</v>
      </c>
      <c r="C52" s="663" t="s">
        <v>600</v>
      </c>
      <c r="D52" s="664" t="s">
        <v>3183</v>
      </c>
      <c r="E52" s="663" t="s">
        <v>6686</v>
      </c>
      <c r="F52" s="664" t="s">
        <v>6687</v>
      </c>
      <c r="G52" s="663" t="s">
        <v>5779</v>
      </c>
      <c r="H52" s="663" t="s">
        <v>5780</v>
      </c>
      <c r="I52" s="665">
        <v>8.6300000000000008</v>
      </c>
      <c r="J52" s="665">
        <v>100</v>
      </c>
      <c r="K52" s="666">
        <v>862.5</v>
      </c>
    </row>
    <row r="53" spans="1:11" ht="14.4" customHeight="1" x14ac:dyDescent="0.3">
      <c r="A53" s="661" t="s">
        <v>595</v>
      </c>
      <c r="B53" s="662" t="s">
        <v>3182</v>
      </c>
      <c r="C53" s="663" t="s">
        <v>600</v>
      </c>
      <c r="D53" s="664" t="s">
        <v>3183</v>
      </c>
      <c r="E53" s="663" t="s">
        <v>6686</v>
      </c>
      <c r="F53" s="664" t="s">
        <v>6687</v>
      </c>
      <c r="G53" s="663" t="s">
        <v>5781</v>
      </c>
      <c r="H53" s="663" t="s">
        <v>5782</v>
      </c>
      <c r="I53" s="665">
        <v>13.24</v>
      </c>
      <c r="J53" s="665">
        <v>10</v>
      </c>
      <c r="K53" s="666">
        <v>132.44</v>
      </c>
    </row>
    <row r="54" spans="1:11" ht="14.4" customHeight="1" x14ac:dyDescent="0.3">
      <c r="A54" s="661" t="s">
        <v>595</v>
      </c>
      <c r="B54" s="662" t="s">
        <v>3182</v>
      </c>
      <c r="C54" s="663" t="s">
        <v>600</v>
      </c>
      <c r="D54" s="664" t="s">
        <v>3183</v>
      </c>
      <c r="E54" s="663" t="s">
        <v>6686</v>
      </c>
      <c r="F54" s="664" t="s">
        <v>6687</v>
      </c>
      <c r="G54" s="663" t="s">
        <v>5783</v>
      </c>
      <c r="H54" s="663" t="s">
        <v>5784</v>
      </c>
      <c r="I54" s="665">
        <v>609.88499999999999</v>
      </c>
      <c r="J54" s="665">
        <v>3</v>
      </c>
      <c r="K54" s="666">
        <v>1829.65</v>
      </c>
    </row>
    <row r="55" spans="1:11" ht="14.4" customHeight="1" x14ac:dyDescent="0.3">
      <c r="A55" s="661" t="s">
        <v>595</v>
      </c>
      <c r="B55" s="662" t="s">
        <v>3182</v>
      </c>
      <c r="C55" s="663" t="s">
        <v>600</v>
      </c>
      <c r="D55" s="664" t="s">
        <v>3183</v>
      </c>
      <c r="E55" s="663" t="s">
        <v>6686</v>
      </c>
      <c r="F55" s="664" t="s">
        <v>6687</v>
      </c>
      <c r="G55" s="663" t="s">
        <v>5785</v>
      </c>
      <c r="H55" s="663" t="s">
        <v>5786</v>
      </c>
      <c r="I55" s="665">
        <v>314.81</v>
      </c>
      <c r="J55" s="665">
        <v>1</v>
      </c>
      <c r="K55" s="666">
        <v>314.81</v>
      </c>
    </row>
    <row r="56" spans="1:11" ht="14.4" customHeight="1" x14ac:dyDescent="0.3">
      <c r="A56" s="661" t="s">
        <v>595</v>
      </c>
      <c r="B56" s="662" t="s">
        <v>3182</v>
      </c>
      <c r="C56" s="663" t="s">
        <v>600</v>
      </c>
      <c r="D56" s="664" t="s">
        <v>3183</v>
      </c>
      <c r="E56" s="663" t="s">
        <v>6686</v>
      </c>
      <c r="F56" s="664" t="s">
        <v>6687</v>
      </c>
      <c r="G56" s="663" t="s">
        <v>5787</v>
      </c>
      <c r="H56" s="663" t="s">
        <v>5788</v>
      </c>
      <c r="I56" s="665">
        <v>109.31</v>
      </c>
      <c r="J56" s="665">
        <v>1</v>
      </c>
      <c r="K56" s="666">
        <v>109.31</v>
      </c>
    </row>
    <row r="57" spans="1:11" ht="14.4" customHeight="1" x14ac:dyDescent="0.3">
      <c r="A57" s="661" t="s">
        <v>595</v>
      </c>
      <c r="B57" s="662" t="s">
        <v>3182</v>
      </c>
      <c r="C57" s="663" t="s">
        <v>600</v>
      </c>
      <c r="D57" s="664" t="s">
        <v>3183</v>
      </c>
      <c r="E57" s="663" t="s">
        <v>6686</v>
      </c>
      <c r="F57" s="664" t="s">
        <v>6687</v>
      </c>
      <c r="G57" s="663" t="s">
        <v>5789</v>
      </c>
      <c r="H57" s="663" t="s">
        <v>5790</v>
      </c>
      <c r="I57" s="665">
        <v>12.65</v>
      </c>
      <c r="J57" s="665">
        <v>15</v>
      </c>
      <c r="K57" s="666">
        <v>189.75</v>
      </c>
    </row>
    <row r="58" spans="1:11" ht="14.4" customHeight="1" x14ac:dyDescent="0.3">
      <c r="A58" s="661" t="s">
        <v>595</v>
      </c>
      <c r="B58" s="662" t="s">
        <v>3182</v>
      </c>
      <c r="C58" s="663" t="s">
        <v>600</v>
      </c>
      <c r="D58" s="664" t="s">
        <v>3183</v>
      </c>
      <c r="E58" s="663" t="s">
        <v>6686</v>
      </c>
      <c r="F58" s="664" t="s">
        <v>6687</v>
      </c>
      <c r="G58" s="663" t="s">
        <v>5791</v>
      </c>
      <c r="H58" s="663" t="s">
        <v>5792</v>
      </c>
      <c r="I58" s="665">
        <v>9776.7999999999993</v>
      </c>
      <c r="J58" s="665">
        <v>1</v>
      </c>
      <c r="K58" s="666">
        <v>9776.7999999999993</v>
      </c>
    </row>
    <row r="59" spans="1:11" ht="14.4" customHeight="1" x14ac:dyDescent="0.3">
      <c r="A59" s="661" t="s">
        <v>595</v>
      </c>
      <c r="B59" s="662" t="s">
        <v>3182</v>
      </c>
      <c r="C59" s="663" t="s">
        <v>600</v>
      </c>
      <c r="D59" s="664" t="s">
        <v>3183</v>
      </c>
      <c r="E59" s="663" t="s">
        <v>6686</v>
      </c>
      <c r="F59" s="664" t="s">
        <v>6687</v>
      </c>
      <c r="G59" s="663" t="s">
        <v>5793</v>
      </c>
      <c r="H59" s="663" t="s">
        <v>5794</v>
      </c>
      <c r="I59" s="665">
        <v>79.92</v>
      </c>
      <c r="J59" s="665">
        <v>5</v>
      </c>
      <c r="K59" s="666">
        <v>399.6</v>
      </c>
    </row>
    <row r="60" spans="1:11" ht="14.4" customHeight="1" x14ac:dyDescent="0.3">
      <c r="A60" s="661" t="s">
        <v>595</v>
      </c>
      <c r="B60" s="662" t="s">
        <v>3182</v>
      </c>
      <c r="C60" s="663" t="s">
        <v>600</v>
      </c>
      <c r="D60" s="664" t="s">
        <v>3183</v>
      </c>
      <c r="E60" s="663" t="s">
        <v>6688</v>
      </c>
      <c r="F60" s="664" t="s">
        <v>6689</v>
      </c>
      <c r="G60" s="663" t="s">
        <v>5795</v>
      </c>
      <c r="H60" s="663" t="s">
        <v>5796</v>
      </c>
      <c r="I60" s="665">
        <v>5.2039999999999997</v>
      </c>
      <c r="J60" s="665">
        <v>920</v>
      </c>
      <c r="K60" s="666">
        <v>4787.2</v>
      </c>
    </row>
    <row r="61" spans="1:11" ht="14.4" customHeight="1" x14ac:dyDescent="0.3">
      <c r="A61" s="661" t="s">
        <v>595</v>
      </c>
      <c r="B61" s="662" t="s">
        <v>3182</v>
      </c>
      <c r="C61" s="663" t="s">
        <v>600</v>
      </c>
      <c r="D61" s="664" t="s">
        <v>3183</v>
      </c>
      <c r="E61" s="663" t="s">
        <v>6688</v>
      </c>
      <c r="F61" s="664" t="s">
        <v>6689</v>
      </c>
      <c r="G61" s="663" t="s">
        <v>5797</v>
      </c>
      <c r="H61" s="663" t="s">
        <v>5798</v>
      </c>
      <c r="I61" s="665">
        <v>37.51</v>
      </c>
      <c r="J61" s="665">
        <v>10</v>
      </c>
      <c r="K61" s="666">
        <v>375.1</v>
      </c>
    </row>
    <row r="62" spans="1:11" ht="14.4" customHeight="1" x14ac:dyDescent="0.3">
      <c r="A62" s="661" t="s">
        <v>595</v>
      </c>
      <c r="B62" s="662" t="s">
        <v>3182</v>
      </c>
      <c r="C62" s="663" t="s">
        <v>600</v>
      </c>
      <c r="D62" s="664" t="s">
        <v>3183</v>
      </c>
      <c r="E62" s="663" t="s">
        <v>6688</v>
      </c>
      <c r="F62" s="664" t="s">
        <v>6689</v>
      </c>
      <c r="G62" s="663" t="s">
        <v>5799</v>
      </c>
      <c r="H62" s="663" t="s">
        <v>5800</v>
      </c>
      <c r="I62" s="665">
        <v>2.9449999999999998</v>
      </c>
      <c r="J62" s="665">
        <v>50</v>
      </c>
      <c r="K62" s="666">
        <v>148.10000000000002</v>
      </c>
    </row>
    <row r="63" spans="1:11" ht="14.4" customHeight="1" x14ac:dyDescent="0.3">
      <c r="A63" s="661" t="s">
        <v>595</v>
      </c>
      <c r="B63" s="662" t="s">
        <v>3182</v>
      </c>
      <c r="C63" s="663" t="s">
        <v>600</v>
      </c>
      <c r="D63" s="664" t="s">
        <v>3183</v>
      </c>
      <c r="E63" s="663" t="s">
        <v>6688</v>
      </c>
      <c r="F63" s="664" t="s">
        <v>6689</v>
      </c>
      <c r="G63" s="663" t="s">
        <v>5799</v>
      </c>
      <c r="H63" s="663" t="s">
        <v>5801</v>
      </c>
      <c r="I63" s="665">
        <v>2.75</v>
      </c>
      <c r="J63" s="665">
        <v>30</v>
      </c>
      <c r="K63" s="666">
        <v>82.5</v>
      </c>
    </row>
    <row r="64" spans="1:11" ht="14.4" customHeight="1" x14ac:dyDescent="0.3">
      <c r="A64" s="661" t="s">
        <v>595</v>
      </c>
      <c r="B64" s="662" t="s">
        <v>3182</v>
      </c>
      <c r="C64" s="663" t="s">
        <v>600</v>
      </c>
      <c r="D64" s="664" t="s">
        <v>3183</v>
      </c>
      <c r="E64" s="663" t="s">
        <v>6688</v>
      </c>
      <c r="F64" s="664" t="s">
        <v>6689</v>
      </c>
      <c r="G64" s="663" t="s">
        <v>5802</v>
      </c>
      <c r="H64" s="663" t="s">
        <v>5803</v>
      </c>
      <c r="I64" s="665">
        <v>11.143333333333334</v>
      </c>
      <c r="J64" s="665">
        <v>450</v>
      </c>
      <c r="K64" s="666">
        <v>5014.5</v>
      </c>
    </row>
    <row r="65" spans="1:11" ht="14.4" customHeight="1" x14ac:dyDescent="0.3">
      <c r="A65" s="661" t="s">
        <v>595</v>
      </c>
      <c r="B65" s="662" t="s">
        <v>3182</v>
      </c>
      <c r="C65" s="663" t="s">
        <v>600</v>
      </c>
      <c r="D65" s="664" t="s">
        <v>3183</v>
      </c>
      <c r="E65" s="663" t="s">
        <v>6688</v>
      </c>
      <c r="F65" s="664" t="s">
        <v>6689</v>
      </c>
      <c r="G65" s="663" t="s">
        <v>5804</v>
      </c>
      <c r="H65" s="663" t="s">
        <v>5805</v>
      </c>
      <c r="I65" s="665">
        <v>1.0900000000000001</v>
      </c>
      <c r="J65" s="665">
        <v>9200</v>
      </c>
      <c r="K65" s="666">
        <v>10028</v>
      </c>
    </row>
    <row r="66" spans="1:11" ht="14.4" customHeight="1" x14ac:dyDescent="0.3">
      <c r="A66" s="661" t="s">
        <v>595</v>
      </c>
      <c r="B66" s="662" t="s">
        <v>3182</v>
      </c>
      <c r="C66" s="663" t="s">
        <v>600</v>
      </c>
      <c r="D66" s="664" t="s">
        <v>3183</v>
      </c>
      <c r="E66" s="663" t="s">
        <v>6688</v>
      </c>
      <c r="F66" s="664" t="s">
        <v>6689</v>
      </c>
      <c r="G66" s="663" t="s">
        <v>5806</v>
      </c>
      <c r="H66" s="663" t="s">
        <v>5807</v>
      </c>
      <c r="I66" s="665">
        <v>1.6733333333333331</v>
      </c>
      <c r="J66" s="665">
        <v>6100</v>
      </c>
      <c r="K66" s="666">
        <v>10213</v>
      </c>
    </row>
    <row r="67" spans="1:11" ht="14.4" customHeight="1" x14ac:dyDescent="0.3">
      <c r="A67" s="661" t="s">
        <v>595</v>
      </c>
      <c r="B67" s="662" t="s">
        <v>3182</v>
      </c>
      <c r="C67" s="663" t="s">
        <v>600</v>
      </c>
      <c r="D67" s="664" t="s">
        <v>3183</v>
      </c>
      <c r="E67" s="663" t="s">
        <v>6688</v>
      </c>
      <c r="F67" s="664" t="s">
        <v>6689</v>
      </c>
      <c r="G67" s="663" t="s">
        <v>5808</v>
      </c>
      <c r="H67" s="663" t="s">
        <v>5809</v>
      </c>
      <c r="I67" s="665">
        <v>0.48</v>
      </c>
      <c r="J67" s="665">
        <v>2900</v>
      </c>
      <c r="K67" s="666">
        <v>1392</v>
      </c>
    </row>
    <row r="68" spans="1:11" ht="14.4" customHeight="1" x14ac:dyDescent="0.3">
      <c r="A68" s="661" t="s">
        <v>595</v>
      </c>
      <c r="B68" s="662" t="s">
        <v>3182</v>
      </c>
      <c r="C68" s="663" t="s">
        <v>600</v>
      </c>
      <c r="D68" s="664" t="s">
        <v>3183</v>
      </c>
      <c r="E68" s="663" t="s">
        <v>6688</v>
      </c>
      <c r="F68" s="664" t="s">
        <v>6689</v>
      </c>
      <c r="G68" s="663" t="s">
        <v>5810</v>
      </c>
      <c r="H68" s="663" t="s">
        <v>5811</v>
      </c>
      <c r="I68" s="665">
        <v>0.67</v>
      </c>
      <c r="J68" s="665">
        <v>5100</v>
      </c>
      <c r="K68" s="666">
        <v>3417</v>
      </c>
    </row>
    <row r="69" spans="1:11" ht="14.4" customHeight="1" x14ac:dyDescent="0.3">
      <c r="A69" s="661" t="s">
        <v>595</v>
      </c>
      <c r="B69" s="662" t="s">
        <v>3182</v>
      </c>
      <c r="C69" s="663" t="s">
        <v>600</v>
      </c>
      <c r="D69" s="664" t="s">
        <v>3183</v>
      </c>
      <c r="E69" s="663" t="s">
        <v>6688</v>
      </c>
      <c r="F69" s="664" t="s">
        <v>6689</v>
      </c>
      <c r="G69" s="663" t="s">
        <v>5812</v>
      </c>
      <c r="H69" s="663" t="s">
        <v>5813</v>
      </c>
      <c r="I69" s="665">
        <v>3.1340000000000003</v>
      </c>
      <c r="J69" s="665">
        <v>250</v>
      </c>
      <c r="K69" s="666">
        <v>783.5</v>
      </c>
    </row>
    <row r="70" spans="1:11" ht="14.4" customHeight="1" x14ac:dyDescent="0.3">
      <c r="A70" s="661" t="s">
        <v>595</v>
      </c>
      <c r="B70" s="662" t="s">
        <v>3182</v>
      </c>
      <c r="C70" s="663" t="s">
        <v>600</v>
      </c>
      <c r="D70" s="664" t="s">
        <v>3183</v>
      </c>
      <c r="E70" s="663" t="s">
        <v>6688</v>
      </c>
      <c r="F70" s="664" t="s">
        <v>6689</v>
      </c>
      <c r="G70" s="663" t="s">
        <v>5814</v>
      </c>
      <c r="H70" s="663" t="s">
        <v>5815</v>
      </c>
      <c r="I70" s="665">
        <v>6.2919999999999998</v>
      </c>
      <c r="J70" s="665">
        <v>240</v>
      </c>
      <c r="K70" s="666">
        <v>1510</v>
      </c>
    </row>
    <row r="71" spans="1:11" ht="14.4" customHeight="1" x14ac:dyDescent="0.3">
      <c r="A71" s="661" t="s">
        <v>595</v>
      </c>
      <c r="B71" s="662" t="s">
        <v>3182</v>
      </c>
      <c r="C71" s="663" t="s">
        <v>600</v>
      </c>
      <c r="D71" s="664" t="s">
        <v>3183</v>
      </c>
      <c r="E71" s="663" t="s">
        <v>6688</v>
      </c>
      <c r="F71" s="664" t="s">
        <v>6689</v>
      </c>
      <c r="G71" s="663" t="s">
        <v>5816</v>
      </c>
      <c r="H71" s="663" t="s">
        <v>5817</v>
      </c>
      <c r="I71" s="665">
        <v>6.2320000000000011</v>
      </c>
      <c r="J71" s="665">
        <v>125</v>
      </c>
      <c r="K71" s="666">
        <v>779.25000000000011</v>
      </c>
    </row>
    <row r="72" spans="1:11" ht="14.4" customHeight="1" x14ac:dyDescent="0.3">
      <c r="A72" s="661" t="s">
        <v>595</v>
      </c>
      <c r="B72" s="662" t="s">
        <v>3182</v>
      </c>
      <c r="C72" s="663" t="s">
        <v>600</v>
      </c>
      <c r="D72" s="664" t="s">
        <v>3183</v>
      </c>
      <c r="E72" s="663" t="s">
        <v>6688</v>
      </c>
      <c r="F72" s="664" t="s">
        <v>6689</v>
      </c>
      <c r="G72" s="663" t="s">
        <v>5818</v>
      </c>
      <c r="H72" s="663" t="s">
        <v>5819</v>
      </c>
      <c r="I72" s="665">
        <v>81.734999999999999</v>
      </c>
      <c r="J72" s="665">
        <v>55</v>
      </c>
      <c r="K72" s="666">
        <v>4495.6000000000004</v>
      </c>
    </row>
    <row r="73" spans="1:11" ht="14.4" customHeight="1" x14ac:dyDescent="0.3">
      <c r="A73" s="661" t="s">
        <v>595</v>
      </c>
      <c r="B73" s="662" t="s">
        <v>3182</v>
      </c>
      <c r="C73" s="663" t="s">
        <v>600</v>
      </c>
      <c r="D73" s="664" t="s">
        <v>3183</v>
      </c>
      <c r="E73" s="663" t="s">
        <v>6688</v>
      </c>
      <c r="F73" s="664" t="s">
        <v>6689</v>
      </c>
      <c r="G73" s="663" t="s">
        <v>5820</v>
      </c>
      <c r="H73" s="663" t="s">
        <v>5821</v>
      </c>
      <c r="I73" s="665">
        <v>80.569999999999993</v>
      </c>
      <c r="J73" s="665">
        <v>10</v>
      </c>
      <c r="K73" s="666">
        <v>805.7</v>
      </c>
    </row>
    <row r="74" spans="1:11" ht="14.4" customHeight="1" x14ac:dyDescent="0.3">
      <c r="A74" s="661" t="s">
        <v>595</v>
      </c>
      <c r="B74" s="662" t="s">
        <v>3182</v>
      </c>
      <c r="C74" s="663" t="s">
        <v>600</v>
      </c>
      <c r="D74" s="664" t="s">
        <v>3183</v>
      </c>
      <c r="E74" s="663" t="s">
        <v>6688</v>
      </c>
      <c r="F74" s="664" t="s">
        <v>6689</v>
      </c>
      <c r="G74" s="663" t="s">
        <v>5822</v>
      </c>
      <c r="H74" s="663" t="s">
        <v>5823</v>
      </c>
      <c r="I74" s="665">
        <v>5.9</v>
      </c>
      <c r="J74" s="665">
        <v>630</v>
      </c>
      <c r="K74" s="666">
        <v>3741.2999999999997</v>
      </c>
    </row>
    <row r="75" spans="1:11" ht="14.4" customHeight="1" x14ac:dyDescent="0.3">
      <c r="A75" s="661" t="s">
        <v>595</v>
      </c>
      <c r="B75" s="662" t="s">
        <v>3182</v>
      </c>
      <c r="C75" s="663" t="s">
        <v>600</v>
      </c>
      <c r="D75" s="664" t="s">
        <v>3183</v>
      </c>
      <c r="E75" s="663" t="s">
        <v>6688</v>
      </c>
      <c r="F75" s="664" t="s">
        <v>6689</v>
      </c>
      <c r="G75" s="663" t="s">
        <v>5824</v>
      </c>
      <c r="H75" s="663" t="s">
        <v>5825</v>
      </c>
      <c r="I75" s="665">
        <v>9.68</v>
      </c>
      <c r="J75" s="665">
        <v>20</v>
      </c>
      <c r="K75" s="666">
        <v>193.6</v>
      </c>
    </row>
    <row r="76" spans="1:11" ht="14.4" customHeight="1" x14ac:dyDescent="0.3">
      <c r="A76" s="661" t="s">
        <v>595</v>
      </c>
      <c r="B76" s="662" t="s">
        <v>3182</v>
      </c>
      <c r="C76" s="663" t="s">
        <v>600</v>
      </c>
      <c r="D76" s="664" t="s">
        <v>3183</v>
      </c>
      <c r="E76" s="663" t="s">
        <v>6688</v>
      </c>
      <c r="F76" s="664" t="s">
        <v>6689</v>
      </c>
      <c r="G76" s="663" t="s">
        <v>5826</v>
      </c>
      <c r="H76" s="663" t="s">
        <v>5827</v>
      </c>
      <c r="I76" s="665">
        <v>59.720000000000013</v>
      </c>
      <c r="J76" s="665">
        <v>68</v>
      </c>
      <c r="K76" s="666">
        <v>4060.92</v>
      </c>
    </row>
    <row r="77" spans="1:11" ht="14.4" customHeight="1" x14ac:dyDescent="0.3">
      <c r="A77" s="661" t="s">
        <v>595</v>
      </c>
      <c r="B77" s="662" t="s">
        <v>3182</v>
      </c>
      <c r="C77" s="663" t="s">
        <v>600</v>
      </c>
      <c r="D77" s="664" t="s">
        <v>3183</v>
      </c>
      <c r="E77" s="663" t="s">
        <v>6688</v>
      </c>
      <c r="F77" s="664" t="s">
        <v>6689</v>
      </c>
      <c r="G77" s="663" t="s">
        <v>5828</v>
      </c>
      <c r="H77" s="663" t="s">
        <v>5829</v>
      </c>
      <c r="I77" s="665">
        <v>1.9844444444444445</v>
      </c>
      <c r="J77" s="665">
        <v>800</v>
      </c>
      <c r="K77" s="666">
        <v>1587.5</v>
      </c>
    </row>
    <row r="78" spans="1:11" ht="14.4" customHeight="1" x14ac:dyDescent="0.3">
      <c r="A78" s="661" t="s">
        <v>595</v>
      </c>
      <c r="B78" s="662" t="s">
        <v>3182</v>
      </c>
      <c r="C78" s="663" t="s">
        <v>600</v>
      </c>
      <c r="D78" s="664" t="s">
        <v>3183</v>
      </c>
      <c r="E78" s="663" t="s">
        <v>6688</v>
      </c>
      <c r="F78" s="664" t="s">
        <v>6689</v>
      </c>
      <c r="G78" s="663" t="s">
        <v>5830</v>
      </c>
      <c r="H78" s="663" t="s">
        <v>5831</v>
      </c>
      <c r="I78" s="665">
        <v>1.96</v>
      </c>
      <c r="J78" s="665">
        <v>100</v>
      </c>
      <c r="K78" s="666">
        <v>196</v>
      </c>
    </row>
    <row r="79" spans="1:11" ht="14.4" customHeight="1" x14ac:dyDescent="0.3">
      <c r="A79" s="661" t="s">
        <v>595</v>
      </c>
      <c r="B79" s="662" t="s">
        <v>3182</v>
      </c>
      <c r="C79" s="663" t="s">
        <v>600</v>
      </c>
      <c r="D79" s="664" t="s">
        <v>3183</v>
      </c>
      <c r="E79" s="663" t="s">
        <v>6688</v>
      </c>
      <c r="F79" s="664" t="s">
        <v>6689</v>
      </c>
      <c r="G79" s="663" t="s">
        <v>5832</v>
      </c>
      <c r="H79" s="663" t="s">
        <v>5833</v>
      </c>
      <c r="I79" s="665">
        <v>3.08</v>
      </c>
      <c r="J79" s="665">
        <v>300</v>
      </c>
      <c r="K79" s="666">
        <v>925</v>
      </c>
    </row>
    <row r="80" spans="1:11" ht="14.4" customHeight="1" x14ac:dyDescent="0.3">
      <c r="A80" s="661" t="s">
        <v>595</v>
      </c>
      <c r="B80" s="662" t="s">
        <v>3182</v>
      </c>
      <c r="C80" s="663" t="s">
        <v>600</v>
      </c>
      <c r="D80" s="664" t="s">
        <v>3183</v>
      </c>
      <c r="E80" s="663" t="s">
        <v>6688</v>
      </c>
      <c r="F80" s="664" t="s">
        <v>6689</v>
      </c>
      <c r="G80" s="663" t="s">
        <v>5834</v>
      </c>
      <c r="H80" s="663" t="s">
        <v>5835</v>
      </c>
      <c r="I80" s="665">
        <v>1.1666666666666667E-2</v>
      </c>
      <c r="J80" s="665">
        <v>1000</v>
      </c>
      <c r="K80" s="666">
        <v>11</v>
      </c>
    </row>
    <row r="81" spans="1:11" ht="14.4" customHeight="1" x14ac:dyDescent="0.3">
      <c r="A81" s="661" t="s">
        <v>595</v>
      </c>
      <c r="B81" s="662" t="s">
        <v>3182</v>
      </c>
      <c r="C81" s="663" t="s">
        <v>600</v>
      </c>
      <c r="D81" s="664" t="s">
        <v>3183</v>
      </c>
      <c r="E81" s="663" t="s">
        <v>6688</v>
      </c>
      <c r="F81" s="664" t="s">
        <v>6689</v>
      </c>
      <c r="G81" s="663" t="s">
        <v>5836</v>
      </c>
      <c r="H81" s="663" t="s">
        <v>5837</v>
      </c>
      <c r="I81" s="665">
        <v>2.0449999999999999</v>
      </c>
      <c r="J81" s="665">
        <v>200</v>
      </c>
      <c r="K81" s="666">
        <v>409</v>
      </c>
    </row>
    <row r="82" spans="1:11" ht="14.4" customHeight="1" x14ac:dyDescent="0.3">
      <c r="A82" s="661" t="s">
        <v>595</v>
      </c>
      <c r="B82" s="662" t="s">
        <v>3182</v>
      </c>
      <c r="C82" s="663" t="s">
        <v>600</v>
      </c>
      <c r="D82" s="664" t="s">
        <v>3183</v>
      </c>
      <c r="E82" s="663" t="s">
        <v>6688</v>
      </c>
      <c r="F82" s="664" t="s">
        <v>6689</v>
      </c>
      <c r="G82" s="663" t="s">
        <v>5838</v>
      </c>
      <c r="H82" s="663" t="s">
        <v>5839</v>
      </c>
      <c r="I82" s="665">
        <v>2.16</v>
      </c>
      <c r="J82" s="665">
        <v>150</v>
      </c>
      <c r="K82" s="666">
        <v>324</v>
      </c>
    </row>
    <row r="83" spans="1:11" ht="14.4" customHeight="1" x14ac:dyDescent="0.3">
      <c r="A83" s="661" t="s">
        <v>595</v>
      </c>
      <c r="B83" s="662" t="s">
        <v>3182</v>
      </c>
      <c r="C83" s="663" t="s">
        <v>600</v>
      </c>
      <c r="D83" s="664" t="s">
        <v>3183</v>
      </c>
      <c r="E83" s="663" t="s">
        <v>6688</v>
      </c>
      <c r="F83" s="664" t="s">
        <v>6689</v>
      </c>
      <c r="G83" s="663" t="s">
        <v>5840</v>
      </c>
      <c r="H83" s="663" t="s">
        <v>5841</v>
      </c>
      <c r="I83" s="665">
        <v>2.6014285714285714</v>
      </c>
      <c r="J83" s="665">
        <v>500</v>
      </c>
      <c r="K83" s="666">
        <v>1300</v>
      </c>
    </row>
    <row r="84" spans="1:11" ht="14.4" customHeight="1" x14ac:dyDescent="0.3">
      <c r="A84" s="661" t="s">
        <v>595</v>
      </c>
      <c r="B84" s="662" t="s">
        <v>3182</v>
      </c>
      <c r="C84" s="663" t="s">
        <v>600</v>
      </c>
      <c r="D84" s="664" t="s">
        <v>3183</v>
      </c>
      <c r="E84" s="663" t="s">
        <v>6688</v>
      </c>
      <c r="F84" s="664" t="s">
        <v>6689</v>
      </c>
      <c r="G84" s="663" t="s">
        <v>5842</v>
      </c>
      <c r="H84" s="663" t="s">
        <v>5843</v>
      </c>
      <c r="I84" s="665">
        <v>2.1800000000000002</v>
      </c>
      <c r="J84" s="665">
        <v>5100</v>
      </c>
      <c r="K84" s="666">
        <v>11118</v>
      </c>
    </row>
    <row r="85" spans="1:11" ht="14.4" customHeight="1" x14ac:dyDescent="0.3">
      <c r="A85" s="661" t="s">
        <v>595</v>
      </c>
      <c r="B85" s="662" t="s">
        <v>3182</v>
      </c>
      <c r="C85" s="663" t="s">
        <v>600</v>
      </c>
      <c r="D85" s="664" t="s">
        <v>3183</v>
      </c>
      <c r="E85" s="663" t="s">
        <v>6688</v>
      </c>
      <c r="F85" s="664" t="s">
        <v>6689</v>
      </c>
      <c r="G85" s="663" t="s">
        <v>5844</v>
      </c>
      <c r="H85" s="663" t="s">
        <v>5845</v>
      </c>
      <c r="I85" s="665">
        <v>33.28</v>
      </c>
      <c r="J85" s="665">
        <v>40</v>
      </c>
      <c r="K85" s="666">
        <v>1331.2</v>
      </c>
    </row>
    <row r="86" spans="1:11" ht="14.4" customHeight="1" x14ac:dyDescent="0.3">
      <c r="A86" s="661" t="s">
        <v>595</v>
      </c>
      <c r="B86" s="662" t="s">
        <v>3182</v>
      </c>
      <c r="C86" s="663" t="s">
        <v>600</v>
      </c>
      <c r="D86" s="664" t="s">
        <v>3183</v>
      </c>
      <c r="E86" s="663" t="s">
        <v>6688</v>
      </c>
      <c r="F86" s="664" t="s">
        <v>6689</v>
      </c>
      <c r="G86" s="663" t="s">
        <v>5846</v>
      </c>
      <c r="H86" s="663" t="s">
        <v>5847</v>
      </c>
      <c r="I86" s="665">
        <v>6.05</v>
      </c>
      <c r="J86" s="665">
        <v>50</v>
      </c>
      <c r="K86" s="666">
        <v>302.5</v>
      </c>
    </row>
    <row r="87" spans="1:11" ht="14.4" customHeight="1" x14ac:dyDescent="0.3">
      <c r="A87" s="661" t="s">
        <v>595</v>
      </c>
      <c r="B87" s="662" t="s">
        <v>3182</v>
      </c>
      <c r="C87" s="663" t="s">
        <v>600</v>
      </c>
      <c r="D87" s="664" t="s">
        <v>3183</v>
      </c>
      <c r="E87" s="663" t="s">
        <v>6688</v>
      </c>
      <c r="F87" s="664" t="s">
        <v>6689</v>
      </c>
      <c r="G87" s="663" t="s">
        <v>5848</v>
      </c>
      <c r="H87" s="663" t="s">
        <v>5849</v>
      </c>
      <c r="I87" s="665">
        <v>2.06</v>
      </c>
      <c r="J87" s="665">
        <v>40</v>
      </c>
      <c r="K87" s="666">
        <v>82.4</v>
      </c>
    </row>
    <row r="88" spans="1:11" ht="14.4" customHeight="1" x14ac:dyDescent="0.3">
      <c r="A88" s="661" t="s">
        <v>595</v>
      </c>
      <c r="B88" s="662" t="s">
        <v>3182</v>
      </c>
      <c r="C88" s="663" t="s">
        <v>600</v>
      </c>
      <c r="D88" s="664" t="s">
        <v>3183</v>
      </c>
      <c r="E88" s="663" t="s">
        <v>6688</v>
      </c>
      <c r="F88" s="664" t="s">
        <v>6689</v>
      </c>
      <c r="G88" s="663" t="s">
        <v>5850</v>
      </c>
      <c r="H88" s="663" t="s">
        <v>5851</v>
      </c>
      <c r="I88" s="665">
        <v>127.05</v>
      </c>
      <c r="J88" s="665">
        <v>1</v>
      </c>
      <c r="K88" s="666">
        <v>127.05</v>
      </c>
    </row>
    <row r="89" spans="1:11" ht="14.4" customHeight="1" x14ac:dyDescent="0.3">
      <c r="A89" s="661" t="s">
        <v>595</v>
      </c>
      <c r="B89" s="662" t="s">
        <v>3182</v>
      </c>
      <c r="C89" s="663" t="s">
        <v>600</v>
      </c>
      <c r="D89" s="664" t="s">
        <v>3183</v>
      </c>
      <c r="E89" s="663" t="s">
        <v>6688</v>
      </c>
      <c r="F89" s="664" t="s">
        <v>6689</v>
      </c>
      <c r="G89" s="663" t="s">
        <v>5852</v>
      </c>
      <c r="H89" s="663" t="s">
        <v>5853</v>
      </c>
      <c r="I89" s="665">
        <v>34.5</v>
      </c>
      <c r="J89" s="665">
        <v>4</v>
      </c>
      <c r="K89" s="666">
        <v>138.01</v>
      </c>
    </row>
    <row r="90" spans="1:11" ht="14.4" customHeight="1" x14ac:dyDescent="0.3">
      <c r="A90" s="661" t="s">
        <v>595</v>
      </c>
      <c r="B90" s="662" t="s">
        <v>3182</v>
      </c>
      <c r="C90" s="663" t="s">
        <v>600</v>
      </c>
      <c r="D90" s="664" t="s">
        <v>3183</v>
      </c>
      <c r="E90" s="663" t="s">
        <v>6688</v>
      </c>
      <c r="F90" s="664" t="s">
        <v>6689</v>
      </c>
      <c r="G90" s="663" t="s">
        <v>5854</v>
      </c>
      <c r="H90" s="663" t="s">
        <v>5855</v>
      </c>
      <c r="I90" s="665">
        <v>17.98</v>
      </c>
      <c r="J90" s="665">
        <v>500</v>
      </c>
      <c r="K90" s="666">
        <v>8990</v>
      </c>
    </row>
    <row r="91" spans="1:11" ht="14.4" customHeight="1" x14ac:dyDescent="0.3">
      <c r="A91" s="661" t="s">
        <v>595</v>
      </c>
      <c r="B91" s="662" t="s">
        <v>3182</v>
      </c>
      <c r="C91" s="663" t="s">
        <v>600</v>
      </c>
      <c r="D91" s="664" t="s">
        <v>3183</v>
      </c>
      <c r="E91" s="663" t="s">
        <v>6688</v>
      </c>
      <c r="F91" s="664" t="s">
        <v>6689</v>
      </c>
      <c r="G91" s="663" t="s">
        <v>5856</v>
      </c>
      <c r="H91" s="663" t="s">
        <v>5857</v>
      </c>
      <c r="I91" s="665">
        <v>17.98</v>
      </c>
      <c r="J91" s="665">
        <v>850</v>
      </c>
      <c r="K91" s="666">
        <v>15283</v>
      </c>
    </row>
    <row r="92" spans="1:11" ht="14.4" customHeight="1" x14ac:dyDescent="0.3">
      <c r="A92" s="661" t="s">
        <v>595</v>
      </c>
      <c r="B92" s="662" t="s">
        <v>3182</v>
      </c>
      <c r="C92" s="663" t="s">
        <v>600</v>
      </c>
      <c r="D92" s="664" t="s">
        <v>3183</v>
      </c>
      <c r="E92" s="663" t="s">
        <v>6688</v>
      </c>
      <c r="F92" s="664" t="s">
        <v>6689</v>
      </c>
      <c r="G92" s="663" t="s">
        <v>5858</v>
      </c>
      <c r="H92" s="663" t="s">
        <v>5859</v>
      </c>
      <c r="I92" s="665">
        <v>12.101999999999999</v>
      </c>
      <c r="J92" s="665">
        <v>119</v>
      </c>
      <c r="K92" s="666">
        <v>1440.1</v>
      </c>
    </row>
    <row r="93" spans="1:11" ht="14.4" customHeight="1" x14ac:dyDescent="0.3">
      <c r="A93" s="661" t="s">
        <v>595</v>
      </c>
      <c r="B93" s="662" t="s">
        <v>3182</v>
      </c>
      <c r="C93" s="663" t="s">
        <v>600</v>
      </c>
      <c r="D93" s="664" t="s">
        <v>3183</v>
      </c>
      <c r="E93" s="663" t="s">
        <v>6688</v>
      </c>
      <c r="F93" s="664" t="s">
        <v>6689</v>
      </c>
      <c r="G93" s="663" t="s">
        <v>5860</v>
      </c>
      <c r="H93" s="663" t="s">
        <v>5861</v>
      </c>
      <c r="I93" s="665">
        <v>2.52</v>
      </c>
      <c r="J93" s="665">
        <v>250</v>
      </c>
      <c r="K93" s="666">
        <v>630</v>
      </c>
    </row>
    <row r="94" spans="1:11" ht="14.4" customHeight="1" x14ac:dyDescent="0.3">
      <c r="A94" s="661" t="s">
        <v>595</v>
      </c>
      <c r="B94" s="662" t="s">
        <v>3182</v>
      </c>
      <c r="C94" s="663" t="s">
        <v>600</v>
      </c>
      <c r="D94" s="664" t="s">
        <v>3183</v>
      </c>
      <c r="E94" s="663" t="s">
        <v>6688</v>
      </c>
      <c r="F94" s="664" t="s">
        <v>6689</v>
      </c>
      <c r="G94" s="663" t="s">
        <v>5862</v>
      </c>
      <c r="H94" s="663" t="s">
        <v>5863</v>
      </c>
      <c r="I94" s="665">
        <v>1.9339999999999999</v>
      </c>
      <c r="J94" s="665">
        <v>500</v>
      </c>
      <c r="K94" s="666">
        <v>967</v>
      </c>
    </row>
    <row r="95" spans="1:11" ht="14.4" customHeight="1" x14ac:dyDescent="0.3">
      <c r="A95" s="661" t="s">
        <v>595</v>
      </c>
      <c r="B95" s="662" t="s">
        <v>3182</v>
      </c>
      <c r="C95" s="663" t="s">
        <v>600</v>
      </c>
      <c r="D95" s="664" t="s">
        <v>3183</v>
      </c>
      <c r="E95" s="663" t="s">
        <v>6688</v>
      </c>
      <c r="F95" s="664" t="s">
        <v>6689</v>
      </c>
      <c r="G95" s="663" t="s">
        <v>5864</v>
      </c>
      <c r="H95" s="663" t="s">
        <v>5865</v>
      </c>
      <c r="I95" s="665">
        <v>5.2039999999999997</v>
      </c>
      <c r="J95" s="665">
        <v>110</v>
      </c>
      <c r="K95" s="666">
        <v>572.70000000000005</v>
      </c>
    </row>
    <row r="96" spans="1:11" ht="14.4" customHeight="1" x14ac:dyDescent="0.3">
      <c r="A96" s="661" t="s">
        <v>595</v>
      </c>
      <c r="B96" s="662" t="s">
        <v>3182</v>
      </c>
      <c r="C96" s="663" t="s">
        <v>600</v>
      </c>
      <c r="D96" s="664" t="s">
        <v>3183</v>
      </c>
      <c r="E96" s="663" t="s">
        <v>6688</v>
      </c>
      <c r="F96" s="664" t="s">
        <v>6689</v>
      </c>
      <c r="G96" s="663" t="s">
        <v>5866</v>
      </c>
      <c r="H96" s="663" t="s">
        <v>5867</v>
      </c>
      <c r="I96" s="665">
        <v>13.200000000000001</v>
      </c>
      <c r="J96" s="665">
        <v>130</v>
      </c>
      <c r="K96" s="666">
        <v>1716</v>
      </c>
    </row>
    <row r="97" spans="1:11" ht="14.4" customHeight="1" x14ac:dyDescent="0.3">
      <c r="A97" s="661" t="s">
        <v>595</v>
      </c>
      <c r="B97" s="662" t="s">
        <v>3182</v>
      </c>
      <c r="C97" s="663" t="s">
        <v>600</v>
      </c>
      <c r="D97" s="664" t="s">
        <v>3183</v>
      </c>
      <c r="E97" s="663" t="s">
        <v>6688</v>
      </c>
      <c r="F97" s="664" t="s">
        <v>6689</v>
      </c>
      <c r="G97" s="663" t="s">
        <v>5868</v>
      </c>
      <c r="H97" s="663" t="s">
        <v>5869</v>
      </c>
      <c r="I97" s="665">
        <v>13.200000000000001</v>
      </c>
      <c r="J97" s="665">
        <v>190</v>
      </c>
      <c r="K97" s="666">
        <v>2508</v>
      </c>
    </row>
    <row r="98" spans="1:11" ht="14.4" customHeight="1" x14ac:dyDescent="0.3">
      <c r="A98" s="661" t="s">
        <v>595</v>
      </c>
      <c r="B98" s="662" t="s">
        <v>3182</v>
      </c>
      <c r="C98" s="663" t="s">
        <v>600</v>
      </c>
      <c r="D98" s="664" t="s">
        <v>3183</v>
      </c>
      <c r="E98" s="663" t="s">
        <v>6688</v>
      </c>
      <c r="F98" s="664" t="s">
        <v>6689</v>
      </c>
      <c r="G98" s="663" t="s">
        <v>5870</v>
      </c>
      <c r="H98" s="663" t="s">
        <v>5871</v>
      </c>
      <c r="I98" s="665">
        <v>1.415</v>
      </c>
      <c r="J98" s="665">
        <v>300</v>
      </c>
      <c r="K98" s="666">
        <v>424.5</v>
      </c>
    </row>
    <row r="99" spans="1:11" ht="14.4" customHeight="1" x14ac:dyDescent="0.3">
      <c r="A99" s="661" t="s">
        <v>595</v>
      </c>
      <c r="B99" s="662" t="s">
        <v>3182</v>
      </c>
      <c r="C99" s="663" t="s">
        <v>600</v>
      </c>
      <c r="D99" s="664" t="s">
        <v>3183</v>
      </c>
      <c r="E99" s="663" t="s">
        <v>6688</v>
      </c>
      <c r="F99" s="664" t="s">
        <v>6689</v>
      </c>
      <c r="G99" s="663" t="s">
        <v>5872</v>
      </c>
      <c r="H99" s="663" t="s">
        <v>5873</v>
      </c>
      <c r="I99" s="665">
        <v>21.234999999999999</v>
      </c>
      <c r="J99" s="665">
        <v>46</v>
      </c>
      <c r="K99" s="666">
        <v>976.74</v>
      </c>
    </row>
    <row r="100" spans="1:11" ht="14.4" customHeight="1" x14ac:dyDescent="0.3">
      <c r="A100" s="661" t="s">
        <v>595</v>
      </c>
      <c r="B100" s="662" t="s">
        <v>3182</v>
      </c>
      <c r="C100" s="663" t="s">
        <v>600</v>
      </c>
      <c r="D100" s="664" t="s">
        <v>3183</v>
      </c>
      <c r="E100" s="663" t="s">
        <v>6688</v>
      </c>
      <c r="F100" s="664" t="s">
        <v>6689</v>
      </c>
      <c r="G100" s="663" t="s">
        <v>5874</v>
      </c>
      <c r="H100" s="663" t="s">
        <v>5875</v>
      </c>
      <c r="I100" s="665">
        <v>21.238</v>
      </c>
      <c r="J100" s="665">
        <v>40</v>
      </c>
      <c r="K100" s="666">
        <v>849.55</v>
      </c>
    </row>
    <row r="101" spans="1:11" ht="14.4" customHeight="1" x14ac:dyDescent="0.3">
      <c r="A101" s="661" t="s">
        <v>595</v>
      </c>
      <c r="B101" s="662" t="s">
        <v>3182</v>
      </c>
      <c r="C101" s="663" t="s">
        <v>600</v>
      </c>
      <c r="D101" s="664" t="s">
        <v>3183</v>
      </c>
      <c r="E101" s="663" t="s">
        <v>6688</v>
      </c>
      <c r="F101" s="664" t="s">
        <v>6689</v>
      </c>
      <c r="G101" s="663" t="s">
        <v>5876</v>
      </c>
      <c r="H101" s="663" t="s">
        <v>5877</v>
      </c>
      <c r="I101" s="665">
        <v>11.047500000000001</v>
      </c>
      <c r="J101" s="665">
        <v>86</v>
      </c>
      <c r="K101" s="666">
        <v>943.62000000000012</v>
      </c>
    </row>
    <row r="102" spans="1:11" ht="14.4" customHeight="1" x14ac:dyDescent="0.3">
      <c r="A102" s="661" t="s">
        <v>595</v>
      </c>
      <c r="B102" s="662" t="s">
        <v>3182</v>
      </c>
      <c r="C102" s="663" t="s">
        <v>600</v>
      </c>
      <c r="D102" s="664" t="s">
        <v>3183</v>
      </c>
      <c r="E102" s="663" t="s">
        <v>6688</v>
      </c>
      <c r="F102" s="664" t="s">
        <v>6689</v>
      </c>
      <c r="G102" s="663" t="s">
        <v>5878</v>
      </c>
      <c r="H102" s="663" t="s">
        <v>5879</v>
      </c>
      <c r="I102" s="665">
        <v>6.66</v>
      </c>
      <c r="J102" s="665">
        <v>14</v>
      </c>
      <c r="K102" s="666">
        <v>93.24</v>
      </c>
    </row>
    <row r="103" spans="1:11" ht="14.4" customHeight="1" x14ac:dyDescent="0.3">
      <c r="A103" s="661" t="s">
        <v>595</v>
      </c>
      <c r="B103" s="662" t="s">
        <v>3182</v>
      </c>
      <c r="C103" s="663" t="s">
        <v>600</v>
      </c>
      <c r="D103" s="664" t="s">
        <v>3183</v>
      </c>
      <c r="E103" s="663" t="s">
        <v>6688</v>
      </c>
      <c r="F103" s="664" t="s">
        <v>6689</v>
      </c>
      <c r="G103" s="663" t="s">
        <v>5880</v>
      </c>
      <c r="H103" s="663" t="s">
        <v>5881</v>
      </c>
      <c r="I103" s="665">
        <v>0.47111111111111104</v>
      </c>
      <c r="J103" s="665">
        <v>4800</v>
      </c>
      <c r="K103" s="666">
        <v>2261</v>
      </c>
    </row>
    <row r="104" spans="1:11" ht="14.4" customHeight="1" x14ac:dyDescent="0.3">
      <c r="A104" s="661" t="s">
        <v>595</v>
      </c>
      <c r="B104" s="662" t="s">
        <v>3182</v>
      </c>
      <c r="C104" s="663" t="s">
        <v>600</v>
      </c>
      <c r="D104" s="664" t="s">
        <v>3183</v>
      </c>
      <c r="E104" s="663" t="s">
        <v>6688</v>
      </c>
      <c r="F104" s="664" t="s">
        <v>6689</v>
      </c>
      <c r="G104" s="663" t="s">
        <v>5882</v>
      </c>
      <c r="H104" s="663" t="s">
        <v>5883</v>
      </c>
      <c r="I104" s="665">
        <v>4.03</v>
      </c>
      <c r="J104" s="665">
        <v>450</v>
      </c>
      <c r="K104" s="666">
        <v>1813.5</v>
      </c>
    </row>
    <row r="105" spans="1:11" ht="14.4" customHeight="1" x14ac:dyDescent="0.3">
      <c r="A105" s="661" t="s">
        <v>595</v>
      </c>
      <c r="B105" s="662" t="s">
        <v>3182</v>
      </c>
      <c r="C105" s="663" t="s">
        <v>600</v>
      </c>
      <c r="D105" s="664" t="s">
        <v>3183</v>
      </c>
      <c r="E105" s="663" t="s">
        <v>6688</v>
      </c>
      <c r="F105" s="664" t="s">
        <v>6689</v>
      </c>
      <c r="G105" s="663" t="s">
        <v>5884</v>
      </c>
      <c r="H105" s="663" t="s">
        <v>5885</v>
      </c>
      <c r="I105" s="665">
        <v>2.6</v>
      </c>
      <c r="J105" s="665">
        <v>100</v>
      </c>
      <c r="K105" s="666">
        <v>260</v>
      </c>
    </row>
    <row r="106" spans="1:11" ht="14.4" customHeight="1" x14ac:dyDescent="0.3">
      <c r="A106" s="661" t="s">
        <v>595</v>
      </c>
      <c r="B106" s="662" t="s">
        <v>3182</v>
      </c>
      <c r="C106" s="663" t="s">
        <v>600</v>
      </c>
      <c r="D106" s="664" t="s">
        <v>3183</v>
      </c>
      <c r="E106" s="663" t="s">
        <v>6688</v>
      </c>
      <c r="F106" s="664" t="s">
        <v>6689</v>
      </c>
      <c r="G106" s="663" t="s">
        <v>5886</v>
      </c>
      <c r="H106" s="663" t="s">
        <v>5887</v>
      </c>
      <c r="I106" s="665">
        <v>159.27125000000001</v>
      </c>
      <c r="J106" s="665">
        <v>112</v>
      </c>
      <c r="K106" s="666">
        <v>17840.859999999997</v>
      </c>
    </row>
    <row r="107" spans="1:11" ht="14.4" customHeight="1" x14ac:dyDescent="0.3">
      <c r="A107" s="661" t="s">
        <v>595</v>
      </c>
      <c r="B107" s="662" t="s">
        <v>3182</v>
      </c>
      <c r="C107" s="663" t="s">
        <v>600</v>
      </c>
      <c r="D107" s="664" t="s">
        <v>3183</v>
      </c>
      <c r="E107" s="663" t="s">
        <v>6688</v>
      </c>
      <c r="F107" s="664" t="s">
        <v>6689</v>
      </c>
      <c r="G107" s="663" t="s">
        <v>5888</v>
      </c>
      <c r="H107" s="663" t="s">
        <v>5889</v>
      </c>
      <c r="I107" s="665">
        <v>153.19999999999999</v>
      </c>
      <c r="J107" s="665">
        <v>2</v>
      </c>
      <c r="K107" s="666">
        <v>306.39999999999998</v>
      </c>
    </row>
    <row r="108" spans="1:11" ht="14.4" customHeight="1" x14ac:dyDescent="0.3">
      <c r="A108" s="661" t="s">
        <v>595</v>
      </c>
      <c r="B108" s="662" t="s">
        <v>3182</v>
      </c>
      <c r="C108" s="663" t="s">
        <v>600</v>
      </c>
      <c r="D108" s="664" t="s">
        <v>3183</v>
      </c>
      <c r="E108" s="663" t="s">
        <v>6688</v>
      </c>
      <c r="F108" s="664" t="s">
        <v>6689</v>
      </c>
      <c r="G108" s="663" t="s">
        <v>5890</v>
      </c>
      <c r="H108" s="663" t="s">
        <v>5891</v>
      </c>
      <c r="I108" s="665">
        <v>1072.0599999999997</v>
      </c>
      <c r="J108" s="665">
        <v>40</v>
      </c>
      <c r="K108" s="666">
        <v>42882.400000000001</v>
      </c>
    </row>
    <row r="109" spans="1:11" ht="14.4" customHeight="1" x14ac:dyDescent="0.3">
      <c r="A109" s="661" t="s">
        <v>595</v>
      </c>
      <c r="B109" s="662" t="s">
        <v>3182</v>
      </c>
      <c r="C109" s="663" t="s">
        <v>600</v>
      </c>
      <c r="D109" s="664" t="s">
        <v>3183</v>
      </c>
      <c r="E109" s="663" t="s">
        <v>6688</v>
      </c>
      <c r="F109" s="664" t="s">
        <v>6689</v>
      </c>
      <c r="G109" s="663" t="s">
        <v>5892</v>
      </c>
      <c r="H109" s="663" t="s">
        <v>5893</v>
      </c>
      <c r="I109" s="665">
        <v>2.34</v>
      </c>
      <c r="J109" s="665">
        <v>240</v>
      </c>
      <c r="K109" s="666">
        <v>561.75</v>
      </c>
    </row>
    <row r="110" spans="1:11" ht="14.4" customHeight="1" x14ac:dyDescent="0.3">
      <c r="A110" s="661" t="s">
        <v>595</v>
      </c>
      <c r="B110" s="662" t="s">
        <v>3182</v>
      </c>
      <c r="C110" s="663" t="s">
        <v>600</v>
      </c>
      <c r="D110" s="664" t="s">
        <v>3183</v>
      </c>
      <c r="E110" s="663" t="s">
        <v>6688</v>
      </c>
      <c r="F110" s="664" t="s">
        <v>6689</v>
      </c>
      <c r="G110" s="663" t="s">
        <v>5894</v>
      </c>
      <c r="H110" s="663" t="s">
        <v>5895</v>
      </c>
      <c r="I110" s="665">
        <v>168.19</v>
      </c>
      <c r="J110" s="665">
        <v>10</v>
      </c>
      <c r="K110" s="666">
        <v>1681.9</v>
      </c>
    </row>
    <row r="111" spans="1:11" ht="14.4" customHeight="1" x14ac:dyDescent="0.3">
      <c r="A111" s="661" t="s">
        <v>595</v>
      </c>
      <c r="B111" s="662" t="s">
        <v>3182</v>
      </c>
      <c r="C111" s="663" t="s">
        <v>600</v>
      </c>
      <c r="D111" s="664" t="s">
        <v>3183</v>
      </c>
      <c r="E111" s="663" t="s">
        <v>6688</v>
      </c>
      <c r="F111" s="664" t="s">
        <v>6689</v>
      </c>
      <c r="G111" s="663" t="s">
        <v>5896</v>
      </c>
      <c r="H111" s="663" t="s">
        <v>5897</v>
      </c>
      <c r="I111" s="665">
        <v>618.08000000000004</v>
      </c>
      <c r="J111" s="665">
        <v>1</v>
      </c>
      <c r="K111" s="666">
        <v>618.08000000000004</v>
      </c>
    </row>
    <row r="112" spans="1:11" ht="14.4" customHeight="1" x14ac:dyDescent="0.3">
      <c r="A112" s="661" t="s">
        <v>595</v>
      </c>
      <c r="B112" s="662" t="s">
        <v>3182</v>
      </c>
      <c r="C112" s="663" t="s">
        <v>600</v>
      </c>
      <c r="D112" s="664" t="s">
        <v>3183</v>
      </c>
      <c r="E112" s="663" t="s">
        <v>6688</v>
      </c>
      <c r="F112" s="664" t="s">
        <v>6689</v>
      </c>
      <c r="G112" s="663" t="s">
        <v>5898</v>
      </c>
      <c r="H112" s="663" t="s">
        <v>5899</v>
      </c>
      <c r="I112" s="665">
        <v>168.19</v>
      </c>
      <c r="J112" s="665">
        <v>10</v>
      </c>
      <c r="K112" s="666">
        <v>1681.9</v>
      </c>
    </row>
    <row r="113" spans="1:11" ht="14.4" customHeight="1" x14ac:dyDescent="0.3">
      <c r="A113" s="661" t="s">
        <v>595</v>
      </c>
      <c r="B113" s="662" t="s">
        <v>3182</v>
      </c>
      <c r="C113" s="663" t="s">
        <v>600</v>
      </c>
      <c r="D113" s="664" t="s">
        <v>3183</v>
      </c>
      <c r="E113" s="663" t="s">
        <v>6688</v>
      </c>
      <c r="F113" s="664" t="s">
        <v>6689</v>
      </c>
      <c r="G113" s="663" t="s">
        <v>5900</v>
      </c>
      <c r="H113" s="663" t="s">
        <v>5901</v>
      </c>
      <c r="I113" s="665">
        <v>168.19</v>
      </c>
      <c r="J113" s="665">
        <v>10</v>
      </c>
      <c r="K113" s="666">
        <v>1681.9</v>
      </c>
    </row>
    <row r="114" spans="1:11" ht="14.4" customHeight="1" x14ac:dyDescent="0.3">
      <c r="A114" s="661" t="s">
        <v>595</v>
      </c>
      <c r="B114" s="662" t="s">
        <v>3182</v>
      </c>
      <c r="C114" s="663" t="s">
        <v>600</v>
      </c>
      <c r="D114" s="664" t="s">
        <v>3183</v>
      </c>
      <c r="E114" s="663" t="s">
        <v>6688</v>
      </c>
      <c r="F114" s="664" t="s">
        <v>6689</v>
      </c>
      <c r="G114" s="663" t="s">
        <v>5902</v>
      </c>
      <c r="H114" s="663" t="s">
        <v>5903</v>
      </c>
      <c r="I114" s="665">
        <v>9.5966666666666658</v>
      </c>
      <c r="J114" s="665">
        <v>401</v>
      </c>
      <c r="K114" s="666">
        <v>3847.6</v>
      </c>
    </row>
    <row r="115" spans="1:11" ht="14.4" customHeight="1" x14ac:dyDescent="0.3">
      <c r="A115" s="661" t="s">
        <v>595</v>
      </c>
      <c r="B115" s="662" t="s">
        <v>3182</v>
      </c>
      <c r="C115" s="663" t="s">
        <v>600</v>
      </c>
      <c r="D115" s="664" t="s">
        <v>3183</v>
      </c>
      <c r="E115" s="663" t="s">
        <v>6688</v>
      </c>
      <c r="F115" s="664" t="s">
        <v>6689</v>
      </c>
      <c r="G115" s="663" t="s">
        <v>5904</v>
      </c>
      <c r="H115" s="663" t="s">
        <v>5905</v>
      </c>
      <c r="I115" s="665">
        <v>9.2000000000000011</v>
      </c>
      <c r="J115" s="665">
        <v>1400</v>
      </c>
      <c r="K115" s="666">
        <v>12880</v>
      </c>
    </row>
    <row r="116" spans="1:11" ht="14.4" customHeight="1" x14ac:dyDescent="0.3">
      <c r="A116" s="661" t="s">
        <v>595</v>
      </c>
      <c r="B116" s="662" t="s">
        <v>3182</v>
      </c>
      <c r="C116" s="663" t="s">
        <v>600</v>
      </c>
      <c r="D116" s="664" t="s">
        <v>3183</v>
      </c>
      <c r="E116" s="663" t="s">
        <v>6688</v>
      </c>
      <c r="F116" s="664" t="s">
        <v>6689</v>
      </c>
      <c r="G116" s="663" t="s">
        <v>5906</v>
      </c>
      <c r="H116" s="663" t="s">
        <v>5907</v>
      </c>
      <c r="I116" s="665">
        <v>172.5</v>
      </c>
      <c r="J116" s="665">
        <v>2</v>
      </c>
      <c r="K116" s="666">
        <v>345</v>
      </c>
    </row>
    <row r="117" spans="1:11" ht="14.4" customHeight="1" x14ac:dyDescent="0.3">
      <c r="A117" s="661" t="s">
        <v>595</v>
      </c>
      <c r="B117" s="662" t="s">
        <v>3182</v>
      </c>
      <c r="C117" s="663" t="s">
        <v>600</v>
      </c>
      <c r="D117" s="664" t="s">
        <v>3183</v>
      </c>
      <c r="E117" s="663" t="s">
        <v>6688</v>
      </c>
      <c r="F117" s="664" t="s">
        <v>6689</v>
      </c>
      <c r="G117" s="663" t="s">
        <v>5908</v>
      </c>
      <c r="H117" s="663" t="s">
        <v>5909</v>
      </c>
      <c r="I117" s="665">
        <v>75.459999999999994</v>
      </c>
      <c r="J117" s="665">
        <v>30</v>
      </c>
      <c r="K117" s="666">
        <v>2263.94</v>
      </c>
    </row>
    <row r="118" spans="1:11" ht="14.4" customHeight="1" x14ac:dyDescent="0.3">
      <c r="A118" s="661" t="s">
        <v>595</v>
      </c>
      <c r="B118" s="662" t="s">
        <v>3182</v>
      </c>
      <c r="C118" s="663" t="s">
        <v>600</v>
      </c>
      <c r="D118" s="664" t="s">
        <v>3183</v>
      </c>
      <c r="E118" s="663" t="s">
        <v>6688</v>
      </c>
      <c r="F118" s="664" t="s">
        <v>6689</v>
      </c>
      <c r="G118" s="663" t="s">
        <v>5910</v>
      </c>
      <c r="H118" s="663" t="s">
        <v>5911</v>
      </c>
      <c r="I118" s="665">
        <v>37.75</v>
      </c>
      <c r="J118" s="665">
        <v>120</v>
      </c>
      <c r="K118" s="666">
        <v>4530.2999999999993</v>
      </c>
    </row>
    <row r="119" spans="1:11" ht="14.4" customHeight="1" x14ac:dyDescent="0.3">
      <c r="A119" s="661" t="s">
        <v>595</v>
      </c>
      <c r="B119" s="662" t="s">
        <v>3182</v>
      </c>
      <c r="C119" s="663" t="s">
        <v>600</v>
      </c>
      <c r="D119" s="664" t="s">
        <v>3183</v>
      </c>
      <c r="E119" s="663" t="s">
        <v>6688</v>
      </c>
      <c r="F119" s="664" t="s">
        <v>6689</v>
      </c>
      <c r="G119" s="663" t="s">
        <v>5912</v>
      </c>
      <c r="H119" s="663" t="s">
        <v>5913</v>
      </c>
      <c r="I119" s="665">
        <v>149.79</v>
      </c>
      <c r="J119" s="665">
        <v>5</v>
      </c>
      <c r="K119" s="666">
        <v>748.95</v>
      </c>
    </row>
    <row r="120" spans="1:11" ht="14.4" customHeight="1" x14ac:dyDescent="0.3">
      <c r="A120" s="661" t="s">
        <v>595</v>
      </c>
      <c r="B120" s="662" t="s">
        <v>3182</v>
      </c>
      <c r="C120" s="663" t="s">
        <v>600</v>
      </c>
      <c r="D120" s="664" t="s">
        <v>3183</v>
      </c>
      <c r="E120" s="663" t="s">
        <v>6688</v>
      </c>
      <c r="F120" s="664" t="s">
        <v>6689</v>
      </c>
      <c r="G120" s="663" t="s">
        <v>5914</v>
      </c>
      <c r="H120" s="663" t="s">
        <v>5915</v>
      </c>
      <c r="I120" s="665">
        <v>62.92</v>
      </c>
      <c r="J120" s="665">
        <v>50</v>
      </c>
      <c r="K120" s="666">
        <v>3146</v>
      </c>
    </row>
    <row r="121" spans="1:11" ht="14.4" customHeight="1" x14ac:dyDescent="0.3">
      <c r="A121" s="661" t="s">
        <v>595</v>
      </c>
      <c r="B121" s="662" t="s">
        <v>3182</v>
      </c>
      <c r="C121" s="663" t="s">
        <v>600</v>
      </c>
      <c r="D121" s="664" t="s">
        <v>3183</v>
      </c>
      <c r="E121" s="663" t="s">
        <v>6688</v>
      </c>
      <c r="F121" s="664" t="s">
        <v>6689</v>
      </c>
      <c r="G121" s="663" t="s">
        <v>5916</v>
      </c>
      <c r="H121" s="663" t="s">
        <v>5917</v>
      </c>
      <c r="I121" s="665">
        <v>3.41</v>
      </c>
      <c r="J121" s="665">
        <v>720</v>
      </c>
      <c r="K121" s="666">
        <v>2452.8000000000002</v>
      </c>
    </row>
    <row r="122" spans="1:11" ht="14.4" customHeight="1" x14ac:dyDescent="0.3">
      <c r="A122" s="661" t="s">
        <v>595</v>
      </c>
      <c r="B122" s="662" t="s">
        <v>3182</v>
      </c>
      <c r="C122" s="663" t="s">
        <v>600</v>
      </c>
      <c r="D122" s="664" t="s">
        <v>3183</v>
      </c>
      <c r="E122" s="663" t="s">
        <v>6688</v>
      </c>
      <c r="F122" s="664" t="s">
        <v>6689</v>
      </c>
      <c r="G122" s="663" t="s">
        <v>5918</v>
      </c>
      <c r="H122" s="663" t="s">
        <v>5919</v>
      </c>
      <c r="I122" s="665">
        <v>3.39</v>
      </c>
      <c r="J122" s="665">
        <v>160</v>
      </c>
      <c r="K122" s="666">
        <v>542.4</v>
      </c>
    </row>
    <row r="123" spans="1:11" ht="14.4" customHeight="1" x14ac:dyDescent="0.3">
      <c r="A123" s="661" t="s">
        <v>595</v>
      </c>
      <c r="B123" s="662" t="s">
        <v>3182</v>
      </c>
      <c r="C123" s="663" t="s">
        <v>600</v>
      </c>
      <c r="D123" s="664" t="s">
        <v>3183</v>
      </c>
      <c r="E123" s="663" t="s">
        <v>6688</v>
      </c>
      <c r="F123" s="664" t="s">
        <v>6689</v>
      </c>
      <c r="G123" s="663" t="s">
        <v>5920</v>
      </c>
      <c r="H123" s="663" t="s">
        <v>5921</v>
      </c>
      <c r="I123" s="665">
        <v>6.06</v>
      </c>
      <c r="J123" s="665">
        <v>20</v>
      </c>
      <c r="K123" s="666">
        <v>121.2</v>
      </c>
    </row>
    <row r="124" spans="1:11" ht="14.4" customHeight="1" x14ac:dyDescent="0.3">
      <c r="A124" s="661" t="s">
        <v>595</v>
      </c>
      <c r="B124" s="662" t="s">
        <v>3182</v>
      </c>
      <c r="C124" s="663" t="s">
        <v>600</v>
      </c>
      <c r="D124" s="664" t="s">
        <v>3183</v>
      </c>
      <c r="E124" s="663" t="s">
        <v>6688</v>
      </c>
      <c r="F124" s="664" t="s">
        <v>6689</v>
      </c>
      <c r="G124" s="663" t="s">
        <v>5922</v>
      </c>
      <c r="H124" s="663" t="s">
        <v>5923</v>
      </c>
      <c r="I124" s="665">
        <v>9.44</v>
      </c>
      <c r="J124" s="665">
        <v>400</v>
      </c>
      <c r="K124" s="666">
        <v>3776</v>
      </c>
    </row>
    <row r="125" spans="1:11" ht="14.4" customHeight="1" x14ac:dyDescent="0.3">
      <c r="A125" s="661" t="s">
        <v>595</v>
      </c>
      <c r="B125" s="662" t="s">
        <v>3182</v>
      </c>
      <c r="C125" s="663" t="s">
        <v>600</v>
      </c>
      <c r="D125" s="664" t="s">
        <v>3183</v>
      </c>
      <c r="E125" s="663" t="s">
        <v>6690</v>
      </c>
      <c r="F125" s="664" t="s">
        <v>6691</v>
      </c>
      <c r="G125" s="663" t="s">
        <v>5924</v>
      </c>
      <c r="H125" s="663" t="s">
        <v>5925</v>
      </c>
      <c r="I125" s="665">
        <v>442.39</v>
      </c>
      <c r="J125" s="665">
        <v>40</v>
      </c>
      <c r="K125" s="666">
        <v>17695.52</v>
      </c>
    </row>
    <row r="126" spans="1:11" ht="14.4" customHeight="1" x14ac:dyDescent="0.3">
      <c r="A126" s="661" t="s">
        <v>595</v>
      </c>
      <c r="B126" s="662" t="s">
        <v>3182</v>
      </c>
      <c r="C126" s="663" t="s">
        <v>600</v>
      </c>
      <c r="D126" s="664" t="s">
        <v>3183</v>
      </c>
      <c r="E126" s="663" t="s">
        <v>6690</v>
      </c>
      <c r="F126" s="664" t="s">
        <v>6691</v>
      </c>
      <c r="G126" s="663" t="s">
        <v>5924</v>
      </c>
      <c r="H126" s="663" t="s">
        <v>5926</v>
      </c>
      <c r="I126" s="665">
        <v>442.39</v>
      </c>
      <c r="J126" s="665">
        <v>20</v>
      </c>
      <c r="K126" s="666">
        <v>8847.76</v>
      </c>
    </row>
    <row r="127" spans="1:11" ht="14.4" customHeight="1" x14ac:dyDescent="0.3">
      <c r="A127" s="661" t="s">
        <v>595</v>
      </c>
      <c r="B127" s="662" t="s">
        <v>3182</v>
      </c>
      <c r="C127" s="663" t="s">
        <v>600</v>
      </c>
      <c r="D127" s="664" t="s">
        <v>3183</v>
      </c>
      <c r="E127" s="663" t="s">
        <v>6690</v>
      </c>
      <c r="F127" s="664" t="s">
        <v>6691</v>
      </c>
      <c r="G127" s="663" t="s">
        <v>5927</v>
      </c>
      <c r="H127" s="663" t="s">
        <v>5928</v>
      </c>
      <c r="I127" s="665">
        <v>267.78666666666669</v>
      </c>
      <c r="J127" s="665">
        <v>30</v>
      </c>
      <c r="K127" s="666">
        <v>8033.6</v>
      </c>
    </row>
    <row r="128" spans="1:11" ht="14.4" customHeight="1" x14ac:dyDescent="0.3">
      <c r="A128" s="661" t="s">
        <v>595</v>
      </c>
      <c r="B128" s="662" t="s">
        <v>3182</v>
      </c>
      <c r="C128" s="663" t="s">
        <v>600</v>
      </c>
      <c r="D128" s="664" t="s">
        <v>3183</v>
      </c>
      <c r="E128" s="663" t="s">
        <v>6690</v>
      </c>
      <c r="F128" s="664" t="s">
        <v>6691</v>
      </c>
      <c r="G128" s="663" t="s">
        <v>5927</v>
      </c>
      <c r="H128" s="663" t="s">
        <v>5929</v>
      </c>
      <c r="I128" s="665">
        <v>267.77999999999997</v>
      </c>
      <c r="J128" s="665">
        <v>10</v>
      </c>
      <c r="K128" s="666">
        <v>2677.8</v>
      </c>
    </row>
    <row r="129" spans="1:11" ht="14.4" customHeight="1" x14ac:dyDescent="0.3">
      <c r="A129" s="661" t="s">
        <v>595</v>
      </c>
      <c r="B129" s="662" t="s">
        <v>3182</v>
      </c>
      <c r="C129" s="663" t="s">
        <v>600</v>
      </c>
      <c r="D129" s="664" t="s">
        <v>3183</v>
      </c>
      <c r="E129" s="663" t="s">
        <v>6692</v>
      </c>
      <c r="F129" s="664" t="s">
        <v>6693</v>
      </c>
      <c r="G129" s="663" t="s">
        <v>5930</v>
      </c>
      <c r="H129" s="663" t="s">
        <v>5931</v>
      </c>
      <c r="I129" s="665">
        <v>8.17</v>
      </c>
      <c r="J129" s="665">
        <v>3400</v>
      </c>
      <c r="K129" s="666">
        <v>27778</v>
      </c>
    </row>
    <row r="130" spans="1:11" ht="14.4" customHeight="1" x14ac:dyDescent="0.3">
      <c r="A130" s="661" t="s">
        <v>595</v>
      </c>
      <c r="B130" s="662" t="s">
        <v>3182</v>
      </c>
      <c r="C130" s="663" t="s">
        <v>600</v>
      </c>
      <c r="D130" s="664" t="s">
        <v>3183</v>
      </c>
      <c r="E130" s="663" t="s">
        <v>6692</v>
      </c>
      <c r="F130" s="664" t="s">
        <v>6693</v>
      </c>
      <c r="G130" s="663" t="s">
        <v>5932</v>
      </c>
      <c r="H130" s="663" t="s">
        <v>5933</v>
      </c>
      <c r="I130" s="665">
        <v>12.703333333333333</v>
      </c>
      <c r="J130" s="665">
        <v>35</v>
      </c>
      <c r="K130" s="666">
        <v>444.6</v>
      </c>
    </row>
    <row r="131" spans="1:11" ht="14.4" customHeight="1" x14ac:dyDescent="0.3">
      <c r="A131" s="661" t="s">
        <v>595</v>
      </c>
      <c r="B131" s="662" t="s">
        <v>3182</v>
      </c>
      <c r="C131" s="663" t="s">
        <v>600</v>
      </c>
      <c r="D131" s="664" t="s">
        <v>3183</v>
      </c>
      <c r="E131" s="663" t="s">
        <v>6692</v>
      </c>
      <c r="F131" s="664" t="s">
        <v>6693</v>
      </c>
      <c r="G131" s="663" t="s">
        <v>5934</v>
      </c>
      <c r="H131" s="663" t="s">
        <v>5935</v>
      </c>
      <c r="I131" s="665">
        <v>7.01</v>
      </c>
      <c r="J131" s="665">
        <v>10</v>
      </c>
      <c r="K131" s="666">
        <v>70.099999999999994</v>
      </c>
    </row>
    <row r="132" spans="1:11" ht="14.4" customHeight="1" x14ac:dyDescent="0.3">
      <c r="A132" s="661" t="s">
        <v>595</v>
      </c>
      <c r="B132" s="662" t="s">
        <v>3182</v>
      </c>
      <c r="C132" s="663" t="s">
        <v>600</v>
      </c>
      <c r="D132" s="664" t="s">
        <v>3183</v>
      </c>
      <c r="E132" s="663" t="s">
        <v>6694</v>
      </c>
      <c r="F132" s="664" t="s">
        <v>6695</v>
      </c>
      <c r="G132" s="663" t="s">
        <v>5936</v>
      </c>
      <c r="H132" s="663" t="s">
        <v>5937</v>
      </c>
      <c r="I132" s="665">
        <v>0.3</v>
      </c>
      <c r="J132" s="665">
        <v>100</v>
      </c>
      <c r="K132" s="666">
        <v>30</v>
      </c>
    </row>
    <row r="133" spans="1:11" ht="14.4" customHeight="1" x14ac:dyDescent="0.3">
      <c r="A133" s="661" t="s">
        <v>595</v>
      </c>
      <c r="B133" s="662" t="s">
        <v>3182</v>
      </c>
      <c r="C133" s="663" t="s">
        <v>600</v>
      </c>
      <c r="D133" s="664" t="s">
        <v>3183</v>
      </c>
      <c r="E133" s="663" t="s">
        <v>6694</v>
      </c>
      <c r="F133" s="664" t="s">
        <v>6695</v>
      </c>
      <c r="G133" s="663" t="s">
        <v>5938</v>
      </c>
      <c r="H133" s="663" t="s">
        <v>5939</v>
      </c>
      <c r="I133" s="665">
        <v>0.30142857142857143</v>
      </c>
      <c r="J133" s="665">
        <v>1000</v>
      </c>
      <c r="K133" s="666">
        <v>301</v>
      </c>
    </row>
    <row r="134" spans="1:11" ht="14.4" customHeight="1" x14ac:dyDescent="0.3">
      <c r="A134" s="661" t="s">
        <v>595</v>
      </c>
      <c r="B134" s="662" t="s">
        <v>3182</v>
      </c>
      <c r="C134" s="663" t="s">
        <v>600</v>
      </c>
      <c r="D134" s="664" t="s">
        <v>3183</v>
      </c>
      <c r="E134" s="663" t="s">
        <v>6694</v>
      </c>
      <c r="F134" s="664" t="s">
        <v>6695</v>
      </c>
      <c r="G134" s="663" t="s">
        <v>5940</v>
      </c>
      <c r="H134" s="663" t="s">
        <v>5941</v>
      </c>
      <c r="I134" s="665">
        <v>0.3</v>
      </c>
      <c r="J134" s="665">
        <v>1600</v>
      </c>
      <c r="K134" s="666">
        <v>480</v>
      </c>
    </row>
    <row r="135" spans="1:11" ht="14.4" customHeight="1" x14ac:dyDescent="0.3">
      <c r="A135" s="661" t="s">
        <v>595</v>
      </c>
      <c r="B135" s="662" t="s">
        <v>3182</v>
      </c>
      <c r="C135" s="663" t="s">
        <v>600</v>
      </c>
      <c r="D135" s="664" t="s">
        <v>3183</v>
      </c>
      <c r="E135" s="663" t="s">
        <v>6694</v>
      </c>
      <c r="F135" s="664" t="s">
        <v>6695</v>
      </c>
      <c r="G135" s="663" t="s">
        <v>5942</v>
      </c>
      <c r="H135" s="663" t="s">
        <v>5943</v>
      </c>
      <c r="I135" s="665">
        <v>0.3</v>
      </c>
      <c r="J135" s="665">
        <v>200</v>
      </c>
      <c r="K135" s="666">
        <v>60</v>
      </c>
    </row>
    <row r="136" spans="1:11" ht="14.4" customHeight="1" x14ac:dyDescent="0.3">
      <c r="A136" s="661" t="s">
        <v>595</v>
      </c>
      <c r="B136" s="662" t="s">
        <v>3182</v>
      </c>
      <c r="C136" s="663" t="s">
        <v>600</v>
      </c>
      <c r="D136" s="664" t="s">
        <v>3183</v>
      </c>
      <c r="E136" s="663" t="s">
        <v>6694</v>
      </c>
      <c r="F136" s="664" t="s">
        <v>6695</v>
      </c>
      <c r="G136" s="663" t="s">
        <v>5944</v>
      </c>
      <c r="H136" s="663" t="s">
        <v>5945</v>
      </c>
      <c r="I136" s="665">
        <v>0.47857142857142854</v>
      </c>
      <c r="J136" s="665">
        <v>1400</v>
      </c>
      <c r="K136" s="666">
        <v>670</v>
      </c>
    </row>
    <row r="137" spans="1:11" ht="14.4" customHeight="1" x14ac:dyDescent="0.3">
      <c r="A137" s="661" t="s">
        <v>595</v>
      </c>
      <c r="B137" s="662" t="s">
        <v>3182</v>
      </c>
      <c r="C137" s="663" t="s">
        <v>600</v>
      </c>
      <c r="D137" s="664" t="s">
        <v>3183</v>
      </c>
      <c r="E137" s="663" t="s">
        <v>6694</v>
      </c>
      <c r="F137" s="664" t="s">
        <v>6695</v>
      </c>
      <c r="G137" s="663" t="s">
        <v>5946</v>
      </c>
      <c r="H137" s="663" t="s">
        <v>5947</v>
      </c>
      <c r="I137" s="665">
        <v>0.48555555555555546</v>
      </c>
      <c r="J137" s="665">
        <v>9000</v>
      </c>
      <c r="K137" s="666">
        <v>4370</v>
      </c>
    </row>
    <row r="138" spans="1:11" ht="14.4" customHeight="1" x14ac:dyDescent="0.3">
      <c r="A138" s="661" t="s">
        <v>595</v>
      </c>
      <c r="B138" s="662" t="s">
        <v>3182</v>
      </c>
      <c r="C138" s="663" t="s">
        <v>600</v>
      </c>
      <c r="D138" s="664" t="s">
        <v>3183</v>
      </c>
      <c r="E138" s="663" t="s">
        <v>6694</v>
      </c>
      <c r="F138" s="664" t="s">
        <v>6695</v>
      </c>
      <c r="G138" s="663" t="s">
        <v>5948</v>
      </c>
      <c r="H138" s="663" t="s">
        <v>5949</v>
      </c>
      <c r="I138" s="665">
        <v>1.8</v>
      </c>
      <c r="J138" s="665">
        <v>100</v>
      </c>
      <c r="K138" s="666">
        <v>180</v>
      </c>
    </row>
    <row r="139" spans="1:11" ht="14.4" customHeight="1" x14ac:dyDescent="0.3">
      <c r="A139" s="661" t="s">
        <v>595</v>
      </c>
      <c r="B139" s="662" t="s">
        <v>3182</v>
      </c>
      <c r="C139" s="663" t="s">
        <v>600</v>
      </c>
      <c r="D139" s="664" t="s">
        <v>3183</v>
      </c>
      <c r="E139" s="663" t="s">
        <v>6694</v>
      </c>
      <c r="F139" s="664" t="s">
        <v>6695</v>
      </c>
      <c r="G139" s="663" t="s">
        <v>5950</v>
      </c>
      <c r="H139" s="663" t="s">
        <v>5951</v>
      </c>
      <c r="I139" s="665">
        <v>1.791666666666667</v>
      </c>
      <c r="J139" s="665">
        <v>900</v>
      </c>
      <c r="K139" s="666">
        <v>1611</v>
      </c>
    </row>
    <row r="140" spans="1:11" ht="14.4" customHeight="1" x14ac:dyDescent="0.3">
      <c r="A140" s="661" t="s">
        <v>595</v>
      </c>
      <c r="B140" s="662" t="s">
        <v>3182</v>
      </c>
      <c r="C140" s="663" t="s">
        <v>600</v>
      </c>
      <c r="D140" s="664" t="s">
        <v>3183</v>
      </c>
      <c r="E140" s="663" t="s">
        <v>6696</v>
      </c>
      <c r="F140" s="664" t="s">
        <v>6697</v>
      </c>
      <c r="G140" s="663" t="s">
        <v>5952</v>
      </c>
      <c r="H140" s="663" t="s">
        <v>5953</v>
      </c>
      <c r="I140" s="665">
        <v>0.71</v>
      </c>
      <c r="J140" s="665">
        <v>25000</v>
      </c>
      <c r="K140" s="666">
        <v>17750</v>
      </c>
    </row>
    <row r="141" spans="1:11" ht="14.4" customHeight="1" x14ac:dyDescent="0.3">
      <c r="A141" s="661" t="s">
        <v>595</v>
      </c>
      <c r="B141" s="662" t="s">
        <v>3182</v>
      </c>
      <c r="C141" s="663" t="s">
        <v>600</v>
      </c>
      <c r="D141" s="664" t="s">
        <v>3183</v>
      </c>
      <c r="E141" s="663" t="s">
        <v>6696</v>
      </c>
      <c r="F141" s="664" t="s">
        <v>6697</v>
      </c>
      <c r="G141" s="663" t="s">
        <v>5954</v>
      </c>
      <c r="H141" s="663" t="s">
        <v>5955</v>
      </c>
      <c r="I141" s="665">
        <v>0.71</v>
      </c>
      <c r="J141" s="665">
        <v>10000</v>
      </c>
      <c r="K141" s="666">
        <v>7100</v>
      </c>
    </row>
    <row r="142" spans="1:11" ht="14.4" customHeight="1" x14ac:dyDescent="0.3">
      <c r="A142" s="661" t="s">
        <v>595</v>
      </c>
      <c r="B142" s="662" t="s">
        <v>3182</v>
      </c>
      <c r="C142" s="663" t="s">
        <v>600</v>
      </c>
      <c r="D142" s="664" t="s">
        <v>3183</v>
      </c>
      <c r="E142" s="663" t="s">
        <v>6696</v>
      </c>
      <c r="F142" s="664" t="s">
        <v>6697</v>
      </c>
      <c r="G142" s="663" t="s">
        <v>5956</v>
      </c>
      <c r="H142" s="663" t="s">
        <v>5957</v>
      </c>
      <c r="I142" s="665">
        <v>12.58</v>
      </c>
      <c r="J142" s="665">
        <v>40</v>
      </c>
      <c r="K142" s="666">
        <v>503.2</v>
      </c>
    </row>
    <row r="143" spans="1:11" ht="14.4" customHeight="1" x14ac:dyDescent="0.3">
      <c r="A143" s="661" t="s">
        <v>595</v>
      </c>
      <c r="B143" s="662" t="s">
        <v>3182</v>
      </c>
      <c r="C143" s="663" t="s">
        <v>600</v>
      </c>
      <c r="D143" s="664" t="s">
        <v>3183</v>
      </c>
      <c r="E143" s="663" t="s">
        <v>6698</v>
      </c>
      <c r="F143" s="664" t="s">
        <v>6699</v>
      </c>
      <c r="G143" s="663" t="s">
        <v>5958</v>
      </c>
      <c r="H143" s="663" t="s">
        <v>5959</v>
      </c>
      <c r="I143" s="665">
        <v>139.44</v>
      </c>
      <c r="J143" s="665">
        <v>18</v>
      </c>
      <c r="K143" s="666">
        <v>2509.92</v>
      </c>
    </row>
    <row r="144" spans="1:11" ht="14.4" customHeight="1" x14ac:dyDescent="0.3">
      <c r="A144" s="661" t="s">
        <v>595</v>
      </c>
      <c r="B144" s="662" t="s">
        <v>3182</v>
      </c>
      <c r="C144" s="663" t="s">
        <v>600</v>
      </c>
      <c r="D144" s="664" t="s">
        <v>3183</v>
      </c>
      <c r="E144" s="663" t="s">
        <v>6698</v>
      </c>
      <c r="F144" s="664" t="s">
        <v>6699</v>
      </c>
      <c r="G144" s="663" t="s">
        <v>5960</v>
      </c>
      <c r="H144" s="663" t="s">
        <v>5961</v>
      </c>
      <c r="I144" s="665">
        <v>139.44</v>
      </c>
      <c r="J144" s="665">
        <v>18</v>
      </c>
      <c r="K144" s="666">
        <v>2509.92</v>
      </c>
    </row>
    <row r="145" spans="1:11" ht="14.4" customHeight="1" x14ac:dyDescent="0.3">
      <c r="A145" s="661" t="s">
        <v>595</v>
      </c>
      <c r="B145" s="662" t="s">
        <v>3182</v>
      </c>
      <c r="C145" s="663" t="s">
        <v>600</v>
      </c>
      <c r="D145" s="664" t="s">
        <v>3183</v>
      </c>
      <c r="E145" s="663" t="s">
        <v>6700</v>
      </c>
      <c r="F145" s="664" t="s">
        <v>6701</v>
      </c>
      <c r="G145" s="663" t="s">
        <v>5962</v>
      </c>
      <c r="H145" s="663" t="s">
        <v>5963</v>
      </c>
      <c r="I145" s="665">
        <v>11.38</v>
      </c>
      <c r="J145" s="665">
        <v>900</v>
      </c>
      <c r="K145" s="666">
        <v>10242.19</v>
      </c>
    </row>
    <row r="146" spans="1:11" ht="14.4" customHeight="1" x14ac:dyDescent="0.3">
      <c r="A146" s="661" t="s">
        <v>595</v>
      </c>
      <c r="B146" s="662" t="s">
        <v>3182</v>
      </c>
      <c r="C146" s="663" t="s">
        <v>600</v>
      </c>
      <c r="D146" s="664" t="s">
        <v>3183</v>
      </c>
      <c r="E146" s="663" t="s">
        <v>6700</v>
      </c>
      <c r="F146" s="664" t="s">
        <v>6701</v>
      </c>
      <c r="G146" s="663" t="s">
        <v>5962</v>
      </c>
      <c r="H146" s="663" t="s">
        <v>5964</v>
      </c>
      <c r="I146" s="665">
        <v>15.57</v>
      </c>
      <c r="J146" s="665">
        <v>270</v>
      </c>
      <c r="K146" s="666">
        <v>4204.63</v>
      </c>
    </row>
    <row r="147" spans="1:11" ht="14.4" customHeight="1" x14ac:dyDescent="0.3">
      <c r="A147" s="661" t="s">
        <v>595</v>
      </c>
      <c r="B147" s="662" t="s">
        <v>3182</v>
      </c>
      <c r="C147" s="663" t="s">
        <v>605</v>
      </c>
      <c r="D147" s="664" t="s">
        <v>3184</v>
      </c>
      <c r="E147" s="663" t="s">
        <v>6686</v>
      </c>
      <c r="F147" s="664" t="s">
        <v>6687</v>
      </c>
      <c r="G147" s="663" t="s">
        <v>5965</v>
      </c>
      <c r="H147" s="663" t="s">
        <v>5966</v>
      </c>
      <c r="I147" s="665">
        <v>183.09</v>
      </c>
      <c r="J147" s="665">
        <v>1</v>
      </c>
      <c r="K147" s="666">
        <v>183.09</v>
      </c>
    </row>
    <row r="148" spans="1:11" ht="14.4" customHeight="1" x14ac:dyDescent="0.3">
      <c r="A148" s="661" t="s">
        <v>595</v>
      </c>
      <c r="B148" s="662" t="s">
        <v>3182</v>
      </c>
      <c r="C148" s="663" t="s">
        <v>605</v>
      </c>
      <c r="D148" s="664" t="s">
        <v>3184</v>
      </c>
      <c r="E148" s="663" t="s">
        <v>6686</v>
      </c>
      <c r="F148" s="664" t="s">
        <v>6687</v>
      </c>
      <c r="G148" s="663" t="s">
        <v>5967</v>
      </c>
      <c r="H148" s="663" t="s">
        <v>5968</v>
      </c>
      <c r="I148" s="665">
        <v>0.39</v>
      </c>
      <c r="J148" s="665">
        <v>1000</v>
      </c>
      <c r="K148" s="666">
        <v>390</v>
      </c>
    </row>
    <row r="149" spans="1:11" ht="14.4" customHeight="1" x14ac:dyDescent="0.3">
      <c r="A149" s="661" t="s">
        <v>595</v>
      </c>
      <c r="B149" s="662" t="s">
        <v>3182</v>
      </c>
      <c r="C149" s="663" t="s">
        <v>605</v>
      </c>
      <c r="D149" s="664" t="s">
        <v>3184</v>
      </c>
      <c r="E149" s="663" t="s">
        <v>6686</v>
      </c>
      <c r="F149" s="664" t="s">
        <v>6687</v>
      </c>
      <c r="G149" s="663" t="s">
        <v>5969</v>
      </c>
      <c r="H149" s="663" t="s">
        <v>5970</v>
      </c>
      <c r="I149" s="665">
        <v>2.4700000000000002</v>
      </c>
      <c r="J149" s="665">
        <v>280</v>
      </c>
      <c r="K149" s="666">
        <v>692.4</v>
      </c>
    </row>
    <row r="150" spans="1:11" ht="14.4" customHeight="1" x14ac:dyDescent="0.3">
      <c r="A150" s="661" t="s">
        <v>595</v>
      </c>
      <c r="B150" s="662" t="s">
        <v>3182</v>
      </c>
      <c r="C150" s="663" t="s">
        <v>605</v>
      </c>
      <c r="D150" s="664" t="s">
        <v>3184</v>
      </c>
      <c r="E150" s="663" t="s">
        <v>6686</v>
      </c>
      <c r="F150" s="664" t="s">
        <v>6687</v>
      </c>
      <c r="G150" s="663" t="s">
        <v>5971</v>
      </c>
      <c r="H150" s="663" t="s">
        <v>5972</v>
      </c>
      <c r="I150" s="665">
        <v>3.2066666666666666</v>
      </c>
      <c r="J150" s="665">
        <v>240</v>
      </c>
      <c r="K150" s="666">
        <v>772.80000000000007</v>
      </c>
    </row>
    <row r="151" spans="1:11" ht="14.4" customHeight="1" x14ac:dyDescent="0.3">
      <c r="A151" s="661" t="s">
        <v>595</v>
      </c>
      <c r="B151" s="662" t="s">
        <v>3182</v>
      </c>
      <c r="C151" s="663" t="s">
        <v>605</v>
      </c>
      <c r="D151" s="664" t="s">
        <v>3184</v>
      </c>
      <c r="E151" s="663" t="s">
        <v>6686</v>
      </c>
      <c r="F151" s="664" t="s">
        <v>6687</v>
      </c>
      <c r="G151" s="663" t="s">
        <v>5690</v>
      </c>
      <c r="H151" s="663" t="s">
        <v>5691</v>
      </c>
      <c r="I151" s="665">
        <v>3.9066666666666667</v>
      </c>
      <c r="J151" s="665">
        <v>120</v>
      </c>
      <c r="K151" s="666">
        <v>468.8</v>
      </c>
    </row>
    <row r="152" spans="1:11" ht="14.4" customHeight="1" x14ac:dyDescent="0.3">
      <c r="A152" s="661" t="s">
        <v>595</v>
      </c>
      <c r="B152" s="662" t="s">
        <v>3182</v>
      </c>
      <c r="C152" s="663" t="s">
        <v>605</v>
      </c>
      <c r="D152" s="664" t="s">
        <v>3184</v>
      </c>
      <c r="E152" s="663" t="s">
        <v>6686</v>
      </c>
      <c r="F152" s="664" t="s">
        <v>6687</v>
      </c>
      <c r="G152" s="663" t="s">
        <v>5694</v>
      </c>
      <c r="H152" s="663" t="s">
        <v>5695</v>
      </c>
      <c r="I152" s="665">
        <v>10.89</v>
      </c>
      <c r="J152" s="665">
        <v>1</v>
      </c>
      <c r="K152" s="666">
        <v>10.89</v>
      </c>
    </row>
    <row r="153" spans="1:11" ht="14.4" customHeight="1" x14ac:dyDescent="0.3">
      <c r="A153" s="661" t="s">
        <v>595</v>
      </c>
      <c r="B153" s="662" t="s">
        <v>3182</v>
      </c>
      <c r="C153" s="663" t="s">
        <v>605</v>
      </c>
      <c r="D153" s="664" t="s">
        <v>3184</v>
      </c>
      <c r="E153" s="663" t="s">
        <v>6686</v>
      </c>
      <c r="F153" s="664" t="s">
        <v>6687</v>
      </c>
      <c r="G153" s="663" t="s">
        <v>5973</v>
      </c>
      <c r="H153" s="663" t="s">
        <v>5974</v>
      </c>
      <c r="I153" s="665">
        <v>210.64</v>
      </c>
      <c r="J153" s="665">
        <v>1</v>
      </c>
      <c r="K153" s="666">
        <v>210.64</v>
      </c>
    </row>
    <row r="154" spans="1:11" ht="14.4" customHeight="1" x14ac:dyDescent="0.3">
      <c r="A154" s="661" t="s">
        <v>595</v>
      </c>
      <c r="B154" s="662" t="s">
        <v>3182</v>
      </c>
      <c r="C154" s="663" t="s">
        <v>605</v>
      </c>
      <c r="D154" s="664" t="s">
        <v>3184</v>
      </c>
      <c r="E154" s="663" t="s">
        <v>6686</v>
      </c>
      <c r="F154" s="664" t="s">
        <v>6687</v>
      </c>
      <c r="G154" s="663" t="s">
        <v>5975</v>
      </c>
      <c r="H154" s="663" t="s">
        <v>5976</v>
      </c>
      <c r="I154" s="665">
        <v>9.0549999999999997</v>
      </c>
      <c r="J154" s="665">
        <v>46</v>
      </c>
      <c r="K154" s="666">
        <v>403.96</v>
      </c>
    </row>
    <row r="155" spans="1:11" ht="14.4" customHeight="1" x14ac:dyDescent="0.3">
      <c r="A155" s="661" t="s">
        <v>595</v>
      </c>
      <c r="B155" s="662" t="s">
        <v>3182</v>
      </c>
      <c r="C155" s="663" t="s">
        <v>605</v>
      </c>
      <c r="D155" s="664" t="s">
        <v>3184</v>
      </c>
      <c r="E155" s="663" t="s">
        <v>6686</v>
      </c>
      <c r="F155" s="664" t="s">
        <v>6687</v>
      </c>
      <c r="G155" s="663" t="s">
        <v>5698</v>
      </c>
      <c r="H155" s="663" t="s">
        <v>5699</v>
      </c>
      <c r="I155" s="665">
        <v>28.5</v>
      </c>
      <c r="J155" s="665">
        <v>120</v>
      </c>
      <c r="K155" s="666">
        <v>3414.48</v>
      </c>
    </row>
    <row r="156" spans="1:11" ht="14.4" customHeight="1" x14ac:dyDescent="0.3">
      <c r="A156" s="661" t="s">
        <v>595</v>
      </c>
      <c r="B156" s="662" t="s">
        <v>3182</v>
      </c>
      <c r="C156" s="663" t="s">
        <v>605</v>
      </c>
      <c r="D156" s="664" t="s">
        <v>3184</v>
      </c>
      <c r="E156" s="663" t="s">
        <v>6686</v>
      </c>
      <c r="F156" s="664" t="s">
        <v>6687</v>
      </c>
      <c r="G156" s="663" t="s">
        <v>5702</v>
      </c>
      <c r="H156" s="663" t="s">
        <v>5704</v>
      </c>
      <c r="I156" s="665">
        <v>6.25</v>
      </c>
      <c r="J156" s="665">
        <v>100</v>
      </c>
      <c r="K156" s="666">
        <v>625</v>
      </c>
    </row>
    <row r="157" spans="1:11" ht="14.4" customHeight="1" x14ac:dyDescent="0.3">
      <c r="A157" s="661" t="s">
        <v>595</v>
      </c>
      <c r="B157" s="662" t="s">
        <v>3182</v>
      </c>
      <c r="C157" s="663" t="s">
        <v>605</v>
      </c>
      <c r="D157" s="664" t="s">
        <v>3184</v>
      </c>
      <c r="E157" s="663" t="s">
        <v>6686</v>
      </c>
      <c r="F157" s="664" t="s">
        <v>6687</v>
      </c>
      <c r="G157" s="663" t="s">
        <v>5977</v>
      </c>
      <c r="H157" s="663" t="s">
        <v>5978</v>
      </c>
      <c r="I157" s="665">
        <v>3.0149999999999997</v>
      </c>
      <c r="J157" s="665">
        <v>4400</v>
      </c>
      <c r="K157" s="666">
        <v>13268</v>
      </c>
    </row>
    <row r="158" spans="1:11" ht="14.4" customHeight="1" x14ac:dyDescent="0.3">
      <c r="A158" s="661" t="s">
        <v>595</v>
      </c>
      <c r="B158" s="662" t="s">
        <v>3182</v>
      </c>
      <c r="C158" s="663" t="s">
        <v>605</v>
      </c>
      <c r="D158" s="664" t="s">
        <v>3184</v>
      </c>
      <c r="E158" s="663" t="s">
        <v>6686</v>
      </c>
      <c r="F158" s="664" t="s">
        <v>6687</v>
      </c>
      <c r="G158" s="663" t="s">
        <v>5977</v>
      </c>
      <c r="H158" s="663" t="s">
        <v>5979</v>
      </c>
      <c r="I158" s="665">
        <v>3.01</v>
      </c>
      <c r="J158" s="665">
        <v>3200</v>
      </c>
      <c r="K158" s="666">
        <v>9632</v>
      </c>
    </row>
    <row r="159" spans="1:11" ht="14.4" customHeight="1" x14ac:dyDescent="0.3">
      <c r="A159" s="661" t="s">
        <v>595</v>
      </c>
      <c r="B159" s="662" t="s">
        <v>3182</v>
      </c>
      <c r="C159" s="663" t="s">
        <v>605</v>
      </c>
      <c r="D159" s="664" t="s">
        <v>3184</v>
      </c>
      <c r="E159" s="663" t="s">
        <v>6686</v>
      </c>
      <c r="F159" s="664" t="s">
        <v>6687</v>
      </c>
      <c r="G159" s="663" t="s">
        <v>5980</v>
      </c>
      <c r="H159" s="663" t="s">
        <v>5981</v>
      </c>
      <c r="I159" s="665">
        <v>0.88</v>
      </c>
      <c r="J159" s="665">
        <v>6000</v>
      </c>
      <c r="K159" s="666">
        <v>5280</v>
      </c>
    </row>
    <row r="160" spans="1:11" ht="14.4" customHeight="1" x14ac:dyDescent="0.3">
      <c r="A160" s="661" t="s">
        <v>595</v>
      </c>
      <c r="B160" s="662" t="s">
        <v>3182</v>
      </c>
      <c r="C160" s="663" t="s">
        <v>605</v>
      </c>
      <c r="D160" s="664" t="s">
        <v>3184</v>
      </c>
      <c r="E160" s="663" t="s">
        <v>6686</v>
      </c>
      <c r="F160" s="664" t="s">
        <v>6687</v>
      </c>
      <c r="G160" s="663" t="s">
        <v>5980</v>
      </c>
      <c r="H160" s="663" t="s">
        <v>5982</v>
      </c>
      <c r="I160" s="665">
        <v>0.88</v>
      </c>
      <c r="J160" s="665">
        <v>3000</v>
      </c>
      <c r="K160" s="666">
        <v>2640</v>
      </c>
    </row>
    <row r="161" spans="1:11" ht="14.4" customHeight="1" x14ac:dyDescent="0.3">
      <c r="A161" s="661" t="s">
        <v>595</v>
      </c>
      <c r="B161" s="662" t="s">
        <v>3182</v>
      </c>
      <c r="C161" s="663" t="s">
        <v>605</v>
      </c>
      <c r="D161" s="664" t="s">
        <v>3184</v>
      </c>
      <c r="E161" s="663" t="s">
        <v>6686</v>
      </c>
      <c r="F161" s="664" t="s">
        <v>6687</v>
      </c>
      <c r="G161" s="663" t="s">
        <v>5983</v>
      </c>
      <c r="H161" s="663" t="s">
        <v>5984</v>
      </c>
      <c r="I161" s="665">
        <v>86.38</v>
      </c>
      <c r="J161" s="665">
        <v>10</v>
      </c>
      <c r="K161" s="666">
        <v>863.8</v>
      </c>
    </row>
    <row r="162" spans="1:11" ht="14.4" customHeight="1" x14ac:dyDescent="0.3">
      <c r="A162" s="661" t="s">
        <v>595</v>
      </c>
      <c r="B162" s="662" t="s">
        <v>3182</v>
      </c>
      <c r="C162" s="663" t="s">
        <v>605</v>
      </c>
      <c r="D162" s="664" t="s">
        <v>3184</v>
      </c>
      <c r="E162" s="663" t="s">
        <v>6686</v>
      </c>
      <c r="F162" s="664" t="s">
        <v>6687</v>
      </c>
      <c r="G162" s="663" t="s">
        <v>5985</v>
      </c>
      <c r="H162" s="663" t="s">
        <v>5986</v>
      </c>
      <c r="I162" s="665">
        <v>61.522000000000006</v>
      </c>
      <c r="J162" s="665">
        <v>80</v>
      </c>
      <c r="K162" s="666">
        <v>4922.1000000000004</v>
      </c>
    </row>
    <row r="163" spans="1:11" ht="14.4" customHeight="1" x14ac:dyDescent="0.3">
      <c r="A163" s="661" t="s">
        <v>595</v>
      </c>
      <c r="B163" s="662" t="s">
        <v>3182</v>
      </c>
      <c r="C163" s="663" t="s">
        <v>605</v>
      </c>
      <c r="D163" s="664" t="s">
        <v>3184</v>
      </c>
      <c r="E163" s="663" t="s">
        <v>6686</v>
      </c>
      <c r="F163" s="664" t="s">
        <v>6687</v>
      </c>
      <c r="G163" s="663" t="s">
        <v>5705</v>
      </c>
      <c r="H163" s="663" t="s">
        <v>5706</v>
      </c>
      <c r="I163" s="665">
        <v>2.7344444444444442</v>
      </c>
      <c r="J163" s="665">
        <v>650</v>
      </c>
      <c r="K163" s="666">
        <v>1777.1599999999999</v>
      </c>
    </row>
    <row r="164" spans="1:11" ht="14.4" customHeight="1" x14ac:dyDescent="0.3">
      <c r="A164" s="661" t="s">
        <v>595</v>
      </c>
      <c r="B164" s="662" t="s">
        <v>3182</v>
      </c>
      <c r="C164" s="663" t="s">
        <v>605</v>
      </c>
      <c r="D164" s="664" t="s">
        <v>3184</v>
      </c>
      <c r="E164" s="663" t="s">
        <v>6686</v>
      </c>
      <c r="F164" s="664" t="s">
        <v>6687</v>
      </c>
      <c r="G164" s="663" t="s">
        <v>5987</v>
      </c>
      <c r="H164" s="663" t="s">
        <v>5988</v>
      </c>
      <c r="I164" s="665">
        <v>0.99399999999999999</v>
      </c>
      <c r="J164" s="665">
        <v>220</v>
      </c>
      <c r="K164" s="666">
        <v>218.79999999999998</v>
      </c>
    </row>
    <row r="165" spans="1:11" ht="14.4" customHeight="1" x14ac:dyDescent="0.3">
      <c r="A165" s="661" t="s">
        <v>595</v>
      </c>
      <c r="B165" s="662" t="s">
        <v>3182</v>
      </c>
      <c r="C165" s="663" t="s">
        <v>605</v>
      </c>
      <c r="D165" s="664" t="s">
        <v>3184</v>
      </c>
      <c r="E165" s="663" t="s">
        <v>6686</v>
      </c>
      <c r="F165" s="664" t="s">
        <v>6687</v>
      </c>
      <c r="G165" s="663" t="s">
        <v>5989</v>
      </c>
      <c r="H165" s="663" t="s">
        <v>5990</v>
      </c>
      <c r="I165" s="665">
        <v>0.43333333333333335</v>
      </c>
      <c r="J165" s="665">
        <v>7000</v>
      </c>
      <c r="K165" s="666">
        <v>3020</v>
      </c>
    </row>
    <row r="166" spans="1:11" ht="14.4" customHeight="1" x14ac:dyDescent="0.3">
      <c r="A166" s="661" t="s">
        <v>595</v>
      </c>
      <c r="B166" s="662" t="s">
        <v>3182</v>
      </c>
      <c r="C166" s="663" t="s">
        <v>605</v>
      </c>
      <c r="D166" s="664" t="s">
        <v>3184</v>
      </c>
      <c r="E166" s="663" t="s">
        <v>6686</v>
      </c>
      <c r="F166" s="664" t="s">
        <v>6687</v>
      </c>
      <c r="G166" s="663" t="s">
        <v>5991</v>
      </c>
      <c r="H166" s="663" t="s">
        <v>5992</v>
      </c>
      <c r="I166" s="665">
        <v>61.21</v>
      </c>
      <c r="J166" s="665">
        <v>5</v>
      </c>
      <c r="K166" s="666">
        <v>306.05</v>
      </c>
    </row>
    <row r="167" spans="1:11" ht="14.4" customHeight="1" x14ac:dyDescent="0.3">
      <c r="A167" s="661" t="s">
        <v>595</v>
      </c>
      <c r="B167" s="662" t="s">
        <v>3182</v>
      </c>
      <c r="C167" s="663" t="s">
        <v>605</v>
      </c>
      <c r="D167" s="664" t="s">
        <v>3184</v>
      </c>
      <c r="E167" s="663" t="s">
        <v>6686</v>
      </c>
      <c r="F167" s="664" t="s">
        <v>6687</v>
      </c>
      <c r="G167" s="663" t="s">
        <v>5707</v>
      </c>
      <c r="H167" s="663" t="s">
        <v>5708</v>
      </c>
      <c r="I167" s="665">
        <v>22.15</v>
      </c>
      <c r="J167" s="665">
        <v>100</v>
      </c>
      <c r="K167" s="666">
        <v>2215</v>
      </c>
    </row>
    <row r="168" spans="1:11" ht="14.4" customHeight="1" x14ac:dyDescent="0.3">
      <c r="A168" s="661" t="s">
        <v>595</v>
      </c>
      <c r="B168" s="662" t="s">
        <v>3182</v>
      </c>
      <c r="C168" s="663" t="s">
        <v>605</v>
      </c>
      <c r="D168" s="664" t="s">
        <v>3184</v>
      </c>
      <c r="E168" s="663" t="s">
        <v>6686</v>
      </c>
      <c r="F168" s="664" t="s">
        <v>6687</v>
      </c>
      <c r="G168" s="663" t="s">
        <v>5709</v>
      </c>
      <c r="H168" s="663" t="s">
        <v>5710</v>
      </c>
      <c r="I168" s="665">
        <v>30.18</v>
      </c>
      <c r="J168" s="665">
        <v>50</v>
      </c>
      <c r="K168" s="666">
        <v>1509</v>
      </c>
    </row>
    <row r="169" spans="1:11" ht="14.4" customHeight="1" x14ac:dyDescent="0.3">
      <c r="A169" s="661" t="s">
        <v>595</v>
      </c>
      <c r="B169" s="662" t="s">
        <v>3182</v>
      </c>
      <c r="C169" s="663" t="s">
        <v>605</v>
      </c>
      <c r="D169" s="664" t="s">
        <v>3184</v>
      </c>
      <c r="E169" s="663" t="s">
        <v>6686</v>
      </c>
      <c r="F169" s="664" t="s">
        <v>6687</v>
      </c>
      <c r="G169" s="663" t="s">
        <v>5711</v>
      </c>
      <c r="H169" s="663" t="s">
        <v>5712</v>
      </c>
      <c r="I169" s="665">
        <v>13.04</v>
      </c>
      <c r="J169" s="665">
        <v>140</v>
      </c>
      <c r="K169" s="666">
        <v>1825.6</v>
      </c>
    </row>
    <row r="170" spans="1:11" ht="14.4" customHeight="1" x14ac:dyDescent="0.3">
      <c r="A170" s="661" t="s">
        <v>595</v>
      </c>
      <c r="B170" s="662" t="s">
        <v>3182</v>
      </c>
      <c r="C170" s="663" t="s">
        <v>605</v>
      </c>
      <c r="D170" s="664" t="s">
        <v>3184</v>
      </c>
      <c r="E170" s="663" t="s">
        <v>6686</v>
      </c>
      <c r="F170" s="664" t="s">
        <v>6687</v>
      </c>
      <c r="G170" s="663" t="s">
        <v>5711</v>
      </c>
      <c r="H170" s="663" t="s">
        <v>5713</v>
      </c>
      <c r="I170" s="665">
        <v>13.04</v>
      </c>
      <c r="J170" s="665">
        <v>140</v>
      </c>
      <c r="K170" s="666">
        <v>1825.6</v>
      </c>
    </row>
    <row r="171" spans="1:11" ht="14.4" customHeight="1" x14ac:dyDescent="0.3">
      <c r="A171" s="661" t="s">
        <v>595</v>
      </c>
      <c r="B171" s="662" t="s">
        <v>3182</v>
      </c>
      <c r="C171" s="663" t="s">
        <v>605</v>
      </c>
      <c r="D171" s="664" t="s">
        <v>3184</v>
      </c>
      <c r="E171" s="663" t="s">
        <v>6686</v>
      </c>
      <c r="F171" s="664" t="s">
        <v>6687</v>
      </c>
      <c r="G171" s="663" t="s">
        <v>5993</v>
      </c>
      <c r="H171" s="663" t="s">
        <v>5994</v>
      </c>
      <c r="I171" s="665">
        <v>1.38</v>
      </c>
      <c r="J171" s="665">
        <v>650</v>
      </c>
      <c r="K171" s="666">
        <v>897</v>
      </c>
    </row>
    <row r="172" spans="1:11" ht="14.4" customHeight="1" x14ac:dyDescent="0.3">
      <c r="A172" s="661" t="s">
        <v>595</v>
      </c>
      <c r="B172" s="662" t="s">
        <v>3182</v>
      </c>
      <c r="C172" s="663" t="s">
        <v>605</v>
      </c>
      <c r="D172" s="664" t="s">
        <v>3184</v>
      </c>
      <c r="E172" s="663" t="s">
        <v>6686</v>
      </c>
      <c r="F172" s="664" t="s">
        <v>6687</v>
      </c>
      <c r="G172" s="663" t="s">
        <v>5718</v>
      </c>
      <c r="H172" s="663" t="s">
        <v>5719</v>
      </c>
      <c r="I172" s="665">
        <v>0.63500000000000001</v>
      </c>
      <c r="J172" s="665">
        <v>3100</v>
      </c>
      <c r="K172" s="666">
        <v>1972</v>
      </c>
    </row>
    <row r="173" spans="1:11" ht="14.4" customHeight="1" x14ac:dyDescent="0.3">
      <c r="A173" s="661" t="s">
        <v>595</v>
      </c>
      <c r="B173" s="662" t="s">
        <v>3182</v>
      </c>
      <c r="C173" s="663" t="s">
        <v>605</v>
      </c>
      <c r="D173" s="664" t="s">
        <v>3184</v>
      </c>
      <c r="E173" s="663" t="s">
        <v>6686</v>
      </c>
      <c r="F173" s="664" t="s">
        <v>6687</v>
      </c>
      <c r="G173" s="663" t="s">
        <v>5995</v>
      </c>
      <c r="H173" s="663" t="s">
        <v>5996</v>
      </c>
      <c r="I173" s="665">
        <v>39.729999999999997</v>
      </c>
      <c r="J173" s="665">
        <v>20</v>
      </c>
      <c r="K173" s="666">
        <v>794.6</v>
      </c>
    </row>
    <row r="174" spans="1:11" ht="14.4" customHeight="1" x14ac:dyDescent="0.3">
      <c r="A174" s="661" t="s">
        <v>595</v>
      </c>
      <c r="B174" s="662" t="s">
        <v>3182</v>
      </c>
      <c r="C174" s="663" t="s">
        <v>605</v>
      </c>
      <c r="D174" s="664" t="s">
        <v>3184</v>
      </c>
      <c r="E174" s="663" t="s">
        <v>6686</v>
      </c>
      <c r="F174" s="664" t="s">
        <v>6687</v>
      </c>
      <c r="G174" s="663" t="s">
        <v>5997</v>
      </c>
      <c r="H174" s="663" t="s">
        <v>5998</v>
      </c>
      <c r="I174" s="665">
        <v>0.44</v>
      </c>
      <c r="J174" s="665">
        <v>17300</v>
      </c>
      <c r="K174" s="666">
        <v>7612</v>
      </c>
    </row>
    <row r="175" spans="1:11" ht="14.4" customHeight="1" x14ac:dyDescent="0.3">
      <c r="A175" s="661" t="s">
        <v>595</v>
      </c>
      <c r="B175" s="662" t="s">
        <v>3182</v>
      </c>
      <c r="C175" s="663" t="s">
        <v>605</v>
      </c>
      <c r="D175" s="664" t="s">
        <v>3184</v>
      </c>
      <c r="E175" s="663" t="s">
        <v>6686</v>
      </c>
      <c r="F175" s="664" t="s">
        <v>6687</v>
      </c>
      <c r="G175" s="663" t="s">
        <v>5999</v>
      </c>
      <c r="H175" s="663" t="s">
        <v>6000</v>
      </c>
      <c r="I175" s="665">
        <v>450</v>
      </c>
      <c r="J175" s="665">
        <v>1</v>
      </c>
      <c r="K175" s="666">
        <v>450</v>
      </c>
    </row>
    <row r="176" spans="1:11" ht="14.4" customHeight="1" x14ac:dyDescent="0.3">
      <c r="A176" s="661" t="s">
        <v>595</v>
      </c>
      <c r="B176" s="662" t="s">
        <v>3182</v>
      </c>
      <c r="C176" s="663" t="s">
        <v>605</v>
      </c>
      <c r="D176" s="664" t="s">
        <v>3184</v>
      </c>
      <c r="E176" s="663" t="s">
        <v>6686</v>
      </c>
      <c r="F176" s="664" t="s">
        <v>6687</v>
      </c>
      <c r="G176" s="663" t="s">
        <v>5724</v>
      </c>
      <c r="H176" s="663" t="s">
        <v>5725</v>
      </c>
      <c r="I176" s="665">
        <v>8.58</v>
      </c>
      <c r="J176" s="665">
        <v>326</v>
      </c>
      <c r="K176" s="666">
        <v>2797.0800000000004</v>
      </c>
    </row>
    <row r="177" spans="1:11" ht="14.4" customHeight="1" x14ac:dyDescent="0.3">
      <c r="A177" s="661" t="s">
        <v>595</v>
      </c>
      <c r="B177" s="662" t="s">
        <v>3182</v>
      </c>
      <c r="C177" s="663" t="s">
        <v>605</v>
      </c>
      <c r="D177" s="664" t="s">
        <v>3184</v>
      </c>
      <c r="E177" s="663" t="s">
        <v>6686</v>
      </c>
      <c r="F177" s="664" t="s">
        <v>6687</v>
      </c>
      <c r="G177" s="663" t="s">
        <v>5726</v>
      </c>
      <c r="H177" s="663" t="s">
        <v>5727</v>
      </c>
      <c r="I177" s="665">
        <v>13.02</v>
      </c>
      <c r="J177" s="665">
        <v>6</v>
      </c>
      <c r="K177" s="666">
        <v>78.12</v>
      </c>
    </row>
    <row r="178" spans="1:11" ht="14.4" customHeight="1" x14ac:dyDescent="0.3">
      <c r="A178" s="661" t="s">
        <v>595</v>
      </c>
      <c r="B178" s="662" t="s">
        <v>3182</v>
      </c>
      <c r="C178" s="663" t="s">
        <v>605</v>
      </c>
      <c r="D178" s="664" t="s">
        <v>3184</v>
      </c>
      <c r="E178" s="663" t="s">
        <v>6686</v>
      </c>
      <c r="F178" s="664" t="s">
        <v>6687</v>
      </c>
      <c r="G178" s="663" t="s">
        <v>5728</v>
      </c>
      <c r="H178" s="663" t="s">
        <v>5729</v>
      </c>
      <c r="I178" s="665">
        <v>29.099999999999994</v>
      </c>
      <c r="J178" s="665">
        <v>36</v>
      </c>
      <c r="K178" s="666">
        <v>1047.5999999999999</v>
      </c>
    </row>
    <row r="179" spans="1:11" ht="14.4" customHeight="1" x14ac:dyDescent="0.3">
      <c r="A179" s="661" t="s">
        <v>595</v>
      </c>
      <c r="B179" s="662" t="s">
        <v>3182</v>
      </c>
      <c r="C179" s="663" t="s">
        <v>605</v>
      </c>
      <c r="D179" s="664" t="s">
        <v>3184</v>
      </c>
      <c r="E179" s="663" t="s">
        <v>6686</v>
      </c>
      <c r="F179" s="664" t="s">
        <v>6687</v>
      </c>
      <c r="G179" s="663" t="s">
        <v>6001</v>
      </c>
      <c r="H179" s="663" t="s">
        <v>6002</v>
      </c>
      <c r="I179" s="665">
        <v>67.606666666666669</v>
      </c>
      <c r="J179" s="665">
        <v>132</v>
      </c>
      <c r="K179" s="666">
        <v>8917.36</v>
      </c>
    </row>
    <row r="180" spans="1:11" ht="14.4" customHeight="1" x14ac:dyDescent="0.3">
      <c r="A180" s="661" t="s">
        <v>595</v>
      </c>
      <c r="B180" s="662" t="s">
        <v>3182</v>
      </c>
      <c r="C180" s="663" t="s">
        <v>605</v>
      </c>
      <c r="D180" s="664" t="s">
        <v>3184</v>
      </c>
      <c r="E180" s="663" t="s">
        <v>6686</v>
      </c>
      <c r="F180" s="664" t="s">
        <v>6687</v>
      </c>
      <c r="G180" s="663" t="s">
        <v>6003</v>
      </c>
      <c r="H180" s="663" t="s">
        <v>6004</v>
      </c>
      <c r="I180" s="665">
        <v>140.97</v>
      </c>
      <c r="J180" s="665">
        <v>15</v>
      </c>
      <c r="K180" s="666">
        <v>2114.5500000000002</v>
      </c>
    </row>
    <row r="181" spans="1:11" ht="14.4" customHeight="1" x14ac:dyDescent="0.3">
      <c r="A181" s="661" t="s">
        <v>595</v>
      </c>
      <c r="B181" s="662" t="s">
        <v>3182</v>
      </c>
      <c r="C181" s="663" t="s">
        <v>605</v>
      </c>
      <c r="D181" s="664" t="s">
        <v>3184</v>
      </c>
      <c r="E181" s="663" t="s">
        <v>6686</v>
      </c>
      <c r="F181" s="664" t="s">
        <v>6687</v>
      </c>
      <c r="G181" s="663" t="s">
        <v>6005</v>
      </c>
      <c r="H181" s="663" t="s">
        <v>6006</v>
      </c>
      <c r="I181" s="665">
        <v>1.17</v>
      </c>
      <c r="J181" s="665">
        <v>200</v>
      </c>
      <c r="K181" s="666">
        <v>234</v>
      </c>
    </row>
    <row r="182" spans="1:11" ht="14.4" customHeight="1" x14ac:dyDescent="0.3">
      <c r="A182" s="661" t="s">
        <v>595</v>
      </c>
      <c r="B182" s="662" t="s">
        <v>3182</v>
      </c>
      <c r="C182" s="663" t="s">
        <v>605</v>
      </c>
      <c r="D182" s="664" t="s">
        <v>3184</v>
      </c>
      <c r="E182" s="663" t="s">
        <v>6686</v>
      </c>
      <c r="F182" s="664" t="s">
        <v>6687</v>
      </c>
      <c r="G182" s="663" t="s">
        <v>6007</v>
      </c>
      <c r="H182" s="663" t="s">
        <v>6008</v>
      </c>
      <c r="I182" s="665">
        <v>46</v>
      </c>
      <c r="J182" s="665">
        <v>1</v>
      </c>
      <c r="K182" s="666">
        <v>46</v>
      </c>
    </row>
    <row r="183" spans="1:11" ht="14.4" customHeight="1" x14ac:dyDescent="0.3">
      <c r="A183" s="661" t="s">
        <v>595</v>
      </c>
      <c r="B183" s="662" t="s">
        <v>3182</v>
      </c>
      <c r="C183" s="663" t="s">
        <v>605</v>
      </c>
      <c r="D183" s="664" t="s">
        <v>3184</v>
      </c>
      <c r="E183" s="663" t="s">
        <v>6686</v>
      </c>
      <c r="F183" s="664" t="s">
        <v>6687</v>
      </c>
      <c r="G183" s="663" t="s">
        <v>5738</v>
      </c>
      <c r="H183" s="663" t="s">
        <v>5739</v>
      </c>
      <c r="I183" s="665">
        <v>98.362500000000011</v>
      </c>
      <c r="J183" s="665">
        <v>4</v>
      </c>
      <c r="K183" s="666">
        <v>393.45000000000005</v>
      </c>
    </row>
    <row r="184" spans="1:11" ht="14.4" customHeight="1" x14ac:dyDescent="0.3">
      <c r="A184" s="661" t="s">
        <v>595</v>
      </c>
      <c r="B184" s="662" t="s">
        <v>3182</v>
      </c>
      <c r="C184" s="663" t="s">
        <v>605</v>
      </c>
      <c r="D184" s="664" t="s">
        <v>3184</v>
      </c>
      <c r="E184" s="663" t="s">
        <v>6686</v>
      </c>
      <c r="F184" s="664" t="s">
        <v>6687</v>
      </c>
      <c r="G184" s="663" t="s">
        <v>6009</v>
      </c>
      <c r="H184" s="663" t="s">
        <v>6010</v>
      </c>
      <c r="I184" s="665">
        <v>26.17</v>
      </c>
      <c r="J184" s="665">
        <v>1</v>
      </c>
      <c r="K184" s="666">
        <v>26.17</v>
      </c>
    </row>
    <row r="185" spans="1:11" ht="14.4" customHeight="1" x14ac:dyDescent="0.3">
      <c r="A185" s="661" t="s">
        <v>595</v>
      </c>
      <c r="B185" s="662" t="s">
        <v>3182</v>
      </c>
      <c r="C185" s="663" t="s">
        <v>605</v>
      </c>
      <c r="D185" s="664" t="s">
        <v>3184</v>
      </c>
      <c r="E185" s="663" t="s">
        <v>6686</v>
      </c>
      <c r="F185" s="664" t="s">
        <v>6687</v>
      </c>
      <c r="G185" s="663" t="s">
        <v>5740</v>
      </c>
      <c r="H185" s="663" t="s">
        <v>5741</v>
      </c>
      <c r="I185" s="665">
        <v>283.02</v>
      </c>
      <c r="J185" s="665">
        <v>15</v>
      </c>
      <c r="K185" s="666">
        <v>4245.28</v>
      </c>
    </row>
    <row r="186" spans="1:11" ht="14.4" customHeight="1" x14ac:dyDescent="0.3">
      <c r="A186" s="661" t="s">
        <v>595</v>
      </c>
      <c r="B186" s="662" t="s">
        <v>3182</v>
      </c>
      <c r="C186" s="663" t="s">
        <v>605</v>
      </c>
      <c r="D186" s="664" t="s">
        <v>3184</v>
      </c>
      <c r="E186" s="663" t="s">
        <v>6686</v>
      </c>
      <c r="F186" s="664" t="s">
        <v>6687</v>
      </c>
      <c r="G186" s="663" t="s">
        <v>6011</v>
      </c>
      <c r="H186" s="663" t="s">
        <v>6012</v>
      </c>
      <c r="I186" s="665">
        <v>11.821111111111112</v>
      </c>
      <c r="J186" s="665">
        <v>340</v>
      </c>
      <c r="K186" s="666">
        <v>4013.42</v>
      </c>
    </row>
    <row r="187" spans="1:11" ht="14.4" customHeight="1" x14ac:dyDescent="0.3">
      <c r="A187" s="661" t="s">
        <v>595</v>
      </c>
      <c r="B187" s="662" t="s">
        <v>3182</v>
      </c>
      <c r="C187" s="663" t="s">
        <v>605</v>
      </c>
      <c r="D187" s="664" t="s">
        <v>3184</v>
      </c>
      <c r="E187" s="663" t="s">
        <v>6686</v>
      </c>
      <c r="F187" s="664" t="s">
        <v>6687</v>
      </c>
      <c r="G187" s="663" t="s">
        <v>5745</v>
      </c>
      <c r="H187" s="663" t="s">
        <v>5746</v>
      </c>
      <c r="I187" s="665">
        <v>7.15</v>
      </c>
      <c r="J187" s="665">
        <v>100</v>
      </c>
      <c r="K187" s="666">
        <v>715</v>
      </c>
    </row>
    <row r="188" spans="1:11" ht="14.4" customHeight="1" x14ac:dyDescent="0.3">
      <c r="A188" s="661" t="s">
        <v>595</v>
      </c>
      <c r="B188" s="662" t="s">
        <v>3182</v>
      </c>
      <c r="C188" s="663" t="s">
        <v>605</v>
      </c>
      <c r="D188" s="664" t="s">
        <v>3184</v>
      </c>
      <c r="E188" s="663" t="s">
        <v>6686</v>
      </c>
      <c r="F188" s="664" t="s">
        <v>6687</v>
      </c>
      <c r="G188" s="663" t="s">
        <v>5749</v>
      </c>
      <c r="H188" s="663" t="s">
        <v>5750</v>
      </c>
      <c r="I188" s="665">
        <v>7.5099999999999989</v>
      </c>
      <c r="J188" s="665">
        <v>144</v>
      </c>
      <c r="K188" s="666">
        <v>1081.44</v>
      </c>
    </row>
    <row r="189" spans="1:11" ht="14.4" customHeight="1" x14ac:dyDescent="0.3">
      <c r="A189" s="661" t="s">
        <v>595</v>
      </c>
      <c r="B189" s="662" t="s">
        <v>3182</v>
      </c>
      <c r="C189" s="663" t="s">
        <v>605</v>
      </c>
      <c r="D189" s="664" t="s">
        <v>3184</v>
      </c>
      <c r="E189" s="663" t="s">
        <v>6686</v>
      </c>
      <c r="F189" s="664" t="s">
        <v>6687</v>
      </c>
      <c r="G189" s="663" t="s">
        <v>5751</v>
      </c>
      <c r="H189" s="663" t="s">
        <v>5752</v>
      </c>
      <c r="I189" s="665">
        <v>0.85599999999999987</v>
      </c>
      <c r="J189" s="665">
        <v>550</v>
      </c>
      <c r="K189" s="666">
        <v>471</v>
      </c>
    </row>
    <row r="190" spans="1:11" ht="14.4" customHeight="1" x14ac:dyDescent="0.3">
      <c r="A190" s="661" t="s">
        <v>595</v>
      </c>
      <c r="B190" s="662" t="s">
        <v>3182</v>
      </c>
      <c r="C190" s="663" t="s">
        <v>605</v>
      </c>
      <c r="D190" s="664" t="s">
        <v>3184</v>
      </c>
      <c r="E190" s="663" t="s">
        <v>6686</v>
      </c>
      <c r="F190" s="664" t="s">
        <v>6687</v>
      </c>
      <c r="G190" s="663" t="s">
        <v>5753</v>
      </c>
      <c r="H190" s="663" t="s">
        <v>5754</v>
      </c>
      <c r="I190" s="665">
        <v>1.52</v>
      </c>
      <c r="J190" s="665">
        <v>500</v>
      </c>
      <c r="K190" s="666">
        <v>760</v>
      </c>
    </row>
    <row r="191" spans="1:11" ht="14.4" customHeight="1" x14ac:dyDescent="0.3">
      <c r="A191" s="661" t="s">
        <v>595</v>
      </c>
      <c r="B191" s="662" t="s">
        <v>3182</v>
      </c>
      <c r="C191" s="663" t="s">
        <v>605</v>
      </c>
      <c r="D191" s="664" t="s">
        <v>3184</v>
      </c>
      <c r="E191" s="663" t="s">
        <v>6686</v>
      </c>
      <c r="F191" s="664" t="s">
        <v>6687</v>
      </c>
      <c r="G191" s="663" t="s">
        <v>5755</v>
      </c>
      <c r="H191" s="663" t="s">
        <v>5756</v>
      </c>
      <c r="I191" s="665">
        <v>2.06</v>
      </c>
      <c r="J191" s="665">
        <v>100</v>
      </c>
      <c r="K191" s="666">
        <v>206</v>
      </c>
    </row>
    <row r="192" spans="1:11" ht="14.4" customHeight="1" x14ac:dyDescent="0.3">
      <c r="A192" s="661" t="s">
        <v>595</v>
      </c>
      <c r="B192" s="662" t="s">
        <v>3182</v>
      </c>
      <c r="C192" s="663" t="s">
        <v>605</v>
      </c>
      <c r="D192" s="664" t="s">
        <v>3184</v>
      </c>
      <c r="E192" s="663" t="s">
        <v>6686</v>
      </c>
      <c r="F192" s="664" t="s">
        <v>6687</v>
      </c>
      <c r="G192" s="663" t="s">
        <v>6013</v>
      </c>
      <c r="H192" s="663" t="s">
        <v>6014</v>
      </c>
      <c r="I192" s="665">
        <v>3.3650000000000002</v>
      </c>
      <c r="J192" s="665">
        <v>150</v>
      </c>
      <c r="K192" s="666">
        <v>505</v>
      </c>
    </row>
    <row r="193" spans="1:11" ht="14.4" customHeight="1" x14ac:dyDescent="0.3">
      <c r="A193" s="661" t="s">
        <v>595</v>
      </c>
      <c r="B193" s="662" t="s">
        <v>3182</v>
      </c>
      <c r="C193" s="663" t="s">
        <v>605</v>
      </c>
      <c r="D193" s="664" t="s">
        <v>3184</v>
      </c>
      <c r="E193" s="663" t="s">
        <v>6686</v>
      </c>
      <c r="F193" s="664" t="s">
        <v>6687</v>
      </c>
      <c r="G193" s="663" t="s">
        <v>6015</v>
      </c>
      <c r="H193" s="663" t="s">
        <v>6016</v>
      </c>
      <c r="I193" s="665">
        <v>5.875</v>
      </c>
      <c r="J193" s="665">
        <v>150</v>
      </c>
      <c r="K193" s="666">
        <v>881</v>
      </c>
    </row>
    <row r="194" spans="1:11" ht="14.4" customHeight="1" x14ac:dyDescent="0.3">
      <c r="A194" s="661" t="s">
        <v>595</v>
      </c>
      <c r="B194" s="662" t="s">
        <v>3182</v>
      </c>
      <c r="C194" s="663" t="s">
        <v>605</v>
      </c>
      <c r="D194" s="664" t="s">
        <v>3184</v>
      </c>
      <c r="E194" s="663" t="s">
        <v>6686</v>
      </c>
      <c r="F194" s="664" t="s">
        <v>6687</v>
      </c>
      <c r="G194" s="663" t="s">
        <v>6017</v>
      </c>
      <c r="H194" s="663" t="s">
        <v>6018</v>
      </c>
      <c r="I194" s="665">
        <v>243.51333333333332</v>
      </c>
      <c r="J194" s="665">
        <v>3</v>
      </c>
      <c r="K194" s="666">
        <v>730.54</v>
      </c>
    </row>
    <row r="195" spans="1:11" ht="14.4" customHeight="1" x14ac:dyDescent="0.3">
      <c r="A195" s="661" t="s">
        <v>595</v>
      </c>
      <c r="B195" s="662" t="s">
        <v>3182</v>
      </c>
      <c r="C195" s="663" t="s">
        <v>605</v>
      </c>
      <c r="D195" s="664" t="s">
        <v>3184</v>
      </c>
      <c r="E195" s="663" t="s">
        <v>6686</v>
      </c>
      <c r="F195" s="664" t="s">
        <v>6687</v>
      </c>
      <c r="G195" s="663" t="s">
        <v>6019</v>
      </c>
      <c r="H195" s="663" t="s">
        <v>6020</v>
      </c>
      <c r="I195" s="665">
        <v>10.66</v>
      </c>
      <c r="J195" s="665">
        <v>300</v>
      </c>
      <c r="K195" s="666">
        <v>3198.84</v>
      </c>
    </row>
    <row r="196" spans="1:11" ht="14.4" customHeight="1" x14ac:dyDescent="0.3">
      <c r="A196" s="661" t="s">
        <v>595</v>
      </c>
      <c r="B196" s="662" t="s">
        <v>3182</v>
      </c>
      <c r="C196" s="663" t="s">
        <v>605</v>
      </c>
      <c r="D196" s="664" t="s">
        <v>3184</v>
      </c>
      <c r="E196" s="663" t="s">
        <v>6686</v>
      </c>
      <c r="F196" s="664" t="s">
        <v>6687</v>
      </c>
      <c r="G196" s="663" t="s">
        <v>5759</v>
      </c>
      <c r="H196" s="663" t="s">
        <v>5760</v>
      </c>
      <c r="I196" s="665">
        <v>5.18</v>
      </c>
      <c r="J196" s="665">
        <v>50</v>
      </c>
      <c r="K196" s="666">
        <v>259</v>
      </c>
    </row>
    <row r="197" spans="1:11" ht="14.4" customHeight="1" x14ac:dyDescent="0.3">
      <c r="A197" s="661" t="s">
        <v>595</v>
      </c>
      <c r="B197" s="662" t="s">
        <v>3182</v>
      </c>
      <c r="C197" s="663" t="s">
        <v>605</v>
      </c>
      <c r="D197" s="664" t="s">
        <v>3184</v>
      </c>
      <c r="E197" s="663" t="s">
        <v>6686</v>
      </c>
      <c r="F197" s="664" t="s">
        <v>6687</v>
      </c>
      <c r="G197" s="663" t="s">
        <v>5761</v>
      </c>
      <c r="H197" s="663" t="s">
        <v>5762</v>
      </c>
      <c r="I197" s="665">
        <v>9.75</v>
      </c>
      <c r="J197" s="665">
        <v>40</v>
      </c>
      <c r="K197" s="666">
        <v>390.45000000000005</v>
      </c>
    </row>
    <row r="198" spans="1:11" ht="14.4" customHeight="1" x14ac:dyDescent="0.3">
      <c r="A198" s="661" t="s">
        <v>595</v>
      </c>
      <c r="B198" s="662" t="s">
        <v>3182</v>
      </c>
      <c r="C198" s="663" t="s">
        <v>605</v>
      </c>
      <c r="D198" s="664" t="s">
        <v>3184</v>
      </c>
      <c r="E198" s="663" t="s">
        <v>6686</v>
      </c>
      <c r="F198" s="664" t="s">
        <v>6687</v>
      </c>
      <c r="G198" s="663" t="s">
        <v>6021</v>
      </c>
      <c r="H198" s="663" t="s">
        <v>6022</v>
      </c>
      <c r="I198" s="665">
        <v>749.27</v>
      </c>
      <c r="J198" s="665">
        <v>1</v>
      </c>
      <c r="K198" s="666">
        <v>749.27</v>
      </c>
    </row>
    <row r="199" spans="1:11" ht="14.4" customHeight="1" x14ac:dyDescent="0.3">
      <c r="A199" s="661" t="s">
        <v>595</v>
      </c>
      <c r="B199" s="662" t="s">
        <v>3182</v>
      </c>
      <c r="C199" s="663" t="s">
        <v>605</v>
      </c>
      <c r="D199" s="664" t="s">
        <v>3184</v>
      </c>
      <c r="E199" s="663" t="s">
        <v>6686</v>
      </c>
      <c r="F199" s="664" t="s">
        <v>6687</v>
      </c>
      <c r="G199" s="663" t="s">
        <v>5765</v>
      </c>
      <c r="H199" s="663" t="s">
        <v>5766</v>
      </c>
      <c r="I199" s="665">
        <v>7.1</v>
      </c>
      <c r="J199" s="665">
        <v>1</v>
      </c>
      <c r="K199" s="666">
        <v>7.1</v>
      </c>
    </row>
    <row r="200" spans="1:11" ht="14.4" customHeight="1" x14ac:dyDescent="0.3">
      <c r="A200" s="661" t="s">
        <v>595</v>
      </c>
      <c r="B200" s="662" t="s">
        <v>3182</v>
      </c>
      <c r="C200" s="663" t="s">
        <v>605</v>
      </c>
      <c r="D200" s="664" t="s">
        <v>3184</v>
      </c>
      <c r="E200" s="663" t="s">
        <v>6686</v>
      </c>
      <c r="F200" s="664" t="s">
        <v>6687</v>
      </c>
      <c r="G200" s="663" t="s">
        <v>5767</v>
      </c>
      <c r="H200" s="663" t="s">
        <v>5768</v>
      </c>
      <c r="I200" s="665">
        <v>3.45</v>
      </c>
      <c r="J200" s="665">
        <v>230</v>
      </c>
      <c r="K200" s="666">
        <v>793.5</v>
      </c>
    </row>
    <row r="201" spans="1:11" ht="14.4" customHeight="1" x14ac:dyDescent="0.3">
      <c r="A201" s="661" t="s">
        <v>595</v>
      </c>
      <c r="B201" s="662" t="s">
        <v>3182</v>
      </c>
      <c r="C201" s="663" t="s">
        <v>605</v>
      </c>
      <c r="D201" s="664" t="s">
        <v>3184</v>
      </c>
      <c r="E201" s="663" t="s">
        <v>6686</v>
      </c>
      <c r="F201" s="664" t="s">
        <v>6687</v>
      </c>
      <c r="G201" s="663" t="s">
        <v>5769</v>
      </c>
      <c r="H201" s="663" t="s">
        <v>5770</v>
      </c>
      <c r="I201" s="665">
        <v>713.6</v>
      </c>
      <c r="J201" s="665">
        <v>1</v>
      </c>
      <c r="K201" s="666">
        <v>713.6</v>
      </c>
    </row>
    <row r="202" spans="1:11" ht="14.4" customHeight="1" x14ac:dyDescent="0.3">
      <c r="A202" s="661" t="s">
        <v>595</v>
      </c>
      <c r="B202" s="662" t="s">
        <v>3182</v>
      </c>
      <c r="C202" s="663" t="s">
        <v>605</v>
      </c>
      <c r="D202" s="664" t="s">
        <v>3184</v>
      </c>
      <c r="E202" s="663" t="s">
        <v>6686</v>
      </c>
      <c r="F202" s="664" t="s">
        <v>6687</v>
      </c>
      <c r="G202" s="663" t="s">
        <v>6023</v>
      </c>
      <c r="H202" s="663" t="s">
        <v>6024</v>
      </c>
      <c r="I202" s="665">
        <v>927.67</v>
      </c>
      <c r="J202" s="665">
        <v>2</v>
      </c>
      <c r="K202" s="666">
        <v>1855.34</v>
      </c>
    </row>
    <row r="203" spans="1:11" ht="14.4" customHeight="1" x14ac:dyDescent="0.3">
      <c r="A203" s="661" t="s">
        <v>595</v>
      </c>
      <c r="B203" s="662" t="s">
        <v>3182</v>
      </c>
      <c r="C203" s="663" t="s">
        <v>605</v>
      </c>
      <c r="D203" s="664" t="s">
        <v>3184</v>
      </c>
      <c r="E203" s="663" t="s">
        <v>6686</v>
      </c>
      <c r="F203" s="664" t="s">
        <v>6687</v>
      </c>
      <c r="G203" s="663" t="s">
        <v>5771</v>
      </c>
      <c r="H203" s="663" t="s">
        <v>5772</v>
      </c>
      <c r="I203" s="665">
        <v>8.27</v>
      </c>
      <c r="J203" s="665">
        <v>1</v>
      </c>
      <c r="K203" s="666">
        <v>8.27</v>
      </c>
    </row>
    <row r="204" spans="1:11" ht="14.4" customHeight="1" x14ac:dyDescent="0.3">
      <c r="A204" s="661" t="s">
        <v>595</v>
      </c>
      <c r="B204" s="662" t="s">
        <v>3182</v>
      </c>
      <c r="C204" s="663" t="s">
        <v>605</v>
      </c>
      <c r="D204" s="664" t="s">
        <v>3184</v>
      </c>
      <c r="E204" s="663" t="s">
        <v>6686</v>
      </c>
      <c r="F204" s="664" t="s">
        <v>6687</v>
      </c>
      <c r="G204" s="663" t="s">
        <v>5773</v>
      </c>
      <c r="H204" s="663" t="s">
        <v>5774</v>
      </c>
      <c r="I204" s="665">
        <v>5.91</v>
      </c>
      <c r="J204" s="665">
        <v>2</v>
      </c>
      <c r="K204" s="666">
        <v>11.82</v>
      </c>
    </row>
    <row r="205" spans="1:11" ht="14.4" customHeight="1" x14ac:dyDescent="0.3">
      <c r="A205" s="661" t="s">
        <v>595</v>
      </c>
      <c r="B205" s="662" t="s">
        <v>3182</v>
      </c>
      <c r="C205" s="663" t="s">
        <v>605</v>
      </c>
      <c r="D205" s="664" t="s">
        <v>3184</v>
      </c>
      <c r="E205" s="663" t="s">
        <v>6686</v>
      </c>
      <c r="F205" s="664" t="s">
        <v>6687</v>
      </c>
      <c r="G205" s="663" t="s">
        <v>5775</v>
      </c>
      <c r="H205" s="663" t="s">
        <v>5776</v>
      </c>
      <c r="I205" s="665">
        <v>5.2750000000000004</v>
      </c>
      <c r="J205" s="665">
        <v>150</v>
      </c>
      <c r="K205" s="666">
        <v>791.3</v>
      </c>
    </row>
    <row r="206" spans="1:11" ht="14.4" customHeight="1" x14ac:dyDescent="0.3">
      <c r="A206" s="661" t="s">
        <v>595</v>
      </c>
      <c r="B206" s="662" t="s">
        <v>3182</v>
      </c>
      <c r="C206" s="663" t="s">
        <v>605</v>
      </c>
      <c r="D206" s="664" t="s">
        <v>3184</v>
      </c>
      <c r="E206" s="663" t="s">
        <v>6686</v>
      </c>
      <c r="F206" s="664" t="s">
        <v>6687</v>
      </c>
      <c r="G206" s="663" t="s">
        <v>6025</v>
      </c>
      <c r="H206" s="663" t="s">
        <v>6026</v>
      </c>
      <c r="I206" s="665">
        <v>5.0199999999999996</v>
      </c>
      <c r="J206" s="665">
        <v>100</v>
      </c>
      <c r="K206" s="666">
        <v>502</v>
      </c>
    </row>
    <row r="207" spans="1:11" ht="14.4" customHeight="1" x14ac:dyDescent="0.3">
      <c r="A207" s="661" t="s">
        <v>595</v>
      </c>
      <c r="B207" s="662" t="s">
        <v>3182</v>
      </c>
      <c r="C207" s="663" t="s">
        <v>605</v>
      </c>
      <c r="D207" s="664" t="s">
        <v>3184</v>
      </c>
      <c r="E207" s="663" t="s">
        <v>6686</v>
      </c>
      <c r="F207" s="664" t="s">
        <v>6687</v>
      </c>
      <c r="G207" s="663" t="s">
        <v>5783</v>
      </c>
      <c r="H207" s="663" t="s">
        <v>5784</v>
      </c>
      <c r="I207" s="665">
        <v>609.89</v>
      </c>
      <c r="J207" s="665">
        <v>1</v>
      </c>
      <c r="K207" s="666">
        <v>609.89</v>
      </c>
    </row>
    <row r="208" spans="1:11" ht="14.4" customHeight="1" x14ac:dyDescent="0.3">
      <c r="A208" s="661" t="s">
        <v>595</v>
      </c>
      <c r="B208" s="662" t="s">
        <v>3182</v>
      </c>
      <c r="C208" s="663" t="s">
        <v>605</v>
      </c>
      <c r="D208" s="664" t="s">
        <v>3184</v>
      </c>
      <c r="E208" s="663" t="s">
        <v>6686</v>
      </c>
      <c r="F208" s="664" t="s">
        <v>6687</v>
      </c>
      <c r="G208" s="663" t="s">
        <v>6027</v>
      </c>
      <c r="H208" s="663" t="s">
        <v>6028</v>
      </c>
      <c r="I208" s="665">
        <v>67.06</v>
      </c>
      <c r="J208" s="665">
        <v>10</v>
      </c>
      <c r="K208" s="666">
        <v>670.62</v>
      </c>
    </row>
    <row r="209" spans="1:11" ht="14.4" customHeight="1" x14ac:dyDescent="0.3">
      <c r="A209" s="661" t="s">
        <v>595</v>
      </c>
      <c r="B209" s="662" t="s">
        <v>3182</v>
      </c>
      <c r="C209" s="663" t="s">
        <v>605</v>
      </c>
      <c r="D209" s="664" t="s">
        <v>3184</v>
      </c>
      <c r="E209" s="663" t="s">
        <v>6686</v>
      </c>
      <c r="F209" s="664" t="s">
        <v>6687</v>
      </c>
      <c r="G209" s="663" t="s">
        <v>5785</v>
      </c>
      <c r="H209" s="663" t="s">
        <v>5786</v>
      </c>
      <c r="I209" s="665">
        <v>314.8</v>
      </c>
      <c r="J209" s="665">
        <v>1</v>
      </c>
      <c r="K209" s="666">
        <v>314.8</v>
      </c>
    </row>
    <row r="210" spans="1:11" ht="14.4" customHeight="1" x14ac:dyDescent="0.3">
      <c r="A210" s="661" t="s">
        <v>595</v>
      </c>
      <c r="B210" s="662" t="s">
        <v>3182</v>
      </c>
      <c r="C210" s="663" t="s">
        <v>605</v>
      </c>
      <c r="D210" s="664" t="s">
        <v>3184</v>
      </c>
      <c r="E210" s="663" t="s">
        <v>6686</v>
      </c>
      <c r="F210" s="664" t="s">
        <v>6687</v>
      </c>
      <c r="G210" s="663" t="s">
        <v>6029</v>
      </c>
      <c r="H210" s="663" t="s">
        <v>6030</v>
      </c>
      <c r="I210" s="665">
        <v>314.8</v>
      </c>
      <c r="J210" s="665">
        <v>1</v>
      </c>
      <c r="K210" s="666">
        <v>314.8</v>
      </c>
    </row>
    <row r="211" spans="1:11" ht="14.4" customHeight="1" x14ac:dyDescent="0.3">
      <c r="A211" s="661" t="s">
        <v>595</v>
      </c>
      <c r="B211" s="662" t="s">
        <v>3182</v>
      </c>
      <c r="C211" s="663" t="s">
        <v>605</v>
      </c>
      <c r="D211" s="664" t="s">
        <v>3184</v>
      </c>
      <c r="E211" s="663" t="s">
        <v>6686</v>
      </c>
      <c r="F211" s="664" t="s">
        <v>6687</v>
      </c>
      <c r="G211" s="663" t="s">
        <v>5787</v>
      </c>
      <c r="H211" s="663" t="s">
        <v>5788</v>
      </c>
      <c r="I211" s="665">
        <v>109.31</v>
      </c>
      <c r="J211" s="665">
        <v>6</v>
      </c>
      <c r="K211" s="666">
        <v>655.85</v>
      </c>
    </row>
    <row r="212" spans="1:11" ht="14.4" customHeight="1" x14ac:dyDescent="0.3">
      <c r="A212" s="661" t="s">
        <v>595</v>
      </c>
      <c r="B212" s="662" t="s">
        <v>3182</v>
      </c>
      <c r="C212" s="663" t="s">
        <v>605</v>
      </c>
      <c r="D212" s="664" t="s">
        <v>3184</v>
      </c>
      <c r="E212" s="663" t="s">
        <v>6686</v>
      </c>
      <c r="F212" s="664" t="s">
        <v>6687</v>
      </c>
      <c r="G212" s="663" t="s">
        <v>6031</v>
      </c>
      <c r="H212" s="663" t="s">
        <v>6032</v>
      </c>
      <c r="I212" s="665">
        <v>23.51</v>
      </c>
      <c r="J212" s="665">
        <v>70</v>
      </c>
      <c r="K212" s="666">
        <v>1645.42</v>
      </c>
    </row>
    <row r="213" spans="1:11" ht="14.4" customHeight="1" x14ac:dyDescent="0.3">
      <c r="A213" s="661" t="s">
        <v>595</v>
      </c>
      <c r="B213" s="662" t="s">
        <v>3182</v>
      </c>
      <c r="C213" s="663" t="s">
        <v>605</v>
      </c>
      <c r="D213" s="664" t="s">
        <v>3184</v>
      </c>
      <c r="E213" s="663" t="s">
        <v>6686</v>
      </c>
      <c r="F213" s="664" t="s">
        <v>6687</v>
      </c>
      <c r="G213" s="663" t="s">
        <v>6033</v>
      </c>
      <c r="H213" s="663" t="s">
        <v>6034</v>
      </c>
      <c r="I213" s="665">
        <v>713.6</v>
      </c>
      <c r="J213" s="665">
        <v>1</v>
      </c>
      <c r="K213" s="666">
        <v>713.6</v>
      </c>
    </row>
    <row r="214" spans="1:11" ht="14.4" customHeight="1" x14ac:dyDescent="0.3">
      <c r="A214" s="661" t="s">
        <v>595</v>
      </c>
      <c r="B214" s="662" t="s">
        <v>3182</v>
      </c>
      <c r="C214" s="663" t="s">
        <v>605</v>
      </c>
      <c r="D214" s="664" t="s">
        <v>3184</v>
      </c>
      <c r="E214" s="663" t="s">
        <v>6686</v>
      </c>
      <c r="F214" s="664" t="s">
        <v>6687</v>
      </c>
      <c r="G214" s="663" t="s">
        <v>6035</v>
      </c>
      <c r="H214" s="663" t="s">
        <v>6036</v>
      </c>
      <c r="I214" s="665">
        <v>120.75</v>
      </c>
      <c r="J214" s="665">
        <v>15</v>
      </c>
      <c r="K214" s="666">
        <v>1811.25</v>
      </c>
    </row>
    <row r="215" spans="1:11" ht="14.4" customHeight="1" x14ac:dyDescent="0.3">
      <c r="A215" s="661" t="s">
        <v>595</v>
      </c>
      <c r="B215" s="662" t="s">
        <v>3182</v>
      </c>
      <c r="C215" s="663" t="s">
        <v>605</v>
      </c>
      <c r="D215" s="664" t="s">
        <v>3184</v>
      </c>
      <c r="E215" s="663" t="s">
        <v>6688</v>
      </c>
      <c r="F215" s="664" t="s">
        <v>6689</v>
      </c>
      <c r="G215" s="663" t="s">
        <v>6037</v>
      </c>
      <c r="H215" s="663" t="s">
        <v>6038</v>
      </c>
      <c r="I215" s="665">
        <v>2.9</v>
      </c>
      <c r="J215" s="665">
        <v>10</v>
      </c>
      <c r="K215" s="666">
        <v>29</v>
      </c>
    </row>
    <row r="216" spans="1:11" ht="14.4" customHeight="1" x14ac:dyDescent="0.3">
      <c r="A216" s="661" t="s">
        <v>595</v>
      </c>
      <c r="B216" s="662" t="s">
        <v>3182</v>
      </c>
      <c r="C216" s="663" t="s">
        <v>605</v>
      </c>
      <c r="D216" s="664" t="s">
        <v>3184</v>
      </c>
      <c r="E216" s="663" t="s">
        <v>6688</v>
      </c>
      <c r="F216" s="664" t="s">
        <v>6689</v>
      </c>
      <c r="G216" s="663" t="s">
        <v>5799</v>
      </c>
      <c r="H216" s="663" t="s">
        <v>5800</v>
      </c>
      <c r="I216" s="665">
        <v>2.78</v>
      </c>
      <c r="J216" s="665">
        <v>30</v>
      </c>
      <c r="K216" s="666">
        <v>83.4</v>
      </c>
    </row>
    <row r="217" spans="1:11" ht="14.4" customHeight="1" x14ac:dyDescent="0.3">
      <c r="A217" s="661" t="s">
        <v>595</v>
      </c>
      <c r="B217" s="662" t="s">
        <v>3182</v>
      </c>
      <c r="C217" s="663" t="s">
        <v>605</v>
      </c>
      <c r="D217" s="664" t="s">
        <v>3184</v>
      </c>
      <c r="E217" s="663" t="s">
        <v>6688</v>
      </c>
      <c r="F217" s="664" t="s">
        <v>6689</v>
      </c>
      <c r="G217" s="663" t="s">
        <v>6039</v>
      </c>
      <c r="H217" s="663" t="s">
        <v>6040</v>
      </c>
      <c r="I217" s="665">
        <v>15.925555555555555</v>
      </c>
      <c r="J217" s="665">
        <v>450</v>
      </c>
      <c r="K217" s="666">
        <v>7166.5</v>
      </c>
    </row>
    <row r="218" spans="1:11" ht="14.4" customHeight="1" x14ac:dyDescent="0.3">
      <c r="A218" s="661" t="s">
        <v>595</v>
      </c>
      <c r="B218" s="662" t="s">
        <v>3182</v>
      </c>
      <c r="C218" s="663" t="s">
        <v>605</v>
      </c>
      <c r="D218" s="664" t="s">
        <v>3184</v>
      </c>
      <c r="E218" s="663" t="s">
        <v>6688</v>
      </c>
      <c r="F218" s="664" t="s">
        <v>6689</v>
      </c>
      <c r="G218" s="663" t="s">
        <v>6041</v>
      </c>
      <c r="H218" s="663" t="s">
        <v>6042</v>
      </c>
      <c r="I218" s="665">
        <v>2.75</v>
      </c>
      <c r="J218" s="665">
        <v>200</v>
      </c>
      <c r="K218" s="666">
        <v>550</v>
      </c>
    </row>
    <row r="219" spans="1:11" ht="14.4" customHeight="1" x14ac:dyDescent="0.3">
      <c r="A219" s="661" t="s">
        <v>595</v>
      </c>
      <c r="B219" s="662" t="s">
        <v>3182</v>
      </c>
      <c r="C219" s="663" t="s">
        <v>605</v>
      </c>
      <c r="D219" s="664" t="s">
        <v>3184</v>
      </c>
      <c r="E219" s="663" t="s">
        <v>6688</v>
      </c>
      <c r="F219" s="664" t="s">
        <v>6689</v>
      </c>
      <c r="G219" s="663" t="s">
        <v>6041</v>
      </c>
      <c r="H219" s="663" t="s">
        <v>6043</v>
      </c>
      <c r="I219" s="665">
        <v>2.75</v>
      </c>
      <c r="J219" s="665">
        <v>300</v>
      </c>
      <c r="K219" s="666">
        <v>825</v>
      </c>
    </row>
    <row r="220" spans="1:11" ht="14.4" customHeight="1" x14ac:dyDescent="0.3">
      <c r="A220" s="661" t="s">
        <v>595</v>
      </c>
      <c r="B220" s="662" t="s">
        <v>3182</v>
      </c>
      <c r="C220" s="663" t="s">
        <v>605</v>
      </c>
      <c r="D220" s="664" t="s">
        <v>3184</v>
      </c>
      <c r="E220" s="663" t="s">
        <v>6688</v>
      </c>
      <c r="F220" s="664" t="s">
        <v>6689</v>
      </c>
      <c r="G220" s="663" t="s">
        <v>6044</v>
      </c>
      <c r="H220" s="663" t="s">
        <v>6045</v>
      </c>
      <c r="I220" s="665">
        <v>7.43</v>
      </c>
      <c r="J220" s="665">
        <v>50</v>
      </c>
      <c r="K220" s="666">
        <v>371.5</v>
      </c>
    </row>
    <row r="221" spans="1:11" ht="14.4" customHeight="1" x14ac:dyDescent="0.3">
      <c r="A221" s="661" t="s">
        <v>595</v>
      </c>
      <c r="B221" s="662" t="s">
        <v>3182</v>
      </c>
      <c r="C221" s="663" t="s">
        <v>605</v>
      </c>
      <c r="D221" s="664" t="s">
        <v>3184</v>
      </c>
      <c r="E221" s="663" t="s">
        <v>6688</v>
      </c>
      <c r="F221" s="664" t="s">
        <v>6689</v>
      </c>
      <c r="G221" s="663" t="s">
        <v>5804</v>
      </c>
      <c r="H221" s="663" t="s">
        <v>5805</v>
      </c>
      <c r="I221" s="665">
        <v>1.0900000000000001</v>
      </c>
      <c r="J221" s="665">
        <v>8800</v>
      </c>
      <c r="K221" s="666">
        <v>9592</v>
      </c>
    </row>
    <row r="222" spans="1:11" ht="14.4" customHeight="1" x14ac:dyDescent="0.3">
      <c r="A222" s="661" t="s">
        <v>595</v>
      </c>
      <c r="B222" s="662" t="s">
        <v>3182</v>
      </c>
      <c r="C222" s="663" t="s">
        <v>605</v>
      </c>
      <c r="D222" s="664" t="s">
        <v>3184</v>
      </c>
      <c r="E222" s="663" t="s">
        <v>6688</v>
      </c>
      <c r="F222" s="664" t="s">
        <v>6689</v>
      </c>
      <c r="G222" s="663" t="s">
        <v>5806</v>
      </c>
      <c r="H222" s="663" t="s">
        <v>5807</v>
      </c>
      <c r="I222" s="665">
        <v>1.6712499999999999</v>
      </c>
      <c r="J222" s="665">
        <v>4700</v>
      </c>
      <c r="K222" s="666">
        <v>7854</v>
      </c>
    </row>
    <row r="223" spans="1:11" ht="14.4" customHeight="1" x14ac:dyDescent="0.3">
      <c r="A223" s="661" t="s">
        <v>595</v>
      </c>
      <c r="B223" s="662" t="s">
        <v>3182</v>
      </c>
      <c r="C223" s="663" t="s">
        <v>605</v>
      </c>
      <c r="D223" s="664" t="s">
        <v>3184</v>
      </c>
      <c r="E223" s="663" t="s">
        <v>6688</v>
      </c>
      <c r="F223" s="664" t="s">
        <v>6689</v>
      </c>
      <c r="G223" s="663" t="s">
        <v>5808</v>
      </c>
      <c r="H223" s="663" t="s">
        <v>5809</v>
      </c>
      <c r="I223" s="665">
        <v>0.48</v>
      </c>
      <c r="J223" s="665">
        <v>1700</v>
      </c>
      <c r="K223" s="666">
        <v>816</v>
      </c>
    </row>
    <row r="224" spans="1:11" ht="14.4" customHeight="1" x14ac:dyDescent="0.3">
      <c r="A224" s="661" t="s">
        <v>595</v>
      </c>
      <c r="B224" s="662" t="s">
        <v>3182</v>
      </c>
      <c r="C224" s="663" t="s">
        <v>605</v>
      </c>
      <c r="D224" s="664" t="s">
        <v>3184</v>
      </c>
      <c r="E224" s="663" t="s">
        <v>6688</v>
      </c>
      <c r="F224" s="664" t="s">
        <v>6689</v>
      </c>
      <c r="G224" s="663" t="s">
        <v>5810</v>
      </c>
      <c r="H224" s="663" t="s">
        <v>5811</v>
      </c>
      <c r="I224" s="665">
        <v>0.67</v>
      </c>
      <c r="J224" s="665">
        <v>9400</v>
      </c>
      <c r="K224" s="666">
        <v>6298</v>
      </c>
    </row>
    <row r="225" spans="1:11" ht="14.4" customHeight="1" x14ac:dyDescent="0.3">
      <c r="A225" s="661" t="s">
        <v>595</v>
      </c>
      <c r="B225" s="662" t="s">
        <v>3182</v>
      </c>
      <c r="C225" s="663" t="s">
        <v>605</v>
      </c>
      <c r="D225" s="664" t="s">
        <v>3184</v>
      </c>
      <c r="E225" s="663" t="s">
        <v>6688</v>
      </c>
      <c r="F225" s="664" t="s">
        <v>6689</v>
      </c>
      <c r="G225" s="663" t="s">
        <v>6046</v>
      </c>
      <c r="H225" s="663" t="s">
        <v>6047</v>
      </c>
      <c r="I225" s="665">
        <v>22.53</v>
      </c>
      <c r="J225" s="665">
        <v>22</v>
      </c>
      <c r="K225" s="666">
        <v>495.66</v>
      </c>
    </row>
    <row r="226" spans="1:11" ht="14.4" customHeight="1" x14ac:dyDescent="0.3">
      <c r="A226" s="661" t="s">
        <v>595</v>
      </c>
      <c r="B226" s="662" t="s">
        <v>3182</v>
      </c>
      <c r="C226" s="663" t="s">
        <v>605</v>
      </c>
      <c r="D226" s="664" t="s">
        <v>3184</v>
      </c>
      <c r="E226" s="663" t="s">
        <v>6688</v>
      </c>
      <c r="F226" s="664" t="s">
        <v>6689</v>
      </c>
      <c r="G226" s="663" t="s">
        <v>5812</v>
      </c>
      <c r="H226" s="663" t="s">
        <v>5813</v>
      </c>
      <c r="I226" s="665">
        <v>3.1333333333333333</v>
      </c>
      <c r="J226" s="665">
        <v>150</v>
      </c>
      <c r="K226" s="666">
        <v>470</v>
      </c>
    </row>
    <row r="227" spans="1:11" ht="14.4" customHeight="1" x14ac:dyDescent="0.3">
      <c r="A227" s="661" t="s">
        <v>595</v>
      </c>
      <c r="B227" s="662" t="s">
        <v>3182</v>
      </c>
      <c r="C227" s="663" t="s">
        <v>605</v>
      </c>
      <c r="D227" s="664" t="s">
        <v>3184</v>
      </c>
      <c r="E227" s="663" t="s">
        <v>6688</v>
      </c>
      <c r="F227" s="664" t="s">
        <v>6689</v>
      </c>
      <c r="G227" s="663" t="s">
        <v>5814</v>
      </c>
      <c r="H227" s="663" t="s">
        <v>5815</v>
      </c>
      <c r="I227" s="665">
        <v>6.2919999999999998</v>
      </c>
      <c r="J227" s="665">
        <v>290</v>
      </c>
      <c r="K227" s="666">
        <v>1824.7</v>
      </c>
    </row>
    <row r="228" spans="1:11" ht="14.4" customHeight="1" x14ac:dyDescent="0.3">
      <c r="A228" s="661" t="s">
        <v>595</v>
      </c>
      <c r="B228" s="662" t="s">
        <v>3182</v>
      </c>
      <c r="C228" s="663" t="s">
        <v>605</v>
      </c>
      <c r="D228" s="664" t="s">
        <v>3184</v>
      </c>
      <c r="E228" s="663" t="s">
        <v>6688</v>
      </c>
      <c r="F228" s="664" t="s">
        <v>6689</v>
      </c>
      <c r="G228" s="663" t="s">
        <v>6048</v>
      </c>
      <c r="H228" s="663" t="s">
        <v>6049</v>
      </c>
      <c r="I228" s="665">
        <v>5.32</v>
      </c>
      <c r="J228" s="665">
        <v>100</v>
      </c>
      <c r="K228" s="666">
        <v>532.4</v>
      </c>
    </row>
    <row r="229" spans="1:11" ht="14.4" customHeight="1" x14ac:dyDescent="0.3">
      <c r="A229" s="661" t="s">
        <v>595</v>
      </c>
      <c r="B229" s="662" t="s">
        <v>3182</v>
      </c>
      <c r="C229" s="663" t="s">
        <v>605</v>
      </c>
      <c r="D229" s="664" t="s">
        <v>3184</v>
      </c>
      <c r="E229" s="663" t="s">
        <v>6688</v>
      </c>
      <c r="F229" s="664" t="s">
        <v>6689</v>
      </c>
      <c r="G229" s="663" t="s">
        <v>6048</v>
      </c>
      <c r="H229" s="663" t="s">
        <v>6050</v>
      </c>
      <c r="I229" s="665">
        <v>5.32</v>
      </c>
      <c r="J229" s="665">
        <v>400</v>
      </c>
      <c r="K229" s="666">
        <v>2129.2000000000003</v>
      </c>
    </row>
    <row r="230" spans="1:11" ht="14.4" customHeight="1" x14ac:dyDescent="0.3">
      <c r="A230" s="661" t="s">
        <v>595</v>
      </c>
      <c r="B230" s="662" t="s">
        <v>3182</v>
      </c>
      <c r="C230" s="663" t="s">
        <v>605</v>
      </c>
      <c r="D230" s="664" t="s">
        <v>3184</v>
      </c>
      <c r="E230" s="663" t="s">
        <v>6688</v>
      </c>
      <c r="F230" s="664" t="s">
        <v>6689</v>
      </c>
      <c r="G230" s="663" t="s">
        <v>5816</v>
      </c>
      <c r="H230" s="663" t="s">
        <v>5817</v>
      </c>
      <c r="I230" s="665">
        <v>6.23</v>
      </c>
      <c r="J230" s="665">
        <v>45</v>
      </c>
      <c r="K230" s="666">
        <v>280.34999999999997</v>
      </c>
    </row>
    <row r="231" spans="1:11" ht="14.4" customHeight="1" x14ac:dyDescent="0.3">
      <c r="A231" s="661" t="s">
        <v>595</v>
      </c>
      <c r="B231" s="662" t="s">
        <v>3182</v>
      </c>
      <c r="C231" s="663" t="s">
        <v>605</v>
      </c>
      <c r="D231" s="664" t="s">
        <v>3184</v>
      </c>
      <c r="E231" s="663" t="s">
        <v>6688</v>
      </c>
      <c r="F231" s="664" t="s">
        <v>6689</v>
      </c>
      <c r="G231" s="663" t="s">
        <v>6051</v>
      </c>
      <c r="H231" s="663" t="s">
        <v>6052</v>
      </c>
      <c r="I231" s="665">
        <v>15.04</v>
      </c>
      <c r="J231" s="665">
        <v>20</v>
      </c>
      <c r="K231" s="666">
        <v>300.8</v>
      </c>
    </row>
    <row r="232" spans="1:11" ht="14.4" customHeight="1" x14ac:dyDescent="0.3">
      <c r="A232" s="661" t="s">
        <v>595</v>
      </c>
      <c r="B232" s="662" t="s">
        <v>3182</v>
      </c>
      <c r="C232" s="663" t="s">
        <v>605</v>
      </c>
      <c r="D232" s="664" t="s">
        <v>3184</v>
      </c>
      <c r="E232" s="663" t="s">
        <v>6688</v>
      </c>
      <c r="F232" s="664" t="s">
        <v>6689</v>
      </c>
      <c r="G232" s="663" t="s">
        <v>5820</v>
      </c>
      <c r="H232" s="663" t="s">
        <v>5821</v>
      </c>
      <c r="I232" s="665">
        <v>80.58</v>
      </c>
      <c r="J232" s="665">
        <v>20</v>
      </c>
      <c r="K232" s="666">
        <v>1611.6</v>
      </c>
    </row>
    <row r="233" spans="1:11" ht="14.4" customHeight="1" x14ac:dyDescent="0.3">
      <c r="A233" s="661" t="s">
        <v>595</v>
      </c>
      <c r="B233" s="662" t="s">
        <v>3182</v>
      </c>
      <c r="C233" s="663" t="s">
        <v>605</v>
      </c>
      <c r="D233" s="664" t="s">
        <v>3184</v>
      </c>
      <c r="E233" s="663" t="s">
        <v>6688</v>
      </c>
      <c r="F233" s="664" t="s">
        <v>6689</v>
      </c>
      <c r="G233" s="663" t="s">
        <v>5822</v>
      </c>
      <c r="H233" s="663" t="s">
        <v>5823</v>
      </c>
      <c r="I233" s="665">
        <v>5.9437500000000005</v>
      </c>
      <c r="J233" s="665">
        <v>650</v>
      </c>
      <c r="K233" s="666">
        <v>3890</v>
      </c>
    </row>
    <row r="234" spans="1:11" ht="14.4" customHeight="1" x14ac:dyDescent="0.3">
      <c r="A234" s="661" t="s">
        <v>595</v>
      </c>
      <c r="B234" s="662" t="s">
        <v>3182</v>
      </c>
      <c r="C234" s="663" t="s">
        <v>605</v>
      </c>
      <c r="D234" s="664" t="s">
        <v>3184</v>
      </c>
      <c r="E234" s="663" t="s">
        <v>6688</v>
      </c>
      <c r="F234" s="664" t="s">
        <v>6689</v>
      </c>
      <c r="G234" s="663" t="s">
        <v>6053</v>
      </c>
      <c r="H234" s="663" t="s">
        <v>6054</v>
      </c>
      <c r="I234" s="665">
        <v>75.010000000000005</v>
      </c>
      <c r="J234" s="665">
        <v>1</v>
      </c>
      <c r="K234" s="666">
        <v>75.010000000000005</v>
      </c>
    </row>
    <row r="235" spans="1:11" ht="14.4" customHeight="1" x14ac:dyDescent="0.3">
      <c r="A235" s="661" t="s">
        <v>595</v>
      </c>
      <c r="B235" s="662" t="s">
        <v>3182</v>
      </c>
      <c r="C235" s="663" t="s">
        <v>605</v>
      </c>
      <c r="D235" s="664" t="s">
        <v>3184</v>
      </c>
      <c r="E235" s="663" t="s">
        <v>6688</v>
      </c>
      <c r="F235" s="664" t="s">
        <v>6689</v>
      </c>
      <c r="G235" s="663" t="s">
        <v>5826</v>
      </c>
      <c r="H235" s="663" t="s">
        <v>5827</v>
      </c>
      <c r="I235" s="665">
        <v>59.72</v>
      </c>
      <c r="J235" s="665">
        <v>2</v>
      </c>
      <c r="K235" s="666">
        <v>119.44</v>
      </c>
    </row>
    <row r="236" spans="1:11" ht="14.4" customHeight="1" x14ac:dyDescent="0.3">
      <c r="A236" s="661" t="s">
        <v>595</v>
      </c>
      <c r="B236" s="662" t="s">
        <v>3182</v>
      </c>
      <c r="C236" s="663" t="s">
        <v>605</v>
      </c>
      <c r="D236" s="664" t="s">
        <v>3184</v>
      </c>
      <c r="E236" s="663" t="s">
        <v>6688</v>
      </c>
      <c r="F236" s="664" t="s">
        <v>6689</v>
      </c>
      <c r="G236" s="663" t="s">
        <v>5828</v>
      </c>
      <c r="H236" s="663" t="s">
        <v>5829</v>
      </c>
      <c r="I236" s="665">
        <v>1.9844444444444445</v>
      </c>
      <c r="J236" s="665">
        <v>1050</v>
      </c>
      <c r="K236" s="666">
        <v>2084.5</v>
      </c>
    </row>
    <row r="237" spans="1:11" ht="14.4" customHeight="1" x14ac:dyDescent="0.3">
      <c r="A237" s="661" t="s">
        <v>595</v>
      </c>
      <c r="B237" s="662" t="s">
        <v>3182</v>
      </c>
      <c r="C237" s="663" t="s">
        <v>605</v>
      </c>
      <c r="D237" s="664" t="s">
        <v>3184</v>
      </c>
      <c r="E237" s="663" t="s">
        <v>6688</v>
      </c>
      <c r="F237" s="664" t="s">
        <v>6689</v>
      </c>
      <c r="G237" s="663" t="s">
        <v>5830</v>
      </c>
      <c r="H237" s="663" t="s">
        <v>5831</v>
      </c>
      <c r="I237" s="665">
        <v>1.99</v>
      </c>
      <c r="J237" s="665">
        <v>50</v>
      </c>
      <c r="K237" s="666">
        <v>99.5</v>
      </c>
    </row>
    <row r="238" spans="1:11" ht="14.4" customHeight="1" x14ac:dyDescent="0.3">
      <c r="A238" s="661" t="s">
        <v>595</v>
      </c>
      <c r="B238" s="662" t="s">
        <v>3182</v>
      </c>
      <c r="C238" s="663" t="s">
        <v>605</v>
      </c>
      <c r="D238" s="664" t="s">
        <v>3184</v>
      </c>
      <c r="E238" s="663" t="s">
        <v>6688</v>
      </c>
      <c r="F238" s="664" t="s">
        <v>6689</v>
      </c>
      <c r="G238" s="663" t="s">
        <v>5832</v>
      </c>
      <c r="H238" s="663" t="s">
        <v>5833</v>
      </c>
      <c r="I238" s="665">
        <v>3.0750000000000002</v>
      </c>
      <c r="J238" s="665">
        <v>400</v>
      </c>
      <c r="K238" s="666">
        <v>1230</v>
      </c>
    </row>
    <row r="239" spans="1:11" ht="14.4" customHeight="1" x14ac:dyDescent="0.3">
      <c r="A239" s="661" t="s">
        <v>595</v>
      </c>
      <c r="B239" s="662" t="s">
        <v>3182</v>
      </c>
      <c r="C239" s="663" t="s">
        <v>605</v>
      </c>
      <c r="D239" s="664" t="s">
        <v>3184</v>
      </c>
      <c r="E239" s="663" t="s">
        <v>6688</v>
      </c>
      <c r="F239" s="664" t="s">
        <v>6689</v>
      </c>
      <c r="G239" s="663" t="s">
        <v>6055</v>
      </c>
      <c r="H239" s="663" t="s">
        <v>6056</v>
      </c>
      <c r="I239" s="665">
        <v>1.93</v>
      </c>
      <c r="J239" s="665">
        <v>50</v>
      </c>
      <c r="K239" s="666">
        <v>96.5</v>
      </c>
    </row>
    <row r="240" spans="1:11" ht="14.4" customHeight="1" x14ac:dyDescent="0.3">
      <c r="A240" s="661" t="s">
        <v>595</v>
      </c>
      <c r="B240" s="662" t="s">
        <v>3182</v>
      </c>
      <c r="C240" s="663" t="s">
        <v>605</v>
      </c>
      <c r="D240" s="664" t="s">
        <v>3184</v>
      </c>
      <c r="E240" s="663" t="s">
        <v>6688</v>
      </c>
      <c r="F240" s="664" t="s">
        <v>6689</v>
      </c>
      <c r="G240" s="663" t="s">
        <v>6057</v>
      </c>
      <c r="H240" s="663" t="s">
        <v>6058</v>
      </c>
      <c r="I240" s="665">
        <v>2.44</v>
      </c>
      <c r="J240" s="665">
        <v>50</v>
      </c>
      <c r="K240" s="666">
        <v>122</v>
      </c>
    </row>
    <row r="241" spans="1:11" ht="14.4" customHeight="1" x14ac:dyDescent="0.3">
      <c r="A241" s="661" t="s">
        <v>595</v>
      </c>
      <c r="B241" s="662" t="s">
        <v>3182</v>
      </c>
      <c r="C241" s="663" t="s">
        <v>605</v>
      </c>
      <c r="D241" s="664" t="s">
        <v>3184</v>
      </c>
      <c r="E241" s="663" t="s">
        <v>6688</v>
      </c>
      <c r="F241" s="664" t="s">
        <v>6689</v>
      </c>
      <c r="G241" s="663" t="s">
        <v>6059</v>
      </c>
      <c r="H241" s="663" t="s">
        <v>6060</v>
      </c>
      <c r="I241" s="665">
        <v>4.8099999999999996</v>
      </c>
      <c r="J241" s="665">
        <v>50</v>
      </c>
      <c r="K241" s="666">
        <v>240.5</v>
      </c>
    </row>
    <row r="242" spans="1:11" ht="14.4" customHeight="1" x14ac:dyDescent="0.3">
      <c r="A242" s="661" t="s">
        <v>595</v>
      </c>
      <c r="B242" s="662" t="s">
        <v>3182</v>
      </c>
      <c r="C242" s="663" t="s">
        <v>605</v>
      </c>
      <c r="D242" s="664" t="s">
        <v>3184</v>
      </c>
      <c r="E242" s="663" t="s">
        <v>6688</v>
      </c>
      <c r="F242" s="664" t="s">
        <v>6689</v>
      </c>
      <c r="G242" s="663" t="s">
        <v>5834</v>
      </c>
      <c r="H242" s="663" t="s">
        <v>5835</v>
      </c>
      <c r="I242" s="665">
        <v>1.1111111111111112E-2</v>
      </c>
      <c r="J242" s="665">
        <v>1600</v>
      </c>
      <c r="K242" s="666">
        <v>18</v>
      </c>
    </row>
    <row r="243" spans="1:11" ht="14.4" customHeight="1" x14ac:dyDescent="0.3">
      <c r="A243" s="661" t="s">
        <v>595</v>
      </c>
      <c r="B243" s="662" t="s">
        <v>3182</v>
      </c>
      <c r="C243" s="663" t="s">
        <v>605</v>
      </c>
      <c r="D243" s="664" t="s">
        <v>3184</v>
      </c>
      <c r="E243" s="663" t="s">
        <v>6688</v>
      </c>
      <c r="F243" s="664" t="s">
        <v>6689</v>
      </c>
      <c r="G243" s="663" t="s">
        <v>5836</v>
      </c>
      <c r="H243" s="663" t="s">
        <v>5837</v>
      </c>
      <c r="I243" s="665">
        <v>2.04</v>
      </c>
      <c r="J243" s="665">
        <v>400</v>
      </c>
      <c r="K243" s="666">
        <v>816</v>
      </c>
    </row>
    <row r="244" spans="1:11" ht="14.4" customHeight="1" x14ac:dyDescent="0.3">
      <c r="A244" s="661" t="s">
        <v>595</v>
      </c>
      <c r="B244" s="662" t="s">
        <v>3182</v>
      </c>
      <c r="C244" s="663" t="s">
        <v>605</v>
      </c>
      <c r="D244" s="664" t="s">
        <v>3184</v>
      </c>
      <c r="E244" s="663" t="s">
        <v>6688</v>
      </c>
      <c r="F244" s="664" t="s">
        <v>6689</v>
      </c>
      <c r="G244" s="663" t="s">
        <v>5838</v>
      </c>
      <c r="H244" s="663" t="s">
        <v>5839</v>
      </c>
      <c r="I244" s="665">
        <v>2.1625000000000001</v>
      </c>
      <c r="J244" s="665">
        <v>200</v>
      </c>
      <c r="K244" s="666">
        <v>432.5</v>
      </c>
    </row>
    <row r="245" spans="1:11" ht="14.4" customHeight="1" x14ac:dyDescent="0.3">
      <c r="A245" s="661" t="s">
        <v>595</v>
      </c>
      <c r="B245" s="662" t="s">
        <v>3182</v>
      </c>
      <c r="C245" s="663" t="s">
        <v>605</v>
      </c>
      <c r="D245" s="664" t="s">
        <v>3184</v>
      </c>
      <c r="E245" s="663" t="s">
        <v>6688</v>
      </c>
      <c r="F245" s="664" t="s">
        <v>6689</v>
      </c>
      <c r="G245" s="663" t="s">
        <v>5838</v>
      </c>
      <c r="H245" s="663" t="s">
        <v>6061</v>
      </c>
      <c r="I245" s="665">
        <v>2.16</v>
      </c>
      <c r="J245" s="665">
        <v>50</v>
      </c>
      <c r="K245" s="666">
        <v>108</v>
      </c>
    </row>
    <row r="246" spans="1:11" ht="14.4" customHeight="1" x14ac:dyDescent="0.3">
      <c r="A246" s="661" t="s">
        <v>595</v>
      </c>
      <c r="B246" s="662" t="s">
        <v>3182</v>
      </c>
      <c r="C246" s="663" t="s">
        <v>605</v>
      </c>
      <c r="D246" s="664" t="s">
        <v>3184</v>
      </c>
      <c r="E246" s="663" t="s">
        <v>6688</v>
      </c>
      <c r="F246" s="664" t="s">
        <v>6689</v>
      </c>
      <c r="G246" s="663" t="s">
        <v>5840</v>
      </c>
      <c r="H246" s="663" t="s">
        <v>5841</v>
      </c>
      <c r="I246" s="665">
        <v>2.6160000000000005</v>
      </c>
      <c r="J246" s="665">
        <v>550</v>
      </c>
      <c r="K246" s="666">
        <v>1440</v>
      </c>
    </row>
    <row r="247" spans="1:11" ht="14.4" customHeight="1" x14ac:dyDescent="0.3">
      <c r="A247" s="661" t="s">
        <v>595</v>
      </c>
      <c r="B247" s="662" t="s">
        <v>3182</v>
      </c>
      <c r="C247" s="663" t="s">
        <v>605</v>
      </c>
      <c r="D247" s="664" t="s">
        <v>3184</v>
      </c>
      <c r="E247" s="663" t="s">
        <v>6688</v>
      </c>
      <c r="F247" s="664" t="s">
        <v>6689</v>
      </c>
      <c r="G247" s="663" t="s">
        <v>6062</v>
      </c>
      <c r="H247" s="663" t="s">
        <v>6063</v>
      </c>
      <c r="I247" s="665">
        <v>33.880000000000003</v>
      </c>
      <c r="J247" s="665">
        <v>8</v>
      </c>
      <c r="K247" s="666">
        <v>271.04000000000002</v>
      </c>
    </row>
    <row r="248" spans="1:11" ht="14.4" customHeight="1" x14ac:dyDescent="0.3">
      <c r="A248" s="661" t="s">
        <v>595</v>
      </c>
      <c r="B248" s="662" t="s">
        <v>3182</v>
      </c>
      <c r="C248" s="663" t="s">
        <v>605</v>
      </c>
      <c r="D248" s="664" t="s">
        <v>3184</v>
      </c>
      <c r="E248" s="663" t="s">
        <v>6688</v>
      </c>
      <c r="F248" s="664" t="s">
        <v>6689</v>
      </c>
      <c r="G248" s="663" t="s">
        <v>5842</v>
      </c>
      <c r="H248" s="663" t="s">
        <v>5843</v>
      </c>
      <c r="I248" s="665">
        <v>2.1759999999999997</v>
      </c>
      <c r="J248" s="665">
        <v>3300</v>
      </c>
      <c r="K248" s="666">
        <v>7181</v>
      </c>
    </row>
    <row r="249" spans="1:11" ht="14.4" customHeight="1" x14ac:dyDescent="0.3">
      <c r="A249" s="661" t="s">
        <v>595</v>
      </c>
      <c r="B249" s="662" t="s">
        <v>3182</v>
      </c>
      <c r="C249" s="663" t="s">
        <v>605</v>
      </c>
      <c r="D249" s="664" t="s">
        <v>3184</v>
      </c>
      <c r="E249" s="663" t="s">
        <v>6688</v>
      </c>
      <c r="F249" s="664" t="s">
        <v>6689</v>
      </c>
      <c r="G249" s="663" t="s">
        <v>6064</v>
      </c>
      <c r="H249" s="663" t="s">
        <v>6065</v>
      </c>
      <c r="I249" s="665">
        <v>2.85</v>
      </c>
      <c r="J249" s="665">
        <v>50</v>
      </c>
      <c r="K249" s="666">
        <v>142.5</v>
      </c>
    </row>
    <row r="250" spans="1:11" ht="14.4" customHeight="1" x14ac:dyDescent="0.3">
      <c r="A250" s="661" t="s">
        <v>595</v>
      </c>
      <c r="B250" s="662" t="s">
        <v>3182</v>
      </c>
      <c r="C250" s="663" t="s">
        <v>605</v>
      </c>
      <c r="D250" s="664" t="s">
        <v>3184</v>
      </c>
      <c r="E250" s="663" t="s">
        <v>6688</v>
      </c>
      <c r="F250" s="664" t="s">
        <v>6689</v>
      </c>
      <c r="G250" s="663" t="s">
        <v>5844</v>
      </c>
      <c r="H250" s="663" t="s">
        <v>5845</v>
      </c>
      <c r="I250" s="665">
        <v>33.270000000000003</v>
      </c>
      <c r="J250" s="665">
        <v>80</v>
      </c>
      <c r="K250" s="666">
        <v>2662</v>
      </c>
    </row>
    <row r="251" spans="1:11" ht="14.4" customHeight="1" x14ac:dyDescent="0.3">
      <c r="A251" s="661" t="s">
        <v>595</v>
      </c>
      <c r="B251" s="662" t="s">
        <v>3182</v>
      </c>
      <c r="C251" s="663" t="s">
        <v>605</v>
      </c>
      <c r="D251" s="664" t="s">
        <v>3184</v>
      </c>
      <c r="E251" s="663" t="s">
        <v>6688</v>
      </c>
      <c r="F251" s="664" t="s">
        <v>6689</v>
      </c>
      <c r="G251" s="663" t="s">
        <v>6066</v>
      </c>
      <c r="H251" s="663" t="s">
        <v>6067</v>
      </c>
      <c r="I251" s="665">
        <v>29.9</v>
      </c>
      <c r="J251" s="665">
        <v>3</v>
      </c>
      <c r="K251" s="666">
        <v>89.7</v>
      </c>
    </row>
    <row r="252" spans="1:11" ht="14.4" customHeight="1" x14ac:dyDescent="0.3">
      <c r="A252" s="661" t="s">
        <v>595</v>
      </c>
      <c r="B252" s="662" t="s">
        <v>3182</v>
      </c>
      <c r="C252" s="663" t="s">
        <v>605</v>
      </c>
      <c r="D252" s="664" t="s">
        <v>3184</v>
      </c>
      <c r="E252" s="663" t="s">
        <v>6688</v>
      </c>
      <c r="F252" s="664" t="s">
        <v>6689</v>
      </c>
      <c r="G252" s="663" t="s">
        <v>5846</v>
      </c>
      <c r="H252" s="663" t="s">
        <v>5847</v>
      </c>
      <c r="I252" s="665">
        <v>6.05</v>
      </c>
      <c r="J252" s="665">
        <v>20</v>
      </c>
      <c r="K252" s="666">
        <v>121</v>
      </c>
    </row>
    <row r="253" spans="1:11" ht="14.4" customHeight="1" x14ac:dyDescent="0.3">
      <c r="A253" s="661" t="s">
        <v>595</v>
      </c>
      <c r="B253" s="662" t="s">
        <v>3182</v>
      </c>
      <c r="C253" s="663" t="s">
        <v>605</v>
      </c>
      <c r="D253" s="664" t="s">
        <v>3184</v>
      </c>
      <c r="E253" s="663" t="s">
        <v>6688</v>
      </c>
      <c r="F253" s="664" t="s">
        <v>6689</v>
      </c>
      <c r="G253" s="663" t="s">
        <v>6068</v>
      </c>
      <c r="H253" s="663" t="s">
        <v>6069</v>
      </c>
      <c r="I253" s="665">
        <v>2.9</v>
      </c>
      <c r="J253" s="665">
        <v>10</v>
      </c>
      <c r="K253" s="666">
        <v>29</v>
      </c>
    </row>
    <row r="254" spans="1:11" ht="14.4" customHeight="1" x14ac:dyDescent="0.3">
      <c r="A254" s="661" t="s">
        <v>595</v>
      </c>
      <c r="B254" s="662" t="s">
        <v>3182</v>
      </c>
      <c r="C254" s="663" t="s">
        <v>605</v>
      </c>
      <c r="D254" s="664" t="s">
        <v>3184</v>
      </c>
      <c r="E254" s="663" t="s">
        <v>6688</v>
      </c>
      <c r="F254" s="664" t="s">
        <v>6689</v>
      </c>
      <c r="G254" s="663" t="s">
        <v>6070</v>
      </c>
      <c r="H254" s="663" t="s">
        <v>6071</v>
      </c>
      <c r="I254" s="665">
        <v>164.47</v>
      </c>
      <c r="J254" s="665">
        <v>5</v>
      </c>
      <c r="K254" s="666">
        <v>822.35</v>
      </c>
    </row>
    <row r="255" spans="1:11" ht="14.4" customHeight="1" x14ac:dyDescent="0.3">
      <c r="A255" s="661" t="s">
        <v>595</v>
      </c>
      <c r="B255" s="662" t="s">
        <v>3182</v>
      </c>
      <c r="C255" s="663" t="s">
        <v>605</v>
      </c>
      <c r="D255" s="664" t="s">
        <v>3184</v>
      </c>
      <c r="E255" s="663" t="s">
        <v>6688</v>
      </c>
      <c r="F255" s="664" t="s">
        <v>6689</v>
      </c>
      <c r="G255" s="663" t="s">
        <v>5848</v>
      </c>
      <c r="H255" s="663" t="s">
        <v>5849</v>
      </c>
      <c r="I255" s="665">
        <v>2.06</v>
      </c>
      <c r="J255" s="665">
        <v>80</v>
      </c>
      <c r="K255" s="666">
        <v>164.8</v>
      </c>
    </row>
    <row r="256" spans="1:11" ht="14.4" customHeight="1" x14ac:dyDescent="0.3">
      <c r="A256" s="661" t="s">
        <v>595</v>
      </c>
      <c r="B256" s="662" t="s">
        <v>3182</v>
      </c>
      <c r="C256" s="663" t="s">
        <v>605</v>
      </c>
      <c r="D256" s="664" t="s">
        <v>3184</v>
      </c>
      <c r="E256" s="663" t="s">
        <v>6688</v>
      </c>
      <c r="F256" s="664" t="s">
        <v>6689</v>
      </c>
      <c r="G256" s="663" t="s">
        <v>6072</v>
      </c>
      <c r="H256" s="663" t="s">
        <v>6073</v>
      </c>
      <c r="I256" s="665">
        <v>5.1316666666666668</v>
      </c>
      <c r="J256" s="665">
        <v>520</v>
      </c>
      <c r="K256" s="666">
        <v>2668.3999999999996</v>
      </c>
    </row>
    <row r="257" spans="1:11" ht="14.4" customHeight="1" x14ac:dyDescent="0.3">
      <c r="A257" s="661" t="s">
        <v>595</v>
      </c>
      <c r="B257" s="662" t="s">
        <v>3182</v>
      </c>
      <c r="C257" s="663" t="s">
        <v>605</v>
      </c>
      <c r="D257" s="664" t="s">
        <v>3184</v>
      </c>
      <c r="E257" s="663" t="s">
        <v>6688</v>
      </c>
      <c r="F257" s="664" t="s">
        <v>6689</v>
      </c>
      <c r="G257" s="663" t="s">
        <v>6074</v>
      </c>
      <c r="H257" s="663" t="s">
        <v>6075</v>
      </c>
      <c r="I257" s="665">
        <v>193.84</v>
      </c>
      <c r="J257" s="665">
        <v>2</v>
      </c>
      <c r="K257" s="666">
        <v>387.68</v>
      </c>
    </row>
    <row r="258" spans="1:11" ht="14.4" customHeight="1" x14ac:dyDescent="0.3">
      <c r="A258" s="661" t="s">
        <v>595</v>
      </c>
      <c r="B258" s="662" t="s">
        <v>3182</v>
      </c>
      <c r="C258" s="663" t="s">
        <v>605</v>
      </c>
      <c r="D258" s="664" t="s">
        <v>3184</v>
      </c>
      <c r="E258" s="663" t="s">
        <v>6688</v>
      </c>
      <c r="F258" s="664" t="s">
        <v>6689</v>
      </c>
      <c r="G258" s="663" t="s">
        <v>6076</v>
      </c>
      <c r="H258" s="663" t="s">
        <v>6077</v>
      </c>
      <c r="I258" s="665">
        <v>7.95</v>
      </c>
      <c r="J258" s="665">
        <v>120</v>
      </c>
      <c r="K258" s="666">
        <v>954</v>
      </c>
    </row>
    <row r="259" spans="1:11" ht="14.4" customHeight="1" x14ac:dyDescent="0.3">
      <c r="A259" s="661" t="s">
        <v>595</v>
      </c>
      <c r="B259" s="662" t="s">
        <v>3182</v>
      </c>
      <c r="C259" s="663" t="s">
        <v>605</v>
      </c>
      <c r="D259" s="664" t="s">
        <v>3184</v>
      </c>
      <c r="E259" s="663" t="s">
        <v>6688</v>
      </c>
      <c r="F259" s="664" t="s">
        <v>6689</v>
      </c>
      <c r="G259" s="663" t="s">
        <v>6078</v>
      </c>
      <c r="H259" s="663" t="s">
        <v>6079</v>
      </c>
      <c r="I259" s="665">
        <v>37.15</v>
      </c>
      <c r="J259" s="665">
        <v>120</v>
      </c>
      <c r="K259" s="666">
        <v>4457.6400000000003</v>
      </c>
    </row>
    <row r="260" spans="1:11" ht="14.4" customHeight="1" x14ac:dyDescent="0.3">
      <c r="A260" s="661" t="s">
        <v>595</v>
      </c>
      <c r="B260" s="662" t="s">
        <v>3182</v>
      </c>
      <c r="C260" s="663" t="s">
        <v>605</v>
      </c>
      <c r="D260" s="664" t="s">
        <v>3184</v>
      </c>
      <c r="E260" s="663" t="s">
        <v>6688</v>
      </c>
      <c r="F260" s="664" t="s">
        <v>6689</v>
      </c>
      <c r="G260" s="663" t="s">
        <v>5854</v>
      </c>
      <c r="H260" s="663" t="s">
        <v>5855</v>
      </c>
      <c r="I260" s="665">
        <v>17.98</v>
      </c>
      <c r="J260" s="665">
        <v>250</v>
      </c>
      <c r="K260" s="666">
        <v>4495</v>
      </c>
    </row>
    <row r="261" spans="1:11" ht="14.4" customHeight="1" x14ac:dyDescent="0.3">
      <c r="A261" s="661" t="s">
        <v>595</v>
      </c>
      <c r="B261" s="662" t="s">
        <v>3182</v>
      </c>
      <c r="C261" s="663" t="s">
        <v>605</v>
      </c>
      <c r="D261" s="664" t="s">
        <v>3184</v>
      </c>
      <c r="E261" s="663" t="s">
        <v>6688</v>
      </c>
      <c r="F261" s="664" t="s">
        <v>6689</v>
      </c>
      <c r="G261" s="663" t="s">
        <v>5856</v>
      </c>
      <c r="H261" s="663" t="s">
        <v>5857</v>
      </c>
      <c r="I261" s="665">
        <v>17.98</v>
      </c>
      <c r="J261" s="665">
        <v>600</v>
      </c>
      <c r="K261" s="666">
        <v>10788</v>
      </c>
    </row>
    <row r="262" spans="1:11" ht="14.4" customHeight="1" x14ac:dyDescent="0.3">
      <c r="A262" s="661" t="s">
        <v>595</v>
      </c>
      <c r="B262" s="662" t="s">
        <v>3182</v>
      </c>
      <c r="C262" s="663" t="s">
        <v>605</v>
      </c>
      <c r="D262" s="664" t="s">
        <v>3184</v>
      </c>
      <c r="E262" s="663" t="s">
        <v>6688</v>
      </c>
      <c r="F262" s="664" t="s">
        <v>6689</v>
      </c>
      <c r="G262" s="663" t="s">
        <v>6080</v>
      </c>
      <c r="H262" s="663" t="s">
        <v>6081</v>
      </c>
      <c r="I262" s="665">
        <v>15.004</v>
      </c>
      <c r="J262" s="665">
        <v>29</v>
      </c>
      <c r="K262" s="666">
        <v>435.11</v>
      </c>
    </row>
    <row r="263" spans="1:11" ht="14.4" customHeight="1" x14ac:dyDescent="0.3">
      <c r="A263" s="661" t="s">
        <v>595</v>
      </c>
      <c r="B263" s="662" t="s">
        <v>3182</v>
      </c>
      <c r="C263" s="663" t="s">
        <v>605</v>
      </c>
      <c r="D263" s="664" t="s">
        <v>3184</v>
      </c>
      <c r="E263" s="663" t="s">
        <v>6688</v>
      </c>
      <c r="F263" s="664" t="s">
        <v>6689</v>
      </c>
      <c r="G263" s="663" t="s">
        <v>5858</v>
      </c>
      <c r="H263" s="663" t="s">
        <v>5859</v>
      </c>
      <c r="I263" s="665">
        <v>12.102499999999999</v>
      </c>
      <c r="J263" s="665">
        <v>82</v>
      </c>
      <c r="K263" s="666">
        <v>992.40000000000009</v>
      </c>
    </row>
    <row r="264" spans="1:11" ht="14.4" customHeight="1" x14ac:dyDescent="0.3">
      <c r="A264" s="661" t="s">
        <v>595</v>
      </c>
      <c r="B264" s="662" t="s">
        <v>3182</v>
      </c>
      <c r="C264" s="663" t="s">
        <v>605</v>
      </c>
      <c r="D264" s="664" t="s">
        <v>3184</v>
      </c>
      <c r="E264" s="663" t="s">
        <v>6688</v>
      </c>
      <c r="F264" s="664" t="s">
        <v>6689</v>
      </c>
      <c r="G264" s="663" t="s">
        <v>6082</v>
      </c>
      <c r="H264" s="663" t="s">
        <v>6083</v>
      </c>
      <c r="I264" s="665">
        <v>456</v>
      </c>
      <c r="J264" s="665">
        <v>1</v>
      </c>
      <c r="K264" s="666">
        <v>456</v>
      </c>
    </row>
    <row r="265" spans="1:11" ht="14.4" customHeight="1" x14ac:dyDescent="0.3">
      <c r="A265" s="661" t="s">
        <v>595</v>
      </c>
      <c r="B265" s="662" t="s">
        <v>3182</v>
      </c>
      <c r="C265" s="663" t="s">
        <v>605</v>
      </c>
      <c r="D265" s="664" t="s">
        <v>3184</v>
      </c>
      <c r="E265" s="663" t="s">
        <v>6688</v>
      </c>
      <c r="F265" s="664" t="s">
        <v>6689</v>
      </c>
      <c r="G265" s="663" t="s">
        <v>5860</v>
      </c>
      <c r="H265" s="663" t="s">
        <v>5861</v>
      </c>
      <c r="I265" s="665">
        <v>2.5166666666666666</v>
      </c>
      <c r="J265" s="665">
        <v>150</v>
      </c>
      <c r="K265" s="666">
        <v>377.5</v>
      </c>
    </row>
    <row r="266" spans="1:11" ht="14.4" customHeight="1" x14ac:dyDescent="0.3">
      <c r="A266" s="661" t="s">
        <v>595</v>
      </c>
      <c r="B266" s="662" t="s">
        <v>3182</v>
      </c>
      <c r="C266" s="663" t="s">
        <v>605</v>
      </c>
      <c r="D266" s="664" t="s">
        <v>3184</v>
      </c>
      <c r="E266" s="663" t="s">
        <v>6688</v>
      </c>
      <c r="F266" s="664" t="s">
        <v>6689</v>
      </c>
      <c r="G266" s="663" t="s">
        <v>5866</v>
      </c>
      <c r="H266" s="663" t="s">
        <v>5867</v>
      </c>
      <c r="I266" s="665">
        <v>13.2</v>
      </c>
      <c r="J266" s="665">
        <v>40</v>
      </c>
      <c r="K266" s="666">
        <v>528</v>
      </c>
    </row>
    <row r="267" spans="1:11" ht="14.4" customHeight="1" x14ac:dyDescent="0.3">
      <c r="A267" s="661" t="s">
        <v>595</v>
      </c>
      <c r="B267" s="662" t="s">
        <v>3182</v>
      </c>
      <c r="C267" s="663" t="s">
        <v>605</v>
      </c>
      <c r="D267" s="664" t="s">
        <v>3184</v>
      </c>
      <c r="E267" s="663" t="s">
        <v>6688</v>
      </c>
      <c r="F267" s="664" t="s">
        <v>6689</v>
      </c>
      <c r="G267" s="663" t="s">
        <v>5868</v>
      </c>
      <c r="H267" s="663" t="s">
        <v>5869</v>
      </c>
      <c r="I267" s="665">
        <v>13.2</v>
      </c>
      <c r="J267" s="665">
        <v>100</v>
      </c>
      <c r="K267" s="666">
        <v>1320</v>
      </c>
    </row>
    <row r="268" spans="1:11" ht="14.4" customHeight="1" x14ac:dyDescent="0.3">
      <c r="A268" s="661" t="s">
        <v>595</v>
      </c>
      <c r="B268" s="662" t="s">
        <v>3182</v>
      </c>
      <c r="C268" s="663" t="s">
        <v>605</v>
      </c>
      <c r="D268" s="664" t="s">
        <v>3184</v>
      </c>
      <c r="E268" s="663" t="s">
        <v>6688</v>
      </c>
      <c r="F268" s="664" t="s">
        <v>6689</v>
      </c>
      <c r="G268" s="663" t="s">
        <v>5870</v>
      </c>
      <c r="H268" s="663" t="s">
        <v>5871</v>
      </c>
      <c r="I268" s="665">
        <v>1.27</v>
      </c>
      <c r="J268" s="665">
        <v>150</v>
      </c>
      <c r="K268" s="666">
        <v>190.5</v>
      </c>
    </row>
    <row r="269" spans="1:11" ht="14.4" customHeight="1" x14ac:dyDescent="0.3">
      <c r="A269" s="661" t="s">
        <v>595</v>
      </c>
      <c r="B269" s="662" t="s">
        <v>3182</v>
      </c>
      <c r="C269" s="663" t="s">
        <v>605</v>
      </c>
      <c r="D269" s="664" t="s">
        <v>3184</v>
      </c>
      <c r="E269" s="663" t="s">
        <v>6688</v>
      </c>
      <c r="F269" s="664" t="s">
        <v>6689</v>
      </c>
      <c r="G269" s="663" t="s">
        <v>5872</v>
      </c>
      <c r="H269" s="663" t="s">
        <v>5873</v>
      </c>
      <c r="I269" s="665">
        <v>21.233333333333334</v>
      </c>
      <c r="J269" s="665">
        <v>72</v>
      </c>
      <c r="K269" s="666">
        <v>1528.58</v>
      </c>
    </row>
    <row r="270" spans="1:11" ht="14.4" customHeight="1" x14ac:dyDescent="0.3">
      <c r="A270" s="661" t="s">
        <v>595</v>
      </c>
      <c r="B270" s="662" t="s">
        <v>3182</v>
      </c>
      <c r="C270" s="663" t="s">
        <v>605</v>
      </c>
      <c r="D270" s="664" t="s">
        <v>3184</v>
      </c>
      <c r="E270" s="663" t="s">
        <v>6688</v>
      </c>
      <c r="F270" s="664" t="s">
        <v>6689</v>
      </c>
      <c r="G270" s="663" t="s">
        <v>6084</v>
      </c>
      <c r="H270" s="663" t="s">
        <v>6085</v>
      </c>
      <c r="I270" s="665">
        <v>21.24</v>
      </c>
      <c r="J270" s="665">
        <v>48</v>
      </c>
      <c r="K270" s="666">
        <v>1019.49</v>
      </c>
    </row>
    <row r="271" spans="1:11" ht="14.4" customHeight="1" x14ac:dyDescent="0.3">
      <c r="A271" s="661" t="s">
        <v>595</v>
      </c>
      <c r="B271" s="662" t="s">
        <v>3182</v>
      </c>
      <c r="C271" s="663" t="s">
        <v>605</v>
      </c>
      <c r="D271" s="664" t="s">
        <v>3184</v>
      </c>
      <c r="E271" s="663" t="s">
        <v>6688</v>
      </c>
      <c r="F271" s="664" t="s">
        <v>6689</v>
      </c>
      <c r="G271" s="663" t="s">
        <v>5876</v>
      </c>
      <c r="H271" s="663" t="s">
        <v>5877</v>
      </c>
      <c r="I271" s="665">
        <v>11.247999999999999</v>
      </c>
      <c r="J271" s="665">
        <v>44</v>
      </c>
      <c r="K271" s="666">
        <v>497.53999999999996</v>
      </c>
    </row>
    <row r="272" spans="1:11" ht="14.4" customHeight="1" x14ac:dyDescent="0.3">
      <c r="A272" s="661" t="s">
        <v>595</v>
      </c>
      <c r="B272" s="662" t="s">
        <v>3182</v>
      </c>
      <c r="C272" s="663" t="s">
        <v>605</v>
      </c>
      <c r="D272" s="664" t="s">
        <v>3184</v>
      </c>
      <c r="E272" s="663" t="s">
        <v>6688</v>
      </c>
      <c r="F272" s="664" t="s">
        <v>6689</v>
      </c>
      <c r="G272" s="663" t="s">
        <v>5880</v>
      </c>
      <c r="H272" s="663" t="s">
        <v>5881</v>
      </c>
      <c r="I272" s="665">
        <v>0.46999999999999986</v>
      </c>
      <c r="J272" s="665">
        <v>5700</v>
      </c>
      <c r="K272" s="666">
        <v>2679</v>
      </c>
    </row>
    <row r="273" spans="1:11" ht="14.4" customHeight="1" x14ac:dyDescent="0.3">
      <c r="A273" s="661" t="s">
        <v>595</v>
      </c>
      <c r="B273" s="662" t="s">
        <v>3182</v>
      </c>
      <c r="C273" s="663" t="s">
        <v>605</v>
      </c>
      <c r="D273" s="664" t="s">
        <v>3184</v>
      </c>
      <c r="E273" s="663" t="s">
        <v>6688</v>
      </c>
      <c r="F273" s="664" t="s">
        <v>6689</v>
      </c>
      <c r="G273" s="663" t="s">
        <v>5882</v>
      </c>
      <c r="H273" s="663" t="s">
        <v>5883</v>
      </c>
      <c r="I273" s="665">
        <v>4.03</v>
      </c>
      <c r="J273" s="665">
        <v>250</v>
      </c>
      <c r="K273" s="666">
        <v>1007.5</v>
      </c>
    </row>
    <row r="274" spans="1:11" ht="14.4" customHeight="1" x14ac:dyDescent="0.3">
      <c r="A274" s="661" t="s">
        <v>595</v>
      </c>
      <c r="B274" s="662" t="s">
        <v>3182</v>
      </c>
      <c r="C274" s="663" t="s">
        <v>605</v>
      </c>
      <c r="D274" s="664" t="s">
        <v>3184</v>
      </c>
      <c r="E274" s="663" t="s">
        <v>6688</v>
      </c>
      <c r="F274" s="664" t="s">
        <v>6689</v>
      </c>
      <c r="G274" s="663" t="s">
        <v>5884</v>
      </c>
      <c r="H274" s="663" t="s">
        <v>5885</v>
      </c>
      <c r="I274" s="665">
        <v>2.75</v>
      </c>
      <c r="J274" s="665">
        <v>60</v>
      </c>
      <c r="K274" s="666">
        <v>165</v>
      </c>
    </row>
    <row r="275" spans="1:11" ht="14.4" customHeight="1" x14ac:dyDescent="0.3">
      <c r="A275" s="661" t="s">
        <v>595</v>
      </c>
      <c r="B275" s="662" t="s">
        <v>3182</v>
      </c>
      <c r="C275" s="663" t="s">
        <v>605</v>
      </c>
      <c r="D275" s="664" t="s">
        <v>3184</v>
      </c>
      <c r="E275" s="663" t="s">
        <v>6688</v>
      </c>
      <c r="F275" s="664" t="s">
        <v>6689</v>
      </c>
      <c r="G275" s="663" t="s">
        <v>6086</v>
      </c>
      <c r="H275" s="663" t="s">
        <v>6087</v>
      </c>
      <c r="I275" s="665">
        <v>2.61</v>
      </c>
      <c r="J275" s="665">
        <v>20</v>
      </c>
      <c r="K275" s="666">
        <v>52.2</v>
      </c>
    </row>
    <row r="276" spans="1:11" ht="14.4" customHeight="1" x14ac:dyDescent="0.3">
      <c r="A276" s="661" t="s">
        <v>595</v>
      </c>
      <c r="B276" s="662" t="s">
        <v>3182</v>
      </c>
      <c r="C276" s="663" t="s">
        <v>605</v>
      </c>
      <c r="D276" s="664" t="s">
        <v>3184</v>
      </c>
      <c r="E276" s="663" t="s">
        <v>6688</v>
      </c>
      <c r="F276" s="664" t="s">
        <v>6689</v>
      </c>
      <c r="G276" s="663" t="s">
        <v>6088</v>
      </c>
      <c r="H276" s="663" t="s">
        <v>6089</v>
      </c>
      <c r="I276" s="665">
        <v>2.29</v>
      </c>
      <c r="J276" s="665">
        <v>100</v>
      </c>
      <c r="K276" s="666">
        <v>229</v>
      </c>
    </row>
    <row r="277" spans="1:11" ht="14.4" customHeight="1" x14ac:dyDescent="0.3">
      <c r="A277" s="661" t="s">
        <v>595</v>
      </c>
      <c r="B277" s="662" t="s">
        <v>3182</v>
      </c>
      <c r="C277" s="663" t="s">
        <v>605</v>
      </c>
      <c r="D277" s="664" t="s">
        <v>3184</v>
      </c>
      <c r="E277" s="663" t="s">
        <v>6688</v>
      </c>
      <c r="F277" s="664" t="s">
        <v>6689</v>
      </c>
      <c r="G277" s="663" t="s">
        <v>5886</v>
      </c>
      <c r="H277" s="663" t="s">
        <v>5887</v>
      </c>
      <c r="I277" s="665">
        <v>159.20000000000002</v>
      </c>
      <c r="J277" s="665">
        <v>34</v>
      </c>
      <c r="K277" s="666">
        <v>5412.7899999999991</v>
      </c>
    </row>
    <row r="278" spans="1:11" ht="14.4" customHeight="1" x14ac:dyDescent="0.3">
      <c r="A278" s="661" t="s">
        <v>595</v>
      </c>
      <c r="B278" s="662" t="s">
        <v>3182</v>
      </c>
      <c r="C278" s="663" t="s">
        <v>605</v>
      </c>
      <c r="D278" s="664" t="s">
        <v>3184</v>
      </c>
      <c r="E278" s="663" t="s">
        <v>6688</v>
      </c>
      <c r="F278" s="664" t="s">
        <v>6689</v>
      </c>
      <c r="G278" s="663" t="s">
        <v>6090</v>
      </c>
      <c r="H278" s="663" t="s">
        <v>6091</v>
      </c>
      <c r="I278" s="665">
        <v>1109.2649999999999</v>
      </c>
      <c r="J278" s="665">
        <v>2</v>
      </c>
      <c r="K278" s="666">
        <v>2218.5299999999997</v>
      </c>
    </row>
    <row r="279" spans="1:11" ht="14.4" customHeight="1" x14ac:dyDescent="0.3">
      <c r="A279" s="661" t="s">
        <v>595</v>
      </c>
      <c r="B279" s="662" t="s">
        <v>3182</v>
      </c>
      <c r="C279" s="663" t="s">
        <v>605</v>
      </c>
      <c r="D279" s="664" t="s">
        <v>3184</v>
      </c>
      <c r="E279" s="663" t="s">
        <v>6688</v>
      </c>
      <c r="F279" s="664" t="s">
        <v>6689</v>
      </c>
      <c r="G279" s="663" t="s">
        <v>5902</v>
      </c>
      <c r="H279" s="663" t="s">
        <v>5903</v>
      </c>
      <c r="I279" s="665">
        <v>9.59</v>
      </c>
      <c r="J279" s="665">
        <v>200</v>
      </c>
      <c r="K279" s="666">
        <v>1918</v>
      </c>
    </row>
    <row r="280" spans="1:11" ht="14.4" customHeight="1" x14ac:dyDescent="0.3">
      <c r="A280" s="661" t="s">
        <v>595</v>
      </c>
      <c r="B280" s="662" t="s">
        <v>3182</v>
      </c>
      <c r="C280" s="663" t="s">
        <v>605</v>
      </c>
      <c r="D280" s="664" t="s">
        <v>3184</v>
      </c>
      <c r="E280" s="663" t="s">
        <v>6688</v>
      </c>
      <c r="F280" s="664" t="s">
        <v>6689</v>
      </c>
      <c r="G280" s="663" t="s">
        <v>6092</v>
      </c>
      <c r="H280" s="663" t="s">
        <v>6093</v>
      </c>
      <c r="I280" s="665">
        <v>30.86</v>
      </c>
      <c r="J280" s="665">
        <v>25</v>
      </c>
      <c r="K280" s="666">
        <v>771.38</v>
      </c>
    </row>
    <row r="281" spans="1:11" ht="14.4" customHeight="1" x14ac:dyDescent="0.3">
      <c r="A281" s="661" t="s">
        <v>595</v>
      </c>
      <c r="B281" s="662" t="s">
        <v>3182</v>
      </c>
      <c r="C281" s="663" t="s">
        <v>605</v>
      </c>
      <c r="D281" s="664" t="s">
        <v>3184</v>
      </c>
      <c r="E281" s="663" t="s">
        <v>6688</v>
      </c>
      <c r="F281" s="664" t="s">
        <v>6689</v>
      </c>
      <c r="G281" s="663" t="s">
        <v>5904</v>
      </c>
      <c r="H281" s="663" t="s">
        <v>5905</v>
      </c>
      <c r="I281" s="665">
        <v>9.2000000000000011</v>
      </c>
      <c r="J281" s="665">
        <v>2350</v>
      </c>
      <c r="K281" s="666">
        <v>21620</v>
      </c>
    </row>
    <row r="282" spans="1:11" ht="14.4" customHeight="1" x14ac:dyDescent="0.3">
      <c r="A282" s="661" t="s">
        <v>595</v>
      </c>
      <c r="B282" s="662" t="s">
        <v>3182</v>
      </c>
      <c r="C282" s="663" t="s">
        <v>605</v>
      </c>
      <c r="D282" s="664" t="s">
        <v>3184</v>
      </c>
      <c r="E282" s="663" t="s">
        <v>6688</v>
      </c>
      <c r="F282" s="664" t="s">
        <v>6689</v>
      </c>
      <c r="G282" s="663" t="s">
        <v>5906</v>
      </c>
      <c r="H282" s="663" t="s">
        <v>5907</v>
      </c>
      <c r="I282" s="665">
        <v>172.5</v>
      </c>
      <c r="J282" s="665">
        <v>5</v>
      </c>
      <c r="K282" s="666">
        <v>862.5</v>
      </c>
    </row>
    <row r="283" spans="1:11" ht="14.4" customHeight="1" x14ac:dyDescent="0.3">
      <c r="A283" s="661" t="s">
        <v>595</v>
      </c>
      <c r="B283" s="662" t="s">
        <v>3182</v>
      </c>
      <c r="C283" s="663" t="s">
        <v>605</v>
      </c>
      <c r="D283" s="664" t="s">
        <v>3184</v>
      </c>
      <c r="E283" s="663" t="s">
        <v>6688</v>
      </c>
      <c r="F283" s="664" t="s">
        <v>6689</v>
      </c>
      <c r="G283" s="663" t="s">
        <v>6094</v>
      </c>
      <c r="H283" s="663" t="s">
        <v>6095</v>
      </c>
      <c r="I283" s="665">
        <v>48.28</v>
      </c>
      <c r="J283" s="665">
        <v>4</v>
      </c>
      <c r="K283" s="666">
        <v>193.12</v>
      </c>
    </row>
    <row r="284" spans="1:11" ht="14.4" customHeight="1" x14ac:dyDescent="0.3">
      <c r="A284" s="661" t="s">
        <v>595</v>
      </c>
      <c r="B284" s="662" t="s">
        <v>3182</v>
      </c>
      <c r="C284" s="663" t="s">
        <v>605</v>
      </c>
      <c r="D284" s="664" t="s">
        <v>3184</v>
      </c>
      <c r="E284" s="663" t="s">
        <v>6688</v>
      </c>
      <c r="F284" s="664" t="s">
        <v>6689</v>
      </c>
      <c r="G284" s="663" t="s">
        <v>6096</v>
      </c>
      <c r="H284" s="663" t="s">
        <v>6097</v>
      </c>
      <c r="I284" s="665">
        <v>75.010000000000005</v>
      </c>
      <c r="J284" s="665">
        <v>1</v>
      </c>
      <c r="K284" s="666">
        <v>75.010000000000005</v>
      </c>
    </row>
    <row r="285" spans="1:11" ht="14.4" customHeight="1" x14ac:dyDescent="0.3">
      <c r="A285" s="661" t="s">
        <v>595</v>
      </c>
      <c r="B285" s="662" t="s">
        <v>3182</v>
      </c>
      <c r="C285" s="663" t="s">
        <v>605</v>
      </c>
      <c r="D285" s="664" t="s">
        <v>3184</v>
      </c>
      <c r="E285" s="663" t="s">
        <v>6688</v>
      </c>
      <c r="F285" s="664" t="s">
        <v>6689</v>
      </c>
      <c r="G285" s="663" t="s">
        <v>5908</v>
      </c>
      <c r="H285" s="663" t="s">
        <v>5909</v>
      </c>
      <c r="I285" s="665">
        <v>75.459999999999994</v>
      </c>
      <c r="J285" s="665">
        <v>30</v>
      </c>
      <c r="K285" s="666">
        <v>2263.94</v>
      </c>
    </row>
    <row r="286" spans="1:11" ht="14.4" customHeight="1" x14ac:dyDescent="0.3">
      <c r="A286" s="661" t="s">
        <v>595</v>
      </c>
      <c r="B286" s="662" t="s">
        <v>3182</v>
      </c>
      <c r="C286" s="663" t="s">
        <v>605</v>
      </c>
      <c r="D286" s="664" t="s">
        <v>3184</v>
      </c>
      <c r="E286" s="663" t="s">
        <v>6688</v>
      </c>
      <c r="F286" s="664" t="s">
        <v>6689</v>
      </c>
      <c r="G286" s="663" t="s">
        <v>5910</v>
      </c>
      <c r="H286" s="663" t="s">
        <v>6098</v>
      </c>
      <c r="I286" s="665">
        <v>37.75</v>
      </c>
      <c r="J286" s="665">
        <v>40</v>
      </c>
      <c r="K286" s="666">
        <v>1510.1</v>
      </c>
    </row>
    <row r="287" spans="1:11" ht="14.4" customHeight="1" x14ac:dyDescent="0.3">
      <c r="A287" s="661" t="s">
        <v>595</v>
      </c>
      <c r="B287" s="662" t="s">
        <v>3182</v>
      </c>
      <c r="C287" s="663" t="s">
        <v>605</v>
      </c>
      <c r="D287" s="664" t="s">
        <v>3184</v>
      </c>
      <c r="E287" s="663" t="s">
        <v>6688</v>
      </c>
      <c r="F287" s="664" t="s">
        <v>6689</v>
      </c>
      <c r="G287" s="663" t="s">
        <v>6099</v>
      </c>
      <c r="H287" s="663" t="s">
        <v>6100</v>
      </c>
      <c r="I287" s="665">
        <v>446</v>
      </c>
      <c r="J287" s="665">
        <v>2</v>
      </c>
      <c r="K287" s="666">
        <v>892</v>
      </c>
    </row>
    <row r="288" spans="1:11" ht="14.4" customHeight="1" x14ac:dyDescent="0.3">
      <c r="A288" s="661" t="s">
        <v>595</v>
      </c>
      <c r="B288" s="662" t="s">
        <v>3182</v>
      </c>
      <c r="C288" s="663" t="s">
        <v>605</v>
      </c>
      <c r="D288" s="664" t="s">
        <v>3184</v>
      </c>
      <c r="E288" s="663" t="s">
        <v>6688</v>
      </c>
      <c r="F288" s="664" t="s">
        <v>6689</v>
      </c>
      <c r="G288" s="663" t="s">
        <v>6101</v>
      </c>
      <c r="H288" s="663" t="s">
        <v>6102</v>
      </c>
      <c r="I288" s="665">
        <v>1</v>
      </c>
      <c r="J288" s="665">
        <v>100</v>
      </c>
      <c r="K288" s="666">
        <v>100</v>
      </c>
    </row>
    <row r="289" spans="1:11" ht="14.4" customHeight="1" x14ac:dyDescent="0.3">
      <c r="A289" s="661" t="s">
        <v>595</v>
      </c>
      <c r="B289" s="662" t="s">
        <v>3182</v>
      </c>
      <c r="C289" s="663" t="s">
        <v>605</v>
      </c>
      <c r="D289" s="664" t="s">
        <v>3184</v>
      </c>
      <c r="E289" s="663" t="s">
        <v>6688</v>
      </c>
      <c r="F289" s="664" t="s">
        <v>6689</v>
      </c>
      <c r="G289" s="663" t="s">
        <v>6103</v>
      </c>
      <c r="H289" s="663" t="s">
        <v>6104</v>
      </c>
      <c r="I289" s="665">
        <v>147.78</v>
      </c>
      <c r="J289" s="665">
        <v>20</v>
      </c>
      <c r="K289" s="666">
        <v>2955.65</v>
      </c>
    </row>
    <row r="290" spans="1:11" ht="14.4" customHeight="1" x14ac:dyDescent="0.3">
      <c r="A290" s="661" t="s">
        <v>595</v>
      </c>
      <c r="B290" s="662" t="s">
        <v>3182</v>
      </c>
      <c r="C290" s="663" t="s">
        <v>605</v>
      </c>
      <c r="D290" s="664" t="s">
        <v>3184</v>
      </c>
      <c r="E290" s="663" t="s">
        <v>6688</v>
      </c>
      <c r="F290" s="664" t="s">
        <v>6689</v>
      </c>
      <c r="G290" s="663" t="s">
        <v>5912</v>
      </c>
      <c r="H290" s="663" t="s">
        <v>5913</v>
      </c>
      <c r="I290" s="665">
        <v>149.79</v>
      </c>
      <c r="J290" s="665">
        <v>3</v>
      </c>
      <c r="K290" s="666">
        <v>449.37</v>
      </c>
    </row>
    <row r="291" spans="1:11" ht="14.4" customHeight="1" x14ac:dyDescent="0.3">
      <c r="A291" s="661" t="s">
        <v>595</v>
      </c>
      <c r="B291" s="662" t="s">
        <v>3182</v>
      </c>
      <c r="C291" s="663" t="s">
        <v>605</v>
      </c>
      <c r="D291" s="664" t="s">
        <v>3184</v>
      </c>
      <c r="E291" s="663" t="s">
        <v>6688</v>
      </c>
      <c r="F291" s="664" t="s">
        <v>6689</v>
      </c>
      <c r="G291" s="663" t="s">
        <v>6105</v>
      </c>
      <c r="H291" s="663" t="s">
        <v>6106</v>
      </c>
      <c r="I291" s="665">
        <v>75.010000000000005</v>
      </c>
      <c r="J291" s="665">
        <v>1</v>
      </c>
      <c r="K291" s="666">
        <v>75.010000000000005</v>
      </c>
    </row>
    <row r="292" spans="1:11" ht="14.4" customHeight="1" x14ac:dyDescent="0.3">
      <c r="A292" s="661" t="s">
        <v>595</v>
      </c>
      <c r="B292" s="662" t="s">
        <v>3182</v>
      </c>
      <c r="C292" s="663" t="s">
        <v>605</v>
      </c>
      <c r="D292" s="664" t="s">
        <v>3184</v>
      </c>
      <c r="E292" s="663" t="s">
        <v>6688</v>
      </c>
      <c r="F292" s="664" t="s">
        <v>6689</v>
      </c>
      <c r="G292" s="663" t="s">
        <v>6107</v>
      </c>
      <c r="H292" s="663" t="s">
        <v>6108</v>
      </c>
      <c r="I292" s="665">
        <v>35.020000000000003</v>
      </c>
      <c r="J292" s="665">
        <v>10</v>
      </c>
      <c r="K292" s="666">
        <v>350.2</v>
      </c>
    </row>
    <row r="293" spans="1:11" ht="14.4" customHeight="1" x14ac:dyDescent="0.3">
      <c r="A293" s="661" t="s">
        <v>595</v>
      </c>
      <c r="B293" s="662" t="s">
        <v>3182</v>
      </c>
      <c r="C293" s="663" t="s">
        <v>605</v>
      </c>
      <c r="D293" s="664" t="s">
        <v>3184</v>
      </c>
      <c r="E293" s="663" t="s">
        <v>6688</v>
      </c>
      <c r="F293" s="664" t="s">
        <v>6689</v>
      </c>
      <c r="G293" s="663" t="s">
        <v>6109</v>
      </c>
      <c r="H293" s="663" t="s">
        <v>6110</v>
      </c>
      <c r="I293" s="665">
        <v>1252.3499999999999</v>
      </c>
      <c r="J293" s="665">
        <v>1</v>
      </c>
      <c r="K293" s="666">
        <v>1252.3499999999999</v>
      </c>
    </row>
    <row r="294" spans="1:11" ht="14.4" customHeight="1" x14ac:dyDescent="0.3">
      <c r="A294" s="661" t="s">
        <v>595</v>
      </c>
      <c r="B294" s="662" t="s">
        <v>3182</v>
      </c>
      <c r="C294" s="663" t="s">
        <v>605</v>
      </c>
      <c r="D294" s="664" t="s">
        <v>3184</v>
      </c>
      <c r="E294" s="663" t="s">
        <v>6688</v>
      </c>
      <c r="F294" s="664" t="s">
        <v>6689</v>
      </c>
      <c r="G294" s="663" t="s">
        <v>6111</v>
      </c>
      <c r="H294" s="663" t="s">
        <v>6112</v>
      </c>
      <c r="I294" s="665">
        <v>1.0533333333333335</v>
      </c>
      <c r="J294" s="665">
        <v>300</v>
      </c>
      <c r="K294" s="666">
        <v>316</v>
      </c>
    </row>
    <row r="295" spans="1:11" ht="14.4" customHeight="1" x14ac:dyDescent="0.3">
      <c r="A295" s="661" t="s">
        <v>595</v>
      </c>
      <c r="B295" s="662" t="s">
        <v>3182</v>
      </c>
      <c r="C295" s="663" t="s">
        <v>605</v>
      </c>
      <c r="D295" s="664" t="s">
        <v>3184</v>
      </c>
      <c r="E295" s="663" t="s">
        <v>6688</v>
      </c>
      <c r="F295" s="664" t="s">
        <v>6689</v>
      </c>
      <c r="G295" s="663" t="s">
        <v>6111</v>
      </c>
      <c r="H295" s="663" t="s">
        <v>6113</v>
      </c>
      <c r="I295" s="665">
        <v>1.05</v>
      </c>
      <c r="J295" s="665">
        <v>500</v>
      </c>
      <c r="K295" s="666">
        <v>526.5</v>
      </c>
    </row>
    <row r="296" spans="1:11" ht="14.4" customHeight="1" x14ac:dyDescent="0.3">
      <c r="A296" s="661" t="s">
        <v>595</v>
      </c>
      <c r="B296" s="662" t="s">
        <v>3182</v>
      </c>
      <c r="C296" s="663" t="s">
        <v>605</v>
      </c>
      <c r="D296" s="664" t="s">
        <v>3184</v>
      </c>
      <c r="E296" s="663" t="s">
        <v>6688</v>
      </c>
      <c r="F296" s="664" t="s">
        <v>6689</v>
      </c>
      <c r="G296" s="663" t="s">
        <v>5916</v>
      </c>
      <c r="H296" s="663" t="s">
        <v>5917</v>
      </c>
      <c r="I296" s="665">
        <v>3.39</v>
      </c>
      <c r="J296" s="665">
        <v>240</v>
      </c>
      <c r="K296" s="666">
        <v>813.6</v>
      </c>
    </row>
    <row r="297" spans="1:11" ht="14.4" customHeight="1" x14ac:dyDescent="0.3">
      <c r="A297" s="661" t="s">
        <v>595</v>
      </c>
      <c r="B297" s="662" t="s">
        <v>3182</v>
      </c>
      <c r="C297" s="663" t="s">
        <v>605</v>
      </c>
      <c r="D297" s="664" t="s">
        <v>3184</v>
      </c>
      <c r="E297" s="663" t="s">
        <v>6688</v>
      </c>
      <c r="F297" s="664" t="s">
        <v>6689</v>
      </c>
      <c r="G297" s="663" t="s">
        <v>5920</v>
      </c>
      <c r="H297" s="663" t="s">
        <v>5921</v>
      </c>
      <c r="I297" s="665">
        <v>6.09</v>
      </c>
      <c r="J297" s="665">
        <v>80</v>
      </c>
      <c r="K297" s="666">
        <v>487.2</v>
      </c>
    </row>
    <row r="298" spans="1:11" ht="14.4" customHeight="1" x14ac:dyDescent="0.3">
      <c r="A298" s="661" t="s">
        <v>595</v>
      </c>
      <c r="B298" s="662" t="s">
        <v>3182</v>
      </c>
      <c r="C298" s="663" t="s">
        <v>605</v>
      </c>
      <c r="D298" s="664" t="s">
        <v>3184</v>
      </c>
      <c r="E298" s="663" t="s">
        <v>6688</v>
      </c>
      <c r="F298" s="664" t="s">
        <v>6689</v>
      </c>
      <c r="G298" s="663" t="s">
        <v>6114</v>
      </c>
      <c r="H298" s="663" t="s">
        <v>6115</v>
      </c>
      <c r="I298" s="665">
        <v>22.99</v>
      </c>
      <c r="J298" s="665">
        <v>10</v>
      </c>
      <c r="K298" s="666">
        <v>229.9</v>
      </c>
    </row>
    <row r="299" spans="1:11" ht="14.4" customHeight="1" x14ac:dyDescent="0.3">
      <c r="A299" s="661" t="s">
        <v>595</v>
      </c>
      <c r="B299" s="662" t="s">
        <v>3182</v>
      </c>
      <c r="C299" s="663" t="s">
        <v>605</v>
      </c>
      <c r="D299" s="664" t="s">
        <v>3184</v>
      </c>
      <c r="E299" s="663" t="s">
        <v>6688</v>
      </c>
      <c r="F299" s="664" t="s">
        <v>6689</v>
      </c>
      <c r="G299" s="663" t="s">
        <v>6116</v>
      </c>
      <c r="H299" s="663" t="s">
        <v>6117</v>
      </c>
      <c r="I299" s="665">
        <v>22.99</v>
      </c>
      <c r="J299" s="665">
        <v>10</v>
      </c>
      <c r="K299" s="666">
        <v>229.9</v>
      </c>
    </row>
    <row r="300" spans="1:11" ht="14.4" customHeight="1" x14ac:dyDescent="0.3">
      <c r="A300" s="661" t="s">
        <v>595</v>
      </c>
      <c r="B300" s="662" t="s">
        <v>3182</v>
      </c>
      <c r="C300" s="663" t="s">
        <v>605</v>
      </c>
      <c r="D300" s="664" t="s">
        <v>3184</v>
      </c>
      <c r="E300" s="663" t="s">
        <v>6690</v>
      </c>
      <c r="F300" s="664" t="s">
        <v>6691</v>
      </c>
      <c r="G300" s="663" t="s">
        <v>6118</v>
      </c>
      <c r="H300" s="663" t="s">
        <v>6119</v>
      </c>
      <c r="I300" s="665">
        <v>1186.645</v>
      </c>
      <c r="J300" s="665">
        <v>20</v>
      </c>
      <c r="K300" s="666">
        <v>23732.92</v>
      </c>
    </row>
    <row r="301" spans="1:11" ht="14.4" customHeight="1" x14ac:dyDescent="0.3">
      <c r="A301" s="661" t="s">
        <v>595</v>
      </c>
      <c r="B301" s="662" t="s">
        <v>3182</v>
      </c>
      <c r="C301" s="663" t="s">
        <v>605</v>
      </c>
      <c r="D301" s="664" t="s">
        <v>3184</v>
      </c>
      <c r="E301" s="663" t="s">
        <v>6690</v>
      </c>
      <c r="F301" s="664" t="s">
        <v>6691</v>
      </c>
      <c r="G301" s="663" t="s">
        <v>5927</v>
      </c>
      <c r="H301" s="663" t="s">
        <v>5928</v>
      </c>
      <c r="I301" s="665">
        <v>267.7833333333333</v>
      </c>
      <c r="J301" s="665">
        <v>50</v>
      </c>
      <c r="K301" s="666">
        <v>13389.1</v>
      </c>
    </row>
    <row r="302" spans="1:11" ht="14.4" customHeight="1" x14ac:dyDescent="0.3">
      <c r="A302" s="661" t="s">
        <v>595</v>
      </c>
      <c r="B302" s="662" t="s">
        <v>3182</v>
      </c>
      <c r="C302" s="663" t="s">
        <v>605</v>
      </c>
      <c r="D302" s="664" t="s">
        <v>3184</v>
      </c>
      <c r="E302" s="663" t="s">
        <v>6690</v>
      </c>
      <c r="F302" s="664" t="s">
        <v>6691</v>
      </c>
      <c r="G302" s="663" t="s">
        <v>5927</v>
      </c>
      <c r="H302" s="663" t="s">
        <v>5929</v>
      </c>
      <c r="I302" s="665">
        <v>267.78499999999997</v>
      </c>
      <c r="J302" s="665">
        <v>30</v>
      </c>
      <c r="K302" s="666">
        <v>8033.6</v>
      </c>
    </row>
    <row r="303" spans="1:11" ht="14.4" customHeight="1" x14ac:dyDescent="0.3">
      <c r="A303" s="661" t="s">
        <v>595</v>
      </c>
      <c r="B303" s="662" t="s">
        <v>3182</v>
      </c>
      <c r="C303" s="663" t="s">
        <v>605</v>
      </c>
      <c r="D303" s="664" t="s">
        <v>3184</v>
      </c>
      <c r="E303" s="663" t="s">
        <v>6692</v>
      </c>
      <c r="F303" s="664" t="s">
        <v>6693</v>
      </c>
      <c r="G303" s="663" t="s">
        <v>5930</v>
      </c>
      <c r="H303" s="663" t="s">
        <v>5931</v>
      </c>
      <c r="I303" s="665">
        <v>8.17</v>
      </c>
      <c r="J303" s="665">
        <v>3400</v>
      </c>
      <c r="K303" s="666">
        <v>27778</v>
      </c>
    </row>
    <row r="304" spans="1:11" ht="14.4" customHeight="1" x14ac:dyDescent="0.3">
      <c r="A304" s="661" t="s">
        <v>595</v>
      </c>
      <c r="B304" s="662" t="s">
        <v>3182</v>
      </c>
      <c r="C304" s="663" t="s">
        <v>605</v>
      </c>
      <c r="D304" s="664" t="s">
        <v>3184</v>
      </c>
      <c r="E304" s="663" t="s">
        <v>6692</v>
      </c>
      <c r="F304" s="664" t="s">
        <v>6693</v>
      </c>
      <c r="G304" s="663" t="s">
        <v>5934</v>
      </c>
      <c r="H304" s="663" t="s">
        <v>5935</v>
      </c>
      <c r="I304" s="665">
        <v>7.01</v>
      </c>
      <c r="J304" s="665">
        <v>50</v>
      </c>
      <c r="K304" s="666">
        <v>350.5</v>
      </c>
    </row>
    <row r="305" spans="1:11" ht="14.4" customHeight="1" x14ac:dyDescent="0.3">
      <c r="A305" s="661" t="s">
        <v>595</v>
      </c>
      <c r="B305" s="662" t="s">
        <v>3182</v>
      </c>
      <c r="C305" s="663" t="s">
        <v>605</v>
      </c>
      <c r="D305" s="664" t="s">
        <v>3184</v>
      </c>
      <c r="E305" s="663" t="s">
        <v>6694</v>
      </c>
      <c r="F305" s="664" t="s">
        <v>6695</v>
      </c>
      <c r="G305" s="663" t="s">
        <v>5940</v>
      </c>
      <c r="H305" s="663" t="s">
        <v>5941</v>
      </c>
      <c r="I305" s="665">
        <v>0.30499999999999999</v>
      </c>
      <c r="J305" s="665">
        <v>800</v>
      </c>
      <c r="K305" s="666">
        <v>245</v>
      </c>
    </row>
    <row r="306" spans="1:11" ht="14.4" customHeight="1" x14ac:dyDescent="0.3">
      <c r="A306" s="661" t="s">
        <v>595</v>
      </c>
      <c r="B306" s="662" t="s">
        <v>3182</v>
      </c>
      <c r="C306" s="663" t="s">
        <v>605</v>
      </c>
      <c r="D306" s="664" t="s">
        <v>3184</v>
      </c>
      <c r="E306" s="663" t="s">
        <v>6694</v>
      </c>
      <c r="F306" s="664" t="s">
        <v>6695</v>
      </c>
      <c r="G306" s="663" t="s">
        <v>5944</v>
      </c>
      <c r="H306" s="663" t="s">
        <v>5945</v>
      </c>
      <c r="I306" s="665">
        <v>0.48</v>
      </c>
      <c r="J306" s="665">
        <v>2800</v>
      </c>
      <c r="K306" s="666">
        <v>1344</v>
      </c>
    </row>
    <row r="307" spans="1:11" ht="14.4" customHeight="1" x14ac:dyDescent="0.3">
      <c r="A307" s="661" t="s">
        <v>595</v>
      </c>
      <c r="B307" s="662" t="s">
        <v>3182</v>
      </c>
      <c r="C307" s="663" t="s">
        <v>605</v>
      </c>
      <c r="D307" s="664" t="s">
        <v>3184</v>
      </c>
      <c r="E307" s="663" t="s">
        <v>6694</v>
      </c>
      <c r="F307" s="664" t="s">
        <v>6695</v>
      </c>
      <c r="G307" s="663" t="s">
        <v>5946</v>
      </c>
      <c r="H307" s="663" t="s">
        <v>5947</v>
      </c>
      <c r="I307" s="665">
        <v>0.48333333333333328</v>
      </c>
      <c r="J307" s="665">
        <v>10900</v>
      </c>
      <c r="K307" s="666">
        <v>5272</v>
      </c>
    </row>
    <row r="308" spans="1:11" ht="14.4" customHeight="1" x14ac:dyDescent="0.3">
      <c r="A308" s="661" t="s">
        <v>595</v>
      </c>
      <c r="B308" s="662" t="s">
        <v>3182</v>
      </c>
      <c r="C308" s="663" t="s">
        <v>605</v>
      </c>
      <c r="D308" s="664" t="s">
        <v>3184</v>
      </c>
      <c r="E308" s="663" t="s">
        <v>6694</v>
      </c>
      <c r="F308" s="664" t="s">
        <v>6695</v>
      </c>
      <c r="G308" s="663" t="s">
        <v>5950</v>
      </c>
      <c r="H308" s="663" t="s">
        <v>5951</v>
      </c>
      <c r="I308" s="665">
        <v>1.7966666666666669</v>
      </c>
      <c r="J308" s="665">
        <v>1000</v>
      </c>
      <c r="K308" s="666">
        <v>1798</v>
      </c>
    </row>
    <row r="309" spans="1:11" ht="14.4" customHeight="1" x14ac:dyDescent="0.3">
      <c r="A309" s="661" t="s">
        <v>595</v>
      </c>
      <c r="B309" s="662" t="s">
        <v>3182</v>
      </c>
      <c r="C309" s="663" t="s">
        <v>605</v>
      </c>
      <c r="D309" s="664" t="s">
        <v>3184</v>
      </c>
      <c r="E309" s="663" t="s">
        <v>6694</v>
      </c>
      <c r="F309" s="664" t="s">
        <v>6695</v>
      </c>
      <c r="G309" s="663" t="s">
        <v>6120</v>
      </c>
      <c r="H309" s="663" t="s">
        <v>6121</v>
      </c>
      <c r="I309" s="665">
        <v>132.68</v>
      </c>
      <c r="J309" s="665">
        <v>25</v>
      </c>
      <c r="K309" s="666">
        <v>3317</v>
      </c>
    </row>
    <row r="310" spans="1:11" ht="14.4" customHeight="1" x14ac:dyDescent="0.3">
      <c r="A310" s="661" t="s">
        <v>595</v>
      </c>
      <c r="B310" s="662" t="s">
        <v>3182</v>
      </c>
      <c r="C310" s="663" t="s">
        <v>605</v>
      </c>
      <c r="D310" s="664" t="s">
        <v>3184</v>
      </c>
      <c r="E310" s="663" t="s">
        <v>6696</v>
      </c>
      <c r="F310" s="664" t="s">
        <v>6697</v>
      </c>
      <c r="G310" s="663" t="s">
        <v>5952</v>
      </c>
      <c r="H310" s="663" t="s">
        <v>5953</v>
      </c>
      <c r="I310" s="665">
        <v>0.71</v>
      </c>
      <c r="J310" s="665">
        <v>34000</v>
      </c>
      <c r="K310" s="666">
        <v>24140</v>
      </c>
    </row>
    <row r="311" spans="1:11" ht="14.4" customHeight="1" x14ac:dyDescent="0.3">
      <c r="A311" s="661" t="s">
        <v>595</v>
      </c>
      <c r="B311" s="662" t="s">
        <v>3182</v>
      </c>
      <c r="C311" s="663" t="s">
        <v>605</v>
      </c>
      <c r="D311" s="664" t="s">
        <v>3184</v>
      </c>
      <c r="E311" s="663" t="s">
        <v>6696</v>
      </c>
      <c r="F311" s="664" t="s">
        <v>6697</v>
      </c>
      <c r="G311" s="663" t="s">
        <v>5954</v>
      </c>
      <c r="H311" s="663" t="s">
        <v>5955</v>
      </c>
      <c r="I311" s="665">
        <v>0.71</v>
      </c>
      <c r="J311" s="665">
        <v>1800</v>
      </c>
      <c r="K311" s="666">
        <v>1278</v>
      </c>
    </row>
    <row r="312" spans="1:11" ht="14.4" customHeight="1" x14ac:dyDescent="0.3">
      <c r="A312" s="661" t="s">
        <v>595</v>
      </c>
      <c r="B312" s="662" t="s">
        <v>3182</v>
      </c>
      <c r="C312" s="663" t="s">
        <v>605</v>
      </c>
      <c r="D312" s="664" t="s">
        <v>3184</v>
      </c>
      <c r="E312" s="663" t="s">
        <v>6696</v>
      </c>
      <c r="F312" s="664" t="s">
        <v>6697</v>
      </c>
      <c r="G312" s="663" t="s">
        <v>6122</v>
      </c>
      <c r="H312" s="663" t="s">
        <v>6123</v>
      </c>
      <c r="I312" s="665">
        <v>12.58</v>
      </c>
      <c r="J312" s="665">
        <v>80</v>
      </c>
      <c r="K312" s="666">
        <v>1006.4</v>
      </c>
    </row>
    <row r="313" spans="1:11" ht="14.4" customHeight="1" x14ac:dyDescent="0.3">
      <c r="A313" s="661" t="s">
        <v>595</v>
      </c>
      <c r="B313" s="662" t="s">
        <v>3182</v>
      </c>
      <c r="C313" s="663" t="s">
        <v>605</v>
      </c>
      <c r="D313" s="664" t="s">
        <v>3184</v>
      </c>
      <c r="E313" s="663" t="s">
        <v>6696</v>
      </c>
      <c r="F313" s="664" t="s">
        <v>6697</v>
      </c>
      <c r="G313" s="663" t="s">
        <v>6124</v>
      </c>
      <c r="H313" s="663" t="s">
        <v>6125</v>
      </c>
      <c r="I313" s="665">
        <v>12.59</v>
      </c>
      <c r="J313" s="665">
        <v>20</v>
      </c>
      <c r="K313" s="666">
        <v>251.8</v>
      </c>
    </row>
    <row r="314" spans="1:11" ht="14.4" customHeight="1" x14ac:dyDescent="0.3">
      <c r="A314" s="661" t="s">
        <v>595</v>
      </c>
      <c r="B314" s="662" t="s">
        <v>3182</v>
      </c>
      <c r="C314" s="663" t="s">
        <v>605</v>
      </c>
      <c r="D314" s="664" t="s">
        <v>3184</v>
      </c>
      <c r="E314" s="663" t="s">
        <v>6696</v>
      </c>
      <c r="F314" s="664" t="s">
        <v>6697</v>
      </c>
      <c r="G314" s="663" t="s">
        <v>5956</v>
      </c>
      <c r="H314" s="663" t="s">
        <v>5957</v>
      </c>
      <c r="I314" s="665">
        <v>12.59</v>
      </c>
      <c r="J314" s="665">
        <v>80</v>
      </c>
      <c r="K314" s="666">
        <v>1007.2</v>
      </c>
    </row>
    <row r="315" spans="1:11" ht="14.4" customHeight="1" x14ac:dyDescent="0.3">
      <c r="A315" s="661" t="s">
        <v>595</v>
      </c>
      <c r="B315" s="662" t="s">
        <v>3182</v>
      </c>
      <c r="C315" s="663" t="s">
        <v>605</v>
      </c>
      <c r="D315" s="664" t="s">
        <v>3184</v>
      </c>
      <c r="E315" s="663" t="s">
        <v>6698</v>
      </c>
      <c r="F315" s="664" t="s">
        <v>6699</v>
      </c>
      <c r="G315" s="663" t="s">
        <v>5958</v>
      </c>
      <c r="H315" s="663" t="s">
        <v>5959</v>
      </c>
      <c r="I315" s="665">
        <v>139.44</v>
      </c>
      <c r="J315" s="665">
        <v>25</v>
      </c>
      <c r="K315" s="666">
        <v>3485.99</v>
      </c>
    </row>
    <row r="316" spans="1:11" ht="14.4" customHeight="1" x14ac:dyDescent="0.3">
      <c r="A316" s="661" t="s">
        <v>595</v>
      </c>
      <c r="B316" s="662" t="s">
        <v>3182</v>
      </c>
      <c r="C316" s="663" t="s">
        <v>605</v>
      </c>
      <c r="D316" s="664" t="s">
        <v>3184</v>
      </c>
      <c r="E316" s="663" t="s">
        <v>6698</v>
      </c>
      <c r="F316" s="664" t="s">
        <v>6699</v>
      </c>
      <c r="G316" s="663" t="s">
        <v>5960</v>
      </c>
      <c r="H316" s="663" t="s">
        <v>5961</v>
      </c>
      <c r="I316" s="665">
        <v>139.43800000000002</v>
      </c>
      <c r="J316" s="665">
        <v>25</v>
      </c>
      <c r="K316" s="666">
        <v>3485.96</v>
      </c>
    </row>
    <row r="317" spans="1:11" ht="14.4" customHeight="1" x14ac:dyDescent="0.3">
      <c r="A317" s="661" t="s">
        <v>595</v>
      </c>
      <c r="B317" s="662" t="s">
        <v>3182</v>
      </c>
      <c r="C317" s="663" t="s">
        <v>605</v>
      </c>
      <c r="D317" s="664" t="s">
        <v>3184</v>
      </c>
      <c r="E317" s="663" t="s">
        <v>6698</v>
      </c>
      <c r="F317" s="664" t="s">
        <v>6699</v>
      </c>
      <c r="G317" s="663" t="s">
        <v>6126</v>
      </c>
      <c r="H317" s="663" t="s">
        <v>6127</v>
      </c>
      <c r="I317" s="665">
        <v>147.62</v>
      </c>
      <c r="J317" s="665">
        <v>2</v>
      </c>
      <c r="K317" s="666">
        <v>295.24</v>
      </c>
    </row>
    <row r="318" spans="1:11" ht="14.4" customHeight="1" x14ac:dyDescent="0.3">
      <c r="A318" s="661" t="s">
        <v>595</v>
      </c>
      <c r="B318" s="662" t="s">
        <v>3182</v>
      </c>
      <c r="C318" s="663" t="s">
        <v>605</v>
      </c>
      <c r="D318" s="664" t="s">
        <v>3184</v>
      </c>
      <c r="E318" s="663" t="s">
        <v>6700</v>
      </c>
      <c r="F318" s="664" t="s">
        <v>6701</v>
      </c>
      <c r="G318" s="663" t="s">
        <v>6128</v>
      </c>
      <c r="H318" s="663" t="s">
        <v>6129</v>
      </c>
      <c r="I318" s="665">
        <v>14.765000000000001</v>
      </c>
      <c r="J318" s="665">
        <v>8</v>
      </c>
      <c r="K318" s="666">
        <v>119.81</v>
      </c>
    </row>
    <row r="319" spans="1:11" ht="14.4" customHeight="1" x14ac:dyDescent="0.3">
      <c r="A319" s="661" t="s">
        <v>595</v>
      </c>
      <c r="B319" s="662" t="s">
        <v>3182</v>
      </c>
      <c r="C319" s="663" t="s">
        <v>605</v>
      </c>
      <c r="D319" s="664" t="s">
        <v>3184</v>
      </c>
      <c r="E319" s="663" t="s">
        <v>6700</v>
      </c>
      <c r="F319" s="664" t="s">
        <v>6701</v>
      </c>
      <c r="G319" s="663" t="s">
        <v>6128</v>
      </c>
      <c r="H319" s="663" t="s">
        <v>6130</v>
      </c>
      <c r="I319" s="665">
        <v>15.61</v>
      </c>
      <c r="J319" s="665">
        <v>4</v>
      </c>
      <c r="K319" s="666">
        <v>62.44</v>
      </c>
    </row>
    <row r="320" spans="1:11" ht="14.4" customHeight="1" x14ac:dyDescent="0.3">
      <c r="A320" s="661" t="s">
        <v>595</v>
      </c>
      <c r="B320" s="662" t="s">
        <v>3182</v>
      </c>
      <c r="C320" s="663" t="s">
        <v>608</v>
      </c>
      <c r="D320" s="664" t="s">
        <v>3185</v>
      </c>
      <c r="E320" s="663" t="s">
        <v>6686</v>
      </c>
      <c r="F320" s="664" t="s">
        <v>6687</v>
      </c>
      <c r="G320" s="663" t="s">
        <v>6131</v>
      </c>
      <c r="H320" s="663" t="s">
        <v>6132</v>
      </c>
      <c r="I320" s="665">
        <v>67.760000000000005</v>
      </c>
      <c r="J320" s="665">
        <v>6</v>
      </c>
      <c r="K320" s="666">
        <v>406.56000000000006</v>
      </c>
    </row>
    <row r="321" spans="1:11" ht="14.4" customHeight="1" x14ac:dyDescent="0.3">
      <c r="A321" s="661" t="s">
        <v>595</v>
      </c>
      <c r="B321" s="662" t="s">
        <v>3182</v>
      </c>
      <c r="C321" s="663" t="s">
        <v>608</v>
      </c>
      <c r="D321" s="664" t="s">
        <v>3185</v>
      </c>
      <c r="E321" s="663" t="s">
        <v>6686</v>
      </c>
      <c r="F321" s="664" t="s">
        <v>6687</v>
      </c>
      <c r="G321" s="663" t="s">
        <v>6133</v>
      </c>
      <c r="H321" s="663" t="s">
        <v>6134</v>
      </c>
      <c r="I321" s="665">
        <v>13.37</v>
      </c>
      <c r="J321" s="665">
        <v>20</v>
      </c>
      <c r="K321" s="666">
        <v>267.39999999999998</v>
      </c>
    </row>
    <row r="322" spans="1:11" ht="14.4" customHeight="1" x14ac:dyDescent="0.3">
      <c r="A322" s="661" t="s">
        <v>595</v>
      </c>
      <c r="B322" s="662" t="s">
        <v>3182</v>
      </c>
      <c r="C322" s="663" t="s">
        <v>608</v>
      </c>
      <c r="D322" s="664" t="s">
        <v>3185</v>
      </c>
      <c r="E322" s="663" t="s">
        <v>6686</v>
      </c>
      <c r="F322" s="664" t="s">
        <v>6687</v>
      </c>
      <c r="G322" s="663" t="s">
        <v>5698</v>
      </c>
      <c r="H322" s="663" t="s">
        <v>5699</v>
      </c>
      <c r="I322" s="665">
        <v>28.424444444444447</v>
      </c>
      <c r="J322" s="665">
        <v>320</v>
      </c>
      <c r="K322" s="666">
        <v>9083.42</v>
      </c>
    </row>
    <row r="323" spans="1:11" ht="14.4" customHeight="1" x14ac:dyDescent="0.3">
      <c r="A323" s="661" t="s">
        <v>595</v>
      </c>
      <c r="B323" s="662" t="s">
        <v>3182</v>
      </c>
      <c r="C323" s="663" t="s">
        <v>608</v>
      </c>
      <c r="D323" s="664" t="s">
        <v>3185</v>
      </c>
      <c r="E323" s="663" t="s">
        <v>6686</v>
      </c>
      <c r="F323" s="664" t="s">
        <v>6687</v>
      </c>
      <c r="G323" s="663" t="s">
        <v>5700</v>
      </c>
      <c r="H323" s="663" t="s">
        <v>5701</v>
      </c>
      <c r="I323" s="665">
        <v>2.0499999999999998</v>
      </c>
      <c r="J323" s="665">
        <v>400</v>
      </c>
      <c r="K323" s="666">
        <v>820.78</v>
      </c>
    </row>
    <row r="324" spans="1:11" ht="14.4" customHeight="1" x14ac:dyDescent="0.3">
      <c r="A324" s="661" t="s">
        <v>595</v>
      </c>
      <c r="B324" s="662" t="s">
        <v>3182</v>
      </c>
      <c r="C324" s="663" t="s">
        <v>608</v>
      </c>
      <c r="D324" s="664" t="s">
        <v>3185</v>
      </c>
      <c r="E324" s="663" t="s">
        <v>6686</v>
      </c>
      <c r="F324" s="664" t="s">
        <v>6687</v>
      </c>
      <c r="G324" s="663" t="s">
        <v>5977</v>
      </c>
      <c r="H324" s="663" t="s">
        <v>5978</v>
      </c>
      <c r="I324" s="665">
        <v>3.0116666666666667</v>
      </c>
      <c r="J324" s="665">
        <v>4520</v>
      </c>
      <c r="K324" s="666">
        <v>13610.2</v>
      </c>
    </row>
    <row r="325" spans="1:11" ht="14.4" customHeight="1" x14ac:dyDescent="0.3">
      <c r="A325" s="661" t="s">
        <v>595</v>
      </c>
      <c r="B325" s="662" t="s">
        <v>3182</v>
      </c>
      <c r="C325" s="663" t="s">
        <v>608</v>
      </c>
      <c r="D325" s="664" t="s">
        <v>3185</v>
      </c>
      <c r="E325" s="663" t="s">
        <v>6686</v>
      </c>
      <c r="F325" s="664" t="s">
        <v>6687</v>
      </c>
      <c r="G325" s="663" t="s">
        <v>5977</v>
      </c>
      <c r="H325" s="663" t="s">
        <v>5979</v>
      </c>
      <c r="I325" s="665">
        <v>3.0149999999999997</v>
      </c>
      <c r="J325" s="665">
        <v>2000</v>
      </c>
      <c r="K325" s="666">
        <v>6030</v>
      </c>
    </row>
    <row r="326" spans="1:11" ht="14.4" customHeight="1" x14ac:dyDescent="0.3">
      <c r="A326" s="661" t="s">
        <v>595</v>
      </c>
      <c r="B326" s="662" t="s">
        <v>3182</v>
      </c>
      <c r="C326" s="663" t="s">
        <v>608</v>
      </c>
      <c r="D326" s="664" t="s">
        <v>3185</v>
      </c>
      <c r="E326" s="663" t="s">
        <v>6686</v>
      </c>
      <c r="F326" s="664" t="s">
        <v>6687</v>
      </c>
      <c r="G326" s="663" t="s">
        <v>5980</v>
      </c>
      <c r="H326" s="663" t="s">
        <v>5981</v>
      </c>
      <c r="I326" s="665">
        <v>0.88</v>
      </c>
      <c r="J326" s="665">
        <v>2000</v>
      </c>
      <c r="K326" s="666">
        <v>1760</v>
      </c>
    </row>
    <row r="327" spans="1:11" ht="14.4" customHeight="1" x14ac:dyDescent="0.3">
      <c r="A327" s="661" t="s">
        <v>595</v>
      </c>
      <c r="B327" s="662" t="s">
        <v>3182</v>
      </c>
      <c r="C327" s="663" t="s">
        <v>608</v>
      </c>
      <c r="D327" s="664" t="s">
        <v>3185</v>
      </c>
      <c r="E327" s="663" t="s">
        <v>6686</v>
      </c>
      <c r="F327" s="664" t="s">
        <v>6687</v>
      </c>
      <c r="G327" s="663" t="s">
        <v>5983</v>
      </c>
      <c r="H327" s="663" t="s">
        <v>5984</v>
      </c>
      <c r="I327" s="665">
        <v>86.38</v>
      </c>
      <c r="J327" s="665">
        <v>40</v>
      </c>
      <c r="K327" s="666">
        <v>3455.2</v>
      </c>
    </row>
    <row r="328" spans="1:11" ht="14.4" customHeight="1" x14ac:dyDescent="0.3">
      <c r="A328" s="661" t="s">
        <v>595</v>
      </c>
      <c r="B328" s="662" t="s">
        <v>3182</v>
      </c>
      <c r="C328" s="663" t="s">
        <v>608</v>
      </c>
      <c r="D328" s="664" t="s">
        <v>3185</v>
      </c>
      <c r="E328" s="663" t="s">
        <v>6686</v>
      </c>
      <c r="F328" s="664" t="s">
        <v>6687</v>
      </c>
      <c r="G328" s="663" t="s">
        <v>5705</v>
      </c>
      <c r="H328" s="663" t="s">
        <v>5706</v>
      </c>
      <c r="I328" s="665">
        <v>2.7375000000000007</v>
      </c>
      <c r="J328" s="665">
        <v>2200</v>
      </c>
      <c r="K328" s="666">
        <v>6021.15</v>
      </c>
    </row>
    <row r="329" spans="1:11" ht="14.4" customHeight="1" x14ac:dyDescent="0.3">
      <c r="A329" s="661" t="s">
        <v>595</v>
      </c>
      <c r="B329" s="662" t="s">
        <v>3182</v>
      </c>
      <c r="C329" s="663" t="s">
        <v>608</v>
      </c>
      <c r="D329" s="664" t="s">
        <v>3185</v>
      </c>
      <c r="E329" s="663" t="s">
        <v>6686</v>
      </c>
      <c r="F329" s="664" t="s">
        <v>6687</v>
      </c>
      <c r="G329" s="663" t="s">
        <v>6135</v>
      </c>
      <c r="H329" s="663" t="s">
        <v>6136</v>
      </c>
      <c r="I329" s="665">
        <v>233.79</v>
      </c>
      <c r="J329" s="665">
        <v>10</v>
      </c>
      <c r="K329" s="666">
        <v>2337.9499999999998</v>
      </c>
    </row>
    <row r="330" spans="1:11" ht="14.4" customHeight="1" x14ac:dyDescent="0.3">
      <c r="A330" s="661" t="s">
        <v>595</v>
      </c>
      <c r="B330" s="662" t="s">
        <v>3182</v>
      </c>
      <c r="C330" s="663" t="s">
        <v>608</v>
      </c>
      <c r="D330" s="664" t="s">
        <v>3185</v>
      </c>
      <c r="E330" s="663" t="s">
        <v>6686</v>
      </c>
      <c r="F330" s="664" t="s">
        <v>6687</v>
      </c>
      <c r="G330" s="663" t="s">
        <v>5989</v>
      </c>
      <c r="H330" s="663" t="s">
        <v>5990</v>
      </c>
      <c r="I330" s="665">
        <v>0.43250000000000005</v>
      </c>
      <c r="J330" s="665">
        <v>15000</v>
      </c>
      <c r="K330" s="666">
        <v>6460</v>
      </c>
    </row>
    <row r="331" spans="1:11" ht="14.4" customHeight="1" x14ac:dyDescent="0.3">
      <c r="A331" s="661" t="s">
        <v>595</v>
      </c>
      <c r="B331" s="662" t="s">
        <v>3182</v>
      </c>
      <c r="C331" s="663" t="s">
        <v>608</v>
      </c>
      <c r="D331" s="664" t="s">
        <v>3185</v>
      </c>
      <c r="E331" s="663" t="s">
        <v>6686</v>
      </c>
      <c r="F331" s="664" t="s">
        <v>6687</v>
      </c>
      <c r="G331" s="663" t="s">
        <v>5707</v>
      </c>
      <c r="H331" s="663" t="s">
        <v>5708</v>
      </c>
      <c r="I331" s="665">
        <v>22.15</v>
      </c>
      <c r="J331" s="665">
        <v>30</v>
      </c>
      <c r="K331" s="666">
        <v>664.5</v>
      </c>
    </row>
    <row r="332" spans="1:11" ht="14.4" customHeight="1" x14ac:dyDescent="0.3">
      <c r="A332" s="661" t="s">
        <v>595</v>
      </c>
      <c r="B332" s="662" t="s">
        <v>3182</v>
      </c>
      <c r="C332" s="663" t="s">
        <v>608</v>
      </c>
      <c r="D332" s="664" t="s">
        <v>3185</v>
      </c>
      <c r="E332" s="663" t="s">
        <v>6686</v>
      </c>
      <c r="F332" s="664" t="s">
        <v>6687</v>
      </c>
      <c r="G332" s="663" t="s">
        <v>5709</v>
      </c>
      <c r="H332" s="663" t="s">
        <v>5710</v>
      </c>
      <c r="I332" s="665">
        <v>30.172499999999999</v>
      </c>
      <c r="J332" s="665">
        <v>100</v>
      </c>
      <c r="K332" s="666">
        <v>3017.3</v>
      </c>
    </row>
    <row r="333" spans="1:11" ht="14.4" customHeight="1" x14ac:dyDescent="0.3">
      <c r="A333" s="661" t="s">
        <v>595</v>
      </c>
      <c r="B333" s="662" t="s">
        <v>3182</v>
      </c>
      <c r="C333" s="663" t="s">
        <v>608</v>
      </c>
      <c r="D333" s="664" t="s">
        <v>3185</v>
      </c>
      <c r="E333" s="663" t="s">
        <v>6686</v>
      </c>
      <c r="F333" s="664" t="s">
        <v>6687</v>
      </c>
      <c r="G333" s="663" t="s">
        <v>5995</v>
      </c>
      <c r="H333" s="663" t="s">
        <v>5996</v>
      </c>
      <c r="I333" s="665">
        <v>39.729999999999997</v>
      </c>
      <c r="J333" s="665">
        <v>20</v>
      </c>
      <c r="K333" s="666">
        <v>794.6</v>
      </c>
    </row>
    <row r="334" spans="1:11" ht="14.4" customHeight="1" x14ac:dyDescent="0.3">
      <c r="A334" s="661" t="s">
        <v>595</v>
      </c>
      <c r="B334" s="662" t="s">
        <v>3182</v>
      </c>
      <c r="C334" s="663" t="s">
        <v>608</v>
      </c>
      <c r="D334" s="664" t="s">
        <v>3185</v>
      </c>
      <c r="E334" s="663" t="s">
        <v>6686</v>
      </c>
      <c r="F334" s="664" t="s">
        <v>6687</v>
      </c>
      <c r="G334" s="663" t="s">
        <v>5997</v>
      </c>
      <c r="H334" s="663" t="s">
        <v>5998</v>
      </c>
      <c r="I334" s="665">
        <v>0.44</v>
      </c>
      <c r="J334" s="665">
        <v>33000</v>
      </c>
      <c r="K334" s="666">
        <v>14520</v>
      </c>
    </row>
    <row r="335" spans="1:11" ht="14.4" customHeight="1" x14ac:dyDescent="0.3">
      <c r="A335" s="661" t="s">
        <v>595</v>
      </c>
      <c r="B335" s="662" t="s">
        <v>3182</v>
      </c>
      <c r="C335" s="663" t="s">
        <v>608</v>
      </c>
      <c r="D335" s="664" t="s">
        <v>3185</v>
      </c>
      <c r="E335" s="663" t="s">
        <v>6686</v>
      </c>
      <c r="F335" s="664" t="s">
        <v>6687</v>
      </c>
      <c r="G335" s="663" t="s">
        <v>5724</v>
      </c>
      <c r="H335" s="663" t="s">
        <v>5725</v>
      </c>
      <c r="I335" s="665">
        <v>8.5779999999999994</v>
      </c>
      <c r="J335" s="665">
        <v>240</v>
      </c>
      <c r="K335" s="666">
        <v>2059.14</v>
      </c>
    </row>
    <row r="336" spans="1:11" ht="14.4" customHeight="1" x14ac:dyDescent="0.3">
      <c r="A336" s="661" t="s">
        <v>595</v>
      </c>
      <c r="B336" s="662" t="s">
        <v>3182</v>
      </c>
      <c r="C336" s="663" t="s">
        <v>608</v>
      </c>
      <c r="D336" s="664" t="s">
        <v>3185</v>
      </c>
      <c r="E336" s="663" t="s">
        <v>6686</v>
      </c>
      <c r="F336" s="664" t="s">
        <v>6687</v>
      </c>
      <c r="G336" s="663" t="s">
        <v>5728</v>
      </c>
      <c r="H336" s="663" t="s">
        <v>5729</v>
      </c>
      <c r="I336" s="665">
        <v>29.052</v>
      </c>
      <c r="J336" s="665">
        <v>30</v>
      </c>
      <c r="K336" s="666">
        <v>871.56000000000006</v>
      </c>
    </row>
    <row r="337" spans="1:11" ht="14.4" customHeight="1" x14ac:dyDescent="0.3">
      <c r="A337" s="661" t="s">
        <v>595</v>
      </c>
      <c r="B337" s="662" t="s">
        <v>3182</v>
      </c>
      <c r="C337" s="663" t="s">
        <v>608</v>
      </c>
      <c r="D337" s="664" t="s">
        <v>3185</v>
      </c>
      <c r="E337" s="663" t="s">
        <v>6686</v>
      </c>
      <c r="F337" s="664" t="s">
        <v>6687</v>
      </c>
      <c r="G337" s="663" t="s">
        <v>5742</v>
      </c>
      <c r="H337" s="663" t="s">
        <v>5743</v>
      </c>
      <c r="I337" s="665">
        <v>8.01</v>
      </c>
      <c r="J337" s="665">
        <v>700</v>
      </c>
      <c r="K337" s="666">
        <v>5607.16</v>
      </c>
    </row>
    <row r="338" spans="1:11" ht="14.4" customHeight="1" x14ac:dyDescent="0.3">
      <c r="A338" s="661" t="s">
        <v>595</v>
      </c>
      <c r="B338" s="662" t="s">
        <v>3182</v>
      </c>
      <c r="C338" s="663" t="s">
        <v>608</v>
      </c>
      <c r="D338" s="664" t="s">
        <v>3185</v>
      </c>
      <c r="E338" s="663" t="s">
        <v>6686</v>
      </c>
      <c r="F338" s="664" t="s">
        <v>6687</v>
      </c>
      <c r="G338" s="663" t="s">
        <v>5742</v>
      </c>
      <c r="H338" s="663" t="s">
        <v>5744</v>
      </c>
      <c r="I338" s="665">
        <v>8.01</v>
      </c>
      <c r="J338" s="665">
        <v>150</v>
      </c>
      <c r="K338" s="666">
        <v>1201.5</v>
      </c>
    </row>
    <row r="339" spans="1:11" ht="14.4" customHeight="1" x14ac:dyDescent="0.3">
      <c r="A339" s="661" t="s">
        <v>595</v>
      </c>
      <c r="B339" s="662" t="s">
        <v>3182</v>
      </c>
      <c r="C339" s="663" t="s">
        <v>608</v>
      </c>
      <c r="D339" s="664" t="s">
        <v>3185</v>
      </c>
      <c r="E339" s="663" t="s">
        <v>6686</v>
      </c>
      <c r="F339" s="664" t="s">
        <v>6687</v>
      </c>
      <c r="G339" s="663" t="s">
        <v>6137</v>
      </c>
      <c r="H339" s="663" t="s">
        <v>6138</v>
      </c>
      <c r="I339" s="665">
        <v>122.82</v>
      </c>
      <c r="J339" s="665">
        <v>50</v>
      </c>
      <c r="K339" s="666">
        <v>6148.2800000000007</v>
      </c>
    </row>
    <row r="340" spans="1:11" ht="14.4" customHeight="1" x14ac:dyDescent="0.3">
      <c r="A340" s="661" t="s">
        <v>595</v>
      </c>
      <c r="B340" s="662" t="s">
        <v>3182</v>
      </c>
      <c r="C340" s="663" t="s">
        <v>608</v>
      </c>
      <c r="D340" s="664" t="s">
        <v>3185</v>
      </c>
      <c r="E340" s="663" t="s">
        <v>6686</v>
      </c>
      <c r="F340" s="664" t="s">
        <v>6687</v>
      </c>
      <c r="G340" s="663" t="s">
        <v>6139</v>
      </c>
      <c r="H340" s="663" t="s">
        <v>6140</v>
      </c>
      <c r="I340" s="665">
        <v>26.369999999999997</v>
      </c>
      <c r="J340" s="665">
        <v>204</v>
      </c>
      <c r="K340" s="666">
        <v>5379.43</v>
      </c>
    </row>
    <row r="341" spans="1:11" ht="14.4" customHeight="1" x14ac:dyDescent="0.3">
      <c r="A341" s="661" t="s">
        <v>595</v>
      </c>
      <c r="B341" s="662" t="s">
        <v>3182</v>
      </c>
      <c r="C341" s="663" t="s">
        <v>608</v>
      </c>
      <c r="D341" s="664" t="s">
        <v>3185</v>
      </c>
      <c r="E341" s="663" t="s">
        <v>6686</v>
      </c>
      <c r="F341" s="664" t="s">
        <v>6687</v>
      </c>
      <c r="G341" s="663" t="s">
        <v>5751</v>
      </c>
      <c r="H341" s="663" t="s">
        <v>5752</v>
      </c>
      <c r="I341" s="665">
        <v>0.86</v>
      </c>
      <c r="J341" s="665">
        <v>350</v>
      </c>
      <c r="K341" s="666">
        <v>301</v>
      </c>
    </row>
    <row r="342" spans="1:11" ht="14.4" customHeight="1" x14ac:dyDescent="0.3">
      <c r="A342" s="661" t="s">
        <v>595</v>
      </c>
      <c r="B342" s="662" t="s">
        <v>3182</v>
      </c>
      <c r="C342" s="663" t="s">
        <v>608</v>
      </c>
      <c r="D342" s="664" t="s">
        <v>3185</v>
      </c>
      <c r="E342" s="663" t="s">
        <v>6686</v>
      </c>
      <c r="F342" s="664" t="s">
        <v>6687</v>
      </c>
      <c r="G342" s="663" t="s">
        <v>5755</v>
      </c>
      <c r="H342" s="663" t="s">
        <v>5756</v>
      </c>
      <c r="I342" s="665">
        <v>2.0649999999999999</v>
      </c>
      <c r="J342" s="665">
        <v>300</v>
      </c>
      <c r="K342" s="666">
        <v>619.5</v>
      </c>
    </row>
    <row r="343" spans="1:11" ht="14.4" customHeight="1" x14ac:dyDescent="0.3">
      <c r="A343" s="661" t="s">
        <v>595</v>
      </c>
      <c r="B343" s="662" t="s">
        <v>3182</v>
      </c>
      <c r="C343" s="663" t="s">
        <v>608</v>
      </c>
      <c r="D343" s="664" t="s">
        <v>3185</v>
      </c>
      <c r="E343" s="663" t="s">
        <v>6686</v>
      </c>
      <c r="F343" s="664" t="s">
        <v>6687</v>
      </c>
      <c r="G343" s="663" t="s">
        <v>6141</v>
      </c>
      <c r="H343" s="663" t="s">
        <v>6142</v>
      </c>
      <c r="I343" s="665">
        <v>191.13</v>
      </c>
      <c r="J343" s="665">
        <v>80</v>
      </c>
      <c r="K343" s="666">
        <v>15290.4</v>
      </c>
    </row>
    <row r="344" spans="1:11" ht="14.4" customHeight="1" x14ac:dyDescent="0.3">
      <c r="A344" s="661" t="s">
        <v>595</v>
      </c>
      <c r="B344" s="662" t="s">
        <v>3182</v>
      </c>
      <c r="C344" s="663" t="s">
        <v>608</v>
      </c>
      <c r="D344" s="664" t="s">
        <v>3185</v>
      </c>
      <c r="E344" s="663" t="s">
        <v>6686</v>
      </c>
      <c r="F344" s="664" t="s">
        <v>6687</v>
      </c>
      <c r="G344" s="663" t="s">
        <v>6021</v>
      </c>
      <c r="H344" s="663" t="s">
        <v>6022</v>
      </c>
      <c r="I344" s="665">
        <v>749.27</v>
      </c>
      <c r="J344" s="665">
        <v>10</v>
      </c>
      <c r="K344" s="666">
        <v>7492.68</v>
      </c>
    </row>
    <row r="345" spans="1:11" ht="14.4" customHeight="1" x14ac:dyDescent="0.3">
      <c r="A345" s="661" t="s">
        <v>595</v>
      </c>
      <c r="B345" s="662" t="s">
        <v>3182</v>
      </c>
      <c r="C345" s="663" t="s">
        <v>608</v>
      </c>
      <c r="D345" s="664" t="s">
        <v>3185</v>
      </c>
      <c r="E345" s="663" t="s">
        <v>6686</v>
      </c>
      <c r="F345" s="664" t="s">
        <v>6687</v>
      </c>
      <c r="G345" s="663" t="s">
        <v>6143</v>
      </c>
      <c r="H345" s="663" t="s">
        <v>6144</v>
      </c>
      <c r="I345" s="665">
        <v>784.96</v>
      </c>
      <c r="J345" s="665">
        <v>8</v>
      </c>
      <c r="K345" s="666">
        <v>6279.68</v>
      </c>
    </row>
    <row r="346" spans="1:11" ht="14.4" customHeight="1" x14ac:dyDescent="0.3">
      <c r="A346" s="661" t="s">
        <v>595</v>
      </c>
      <c r="B346" s="662" t="s">
        <v>3182</v>
      </c>
      <c r="C346" s="663" t="s">
        <v>608</v>
      </c>
      <c r="D346" s="664" t="s">
        <v>3185</v>
      </c>
      <c r="E346" s="663" t="s">
        <v>6686</v>
      </c>
      <c r="F346" s="664" t="s">
        <v>6687</v>
      </c>
      <c r="G346" s="663" t="s">
        <v>6145</v>
      </c>
      <c r="H346" s="663" t="s">
        <v>6146</v>
      </c>
      <c r="I346" s="665">
        <v>140.5</v>
      </c>
      <c r="J346" s="665">
        <v>1</v>
      </c>
      <c r="K346" s="666">
        <v>140.5</v>
      </c>
    </row>
    <row r="347" spans="1:11" ht="14.4" customHeight="1" x14ac:dyDescent="0.3">
      <c r="A347" s="661" t="s">
        <v>595</v>
      </c>
      <c r="B347" s="662" t="s">
        <v>3182</v>
      </c>
      <c r="C347" s="663" t="s">
        <v>608</v>
      </c>
      <c r="D347" s="664" t="s">
        <v>3185</v>
      </c>
      <c r="E347" s="663" t="s">
        <v>6686</v>
      </c>
      <c r="F347" s="664" t="s">
        <v>6687</v>
      </c>
      <c r="G347" s="663" t="s">
        <v>6147</v>
      </c>
      <c r="H347" s="663" t="s">
        <v>6148</v>
      </c>
      <c r="I347" s="665">
        <v>380.88</v>
      </c>
      <c r="J347" s="665">
        <v>20</v>
      </c>
      <c r="K347" s="666">
        <v>7617.6</v>
      </c>
    </row>
    <row r="348" spans="1:11" ht="14.4" customHeight="1" x14ac:dyDescent="0.3">
      <c r="A348" s="661" t="s">
        <v>595</v>
      </c>
      <c r="B348" s="662" t="s">
        <v>3182</v>
      </c>
      <c r="C348" s="663" t="s">
        <v>608</v>
      </c>
      <c r="D348" s="664" t="s">
        <v>3185</v>
      </c>
      <c r="E348" s="663" t="s">
        <v>6686</v>
      </c>
      <c r="F348" s="664" t="s">
        <v>6687</v>
      </c>
      <c r="G348" s="663" t="s">
        <v>6025</v>
      </c>
      <c r="H348" s="663" t="s">
        <v>6149</v>
      </c>
      <c r="I348" s="665">
        <v>5.0199999999999996</v>
      </c>
      <c r="J348" s="665">
        <v>1600</v>
      </c>
      <c r="K348" s="666">
        <v>8025.5300000000007</v>
      </c>
    </row>
    <row r="349" spans="1:11" ht="14.4" customHeight="1" x14ac:dyDescent="0.3">
      <c r="A349" s="661" t="s">
        <v>595</v>
      </c>
      <c r="B349" s="662" t="s">
        <v>3182</v>
      </c>
      <c r="C349" s="663" t="s">
        <v>608</v>
      </c>
      <c r="D349" s="664" t="s">
        <v>3185</v>
      </c>
      <c r="E349" s="663" t="s">
        <v>6686</v>
      </c>
      <c r="F349" s="664" t="s">
        <v>6687</v>
      </c>
      <c r="G349" s="663" t="s">
        <v>6025</v>
      </c>
      <c r="H349" s="663" t="s">
        <v>6026</v>
      </c>
      <c r="I349" s="665">
        <v>5.01</v>
      </c>
      <c r="J349" s="665">
        <v>400</v>
      </c>
      <c r="K349" s="666">
        <v>2004.97</v>
      </c>
    </row>
    <row r="350" spans="1:11" ht="14.4" customHeight="1" x14ac:dyDescent="0.3">
      <c r="A350" s="661" t="s">
        <v>595</v>
      </c>
      <c r="B350" s="662" t="s">
        <v>3182</v>
      </c>
      <c r="C350" s="663" t="s">
        <v>608</v>
      </c>
      <c r="D350" s="664" t="s">
        <v>3185</v>
      </c>
      <c r="E350" s="663" t="s">
        <v>6686</v>
      </c>
      <c r="F350" s="664" t="s">
        <v>6687</v>
      </c>
      <c r="G350" s="663" t="s">
        <v>5783</v>
      </c>
      <c r="H350" s="663" t="s">
        <v>5784</v>
      </c>
      <c r="I350" s="665">
        <v>609.88</v>
      </c>
      <c r="J350" s="665">
        <v>10</v>
      </c>
      <c r="K350" s="666">
        <v>6098.77</v>
      </c>
    </row>
    <row r="351" spans="1:11" ht="14.4" customHeight="1" x14ac:dyDescent="0.3">
      <c r="A351" s="661" t="s">
        <v>595</v>
      </c>
      <c r="B351" s="662" t="s">
        <v>3182</v>
      </c>
      <c r="C351" s="663" t="s">
        <v>608</v>
      </c>
      <c r="D351" s="664" t="s">
        <v>3185</v>
      </c>
      <c r="E351" s="663" t="s">
        <v>6686</v>
      </c>
      <c r="F351" s="664" t="s">
        <v>6687</v>
      </c>
      <c r="G351" s="663" t="s">
        <v>5789</v>
      </c>
      <c r="H351" s="663" t="s">
        <v>5790</v>
      </c>
      <c r="I351" s="665">
        <v>12.65</v>
      </c>
      <c r="J351" s="665">
        <v>180</v>
      </c>
      <c r="K351" s="666">
        <v>2277</v>
      </c>
    </row>
    <row r="352" spans="1:11" ht="14.4" customHeight="1" x14ac:dyDescent="0.3">
      <c r="A352" s="661" t="s">
        <v>595</v>
      </c>
      <c r="B352" s="662" t="s">
        <v>3182</v>
      </c>
      <c r="C352" s="663" t="s">
        <v>608</v>
      </c>
      <c r="D352" s="664" t="s">
        <v>3185</v>
      </c>
      <c r="E352" s="663" t="s">
        <v>6686</v>
      </c>
      <c r="F352" s="664" t="s">
        <v>6687</v>
      </c>
      <c r="G352" s="663" t="s">
        <v>6150</v>
      </c>
      <c r="H352" s="663" t="s">
        <v>6151</v>
      </c>
      <c r="I352" s="665">
        <v>293.25</v>
      </c>
      <c r="J352" s="665">
        <v>10</v>
      </c>
      <c r="K352" s="666">
        <v>2932.5</v>
      </c>
    </row>
    <row r="353" spans="1:11" ht="14.4" customHeight="1" x14ac:dyDescent="0.3">
      <c r="A353" s="661" t="s">
        <v>595</v>
      </c>
      <c r="B353" s="662" t="s">
        <v>3182</v>
      </c>
      <c r="C353" s="663" t="s">
        <v>608</v>
      </c>
      <c r="D353" s="664" t="s">
        <v>3185</v>
      </c>
      <c r="E353" s="663" t="s">
        <v>6686</v>
      </c>
      <c r="F353" s="664" t="s">
        <v>6687</v>
      </c>
      <c r="G353" s="663" t="s">
        <v>6035</v>
      </c>
      <c r="H353" s="663" t="s">
        <v>6036</v>
      </c>
      <c r="I353" s="665">
        <v>120.75</v>
      </c>
      <c r="J353" s="665">
        <v>30</v>
      </c>
      <c r="K353" s="666">
        <v>3622.5</v>
      </c>
    </row>
    <row r="354" spans="1:11" ht="14.4" customHeight="1" x14ac:dyDescent="0.3">
      <c r="A354" s="661" t="s">
        <v>595</v>
      </c>
      <c r="B354" s="662" t="s">
        <v>3182</v>
      </c>
      <c r="C354" s="663" t="s">
        <v>608</v>
      </c>
      <c r="D354" s="664" t="s">
        <v>3185</v>
      </c>
      <c r="E354" s="663" t="s">
        <v>6686</v>
      </c>
      <c r="F354" s="664" t="s">
        <v>6687</v>
      </c>
      <c r="G354" s="663" t="s">
        <v>6152</v>
      </c>
      <c r="H354" s="663" t="s">
        <v>6153</v>
      </c>
      <c r="I354" s="665">
        <v>120.75</v>
      </c>
      <c r="J354" s="665">
        <v>39</v>
      </c>
      <c r="K354" s="666">
        <v>4709.25</v>
      </c>
    </row>
    <row r="355" spans="1:11" ht="14.4" customHeight="1" x14ac:dyDescent="0.3">
      <c r="A355" s="661" t="s">
        <v>595</v>
      </c>
      <c r="B355" s="662" t="s">
        <v>3182</v>
      </c>
      <c r="C355" s="663" t="s">
        <v>608</v>
      </c>
      <c r="D355" s="664" t="s">
        <v>3185</v>
      </c>
      <c r="E355" s="663" t="s">
        <v>6686</v>
      </c>
      <c r="F355" s="664" t="s">
        <v>6687</v>
      </c>
      <c r="G355" s="663" t="s">
        <v>6154</v>
      </c>
      <c r="H355" s="663" t="s">
        <v>6155</v>
      </c>
      <c r="I355" s="665">
        <v>120.75</v>
      </c>
      <c r="J355" s="665">
        <v>33</v>
      </c>
      <c r="K355" s="666">
        <v>3984.75</v>
      </c>
    </row>
    <row r="356" spans="1:11" ht="14.4" customHeight="1" x14ac:dyDescent="0.3">
      <c r="A356" s="661" t="s">
        <v>595</v>
      </c>
      <c r="B356" s="662" t="s">
        <v>3182</v>
      </c>
      <c r="C356" s="663" t="s">
        <v>608</v>
      </c>
      <c r="D356" s="664" t="s">
        <v>3185</v>
      </c>
      <c r="E356" s="663" t="s">
        <v>6686</v>
      </c>
      <c r="F356" s="664" t="s">
        <v>6687</v>
      </c>
      <c r="G356" s="663" t="s">
        <v>6156</v>
      </c>
      <c r="H356" s="663" t="s">
        <v>6157</v>
      </c>
      <c r="I356" s="665">
        <v>120.75</v>
      </c>
      <c r="J356" s="665">
        <v>33</v>
      </c>
      <c r="K356" s="666">
        <v>3984.75</v>
      </c>
    </row>
    <row r="357" spans="1:11" ht="14.4" customHeight="1" x14ac:dyDescent="0.3">
      <c r="A357" s="661" t="s">
        <v>595</v>
      </c>
      <c r="B357" s="662" t="s">
        <v>3182</v>
      </c>
      <c r="C357" s="663" t="s">
        <v>608</v>
      </c>
      <c r="D357" s="664" t="s">
        <v>3185</v>
      </c>
      <c r="E357" s="663" t="s">
        <v>6688</v>
      </c>
      <c r="F357" s="664" t="s">
        <v>6689</v>
      </c>
      <c r="G357" s="663" t="s">
        <v>5799</v>
      </c>
      <c r="H357" s="663" t="s">
        <v>5801</v>
      </c>
      <c r="I357" s="665">
        <v>2.75</v>
      </c>
      <c r="J357" s="665">
        <v>20</v>
      </c>
      <c r="K357" s="666">
        <v>55</v>
      </c>
    </row>
    <row r="358" spans="1:11" ht="14.4" customHeight="1" x14ac:dyDescent="0.3">
      <c r="A358" s="661" t="s">
        <v>595</v>
      </c>
      <c r="B358" s="662" t="s">
        <v>3182</v>
      </c>
      <c r="C358" s="663" t="s">
        <v>608</v>
      </c>
      <c r="D358" s="664" t="s">
        <v>3185</v>
      </c>
      <c r="E358" s="663" t="s">
        <v>6688</v>
      </c>
      <c r="F358" s="664" t="s">
        <v>6689</v>
      </c>
      <c r="G358" s="663" t="s">
        <v>5802</v>
      </c>
      <c r="H358" s="663" t="s">
        <v>5803</v>
      </c>
      <c r="I358" s="665">
        <v>11.143333333333336</v>
      </c>
      <c r="J358" s="665">
        <v>500</v>
      </c>
      <c r="K358" s="666">
        <v>5571.9</v>
      </c>
    </row>
    <row r="359" spans="1:11" ht="14.4" customHeight="1" x14ac:dyDescent="0.3">
      <c r="A359" s="661" t="s">
        <v>595</v>
      </c>
      <c r="B359" s="662" t="s">
        <v>3182</v>
      </c>
      <c r="C359" s="663" t="s">
        <v>608</v>
      </c>
      <c r="D359" s="664" t="s">
        <v>3185</v>
      </c>
      <c r="E359" s="663" t="s">
        <v>6688</v>
      </c>
      <c r="F359" s="664" t="s">
        <v>6689</v>
      </c>
      <c r="G359" s="663" t="s">
        <v>5804</v>
      </c>
      <c r="H359" s="663" t="s">
        <v>5805</v>
      </c>
      <c r="I359" s="665">
        <v>1.0900000000000001</v>
      </c>
      <c r="J359" s="665">
        <v>7000</v>
      </c>
      <c r="K359" s="666">
        <v>7630</v>
      </c>
    </row>
    <row r="360" spans="1:11" ht="14.4" customHeight="1" x14ac:dyDescent="0.3">
      <c r="A360" s="661" t="s">
        <v>595</v>
      </c>
      <c r="B360" s="662" t="s">
        <v>3182</v>
      </c>
      <c r="C360" s="663" t="s">
        <v>608</v>
      </c>
      <c r="D360" s="664" t="s">
        <v>3185</v>
      </c>
      <c r="E360" s="663" t="s">
        <v>6688</v>
      </c>
      <c r="F360" s="664" t="s">
        <v>6689</v>
      </c>
      <c r="G360" s="663" t="s">
        <v>5806</v>
      </c>
      <c r="H360" s="663" t="s">
        <v>5807</v>
      </c>
      <c r="I360" s="665">
        <v>1.6739999999999999</v>
      </c>
      <c r="J360" s="665">
        <v>4600</v>
      </c>
      <c r="K360" s="666">
        <v>7700</v>
      </c>
    </row>
    <row r="361" spans="1:11" ht="14.4" customHeight="1" x14ac:dyDescent="0.3">
      <c r="A361" s="661" t="s">
        <v>595</v>
      </c>
      <c r="B361" s="662" t="s">
        <v>3182</v>
      </c>
      <c r="C361" s="663" t="s">
        <v>608</v>
      </c>
      <c r="D361" s="664" t="s">
        <v>3185</v>
      </c>
      <c r="E361" s="663" t="s">
        <v>6688</v>
      </c>
      <c r="F361" s="664" t="s">
        <v>6689</v>
      </c>
      <c r="G361" s="663" t="s">
        <v>5808</v>
      </c>
      <c r="H361" s="663" t="s">
        <v>5809</v>
      </c>
      <c r="I361" s="665">
        <v>0.48</v>
      </c>
      <c r="J361" s="665">
        <v>700</v>
      </c>
      <c r="K361" s="666">
        <v>336</v>
      </c>
    </row>
    <row r="362" spans="1:11" ht="14.4" customHeight="1" x14ac:dyDescent="0.3">
      <c r="A362" s="661" t="s">
        <v>595</v>
      </c>
      <c r="B362" s="662" t="s">
        <v>3182</v>
      </c>
      <c r="C362" s="663" t="s">
        <v>608</v>
      </c>
      <c r="D362" s="664" t="s">
        <v>3185</v>
      </c>
      <c r="E362" s="663" t="s">
        <v>6688</v>
      </c>
      <c r="F362" s="664" t="s">
        <v>6689</v>
      </c>
      <c r="G362" s="663" t="s">
        <v>5810</v>
      </c>
      <c r="H362" s="663" t="s">
        <v>5811</v>
      </c>
      <c r="I362" s="665">
        <v>0.67</v>
      </c>
      <c r="J362" s="665">
        <v>5300</v>
      </c>
      <c r="K362" s="666">
        <v>3551</v>
      </c>
    </row>
    <row r="363" spans="1:11" ht="14.4" customHeight="1" x14ac:dyDescent="0.3">
      <c r="A363" s="661" t="s">
        <v>595</v>
      </c>
      <c r="B363" s="662" t="s">
        <v>3182</v>
      </c>
      <c r="C363" s="663" t="s">
        <v>608</v>
      </c>
      <c r="D363" s="664" t="s">
        <v>3185</v>
      </c>
      <c r="E363" s="663" t="s">
        <v>6688</v>
      </c>
      <c r="F363" s="664" t="s">
        <v>6689</v>
      </c>
      <c r="G363" s="663" t="s">
        <v>6046</v>
      </c>
      <c r="H363" s="663" t="s">
        <v>6047</v>
      </c>
      <c r="I363" s="665">
        <v>22.53</v>
      </c>
      <c r="J363" s="665">
        <v>34</v>
      </c>
      <c r="K363" s="666">
        <v>766.02</v>
      </c>
    </row>
    <row r="364" spans="1:11" ht="14.4" customHeight="1" x14ac:dyDescent="0.3">
      <c r="A364" s="661" t="s">
        <v>595</v>
      </c>
      <c r="B364" s="662" t="s">
        <v>3182</v>
      </c>
      <c r="C364" s="663" t="s">
        <v>608</v>
      </c>
      <c r="D364" s="664" t="s">
        <v>3185</v>
      </c>
      <c r="E364" s="663" t="s">
        <v>6688</v>
      </c>
      <c r="F364" s="664" t="s">
        <v>6689</v>
      </c>
      <c r="G364" s="663" t="s">
        <v>5812</v>
      </c>
      <c r="H364" s="663" t="s">
        <v>5813</v>
      </c>
      <c r="I364" s="665">
        <v>3.14</v>
      </c>
      <c r="J364" s="665">
        <v>100</v>
      </c>
      <c r="K364" s="666">
        <v>314</v>
      </c>
    </row>
    <row r="365" spans="1:11" ht="14.4" customHeight="1" x14ac:dyDescent="0.3">
      <c r="A365" s="661" t="s">
        <v>595</v>
      </c>
      <c r="B365" s="662" t="s">
        <v>3182</v>
      </c>
      <c r="C365" s="663" t="s">
        <v>608</v>
      </c>
      <c r="D365" s="664" t="s">
        <v>3185</v>
      </c>
      <c r="E365" s="663" t="s">
        <v>6688</v>
      </c>
      <c r="F365" s="664" t="s">
        <v>6689</v>
      </c>
      <c r="G365" s="663" t="s">
        <v>6158</v>
      </c>
      <c r="H365" s="663" t="s">
        <v>6159</v>
      </c>
      <c r="I365" s="665">
        <v>6.2850000000000001</v>
      </c>
      <c r="J365" s="665">
        <v>110</v>
      </c>
      <c r="K365" s="666">
        <v>691.40000000000009</v>
      </c>
    </row>
    <row r="366" spans="1:11" ht="14.4" customHeight="1" x14ac:dyDescent="0.3">
      <c r="A366" s="661" t="s">
        <v>595</v>
      </c>
      <c r="B366" s="662" t="s">
        <v>3182</v>
      </c>
      <c r="C366" s="663" t="s">
        <v>608</v>
      </c>
      <c r="D366" s="664" t="s">
        <v>3185</v>
      </c>
      <c r="E366" s="663" t="s">
        <v>6688</v>
      </c>
      <c r="F366" s="664" t="s">
        <v>6689</v>
      </c>
      <c r="G366" s="663" t="s">
        <v>5814</v>
      </c>
      <c r="H366" s="663" t="s">
        <v>5815</v>
      </c>
      <c r="I366" s="665">
        <v>6.29</v>
      </c>
      <c r="J366" s="665">
        <v>30</v>
      </c>
      <c r="K366" s="666">
        <v>188.7</v>
      </c>
    </row>
    <row r="367" spans="1:11" ht="14.4" customHeight="1" x14ac:dyDescent="0.3">
      <c r="A367" s="661" t="s">
        <v>595</v>
      </c>
      <c r="B367" s="662" t="s">
        <v>3182</v>
      </c>
      <c r="C367" s="663" t="s">
        <v>608</v>
      </c>
      <c r="D367" s="664" t="s">
        <v>3185</v>
      </c>
      <c r="E367" s="663" t="s">
        <v>6688</v>
      </c>
      <c r="F367" s="664" t="s">
        <v>6689</v>
      </c>
      <c r="G367" s="663" t="s">
        <v>6048</v>
      </c>
      <c r="H367" s="663" t="s">
        <v>6049</v>
      </c>
      <c r="I367" s="665">
        <v>5.32</v>
      </c>
      <c r="J367" s="665">
        <v>200</v>
      </c>
      <c r="K367" s="666">
        <v>1064.8</v>
      </c>
    </row>
    <row r="368" spans="1:11" ht="14.4" customHeight="1" x14ac:dyDescent="0.3">
      <c r="A368" s="661" t="s">
        <v>595</v>
      </c>
      <c r="B368" s="662" t="s">
        <v>3182</v>
      </c>
      <c r="C368" s="663" t="s">
        <v>608</v>
      </c>
      <c r="D368" s="664" t="s">
        <v>3185</v>
      </c>
      <c r="E368" s="663" t="s">
        <v>6688</v>
      </c>
      <c r="F368" s="664" t="s">
        <v>6689</v>
      </c>
      <c r="G368" s="663" t="s">
        <v>6048</v>
      </c>
      <c r="H368" s="663" t="s">
        <v>6050</v>
      </c>
      <c r="I368" s="665">
        <v>5.3233333333333333</v>
      </c>
      <c r="J368" s="665">
        <v>300</v>
      </c>
      <c r="K368" s="666">
        <v>1597.6</v>
      </c>
    </row>
    <row r="369" spans="1:11" ht="14.4" customHeight="1" x14ac:dyDescent="0.3">
      <c r="A369" s="661" t="s">
        <v>595</v>
      </c>
      <c r="B369" s="662" t="s">
        <v>3182</v>
      </c>
      <c r="C369" s="663" t="s">
        <v>608</v>
      </c>
      <c r="D369" s="664" t="s">
        <v>3185</v>
      </c>
      <c r="E369" s="663" t="s">
        <v>6688</v>
      </c>
      <c r="F369" s="664" t="s">
        <v>6689</v>
      </c>
      <c r="G369" s="663" t="s">
        <v>5816</v>
      </c>
      <c r="H369" s="663" t="s">
        <v>5817</v>
      </c>
      <c r="I369" s="665">
        <v>6.23</v>
      </c>
      <c r="J369" s="665">
        <v>135</v>
      </c>
      <c r="K369" s="666">
        <v>841.05000000000007</v>
      </c>
    </row>
    <row r="370" spans="1:11" ht="14.4" customHeight="1" x14ac:dyDescent="0.3">
      <c r="A370" s="661" t="s">
        <v>595</v>
      </c>
      <c r="B370" s="662" t="s">
        <v>3182</v>
      </c>
      <c r="C370" s="663" t="s">
        <v>608</v>
      </c>
      <c r="D370" s="664" t="s">
        <v>3185</v>
      </c>
      <c r="E370" s="663" t="s">
        <v>6688</v>
      </c>
      <c r="F370" s="664" t="s">
        <v>6689</v>
      </c>
      <c r="G370" s="663" t="s">
        <v>5822</v>
      </c>
      <c r="H370" s="663" t="s">
        <v>5823</v>
      </c>
      <c r="I370" s="665">
        <v>5.9666666666666659</v>
      </c>
      <c r="J370" s="665">
        <v>400</v>
      </c>
      <c r="K370" s="666">
        <v>2407</v>
      </c>
    </row>
    <row r="371" spans="1:11" ht="14.4" customHeight="1" x14ac:dyDescent="0.3">
      <c r="A371" s="661" t="s">
        <v>595</v>
      </c>
      <c r="B371" s="662" t="s">
        <v>3182</v>
      </c>
      <c r="C371" s="663" t="s">
        <v>608</v>
      </c>
      <c r="D371" s="664" t="s">
        <v>3185</v>
      </c>
      <c r="E371" s="663" t="s">
        <v>6688</v>
      </c>
      <c r="F371" s="664" t="s">
        <v>6689</v>
      </c>
      <c r="G371" s="663" t="s">
        <v>6160</v>
      </c>
      <c r="H371" s="663" t="s">
        <v>6161</v>
      </c>
      <c r="I371" s="665">
        <v>618.08000000000004</v>
      </c>
      <c r="J371" s="665">
        <v>1</v>
      </c>
      <c r="K371" s="666">
        <v>618.08000000000004</v>
      </c>
    </row>
    <row r="372" spans="1:11" ht="14.4" customHeight="1" x14ac:dyDescent="0.3">
      <c r="A372" s="661" t="s">
        <v>595</v>
      </c>
      <c r="B372" s="662" t="s">
        <v>3182</v>
      </c>
      <c r="C372" s="663" t="s">
        <v>608</v>
      </c>
      <c r="D372" s="664" t="s">
        <v>3185</v>
      </c>
      <c r="E372" s="663" t="s">
        <v>6688</v>
      </c>
      <c r="F372" s="664" t="s">
        <v>6689</v>
      </c>
      <c r="G372" s="663" t="s">
        <v>6162</v>
      </c>
      <c r="H372" s="663" t="s">
        <v>6163</v>
      </c>
      <c r="I372" s="665">
        <v>34</v>
      </c>
      <c r="J372" s="665">
        <v>10</v>
      </c>
      <c r="K372" s="666">
        <v>340</v>
      </c>
    </row>
    <row r="373" spans="1:11" ht="14.4" customHeight="1" x14ac:dyDescent="0.3">
      <c r="A373" s="661" t="s">
        <v>595</v>
      </c>
      <c r="B373" s="662" t="s">
        <v>3182</v>
      </c>
      <c r="C373" s="663" t="s">
        <v>608</v>
      </c>
      <c r="D373" s="664" t="s">
        <v>3185</v>
      </c>
      <c r="E373" s="663" t="s">
        <v>6688</v>
      </c>
      <c r="F373" s="664" t="s">
        <v>6689</v>
      </c>
      <c r="G373" s="663" t="s">
        <v>5828</v>
      </c>
      <c r="H373" s="663" t="s">
        <v>5829</v>
      </c>
      <c r="I373" s="665">
        <v>1.9866666666666666</v>
      </c>
      <c r="J373" s="665">
        <v>1101</v>
      </c>
      <c r="K373" s="666">
        <v>2188.98</v>
      </c>
    </row>
    <row r="374" spans="1:11" ht="14.4" customHeight="1" x14ac:dyDescent="0.3">
      <c r="A374" s="661" t="s">
        <v>595</v>
      </c>
      <c r="B374" s="662" t="s">
        <v>3182</v>
      </c>
      <c r="C374" s="663" t="s">
        <v>608</v>
      </c>
      <c r="D374" s="664" t="s">
        <v>3185</v>
      </c>
      <c r="E374" s="663" t="s">
        <v>6688</v>
      </c>
      <c r="F374" s="664" t="s">
        <v>6689</v>
      </c>
      <c r="G374" s="663" t="s">
        <v>5830</v>
      </c>
      <c r="H374" s="663" t="s">
        <v>5831</v>
      </c>
      <c r="I374" s="665">
        <v>1.97</v>
      </c>
      <c r="J374" s="665">
        <v>400</v>
      </c>
      <c r="K374" s="666">
        <v>789</v>
      </c>
    </row>
    <row r="375" spans="1:11" ht="14.4" customHeight="1" x14ac:dyDescent="0.3">
      <c r="A375" s="661" t="s">
        <v>595</v>
      </c>
      <c r="B375" s="662" t="s">
        <v>3182</v>
      </c>
      <c r="C375" s="663" t="s">
        <v>608</v>
      </c>
      <c r="D375" s="664" t="s">
        <v>3185</v>
      </c>
      <c r="E375" s="663" t="s">
        <v>6688</v>
      </c>
      <c r="F375" s="664" t="s">
        <v>6689</v>
      </c>
      <c r="G375" s="663" t="s">
        <v>5832</v>
      </c>
      <c r="H375" s="663" t="s">
        <v>5833</v>
      </c>
      <c r="I375" s="665">
        <v>3.1</v>
      </c>
      <c r="J375" s="665">
        <v>200</v>
      </c>
      <c r="K375" s="666">
        <v>620</v>
      </c>
    </row>
    <row r="376" spans="1:11" ht="14.4" customHeight="1" x14ac:dyDescent="0.3">
      <c r="A376" s="661" t="s">
        <v>595</v>
      </c>
      <c r="B376" s="662" t="s">
        <v>3182</v>
      </c>
      <c r="C376" s="663" t="s">
        <v>608</v>
      </c>
      <c r="D376" s="664" t="s">
        <v>3185</v>
      </c>
      <c r="E376" s="663" t="s">
        <v>6688</v>
      </c>
      <c r="F376" s="664" t="s">
        <v>6689</v>
      </c>
      <c r="G376" s="663" t="s">
        <v>5834</v>
      </c>
      <c r="H376" s="663" t="s">
        <v>5835</v>
      </c>
      <c r="I376" s="665">
        <v>1.2E-2</v>
      </c>
      <c r="J376" s="665">
        <v>1000</v>
      </c>
      <c r="K376" s="666">
        <v>12</v>
      </c>
    </row>
    <row r="377" spans="1:11" ht="14.4" customHeight="1" x14ac:dyDescent="0.3">
      <c r="A377" s="661" t="s">
        <v>595</v>
      </c>
      <c r="B377" s="662" t="s">
        <v>3182</v>
      </c>
      <c r="C377" s="663" t="s">
        <v>608</v>
      </c>
      <c r="D377" s="664" t="s">
        <v>3185</v>
      </c>
      <c r="E377" s="663" t="s">
        <v>6688</v>
      </c>
      <c r="F377" s="664" t="s">
        <v>6689</v>
      </c>
      <c r="G377" s="663" t="s">
        <v>5836</v>
      </c>
      <c r="H377" s="663" t="s">
        <v>5837</v>
      </c>
      <c r="I377" s="665">
        <v>2.0474999999999999</v>
      </c>
      <c r="J377" s="665">
        <v>350</v>
      </c>
      <c r="K377" s="666">
        <v>716.5</v>
      </c>
    </row>
    <row r="378" spans="1:11" ht="14.4" customHeight="1" x14ac:dyDescent="0.3">
      <c r="A378" s="661" t="s">
        <v>595</v>
      </c>
      <c r="B378" s="662" t="s">
        <v>3182</v>
      </c>
      <c r="C378" s="663" t="s">
        <v>608</v>
      </c>
      <c r="D378" s="664" t="s">
        <v>3185</v>
      </c>
      <c r="E378" s="663" t="s">
        <v>6688</v>
      </c>
      <c r="F378" s="664" t="s">
        <v>6689</v>
      </c>
      <c r="G378" s="663" t="s">
        <v>6164</v>
      </c>
      <c r="H378" s="663" t="s">
        <v>6165</v>
      </c>
      <c r="I378" s="665">
        <v>2.9599999999999995</v>
      </c>
      <c r="J378" s="665">
        <v>500</v>
      </c>
      <c r="K378" s="666">
        <v>1490</v>
      </c>
    </row>
    <row r="379" spans="1:11" ht="14.4" customHeight="1" x14ac:dyDescent="0.3">
      <c r="A379" s="661" t="s">
        <v>595</v>
      </c>
      <c r="B379" s="662" t="s">
        <v>3182</v>
      </c>
      <c r="C379" s="663" t="s">
        <v>608</v>
      </c>
      <c r="D379" s="664" t="s">
        <v>3185</v>
      </c>
      <c r="E379" s="663" t="s">
        <v>6688</v>
      </c>
      <c r="F379" s="664" t="s">
        <v>6689</v>
      </c>
      <c r="G379" s="663" t="s">
        <v>5838</v>
      </c>
      <c r="H379" s="663" t="s">
        <v>5839</v>
      </c>
      <c r="I379" s="665">
        <v>2.165</v>
      </c>
      <c r="J379" s="665">
        <v>250</v>
      </c>
      <c r="K379" s="666">
        <v>541</v>
      </c>
    </row>
    <row r="380" spans="1:11" ht="14.4" customHeight="1" x14ac:dyDescent="0.3">
      <c r="A380" s="661" t="s">
        <v>595</v>
      </c>
      <c r="B380" s="662" t="s">
        <v>3182</v>
      </c>
      <c r="C380" s="663" t="s">
        <v>608</v>
      </c>
      <c r="D380" s="664" t="s">
        <v>3185</v>
      </c>
      <c r="E380" s="663" t="s">
        <v>6688</v>
      </c>
      <c r="F380" s="664" t="s">
        <v>6689</v>
      </c>
      <c r="G380" s="663" t="s">
        <v>5838</v>
      </c>
      <c r="H380" s="663" t="s">
        <v>6061</v>
      </c>
      <c r="I380" s="665">
        <v>2.17</v>
      </c>
      <c r="J380" s="665">
        <v>150</v>
      </c>
      <c r="K380" s="666">
        <v>325.5</v>
      </c>
    </row>
    <row r="381" spans="1:11" ht="14.4" customHeight="1" x14ac:dyDescent="0.3">
      <c r="A381" s="661" t="s">
        <v>595</v>
      </c>
      <c r="B381" s="662" t="s">
        <v>3182</v>
      </c>
      <c r="C381" s="663" t="s">
        <v>608</v>
      </c>
      <c r="D381" s="664" t="s">
        <v>3185</v>
      </c>
      <c r="E381" s="663" t="s">
        <v>6688</v>
      </c>
      <c r="F381" s="664" t="s">
        <v>6689</v>
      </c>
      <c r="G381" s="663" t="s">
        <v>5840</v>
      </c>
      <c r="H381" s="663" t="s">
        <v>5841</v>
      </c>
      <c r="I381" s="665">
        <v>2.64</v>
      </c>
      <c r="J381" s="665">
        <v>300</v>
      </c>
      <c r="K381" s="666">
        <v>792</v>
      </c>
    </row>
    <row r="382" spans="1:11" ht="14.4" customHeight="1" x14ac:dyDescent="0.3">
      <c r="A382" s="661" t="s">
        <v>595</v>
      </c>
      <c r="B382" s="662" t="s">
        <v>3182</v>
      </c>
      <c r="C382" s="663" t="s">
        <v>608</v>
      </c>
      <c r="D382" s="664" t="s">
        <v>3185</v>
      </c>
      <c r="E382" s="663" t="s">
        <v>6688</v>
      </c>
      <c r="F382" s="664" t="s">
        <v>6689</v>
      </c>
      <c r="G382" s="663" t="s">
        <v>5842</v>
      </c>
      <c r="H382" s="663" t="s">
        <v>5843</v>
      </c>
      <c r="I382" s="665">
        <v>2.1777777777777776</v>
      </c>
      <c r="J382" s="665">
        <v>1820</v>
      </c>
      <c r="K382" s="666">
        <v>3965.2</v>
      </c>
    </row>
    <row r="383" spans="1:11" ht="14.4" customHeight="1" x14ac:dyDescent="0.3">
      <c r="A383" s="661" t="s">
        <v>595</v>
      </c>
      <c r="B383" s="662" t="s">
        <v>3182</v>
      </c>
      <c r="C383" s="663" t="s">
        <v>608</v>
      </c>
      <c r="D383" s="664" t="s">
        <v>3185</v>
      </c>
      <c r="E383" s="663" t="s">
        <v>6688</v>
      </c>
      <c r="F383" s="664" t="s">
        <v>6689</v>
      </c>
      <c r="G383" s="663" t="s">
        <v>6066</v>
      </c>
      <c r="H383" s="663" t="s">
        <v>6067</v>
      </c>
      <c r="I383" s="665">
        <v>29.9</v>
      </c>
      <c r="J383" s="665">
        <v>10</v>
      </c>
      <c r="K383" s="666">
        <v>299</v>
      </c>
    </row>
    <row r="384" spans="1:11" ht="14.4" customHeight="1" x14ac:dyDescent="0.3">
      <c r="A384" s="661" t="s">
        <v>595</v>
      </c>
      <c r="B384" s="662" t="s">
        <v>3182</v>
      </c>
      <c r="C384" s="663" t="s">
        <v>608</v>
      </c>
      <c r="D384" s="664" t="s">
        <v>3185</v>
      </c>
      <c r="E384" s="663" t="s">
        <v>6688</v>
      </c>
      <c r="F384" s="664" t="s">
        <v>6689</v>
      </c>
      <c r="G384" s="663" t="s">
        <v>6072</v>
      </c>
      <c r="H384" s="663" t="s">
        <v>6073</v>
      </c>
      <c r="I384" s="665">
        <v>5.13</v>
      </c>
      <c r="J384" s="665">
        <v>1000</v>
      </c>
      <c r="K384" s="666">
        <v>5130</v>
      </c>
    </row>
    <row r="385" spans="1:11" ht="14.4" customHeight="1" x14ac:dyDescent="0.3">
      <c r="A385" s="661" t="s">
        <v>595</v>
      </c>
      <c r="B385" s="662" t="s">
        <v>3182</v>
      </c>
      <c r="C385" s="663" t="s">
        <v>608</v>
      </c>
      <c r="D385" s="664" t="s">
        <v>3185</v>
      </c>
      <c r="E385" s="663" t="s">
        <v>6688</v>
      </c>
      <c r="F385" s="664" t="s">
        <v>6689</v>
      </c>
      <c r="G385" s="663" t="s">
        <v>6076</v>
      </c>
      <c r="H385" s="663" t="s">
        <v>6077</v>
      </c>
      <c r="I385" s="665">
        <v>7.95</v>
      </c>
      <c r="J385" s="665">
        <v>100</v>
      </c>
      <c r="K385" s="666">
        <v>795</v>
      </c>
    </row>
    <row r="386" spans="1:11" ht="14.4" customHeight="1" x14ac:dyDescent="0.3">
      <c r="A386" s="661" t="s">
        <v>595</v>
      </c>
      <c r="B386" s="662" t="s">
        <v>3182</v>
      </c>
      <c r="C386" s="663" t="s">
        <v>608</v>
      </c>
      <c r="D386" s="664" t="s">
        <v>3185</v>
      </c>
      <c r="E386" s="663" t="s">
        <v>6688</v>
      </c>
      <c r="F386" s="664" t="s">
        <v>6689</v>
      </c>
      <c r="G386" s="663" t="s">
        <v>6166</v>
      </c>
      <c r="H386" s="663" t="s">
        <v>6167</v>
      </c>
      <c r="I386" s="665">
        <v>8.23</v>
      </c>
      <c r="J386" s="665">
        <v>300</v>
      </c>
      <c r="K386" s="666">
        <v>2468.4</v>
      </c>
    </row>
    <row r="387" spans="1:11" ht="14.4" customHeight="1" x14ac:dyDescent="0.3">
      <c r="A387" s="661" t="s">
        <v>595</v>
      </c>
      <c r="B387" s="662" t="s">
        <v>3182</v>
      </c>
      <c r="C387" s="663" t="s">
        <v>608</v>
      </c>
      <c r="D387" s="664" t="s">
        <v>3185</v>
      </c>
      <c r="E387" s="663" t="s">
        <v>6688</v>
      </c>
      <c r="F387" s="664" t="s">
        <v>6689</v>
      </c>
      <c r="G387" s="663" t="s">
        <v>6168</v>
      </c>
      <c r="H387" s="663" t="s">
        <v>6169</v>
      </c>
      <c r="I387" s="665">
        <v>13.13</v>
      </c>
      <c r="J387" s="665">
        <v>10</v>
      </c>
      <c r="K387" s="666">
        <v>131.29</v>
      </c>
    </row>
    <row r="388" spans="1:11" ht="14.4" customHeight="1" x14ac:dyDescent="0.3">
      <c r="A388" s="661" t="s">
        <v>595</v>
      </c>
      <c r="B388" s="662" t="s">
        <v>3182</v>
      </c>
      <c r="C388" s="663" t="s">
        <v>608</v>
      </c>
      <c r="D388" s="664" t="s">
        <v>3185</v>
      </c>
      <c r="E388" s="663" t="s">
        <v>6688</v>
      </c>
      <c r="F388" s="664" t="s">
        <v>6689</v>
      </c>
      <c r="G388" s="663" t="s">
        <v>5854</v>
      </c>
      <c r="H388" s="663" t="s">
        <v>5855</v>
      </c>
      <c r="I388" s="665">
        <v>17.98</v>
      </c>
      <c r="J388" s="665">
        <v>300</v>
      </c>
      <c r="K388" s="666">
        <v>5394</v>
      </c>
    </row>
    <row r="389" spans="1:11" ht="14.4" customHeight="1" x14ac:dyDescent="0.3">
      <c r="A389" s="661" t="s">
        <v>595</v>
      </c>
      <c r="B389" s="662" t="s">
        <v>3182</v>
      </c>
      <c r="C389" s="663" t="s">
        <v>608</v>
      </c>
      <c r="D389" s="664" t="s">
        <v>3185</v>
      </c>
      <c r="E389" s="663" t="s">
        <v>6688</v>
      </c>
      <c r="F389" s="664" t="s">
        <v>6689</v>
      </c>
      <c r="G389" s="663" t="s">
        <v>5856</v>
      </c>
      <c r="H389" s="663" t="s">
        <v>5857</v>
      </c>
      <c r="I389" s="665">
        <v>17.98</v>
      </c>
      <c r="J389" s="665">
        <v>800</v>
      </c>
      <c r="K389" s="666">
        <v>14384</v>
      </c>
    </row>
    <row r="390" spans="1:11" ht="14.4" customHeight="1" x14ac:dyDescent="0.3">
      <c r="A390" s="661" t="s">
        <v>595</v>
      </c>
      <c r="B390" s="662" t="s">
        <v>3182</v>
      </c>
      <c r="C390" s="663" t="s">
        <v>608</v>
      </c>
      <c r="D390" s="664" t="s">
        <v>3185</v>
      </c>
      <c r="E390" s="663" t="s">
        <v>6688</v>
      </c>
      <c r="F390" s="664" t="s">
        <v>6689</v>
      </c>
      <c r="G390" s="663" t="s">
        <v>5858</v>
      </c>
      <c r="H390" s="663" t="s">
        <v>5859</v>
      </c>
      <c r="I390" s="665">
        <v>12.104999999999999</v>
      </c>
      <c r="J390" s="665">
        <v>180</v>
      </c>
      <c r="K390" s="666">
        <v>2178.9</v>
      </c>
    </row>
    <row r="391" spans="1:11" ht="14.4" customHeight="1" x14ac:dyDescent="0.3">
      <c r="A391" s="661" t="s">
        <v>595</v>
      </c>
      <c r="B391" s="662" t="s">
        <v>3182</v>
      </c>
      <c r="C391" s="663" t="s">
        <v>608</v>
      </c>
      <c r="D391" s="664" t="s">
        <v>3185</v>
      </c>
      <c r="E391" s="663" t="s">
        <v>6688</v>
      </c>
      <c r="F391" s="664" t="s">
        <v>6689</v>
      </c>
      <c r="G391" s="663" t="s">
        <v>6170</v>
      </c>
      <c r="H391" s="663" t="s">
        <v>6171</v>
      </c>
      <c r="I391" s="665">
        <v>18.39</v>
      </c>
      <c r="J391" s="665">
        <v>12</v>
      </c>
      <c r="K391" s="666">
        <v>220.7</v>
      </c>
    </row>
    <row r="392" spans="1:11" ht="14.4" customHeight="1" x14ac:dyDescent="0.3">
      <c r="A392" s="661" t="s">
        <v>595</v>
      </c>
      <c r="B392" s="662" t="s">
        <v>3182</v>
      </c>
      <c r="C392" s="663" t="s">
        <v>608</v>
      </c>
      <c r="D392" s="664" t="s">
        <v>3185</v>
      </c>
      <c r="E392" s="663" t="s">
        <v>6688</v>
      </c>
      <c r="F392" s="664" t="s">
        <v>6689</v>
      </c>
      <c r="G392" s="663" t="s">
        <v>5860</v>
      </c>
      <c r="H392" s="663" t="s">
        <v>5861</v>
      </c>
      <c r="I392" s="665">
        <v>2.52</v>
      </c>
      <c r="J392" s="665">
        <v>300</v>
      </c>
      <c r="K392" s="666">
        <v>756</v>
      </c>
    </row>
    <row r="393" spans="1:11" ht="14.4" customHeight="1" x14ac:dyDescent="0.3">
      <c r="A393" s="661" t="s">
        <v>595</v>
      </c>
      <c r="B393" s="662" t="s">
        <v>3182</v>
      </c>
      <c r="C393" s="663" t="s">
        <v>608</v>
      </c>
      <c r="D393" s="664" t="s">
        <v>3185</v>
      </c>
      <c r="E393" s="663" t="s">
        <v>6688</v>
      </c>
      <c r="F393" s="664" t="s">
        <v>6689</v>
      </c>
      <c r="G393" s="663" t="s">
        <v>5862</v>
      </c>
      <c r="H393" s="663" t="s">
        <v>5863</v>
      </c>
      <c r="I393" s="665">
        <v>1.9371428571428571</v>
      </c>
      <c r="J393" s="665">
        <v>2800</v>
      </c>
      <c r="K393" s="666">
        <v>5423</v>
      </c>
    </row>
    <row r="394" spans="1:11" ht="14.4" customHeight="1" x14ac:dyDescent="0.3">
      <c r="A394" s="661" t="s">
        <v>595</v>
      </c>
      <c r="B394" s="662" t="s">
        <v>3182</v>
      </c>
      <c r="C394" s="663" t="s">
        <v>608</v>
      </c>
      <c r="D394" s="664" t="s">
        <v>3185</v>
      </c>
      <c r="E394" s="663" t="s">
        <v>6688</v>
      </c>
      <c r="F394" s="664" t="s">
        <v>6689</v>
      </c>
      <c r="G394" s="663" t="s">
        <v>5864</v>
      </c>
      <c r="H394" s="663" t="s">
        <v>5865</v>
      </c>
      <c r="I394" s="665">
        <v>5.2</v>
      </c>
      <c r="J394" s="665">
        <v>50</v>
      </c>
      <c r="K394" s="666">
        <v>260</v>
      </c>
    </row>
    <row r="395" spans="1:11" ht="14.4" customHeight="1" x14ac:dyDescent="0.3">
      <c r="A395" s="661" t="s">
        <v>595</v>
      </c>
      <c r="B395" s="662" t="s">
        <v>3182</v>
      </c>
      <c r="C395" s="663" t="s">
        <v>608</v>
      </c>
      <c r="D395" s="664" t="s">
        <v>3185</v>
      </c>
      <c r="E395" s="663" t="s">
        <v>6688</v>
      </c>
      <c r="F395" s="664" t="s">
        <v>6689</v>
      </c>
      <c r="G395" s="663" t="s">
        <v>5866</v>
      </c>
      <c r="H395" s="663" t="s">
        <v>5867</v>
      </c>
      <c r="I395" s="665">
        <v>13.2</v>
      </c>
      <c r="J395" s="665">
        <v>72</v>
      </c>
      <c r="K395" s="666">
        <v>950.4</v>
      </c>
    </row>
    <row r="396" spans="1:11" ht="14.4" customHeight="1" x14ac:dyDescent="0.3">
      <c r="A396" s="661" t="s">
        <v>595</v>
      </c>
      <c r="B396" s="662" t="s">
        <v>3182</v>
      </c>
      <c r="C396" s="663" t="s">
        <v>608</v>
      </c>
      <c r="D396" s="664" t="s">
        <v>3185</v>
      </c>
      <c r="E396" s="663" t="s">
        <v>6688</v>
      </c>
      <c r="F396" s="664" t="s">
        <v>6689</v>
      </c>
      <c r="G396" s="663" t="s">
        <v>5868</v>
      </c>
      <c r="H396" s="663" t="s">
        <v>5869</v>
      </c>
      <c r="I396" s="665">
        <v>13.2</v>
      </c>
      <c r="J396" s="665">
        <v>120</v>
      </c>
      <c r="K396" s="666">
        <v>1584</v>
      </c>
    </row>
    <row r="397" spans="1:11" ht="14.4" customHeight="1" x14ac:dyDescent="0.3">
      <c r="A397" s="661" t="s">
        <v>595</v>
      </c>
      <c r="B397" s="662" t="s">
        <v>3182</v>
      </c>
      <c r="C397" s="663" t="s">
        <v>608</v>
      </c>
      <c r="D397" s="664" t="s">
        <v>3185</v>
      </c>
      <c r="E397" s="663" t="s">
        <v>6688</v>
      </c>
      <c r="F397" s="664" t="s">
        <v>6689</v>
      </c>
      <c r="G397" s="663" t="s">
        <v>5870</v>
      </c>
      <c r="H397" s="663" t="s">
        <v>5871</v>
      </c>
      <c r="I397" s="665">
        <v>1.27</v>
      </c>
      <c r="J397" s="665">
        <v>675</v>
      </c>
      <c r="K397" s="666">
        <v>857.25</v>
      </c>
    </row>
    <row r="398" spans="1:11" ht="14.4" customHeight="1" x14ac:dyDescent="0.3">
      <c r="A398" s="661" t="s">
        <v>595</v>
      </c>
      <c r="B398" s="662" t="s">
        <v>3182</v>
      </c>
      <c r="C398" s="663" t="s">
        <v>608</v>
      </c>
      <c r="D398" s="664" t="s">
        <v>3185</v>
      </c>
      <c r="E398" s="663" t="s">
        <v>6688</v>
      </c>
      <c r="F398" s="664" t="s">
        <v>6689</v>
      </c>
      <c r="G398" s="663" t="s">
        <v>5872</v>
      </c>
      <c r="H398" s="663" t="s">
        <v>5873</v>
      </c>
      <c r="I398" s="665">
        <v>21.23</v>
      </c>
      <c r="J398" s="665">
        <v>50</v>
      </c>
      <c r="K398" s="666">
        <v>1061.5</v>
      </c>
    </row>
    <row r="399" spans="1:11" ht="14.4" customHeight="1" x14ac:dyDescent="0.3">
      <c r="A399" s="661" t="s">
        <v>595</v>
      </c>
      <c r="B399" s="662" t="s">
        <v>3182</v>
      </c>
      <c r="C399" s="663" t="s">
        <v>608</v>
      </c>
      <c r="D399" s="664" t="s">
        <v>3185</v>
      </c>
      <c r="E399" s="663" t="s">
        <v>6688</v>
      </c>
      <c r="F399" s="664" t="s">
        <v>6689</v>
      </c>
      <c r="G399" s="663" t="s">
        <v>5874</v>
      </c>
      <c r="H399" s="663" t="s">
        <v>5875</v>
      </c>
      <c r="I399" s="665">
        <v>21.236666666666665</v>
      </c>
      <c r="J399" s="665">
        <v>150</v>
      </c>
      <c r="K399" s="666">
        <v>3185.5</v>
      </c>
    </row>
    <row r="400" spans="1:11" ht="14.4" customHeight="1" x14ac:dyDescent="0.3">
      <c r="A400" s="661" t="s">
        <v>595</v>
      </c>
      <c r="B400" s="662" t="s">
        <v>3182</v>
      </c>
      <c r="C400" s="663" t="s">
        <v>608</v>
      </c>
      <c r="D400" s="664" t="s">
        <v>3185</v>
      </c>
      <c r="E400" s="663" t="s">
        <v>6688</v>
      </c>
      <c r="F400" s="664" t="s">
        <v>6689</v>
      </c>
      <c r="G400" s="663" t="s">
        <v>5876</v>
      </c>
      <c r="H400" s="663" t="s">
        <v>5877</v>
      </c>
      <c r="I400" s="665">
        <v>11.48</v>
      </c>
      <c r="J400" s="665">
        <v>20</v>
      </c>
      <c r="K400" s="666">
        <v>229.60000000000002</v>
      </c>
    </row>
    <row r="401" spans="1:11" ht="14.4" customHeight="1" x14ac:dyDescent="0.3">
      <c r="A401" s="661" t="s">
        <v>595</v>
      </c>
      <c r="B401" s="662" t="s">
        <v>3182</v>
      </c>
      <c r="C401" s="663" t="s">
        <v>608</v>
      </c>
      <c r="D401" s="664" t="s">
        <v>3185</v>
      </c>
      <c r="E401" s="663" t="s">
        <v>6688</v>
      </c>
      <c r="F401" s="664" t="s">
        <v>6689</v>
      </c>
      <c r="G401" s="663" t="s">
        <v>6172</v>
      </c>
      <c r="H401" s="663" t="s">
        <v>6173</v>
      </c>
      <c r="I401" s="665">
        <v>3.23</v>
      </c>
      <c r="J401" s="665">
        <v>100</v>
      </c>
      <c r="K401" s="666">
        <v>323.45999999999998</v>
      </c>
    </row>
    <row r="402" spans="1:11" ht="14.4" customHeight="1" x14ac:dyDescent="0.3">
      <c r="A402" s="661" t="s">
        <v>595</v>
      </c>
      <c r="B402" s="662" t="s">
        <v>3182</v>
      </c>
      <c r="C402" s="663" t="s">
        <v>608</v>
      </c>
      <c r="D402" s="664" t="s">
        <v>3185</v>
      </c>
      <c r="E402" s="663" t="s">
        <v>6688</v>
      </c>
      <c r="F402" s="664" t="s">
        <v>6689</v>
      </c>
      <c r="G402" s="663" t="s">
        <v>5880</v>
      </c>
      <c r="H402" s="663" t="s">
        <v>5881</v>
      </c>
      <c r="I402" s="665">
        <v>0.46999999999999986</v>
      </c>
      <c r="J402" s="665">
        <v>6300</v>
      </c>
      <c r="K402" s="666">
        <v>2961</v>
      </c>
    </row>
    <row r="403" spans="1:11" ht="14.4" customHeight="1" x14ac:dyDescent="0.3">
      <c r="A403" s="661" t="s">
        <v>595</v>
      </c>
      <c r="B403" s="662" t="s">
        <v>3182</v>
      </c>
      <c r="C403" s="663" t="s">
        <v>608</v>
      </c>
      <c r="D403" s="664" t="s">
        <v>3185</v>
      </c>
      <c r="E403" s="663" t="s">
        <v>6688</v>
      </c>
      <c r="F403" s="664" t="s">
        <v>6689</v>
      </c>
      <c r="G403" s="663" t="s">
        <v>5882</v>
      </c>
      <c r="H403" s="663" t="s">
        <v>5883</v>
      </c>
      <c r="I403" s="665">
        <v>4.03</v>
      </c>
      <c r="J403" s="665">
        <v>300</v>
      </c>
      <c r="K403" s="666">
        <v>1209</v>
      </c>
    </row>
    <row r="404" spans="1:11" ht="14.4" customHeight="1" x14ac:dyDescent="0.3">
      <c r="A404" s="661" t="s">
        <v>595</v>
      </c>
      <c r="B404" s="662" t="s">
        <v>3182</v>
      </c>
      <c r="C404" s="663" t="s">
        <v>608</v>
      </c>
      <c r="D404" s="664" t="s">
        <v>3185</v>
      </c>
      <c r="E404" s="663" t="s">
        <v>6688</v>
      </c>
      <c r="F404" s="664" t="s">
        <v>6689</v>
      </c>
      <c r="G404" s="663" t="s">
        <v>6174</v>
      </c>
      <c r="H404" s="663" t="s">
        <v>6175</v>
      </c>
      <c r="I404" s="665">
        <v>2.6</v>
      </c>
      <c r="J404" s="665">
        <v>20</v>
      </c>
      <c r="K404" s="666">
        <v>52</v>
      </c>
    </row>
    <row r="405" spans="1:11" ht="14.4" customHeight="1" x14ac:dyDescent="0.3">
      <c r="A405" s="661" t="s">
        <v>595</v>
      </c>
      <c r="B405" s="662" t="s">
        <v>3182</v>
      </c>
      <c r="C405" s="663" t="s">
        <v>608</v>
      </c>
      <c r="D405" s="664" t="s">
        <v>3185</v>
      </c>
      <c r="E405" s="663" t="s">
        <v>6688</v>
      </c>
      <c r="F405" s="664" t="s">
        <v>6689</v>
      </c>
      <c r="G405" s="663" t="s">
        <v>5884</v>
      </c>
      <c r="H405" s="663" t="s">
        <v>5885</v>
      </c>
      <c r="I405" s="665">
        <v>2.6</v>
      </c>
      <c r="J405" s="665">
        <v>20</v>
      </c>
      <c r="K405" s="666">
        <v>52</v>
      </c>
    </row>
    <row r="406" spans="1:11" ht="14.4" customHeight="1" x14ac:dyDescent="0.3">
      <c r="A406" s="661" t="s">
        <v>595</v>
      </c>
      <c r="B406" s="662" t="s">
        <v>3182</v>
      </c>
      <c r="C406" s="663" t="s">
        <v>608</v>
      </c>
      <c r="D406" s="664" t="s">
        <v>3185</v>
      </c>
      <c r="E406" s="663" t="s">
        <v>6688</v>
      </c>
      <c r="F406" s="664" t="s">
        <v>6689</v>
      </c>
      <c r="G406" s="663" t="s">
        <v>6086</v>
      </c>
      <c r="H406" s="663" t="s">
        <v>6087</v>
      </c>
      <c r="I406" s="665">
        <v>2.6</v>
      </c>
      <c r="J406" s="665">
        <v>40</v>
      </c>
      <c r="K406" s="666">
        <v>104</v>
      </c>
    </row>
    <row r="407" spans="1:11" ht="14.4" customHeight="1" x14ac:dyDescent="0.3">
      <c r="A407" s="661" t="s">
        <v>595</v>
      </c>
      <c r="B407" s="662" t="s">
        <v>3182</v>
      </c>
      <c r="C407" s="663" t="s">
        <v>608</v>
      </c>
      <c r="D407" s="664" t="s">
        <v>3185</v>
      </c>
      <c r="E407" s="663" t="s">
        <v>6688</v>
      </c>
      <c r="F407" s="664" t="s">
        <v>6689</v>
      </c>
      <c r="G407" s="663" t="s">
        <v>6088</v>
      </c>
      <c r="H407" s="663" t="s">
        <v>6089</v>
      </c>
      <c r="I407" s="665">
        <v>2.2866666666666666</v>
      </c>
      <c r="J407" s="665">
        <v>100</v>
      </c>
      <c r="K407" s="666">
        <v>228.5</v>
      </c>
    </row>
    <row r="408" spans="1:11" ht="14.4" customHeight="1" x14ac:dyDescent="0.3">
      <c r="A408" s="661" t="s">
        <v>595</v>
      </c>
      <c r="B408" s="662" t="s">
        <v>3182</v>
      </c>
      <c r="C408" s="663" t="s">
        <v>608</v>
      </c>
      <c r="D408" s="664" t="s">
        <v>3185</v>
      </c>
      <c r="E408" s="663" t="s">
        <v>6688</v>
      </c>
      <c r="F408" s="664" t="s">
        <v>6689</v>
      </c>
      <c r="G408" s="663" t="s">
        <v>6176</v>
      </c>
      <c r="H408" s="663" t="s">
        <v>6177</v>
      </c>
      <c r="I408" s="665">
        <v>18.39</v>
      </c>
      <c r="J408" s="665">
        <v>12</v>
      </c>
      <c r="K408" s="666">
        <v>220.7</v>
      </c>
    </row>
    <row r="409" spans="1:11" ht="14.4" customHeight="1" x14ac:dyDescent="0.3">
      <c r="A409" s="661" t="s">
        <v>595</v>
      </c>
      <c r="B409" s="662" t="s">
        <v>3182</v>
      </c>
      <c r="C409" s="663" t="s">
        <v>608</v>
      </c>
      <c r="D409" s="664" t="s">
        <v>3185</v>
      </c>
      <c r="E409" s="663" t="s">
        <v>6688</v>
      </c>
      <c r="F409" s="664" t="s">
        <v>6689</v>
      </c>
      <c r="G409" s="663" t="s">
        <v>5896</v>
      </c>
      <c r="H409" s="663" t="s">
        <v>5897</v>
      </c>
      <c r="I409" s="665">
        <v>618.08000000000004</v>
      </c>
      <c r="J409" s="665">
        <v>1</v>
      </c>
      <c r="K409" s="666">
        <v>618.08000000000004</v>
      </c>
    </row>
    <row r="410" spans="1:11" ht="14.4" customHeight="1" x14ac:dyDescent="0.3">
      <c r="A410" s="661" t="s">
        <v>595</v>
      </c>
      <c r="B410" s="662" t="s">
        <v>3182</v>
      </c>
      <c r="C410" s="663" t="s">
        <v>608</v>
      </c>
      <c r="D410" s="664" t="s">
        <v>3185</v>
      </c>
      <c r="E410" s="663" t="s">
        <v>6688</v>
      </c>
      <c r="F410" s="664" t="s">
        <v>6689</v>
      </c>
      <c r="G410" s="663" t="s">
        <v>5900</v>
      </c>
      <c r="H410" s="663" t="s">
        <v>5901</v>
      </c>
      <c r="I410" s="665">
        <v>168.19</v>
      </c>
      <c r="J410" s="665">
        <v>10</v>
      </c>
      <c r="K410" s="666">
        <v>1681.9</v>
      </c>
    </row>
    <row r="411" spans="1:11" ht="14.4" customHeight="1" x14ac:dyDescent="0.3">
      <c r="A411" s="661" t="s">
        <v>595</v>
      </c>
      <c r="B411" s="662" t="s">
        <v>3182</v>
      </c>
      <c r="C411" s="663" t="s">
        <v>608</v>
      </c>
      <c r="D411" s="664" t="s">
        <v>3185</v>
      </c>
      <c r="E411" s="663" t="s">
        <v>6688</v>
      </c>
      <c r="F411" s="664" t="s">
        <v>6689</v>
      </c>
      <c r="G411" s="663" t="s">
        <v>5902</v>
      </c>
      <c r="H411" s="663" t="s">
        <v>5903</v>
      </c>
      <c r="I411" s="665">
        <v>9.5949999999999989</v>
      </c>
      <c r="J411" s="665">
        <v>800</v>
      </c>
      <c r="K411" s="666">
        <v>7676</v>
      </c>
    </row>
    <row r="412" spans="1:11" ht="14.4" customHeight="1" x14ac:dyDescent="0.3">
      <c r="A412" s="661" t="s">
        <v>595</v>
      </c>
      <c r="B412" s="662" t="s">
        <v>3182</v>
      </c>
      <c r="C412" s="663" t="s">
        <v>608</v>
      </c>
      <c r="D412" s="664" t="s">
        <v>3185</v>
      </c>
      <c r="E412" s="663" t="s">
        <v>6688</v>
      </c>
      <c r="F412" s="664" t="s">
        <v>6689</v>
      </c>
      <c r="G412" s="663" t="s">
        <v>5904</v>
      </c>
      <c r="H412" s="663" t="s">
        <v>5905</v>
      </c>
      <c r="I412" s="665">
        <v>9.2000000000000011</v>
      </c>
      <c r="J412" s="665">
        <v>1600</v>
      </c>
      <c r="K412" s="666">
        <v>14720</v>
      </c>
    </row>
    <row r="413" spans="1:11" ht="14.4" customHeight="1" x14ac:dyDescent="0.3">
      <c r="A413" s="661" t="s">
        <v>595</v>
      </c>
      <c r="B413" s="662" t="s">
        <v>3182</v>
      </c>
      <c r="C413" s="663" t="s">
        <v>608</v>
      </c>
      <c r="D413" s="664" t="s">
        <v>3185</v>
      </c>
      <c r="E413" s="663" t="s">
        <v>6688</v>
      </c>
      <c r="F413" s="664" t="s">
        <v>6689</v>
      </c>
      <c r="G413" s="663" t="s">
        <v>5906</v>
      </c>
      <c r="H413" s="663" t="s">
        <v>5907</v>
      </c>
      <c r="I413" s="665">
        <v>172.5</v>
      </c>
      <c r="J413" s="665">
        <v>2</v>
      </c>
      <c r="K413" s="666">
        <v>345</v>
      </c>
    </row>
    <row r="414" spans="1:11" ht="14.4" customHeight="1" x14ac:dyDescent="0.3">
      <c r="A414" s="661" t="s">
        <v>595</v>
      </c>
      <c r="B414" s="662" t="s">
        <v>3182</v>
      </c>
      <c r="C414" s="663" t="s">
        <v>608</v>
      </c>
      <c r="D414" s="664" t="s">
        <v>3185</v>
      </c>
      <c r="E414" s="663" t="s">
        <v>6688</v>
      </c>
      <c r="F414" s="664" t="s">
        <v>6689</v>
      </c>
      <c r="G414" s="663" t="s">
        <v>6178</v>
      </c>
      <c r="H414" s="663" t="s">
        <v>6179</v>
      </c>
      <c r="I414" s="665">
        <v>181.5</v>
      </c>
      <c r="J414" s="665">
        <v>30</v>
      </c>
      <c r="K414" s="666">
        <v>5445</v>
      </c>
    </row>
    <row r="415" spans="1:11" ht="14.4" customHeight="1" x14ac:dyDescent="0.3">
      <c r="A415" s="661" t="s">
        <v>595</v>
      </c>
      <c r="B415" s="662" t="s">
        <v>3182</v>
      </c>
      <c r="C415" s="663" t="s">
        <v>608</v>
      </c>
      <c r="D415" s="664" t="s">
        <v>3185</v>
      </c>
      <c r="E415" s="663" t="s">
        <v>6688</v>
      </c>
      <c r="F415" s="664" t="s">
        <v>6689</v>
      </c>
      <c r="G415" s="663" t="s">
        <v>6180</v>
      </c>
      <c r="H415" s="663" t="s">
        <v>6181</v>
      </c>
      <c r="I415" s="665">
        <v>2.6</v>
      </c>
      <c r="J415" s="665">
        <v>10</v>
      </c>
      <c r="K415" s="666">
        <v>26</v>
      </c>
    </row>
    <row r="416" spans="1:11" ht="14.4" customHeight="1" x14ac:dyDescent="0.3">
      <c r="A416" s="661" t="s">
        <v>595</v>
      </c>
      <c r="B416" s="662" t="s">
        <v>3182</v>
      </c>
      <c r="C416" s="663" t="s">
        <v>608</v>
      </c>
      <c r="D416" s="664" t="s">
        <v>3185</v>
      </c>
      <c r="E416" s="663" t="s">
        <v>6688</v>
      </c>
      <c r="F416" s="664" t="s">
        <v>6689</v>
      </c>
      <c r="G416" s="663" t="s">
        <v>6182</v>
      </c>
      <c r="H416" s="663" t="s">
        <v>6183</v>
      </c>
      <c r="I416" s="665">
        <v>568.70000000000005</v>
      </c>
      <c r="J416" s="665">
        <v>1</v>
      </c>
      <c r="K416" s="666">
        <v>568.70000000000005</v>
      </c>
    </row>
    <row r="417" spans="1:11" ht="14.4" customHeight="1" x14ac:dyDescent="0.3">
      <c r="A417" s="661" t="s">
        <v>595</v>
      </c>
      <c r="B417" s="662" t="s">
        <v>3182</v>
      </c>
      <c r="C417" s="663" t="s">
        <v>608</v>
      </c>
      <c r="D417" s="664" t="s">
        <v>3185</v>
      </c>
      <c r="E417" s="663" t="s">
        <v>6688</v>
      </c>
      <c r="F417" s="664" t="s">
        <v>6689</v>
      </c>
      <c r="G417" s="663" t="s">
        <v>6184</v>
      </c>
      <c r="H417" s="663" t="s">
        <v>6185</v>
      </c>
      <c r="I417" s="665">
        <v>84.94</v>
      </c>
      <c r="J417" s="665">
        <v>2</v>
      </c>
      <c r="K417" s="666">
        <v>169.88</v>
      </c>
    </row>
    <row r="418" spans="1:11" ht="14.4" customHeight="1" x14ac:dyDescent="0.3">
      <c r="A418" s="661" t="s">
        <v>595</v>
      </c>
      <c r="B418" s="662" t="s">
        <v>3182</v>
      </c>
      <c r="C418" s="663" t="s">
        <v>608</v>
      </c>
      <c r="D418" s="664" t="s">
        <v>3185</v>
      </c>
      <c r="E418" s="663" t="s">
        <v>6688</v>
      </c>
      <c r="F418" s="664" t="s">
        <v>6689</v>
      </c>
      <c r="G418" s="663" t="s">
        <v>6186</v>
      </c>
      <c r="H418" s="663" t="s">
        <v>6187</v>
      </c>
      <c r="I418" s="665">
        <v>181.5</v>
      </c>
      <c r="J418" s="665">
        <v>10</v>
      </c>
      <c r="K418" s="666">
        <v>1815</v>
      </c>
    </row>
    <row r="419" spans="1:11" ht="14.4" customHeight="1" x14ac:dyDescent="0.3">
      <c r="A419" s="661" t="s">
        <v>595</v>
      </c>
      <c r="B419" s="662" t="s">
        <v>3182</v>
      </c>
      <c r="C419" s="663" t="s">
        <v>608</v>
      </c>
      <c r="D419" s="664" t="s">
        <v>3185</v>
      </c>
      <c r="E419" s="663" t="s">
        <v>6688</v>
      </c>
      <c r="F419" s="664" t="s">
        <v>6689</v>
      </c>
      <c r="G419" s="663" t="s">
        <v>5918</v>
      </c>
      <c r="H419" s="663" t="s">
        <v>5919</v>
      </c>
      <c r="I419" s="665">
        <v>3.415</v>
      </c>
      <c r="J419" s="665">
        <v>220</v>
      </c>
      <c r="K419" s="666">
        <v>751.8</v>
      </c>
    </row>
    <row r="420" spans="1:11" ht="14.4" customHeight="1" x14ac:dyDescent="0.3">
      <c r="A420" s="661" t="s">
        <v>595</v>
      </c>
      <c r="B420" s="662" t="s">
        <v>3182</v>
      </c>
      <c r="C420" s="663" t="s">
        <v>608</v>
      </c>
      <c r="D420" s="664" t="s">
        <v>3185</v>
      </c>
      <c r="E420" s="663" t="s">
        <v>6688</v>
      </c>
      <c r="F420" s="664" t="s">
        <v>6689</v>
      </c>
      <c r="G420" s="663" t="s">
        <v>5920</v>
      </c>
      <c r="H420" s="663" t="s">
        <v>5921</v>
      </c>
      <c r="I420" s="665">
        <v>6.09</v>
      </c>
      <c r="J420" s="665">
        <v>100</v>
      </c>
      <c r="K420" s="666">
        <v>609</v>
      </c>
    </row>
    <row r="421" spans="1:11" ht="14.4" customHeight="1" x14ac:dyDescent="0.3">
      <c r="A421" s="661" t="s">
        <v>595</v>
      </c>
      <c r="B421" s="662" t="s">
        <v>3182</v>
      </c>
      <c r="C421" s="663" t="s">
        <v>608</v>
      </c>
      <c r="D421" s="664" t="s">
        <v>3185</v>
      </c>
      <c r="E421" s="663" t="s">
        <v>6688</v>
      </c>
      <c r="F421" s="664" t="s">
        <v>6689</v>
      </c>
      <c r="G421" s="663" t="s">
        <v>6188</v>
      </c>
      <c r="H421" s="663" t="s">
        <v>6189</v>
      </c>
      <c r="I421" s="665">
        <v>6.1</v>
      </c>
      <c r="J421" s="665">
        <v>100</v>
      </c>
      <c r="K421" s="666">
        <v>610</v>
      </c>
    </row>
    <row r="422" spans="1:11" ht="14.4" customHeight="1" x14ac:dyDescent="0.3">
      <c r="A422" s="661" t="s">
        <v>595</v>
      </c>
      <c r="B422" s="662" t="s">
        <v>3182</v>
      </c>
      <c r="C422" s="663" t="s">
        <v>608</v>
      </c>
      <c r="D422" s="664" t="s">
        <v>3185</v>
      </c>
      <c r="E422" s="663" t="s">
        <v>6688</v>
      </c>
      <c r="F422" s="664" t="s">
        <v>6689</v>
      </c>
      <c r="G422" s="663" t="s">
        <v>5922</v>
      </c>
      <c r="H422" s="663" t="s">
        <v>5923</v>
      </c>
      <c r="I422" s="665">
        <v>9.44</v>
      </c>
      <c r="J422" s="665">
        <v>200</v>
      </c>
      <c r="K422" s="666">
        <v>1888</v>
      </c>
    </row>
    <row r="423" spans="1:11" ht="14.4" customHeight="1" x14ac:dyDescent="0.3">
      <c r="A423" s="661" t="s">
        <v>595</v>
      </c>
      <c r="B423" s="662" t="s">
        <v>3182</v>
      </c>
      <c r="C423" s="663" t="s">
        <v>608</v>
      </c>
      <c r="D423" s="664" t="s">
        <v>3185</v>
      </c>
      <c r="E423" s="663" t="s">
        <v>6688</v>
      </c>
      <c r="F423" s="664" t="s">
        <v>6689</v>
      </c>
      <c r="G423" s="663" t="s">
        <v>6114</v>
      </c>
      <c r="H423" s="663" t="s">
        <v>6115</v>
      </c>
      <c r="I423" s="665">
        <v>22.99</v>
      </c>
      <c r="J423" s="665">
        <v>30</v>
      </c>
      <c r="K423" s="666">
        <v>689.7</v>
      </c>
    </row>
    <row r="424" spans="1:11" ht="14.4" customHeight="1" x14ac:dyDescent="0.3">
      <c r="A424" s="661" t="s">
        <v>595</v>
      </c>
      <c r="B424" s="662" t="s">
        <v>3182</v>
      </c>
      <c r="C424" s="663" t="s">
        <v>608</v>
      </c>
      <c r="D424" s="664" t="s">
        <v>3185</v>
      </c>
      <c r="E424" s="663" t="s">
        <v>6688</v>
      </c>
      <c r="F424" s="664" t="s">
        <v>6689</v>
      </c>
      <c r="G424" s="663" t="s">
        <v>6116</v>
      </c>
      <c r="H424" s="663" t="s">
        <v>6117</v>
      </c>
      <c r="I424" s="665">
        <v>22.99</v>
      </c>
      <c r="J424" s="665">
        <v>30</v>
      </c>
      <c r="K424" s="666">
        <v>689.7</v>
      </c>
    </row>
    <row r="425" spans="1:11" ht="14.4" customHeight="1" x14ac:dyDescent="0.3">
      <c r="A425" s="661" t="s">
        <v>595</v>
      </c>
      <c r="B425" s="662" t="s">
        <v>3182</v>
      </c>
      <c r="C425" s="663" t="s">
        <v>608</v>
      </c>
      <c r="D425" s="664" t="s">
        <v>3185</v>
      </c>
      <c r="E425" s="663" t="s">
        <v>6688</v>
      </c>
      <c r="F425" s="664" t="s">
        <v>6689</v>
      </c>
      <c r="G425" s="663" t="s">
        <v>6190</v>
      </c>
      <c r="H425" s="663" t="s">
        <v>6191</v>
      </c>
      <c r="I425" s="665">
        <v>22.99</v>
      </c>
      <c r="J425" s="665">
        <v>10</v>
      </c>
      <c r="K425" s="666">
        <v>229.9</v>
      </c>
    </row>
    <row r="426" spans="1:11" ht="14.4" customHeight="1" x14ac:dyDescent="0.3">
      <c r="A426" s="661" t="s">
        <v>595</v>
      </c>
      <c r="B426" s="662" t="s">
        <v>3182</v>
      </c>
      <c r="C426" s="663" t="s">
        <v>608</v>
      </c>
      <c r="D426" s="664" t="s">
        <v>3185</v>
      </c>
      <c r="E426" s="663" t="s">
        <v>6688</v>
      </c>
      <c r="F426" s="664" t="s">
        <v>6689</v>
      </c>
      <c r="G426" s="663" t="s">
        <v>6192</v>
      </c>
      <c r="H426" s="663" t="s">
        <v>6193</v>
      </c>
      <c r="I426" s="665">
        <v>22.99</v>
      </c>
      <c r="J426" s="665">
        <v>10</v>
      </c>
      <c r="K426" s="666">
        <v>229.9</v>
      </c>
    </row>
    <row r="427" spans="1:11" ht="14.4" customHeight="1" x14ac:dyDescent="0.3">
      <c r="A427" s="661" t="s">
        <v>595</v>
      </c>
      <c r="B427" s="662" t="s">
        <v>3182</v>
      </c>
      <c r="C427" s="663" t="s">
        <v>608</v>
      </c>
      <c r="D427" s="664" t="s">
        <v>3185</v>
      </c>
      <c r="E427" s="663" t="s">
        <v>6688</v>
      </c>
      <c r="F427" s="664" t="s">
        <v>6689</v>
      </c>
      <c r="G427" s="663" t="s">
        <v>6194</v>
      </c>
      <c r="H427" s="663" t="s">
        <v>6195</v>
      </c>
      <c r="I427" s="665">
        <v>16.079999999999998</v>
      </c>
      <c r="J427" s="665">
        <v>10</v>
      </c>
      <c r="K427" s="666">
        <v>160.81</v>
      </c>
    </row>
    <row r="428" spans="1:11" ht="14.4" customHeight="1" x14ac:dyDescent="0.3">
      <c r="A428" s="661" t="s">
        <v>595</v>
      </c>
      <c r="B428" s="662" t="s">
        <v>3182</v>
      </c>
      <c r="C428" s="663" t="s">
        <v>608</v>
      </c>
      <c r="D428" s="664" t="s">
        <v>3185</v>
      </c>
      <c r="E428" s="663" t="s">
        <v>6690</v>
      </c>
      <c r="F428" s="664" t="s">
        <v>6691</v>
      </c>
      <c r="G428" s="663" t="s">
        <v>5927</v>
      </c>
      <c r="H428" s="663" t="s">
        <v>5928</v>
      </c>
      <c r="I428" s="665">
        <v>267.7833333333333</v>
      </c>
      <c r="J428" s="665">
        <v>70</v>
      </c>
      <c r="K428" s="666">
        <v>18744.900000000001</v>
      </c>
    </row>
    <row r="429" spans="1:11" ht="14.4" customHeight="1" x14ac:dyDescent="0.3">
      <c r="A429" s="661" t="s">
        <v>595</v>
      </c>
      <c r="B429" s="662" t="s">
        <v>3182</v>
      </c>
      <c r="C429" s="663" t="s">
        <v>608</v>
      </c>
      <c r="D429" s="664" t="s">
        <v>3185</v>
      </c>
      <c r="E429" s="663" t="s">
        <v>6690</v>
      </c>
      <c r="F429" s="664" t="s">
        <v>6691</v>
      </c>
      <c r="G429" s="663" t="s">
        <v>5927</v>
      </c>
      <c r="H429" s="663" t="s">
        <v>5929</v>
      </c>
      <c r="I429" s="665">
        <v>267.78499999999997</v>
      </c>
      <c r="J429" s="665">
        <v>60</v>
      </c>
      <c r="K429" s="666">
        <v>16067.099999999999</v>
      </c>
    </row>
    <row r="430" spans="1:11" ht="14.4" customHeight="1" x14ac:dyDescent="0.3">
      <c r="A430" s="661" t="s">
        <v>595</v>
      </c>
      <c r="B430" s="662" t="s">
        <v>3182</v>
      </c>
      <c r="C430" s="663" t="s">
        <v>608</v>
      </c>
      <c r="D430" s="664" t="s">
        <v>3185</v>
      </c>
      <c r="E430" s="663" t="s">
        <v>6692</v>
      </c>
      <c r="F430" s="664" t="s">
        <v>6693</v>
      </c>
      <c r="G430" s="663" t="s">
        <v>5930</v>
      </c>
      <c r="H430" s="663" t="s">
        <v>5931</v>
      </c>
      <c r="I430" s="665">
        <v>8.17</v>
      </c>
      <c r="J430" s="665">
        <v>3400</v>
      </c>
      <c r="K430" s="666">
        <v>27778</v>
      </c>
    </row>
    <row r="431" spans="1:11" ht="14.4" customHeight="1" x14ac:dyDescent="0.3">
      <c r="A431" s="661" t="s">
        <v>595</v>
      </c>
      <c r="B431" s="662" t="s">
        <v>3182</v>
      </c>
      <c r="C431" s="663" t="s">
        <v>608</v>
      </c>
      <c r="D431" s="664" t="s">
        <v>3185</v>
      </c>
      <c r="E431" s="663" t="s">
        <v>6692</v>
      </c>
      <c r="F431" s="664" t="s">
        <v>6693</v>
      </c>
      <c r="G431" s="663" t="s">
        <v>5934</v>
      </c>
      <c r="H431" s="663" t="s">
        <v>5935</v>
      </c>
      <c r="I431" s="665">
        <v>7.01</v>
      </c>
      <c r="J431" s="665">
        <v>50</v>
      </c>
      <c r="K431" s="666">
        <v>350.5</v>
      </c>
    </row>
    <row r="432" spans="1:11" ht="14.4" customHeight="1" x14ac:dyDescent="0.3">
      <c r="A432" s="661" t="s">
        <v>595</v>
      </c>
      <c r="B432" s="662" t="s">
        <v>3182</v>
      </c>
      <c r="C432" s="663" t="s">
        <v>608</v>
      </c>
      <c r="D432" s="664" t="s">
        <v>3185</v>
      </c>
      <c r="E432" s="663" t="s">
        <v>6694</v>
      </c>
      <c r="F432" s="664" t="s">
        <v>6695</v>
      </c>
      <c r="G432" s="663" t="s">
        <v>5940</v>
      </c>
      <c r="H432" s="663" t="s">
        <v>5941</v>
      </c>
      <c r="I432" s="665">
        <v>0.31</v>
      </c>
      <c r="J432" s="665">
        <v>500</v>
      </c>
      <c r="K432" s="666">
        <v>155</v>
      </c>
    </row>
    <row r="433" spans="1:11" ht="14.4" customHeight="1" x14ac:dyDescent="0.3">
      <c r="A433" s="661" t="s">
        <v>595</v>
      </c>
      <c r="B433" s="662" t="s">
        <v>3182</v>
      </c>
      <c r="C433" s="663" t="s">
        <v>608</v>
      </c>
      <c r="D433" s="664" t="s">
        <v>3185</v>
      </c>
      <c r="E433" s="663" t="s">
        <v>6694</v>
      </c>
      <c r="F433" s="664" t="s">
        <v>6695</v>
      </c>
      <c r="G433" s="663" t="s">
        <v>5944</v>
      </c>
      <c r="H433" s="663" t="s">
        <v>5945</v>
      </c>
      <c r="I433" s="665">
        <v>0.48</v>
      </c>
      <c r="J433" s="665">
        <v>900</v>
      </c>
      <c r="K433" s="666">
        <v>432</v>
      </c>
    </row>
    <row r="434" spans="1:11" ht="14.4" customHeight="1" x14ac:dyDescent="0.3">
      <c r="A434" s="661" t="s">
        <v>595</v>
      </c>
      <c r="B434" s="662" t="s">
        <v>3182</v>
      </c>
      <c r="C434" s="663" t="s">
        <v>608</v>
      </c>
      <c r="D434" s="664" t="s">
        <v>3185</v>
      </c>
      <c r="E434" s="663" t="s">
        <v>6694</v>
      </c>
      <c r="F434" s="664" t="s">
        <v>6695</v>
      </c>
      <c r="G434" s="663" t="s">
        <v>5946</v>
      </c>
      <c r="H434" s="663" t="s">
        <v>5947</v>
      </c>
      <c r="I434" s="665">
        <v>0.48499999999999999</v>
      </c>
      <c r="J434" s="665">
        <v>9000</v>
      </c>
      <c r="K434" s="666">
        <v>4365</v>
      </c>
    </row>
    <row r="435" spans="1:11" ht="14.4" customHeight="1" x14ac:dyDescent="0.3">
      <c r="A435" s="661" t="s">
        <v>595</v>
      </c>
      <c r="B435" s="662" t="s">
        <v>3182</v>
      </c>
      <c r="C435" s="663" t="s">
        <v>608</v>
      </c>
      <c r="D435" s="664" t="s">
        <v>3185</v>
      </c>
      <c r="E435" s="663" t="s">
        <v>6694</v>
      </c>
      <c r="F435" s="664" t="s">
        <v>6695</v>
      </c>
      <c r="G435" s="663" t="s">
        <v>5948</v>
      </c>
      <c r="H435" s="663" t="s">
        <v>5949</v>
      </c>
      <c r="I435" s="665">
        <v>1.78</v>
      </c>
      <c r="J435" s="665">
        <v>600</v>
      </c>
      <c r="K435" s="666">
        <v>1060</v>
      </c>
    </row>
    <row r="436" spans="1:11" ht="14.4" customHeight="1" x14ac:dyDescent="0.3">
      <c r="A436" s="661" t="s">
        <v>595</v>
      </c>
      <c r="B436" s="662" t="s">
        <v>3182</v>
      </c>
      <c r="C436" s="663" t="s">
        <v>608</v>
      </c>
      <c r="D436" s="664" t="s">
        <v>3185</v>
      </c>
      <c r="E436" s="663" t="s">
        <v>6694</v>
      </c>
      <c r="F436" s="664" t="s">
        <v>6695</v>
      </c>
      <c r="G436" s="663" t="s">
        <v>5950</v>
      </c>
      <c r="H436" s="663" t="s">
        <v>5951</v>
      </c>
      <c r="I436" s="665">
        <v>1.7833333333333332</v>
      </c>
      <c r="J436" s="665">
        <v>1100</v>
      </c>
      <c r="K436" s="666">
        <v>1955</v>
      </c>
    </row>
    <row r="437" spans="1:11" ht="14.4" customHeight="1" x14ac:dyDescent="0.3">
      <c r="A437" s="661" t="s">
        <v>595</v>
      </c>
      <c r="B437" s="662" t="s">
        <v>3182</v>
      </c>
      <c r="C437" s="663" t="s">
        <v>608</v>
      </c>
      <c r="D437" s="664" t="s">
        <v>3185</v>
      </c>
      <c r="E437" s="663" t="s">
        <v>6696</v>
      </c>
      <c r="F437" s="664" t="s">
        <v>6697</v>
      </c>
      <c r="G437" s="663" t="s">
        <v>5952</v>
      </c>
      <c r="H437" s="663" t="s">
        <v>5953</v>
      </c>
      <c r="I437" s="665">
        <v>0.71</v>
      </c>
      <c r="J437" s="665">
        <v>24000</v>
      </c>
      <c r="K437" s="666">
        <v>17040</v>
      </c>
    </row>
    <row r="438" spans="1:11" ht="14.4" customHeight="1" x14ac:dyDescent="0.3">
      <c r="A438" s="661" t="s">
        <v>595</v>
      </c>
      <c r="B438" s="662" t="s">
        <v>3182</v>
      </c>
      <c r="C438" s="663" t="s">
        <v>608</v>
      </c>
      <c r="D438" s="664" t="s">
        <v>3185</v>
      </c>
      <c r="E438" s="663" t="s">
        <v>6696</v>
      </c>
      <c r="F438" s="664" t="s">
        <v>6697</v>
      </c>
      <c r="G438" s="663" t="s">
        <v>6196</v>
      </c>
      <c r="H438" s="663" t="s">
        <v>6197</v>
      </c>
      <c r="I438" s="665">
        <v>0.71</v>
      </c>
      <c r="J438" s="665">
        <v>6000</v>
      </c>
      <c r="K438" s="666">
        <v>4260</v>
      </c>
    </row>
    <row r="439" spans="1:11" ht="14.4" customHeight="1" x14ac:dyDescent="0.3">
      <c r="A439" s="661" t="s">
        <v>595</v>
      </c>
      <c r="B439" s="662" t="s">
        <v>3182</v>
      </c>
      <c r="C439" s="663" t="s">
        <v>608</v>
      </c>
      <c r="D439" s="664" t="s">
        <v>3185</v>
      </c>
      <c r="E439" s="663" t="s">
        <v>6696</v>
      </c>
      <c r="F439" s="664" t="s">
        <v>6697</v>
      </c>
      <c r="G439" s="663" t="s">
        <v>5954</v>
      </c>
      <c r="H439" s="663" t="s">
        <v>5955</v>
      </c>
      <c r="I439" s="665">
        <v>0.71</v>
      </c>
      <c r="J439" s="665">
        <v>15000</v>
      </c>
      <c r="K439" s="666">
        <v>10650</v>
      </c>
    </row>
    <row r="440" spans="1:11" ht="14.4" customHeight="1" x14ac:dyDescent="0.3">
      <c r="A440" s="661" t="s">
        <v>595</v>
      </c>
      <c r="B440" s="662" t="s">
        <v>3182</v>
      </c>
      <c r="C440" s="663" t="s">
        <v>608</v>
      </c>
      <c r="D440" s="664" t="s">
        <v>3185</v>
      </c>
      <c r="E440" s="663" t="s">
        <v>6698</v>
      </c>
      <c r="F440" s="664" t="s">
        <v>6699</v>
      </c>
      <c r="G440" s="663" t="s">
        <v>5958</v>
      </c>
      <c r="H440" s="663" t="s">
        <v>5959</v>
      </c>
      <c r="I440" s="665">
        <v>139.44</v>
      </c>
      <c r="J440" s="665">
        <v>32</v>
      </c>
      <c r="K440" s="666">
        <v>4462.0599999999995</v>
      </c>
    </row>
    <row r="441" spans="1:11" ht="14.4" customHeight="1" x14ac:dyDescent="0.3">
      <c r="A441" s="661" t="s">
        <v>595</v>
      </c>
      <c r="B441" s="662" t="s">
        <v>3182</v>
      </c>
      <c r="C441" s="663" t="s">
        <v>608</v>
      </c>
      <c r="D441" s="664" t="s">
        <v>3185</v>
      </c>
      <c r="E441" s="663" t="s">
        <v>6698</v>
      </c>
      <c r="F441" s="664" t="s">
        <v>6699</v>
      </c>
      <c r="G441" s="663" t="s">
        <v>5960</v>
      </c>
      <c r="H441" s="663" t="s">
        <v>5961</v>
      </c>
      <c r="I441" s="665">
        <v>139.44</v>
      </c>
      <c r="J441" s="665">
        <v>32</v>
      </c>
      <c r="K441" s="666">
        <v>4462.0499999999993</v>
      </c>
    </row>
    <row r="442" spans="1:11" ht="14.4" customHeight="1" x14ac:dyDescent="0.3">
      <c r="A442" s="661" t="s">
        <v>595</v>
      </c>
      <c r="B442" s="662" t="s">
        <v>3182</v>
      </c>
      <c r="C442" s="663" t="s">
        <v>608</v>
      </c>
      <c r="D442" s="664" t="s">
        <v>3185</v>
      </c>
      <c r="E442" s="663" t="s">
        <v>6698</v>
      </c>
      <c r="F442" s="664" t="s">
        <v>6699</v>
      </c>
      <c r="G442" s="663" t="s">
        <v>6126</v>
      </c>
      <c r="H442" s="663" t="s">
        <v>6127</v>
      </c>
      <c r="I442" s="665">
        <v>142.78</v>
      </c>
      <c r="J442" s="665">
        <v>2</v>
      </c>
      <c r="K442" s="666">
        <v>285.56</v>
      </c>
    </row>
    <row r="443" spans="1:11" ht="14.4" customHeight="1" x14ac:dyDescent="0.3">
      <c r="A443" s="661" t="s">
        <v>595</v>
      </c>
      <c r="B443" s="662" t="s">
        <v>3182</v>
      </c>
      <c r="C443" s="663" t="s">
        <v>608</v>
      </c>
      <c r="D443" s="664" t="s">
        <v>3185</v>
      </c>
      <c r="E443" s="663" t="s">
        <v>6700</v>
      </c>
      <c r="F443" s="664" t="s">
        <v>6701</v>
      </c>
      <c r="G443" s="663" t="s">
        <v>5962</v>
      </c>
      <c r="H443" s="663" t="s">
        <v>5964</v>
      </c>
      <c r="I443" s="665">
        <v>15.57</v>
      </c>
      <c r="J443" s="665">
        <v>150</v>
      </c>
      <c r="K443" s="666">
        <v>2335.91</v>
      </c>
    </row>
    <row r="444" spans="1:11" ht="14.4" customHeight="1" x14ac:dyDescent="0.3">
      <c r="A444" s="661" t="s">
        <v>595</v>
      </c>
      <c r="B444" s="662" t="s">
        <v>3182</v>
      </c>
      <c r="C444" s="663" t="s">
        <v>608</v>
      </c>
      <c r="D444" s="664" t="s">
        <v>3185</v>
      </c>
      <c r="E444" s="663" t="s">
        <v>6700</v>
      </c>
      <c r="F444" s="664" t="s">
        <v>6701</v>
      </c>
      <c r="G444" s="663" t="s">
        <v>6198</v>
      </c>
      <c r="H444" s="663" t="s">
        <v>6199</v>
      </c>
      <c r="I444" s="665">
        <v>32.409999999999997</v>
      </c>
      <c r="J444" s="665">
        <v>8</v>
      </c>
      <c r="K444" s="666">
        <v>259.26</v>
      </c>
    </row>
    <row r="445" spans="1:11" ht="14.4" customHeight="1" x14ac:dyDescent="0.3">
      <c r="A445" s="661" t="s">
        <v>595</v>
      </c>
      <c r="B445" s="662" t="s">
        <v>3182</v>
      </c>
      <c r="C445" s="663" t="s">
        <v>611</v>
      </c>
      <c r="D445" s="664" t="s">
        <v>3186</v>
      </c>
      <c r="E445" s="663" t="s">
        <v>6686</v>
      </c>
      <c r="F445" s="664" t="s">
        <v>6687</v>
      </c>
      <c r="G445" s="663" t="s">
        <v>5965</v>
      </c>
      <c r="H445" s="663" t="s">
        <v>5966</v>
      </c>
      <c r="I445" s="665">
        <v>183.09</v>
      </c>
      <c r="J445" s="665">
        <v>1</v>
      </c>
      <c r="K445" s="666">
        <v>183.09</v>
      </c>
    </row>
    <row r="446" spans="1:11" ht="14.4" customHeight="1" x14ac:dyDescent="0.3">
      <c r="A446" s="661" t="s">
        <v>595</v>
      </c>
      <c r="B446" s="662" t="s">
        <v>3182</v>
      </c>
      <c r="C446" s="663" t="s">
        <v>611</v>
      </c>
      <c r="D446" s="664" t="s">
        <v>3186</v>
      </c>
      <c r="E446" s="663" t="s">
        <v>6686</v>
      </c>
      <c r="F446" s="664" t="s">
        <v>6687</v>
      </c>
      <c r="G446" s="663" t="s">
        <v>6200</v>
      </c>
      <c r="H446" s="663" t="s">
        <v>6201</v>
      </c>
      <c r="I446" s="665">
        <v>4.3</v>
      </c>
      <c r="J446" s="665">
        <v>24</v>
      </c>
      <c r="K446" s="666">
        <v>103.2</v>
      </c>
    </row>
    <row r="447" spans="1:11" ht="14.4" customHeight="1" x14ac:dyDescent="0.3">
      <c r="A447" s="661" t="s">
        <v>595</v>
      </c>
      <c r="B447" s="662" t="s">
        <v>3182</v>
      </c>
      <c r="C447" s="663" t="s">
        <v>611</v>
      </c>
      <c r="D447" s="664" t="s">
        <v>3186</v>
      </c>
      <c r="E447" s="663" t="s">
        <v>6686</v>
      </c>
      <c r="F447" s="664" t="s">
        <v>6687</v>
      </c>
      <c r="G447" s="663" t="s">
        <v>5969</v>
      </c>
      <c r="H447" s="663" t="s">
        <v>5970</v>
      </c>
      <c r="I447" s="665">
        <v>2.5099999999999998</v>
      </c>
      <c r="J447" s="665">
        <v>40</v>
      </c>
      <c r="K447" s="666">
        <v>100.4</v>
      </c>
    </row>
    <row r="448" spans="1:11" ht="14.4" customHeight="1" x14ac:dyDescent="0.3">
      <c r="A448" s="661" t="s">
        <v>595</v>
      </c>
      <c r="B448" s="662" t="s">
        <v>3182</v>
      </c>
      <c r="C448" s="663" t="s">
        <v>611</v>
      </c>
      <c r="D448" s="664" t="s">
        <v>3186</v>
      </c>
      <c r="E448" s="663" t="s">
        <v>6686</v>
      </c>
      <c r="F448" s="664" t="s">
        <v>6687</v>
      </c>
      <c r="G448" s="663" t="s">
        <v>6133</v>
      </c>
      <c r="H448" s="663" t="s">
        <v>6134</v>
      </c>
      <c r="I448" s="665">
        <v>13.38</v>
      </c>
      <c r="J448" s="665">
        <v>10</v>
      </c>
      <c r="K448" s="666">
        <v>133.80000000000001</v>
      </c>
    </row>
    <row r="449" spans="1:11" ht="14.4" customHeight="1" x14ac:dyDescent="0.3">
      <c r="A449" s="661" t="s">
        <v>595</v>
      </c>
      <c r="B449" s="662" t="s">
        <v>3182</v>
      </c>
      <c r="C449" s="663" t="s">
        <v>611</v>
      </c>
      <c r="D449" s="664" t="s">
        <v>3186</v>
      </c>
      <c r="E449" s="663" t="s">
        <v>6686</v>
      </c>
      <c r="F449" s="664" t="s">
        <v>6687</v>
      </c>
      <c r="G449" s="663" t="s">
        <v>6202</v>
      </c>
      <c r="H449" s="663" t="s">
        <v>6203</v>
      </c>
      <c r="I449" s="665">
        <v>2.95</v>
      </c>
      <c r="J449" s="665">
        <v>10</v>
      </c>
      <c r="K449" s="666">
        <v>29.5</v>
      </c>
    </row>
    <row r="450" spans="1:11" ht="14.4" customHeight="1" x14ac:dyDescent="0.3">
      <c r="A450" s="661" t="s">
        <v>595</v>
      </c>
      <c r="B450" s="662" t="s">
        <v>3182</v>
      </c>
      <c r="C450" s="663" t="s">
        <v>611</v>
      </c>
      <c r="D450" s="664" t="s">
        <v>3186</v>
      </c>
      <c r="E450" s="663" t="s">
        <v>6686</v>
      </c>
      <c r="F450" s="664" t="s">
        <v>6687</v>
      </c>
      <c r="G450" s="663" t="s">
        <v>5694</v>
      </c>
      <c r="H450" s="663" t="s">
        <v>5695</v>
      </c>
      <c r="I450" s="665">
        <v>11.155000000000001</v>
      </c>
      <c r="J450" s="665">
        <v>11</v>
      </c>
      <c r="K450" s="666">
        <v>125.09</v>
      </c>
    </row>
    <row r="451" spans="1:11" ht="14.4" customHeight="1" x14ac:dyDescent="0.3">
      <c r="A451" s="661" t="s">
        <v>595</v>
      </c>
      <c r="B451" s="662" t="s">
        <v>3182</v>
      </c>
      <c r="C451" s="663" t="s">
        <v>611</v>
      </c>
      <c r="D451" s="664" t="s">
        <v>3186</v>
      </c>
      <c r="E451" s="663" t="s">
        <v>6686</v>
      </c>
      <c r="F451" s="664" t="s">
        <v>6687</v>
      </c>
      <c r="G451" s="663" t="s">
        <v>6204</v>
      </c>
      <c r="H451" s="663" t="s">
        <v>6205</v>
      </c>
      <c r="I451" s="665">
        <v>124.44</v>
      </c>
      <c r="J451" s="665">
        <v>1</v>
      </c>
      <c r="K451" s="666">
        <v>124.44</v>
      </c>
    </row>
    <row r="452" spans="1:11" ht="14.4" customHeight="1" x14ac:dyDescent="0.3">
      <c r="A452" s="661" t="s">
        <v>595</v>
      </c>
      <c r="B452" s="662" t="s">
        <v>3182</v>
      </c>
      <c r="C452" s="663" t="s">
        <v>611</v>
      </c>
      <c r="D452" s="664" t="s">
        <v>3186</v>
      </c>
      <c r="E452" s="663" t="s">
        <v>6686</v>
      </c>
      <c r="F452" s="664" t="s">
        <v>6687</v>
      </c>
      <c r="G452" s="663" t="s">
        <v>5698</v>
      </c>
      <c r="H452" s="663" t="s">
        <v>5699</v>
      </c>
      <c r="I452" s="665">
        <v>28.337142857142855</v>
      </c>
      <c r="J452" s="665">
        <v>65</v>
      </c>
      <c r="K452" s="666">
        <v>1839.95</v>
      </c>
    </row>
    <row r="453" spans="1:11" ht="14.4" customHeight="1" x14ac:dyDescent="0.3">
      <c r="A453" s="661" t="s">
        <v>595</v>
      </c>
      <c r="B453" s="662" t="s">
        <v>3182</v>
      </c>
      <c r="C453" s="663" t="s">
        <v>611</v>
      </c>
      <c r="D453" s="664" t="s">
        <v>3186</v>
      </c>
      <c r="E453" s="663" t="s">
        <v>6686</v>
      </c>
      <c r="F453" s="664" t="s">
        <v>6687</v>
      </c>
      <c r="G453" s="663" t="s">
        <v>5700</v>
      </c>
      <c r="H453" s="663" t="s">
        <v>5701</v>
      </c>
      <c r="I453" s="665">
        <v>2.0500000000000003</v>
      </c>
      <c r="J453" s="665">
        <v>1125</v>
      </c>
      <c r="K453" s="666">
        <v>2308.0500000000002</v>
      </c>
    </row>
    <row r="454" spans="1:11" ht="14.4" customHeight="1" x14ac:dyDescent="0.3">
      <c r="A454" s="661" t="s">
        <v>595</v>
      </c>
      <c r="B454" s="662" t="s">
        <v>3182</v>
      </c>
      <c r="C454" s="663" t="s">
        <v>611</v>
      </c>
      <c r="D454" s="664" t="s">
        <v>3186</v>
      </c>
      <c r="E454" s="663" t="s">
        <v>6686</v>
      </c>
      <c r="F454" s="664" t="s">
        <v>6687</v>
      </c>
      <c r="G454" s="663" t="s">
        <v>5983</v>
      </c>
      <c r="H454" s="663" t="s">
        <v>5984</v>
      </c>
      <c r="I454" s="665">
        <v>86.375</v>
      </c>
      <c r="J454" s="665">
        <v>20</v>
      </c>
      <c r="K454" s="666">
        <v>1727.5</v>
      </c>
    </row>
    <row r="455" spans="1:11" ht="14.4" customHeight="1" x14ac:dyDescent="0.3">
      <c r="A455" s="661" t="s">
        <v>595</v>
      </c>
      <c r="B455" s="662" t="s">
        <v>3182</v>
      </c>
      <c r="C455" s="663" t="s">
        <v>611</v>
      </c>
      <c r="D455" s="664" t="s">
        <v>3186</v>
      </c>
      <c r="E455" s="663" t="s">
        <v>6686</v>
      </c>
      <c r="F455" s="664" t="s">
        <v>6687</v>
      </c>
      <c r="G455" s="663" t="s">
        <v>5705</v>
      </c>
      <c r="H455" s="663" t="s">
        <v>5706</v>
      </c>
      <c r="I455" s="665">
        <v>2.7366666666666668</v>
      </c>
      <c r="J455" s="665">
        <v>450</v>
      </c>
      <c r="K455" s="666">
        <v>1230</v>
      </c>
    </row>
    <row r="456" spans="1:11" ht="14.4" customHeight="1" x14ac:dyDescent="0.3">
      <c r="A456" s="661" t="s">
        <v>595</v>
      </c>
      <c r="B456" s="662" t="s">
        <v>3182</v>
      </c>
      <c r="C456" s="663" t="s">
        <v>611</v>
      </c>
      <c r="D456" s="664" t="s">
        <v>3186</v>
      </c>
      <c r="E456" s="663" t="s">
        <v>6686</v>
      </c>
      <c r="F456" s="664" t="s">
        <v>6687</v>
      </c>
      <c r="G456" s="663" t="s">
        <v>5707</v>
      </c>
      <c r="H456" s="663" t="s">
        <v>5708</v>
      </c>
      <c r="I456" s="665">
        <v>22.15</v>
      </c>
      <c r="J456" s="665">
        <v>25</v>
      </c>
      <c r="K456" s="666">
        <v>553.75</v>
      </c>
    </row>
    <row r="457" spans="1:11" ht="14.4" customHeight="1" x14ac:dyDescent="0.3">
      <c r="A457" s="661" t="s">
        <v>595</v>
      </c>
      <c r="B457" s="662" t="s">
        <v>3182</v>
      </c>
      <c r="C457" s="663" t="s">
        <v>611</v>
      </c>
      <c r="D457" s="664" t="s">
        <v>3186</v>
      </c>
      <c r="E457" s="663" t="s">
        <v>6686</v>
      </c>
      <c r="F457" s="664" t="s">
        <v>6687</v>
      </c>
      <c r="G457" s="663" t="s">
        <v>5709</v>
      </c>
      <c r="H457" s="663" t="s">
        <v>5710</v>
      </c>
      <c r="I457" s="665">
        <v>30.172857142857147</v>
      </c>
      <c r="J457" s="665">
        <v>130</v>
      </c>
      <c r="K457" s="666">
        <v>3922.5</v>
      </c>
    </row>
    <row r="458" spans="1:11" ht="14.4" customHeight="1" x14ac:dyDescent="0.3">
      <c r="A458" s="661" t="s">
        <v>595</v>
      </c>
      <c r="B458" s="662" t="s">
        <v>3182</v>
      </c>
      <c r="C458" s="663" t="s">
        <v>611</v>
      </c>
      <c r="D458" s="664" t="s">
        <v>3186</v>
      </c>
      <c r="E458" s="663" t="s">
        <v>6686</v>
      </c>
      <c r="F458" s="664" t="s">
        <v>6687</v>
      </c>
      <c r="G458" s="663" t="s">
        <v>6206</v>
      </c>
      <c r="H458" s="663" t="s">
        <v>6207</v>
      </c>
      <c r="I458" s="665">
        <v>272.43</v>
      </c>
      <c r="J458" s="665">
        <v>6</v>
      </c>
      <c r="K458" s="666">
        <v>1634.6</v>
      </c>
    </row>
    <row r="459" spans="1:11" ht="14.4" customHeight="1" x14ac:dyDescent="0.3">
      <c r="A459" s="661" t="s">
        <v>595</v>
      </c>
      <c r="B459" s="662" t="s">
        <v>3182</v>
      </c>
      <c r="C459" s="663" t="s">
        <v>611</v>
      </c>
      <c r="D459" s="664" t="s">
        <v>3186</v>
      </c>
      <c r="E459" s="663" t="s">
        <v>6686</v>
      </c>
      <c r="F459" s="664" t="s">
        <v>6687</v>
      </c>
      <c r="G459" s="663" t="s">
        <v>6208</v>
      </c>
      <c r="H459" s="663" t="s">
        <v>6209</v>
      </c>
      <c r="I459" s="665">
        <v>1.28</v>
      </c>
      <c r="J459" s="665">
        <v>1500</v>
      </c>
      <c r="K459" s="666">
        <v>1920</v>
      </c>
    </row>
    <row r="460" spans="1:11" ht="14.4" customHeight="1" x14ac:dyDescent="0.3">
      <c r="A460" s="661" t="s">
        <v>595</v>
      </c>
      <c r="B460" s="662" t="s">
        <v>3182</v>
      </c>
      <c r="C460" s="663" t="s">
        <v>611</v>
      </c>
      <c r="D460" s="664" t="s">
        <v>3186</v>
      </c>
      <c r="E460" s="663" t="s">
        <v>6686</v>
      </c>
      <c r="F460" s="664" t="s">
        <v>6687</v>
      </c>
      <c r="G460" s="663" t="s">
        <v>6208</v>
      </c>
      <c r="H460" s="663" t="s">
        <v>6210</v>
      </c>
      <c r="I460" s="665">
        <v>1.4833333333333334</v>
      </c>
      <c r="J460" s="665">
        <v>2000</v>
      </c>
      <c r="K460" s="666">
        <v>2974</v>
      </c>
    </row>
    <row r="461" spans="1:11" ht="14.4" customHeight="1" x14ac:dyDescent="0.3">
      <c r="A461" s="661" t="s">
        <v>595</v>
      </c>
      <c r="B461" s="662" t="s">
        <v>3182</v>
      </c>
      <c r="C461" s="663" t="s">
        <v>611</v>
      </c>
      <c r="D461" s="664" t="s">
        <v>3186</v>
      </c>
      <c r="E461" s="663" t="s">
        <v>6686</v>
      </c>
      <c r="F461" s="664" t="s">
        <v>6687</v>
      </c>
      <c r="G461" s="663" t="s">
        <v>5718</v>
      </c>
      <c r="H461" s="663" t="s">
        <v>5719</v>
      </c>
      <c r="I461" s="665">
        <v>0.6</v>
      </c>
      <c r="J461" s="665">
        <v>150</v>
      </c>
      <c r="K461" s="666">
        <v>90</v>
      </c>
    </row>
    <row r="462" spans="1:11" ht="14.4" customHeight="1" x14ac:dyDescent="0.3">
      <c r="A462" s="661" t="s">
        <v>595</v>
      </c>
      <c r="B462" s="662" t="s">
        <v>3182</v>
      </c>
      <c r="C462" s="663" t="s">
        <v>611</v>
      </c>
      <c r="D462" s="664" t="s">
        <v>3186</v>
      </c>
      <c r="E462" s="663" t="s">
        <v>6686</v>
      </c>
      <c r="F462" s="664" t="s">
        <v>6687</v>
      </c>
      <c r="G462" s="663" t="s">
        <v>6211</v>
      </c>
      <c r="H462" s="663" t="s">
        <v>6212</v>
      </c>
      <c r="I462" s="665">
        <v>1.31</v>
      </c>
      <c r="J462" s="665">
        <v>1000</v>
      </c>
      <c r="K462" s="666">
        <v>1310</v>
      </c>
    </row>
    <row r="463" spans="1:11" ht="14.4" customHeight="1" x14ac:dyDescent="0.3">
      <c r="A463" s="661" t="s">
        <v>595</v>
      </c>
      <c r="B463" s="662" t="s">
        <v>3182</v>
      </c>
      <c r="C463" s="663" t="s">
        <v>611</v>
      </c>
      <c r="D463" s="664" t="s">
        <v>3186</v>
      </c>
      <c r="E463" s="663" t="s">
        <v>6686</v>
      </c>
      <c r="F463" s="664" t="s">
        <v>6687</v>
      </c>
      <c r="G463" s="663" t="s">
        <v>5997</v>
      </c>
      <c r="H463" s="663" t="s">
        <v>5998</v>
      </c>
      <c r="I463" s="665">
        <v>0.44</v>
      </c>
      <c r="J463" s="665">
        <v>6700</v>
      </c>
      <c r="K463" s="666">
        <v>2946.73</v>
      </c>
    </row>
    <row r="464" spans="1:11" ht="14.4" customHeight="1" x14ac:dyDescent="0.3">
      <c r="A464" s="661" t="s">
        <v>595</v>
      </c>
      <c r="B464" s="662" t="s">
        <v>3182</v>
      </c>
      <c r="C464" s="663" t="s">
        <v>611</v>
      </c>
      <c r="D464" s="664" t="s">
        <v>3186</v>
      </c>
      <c r="E464" s="663" t="s">
        <v>6686</v>
      </c>
      <c r="F464" s="664" t="s">
        <v>6687</v>
      </c>
      <c r="G464" s="663" t="s">
        <v>5999</v>
      </c>
      <c r="H464" s="663" t="s">
        <v>6000</v>
      </c>
      <c r="I464" s="665">
        <v>450</v>
      </c>
      <c r="J464" s="665">
        <v>1</v>
      </c>
      <c r="K464" s="666">
        <v>450</v>
      </c>
    </row>
    <row r="465" spans="1:11" ht="14.4" customHeight="1" x14ac:dyDescent="0.3">
      <c r="A465" s="661" t="s">
        <v>595</v>
      </c>
      <c r="B465" s="662" t="s">
        <v>3182</v>
      </c>
      <c r="C465" s="663" t="s">
        <v>611</v>
      </c>
      <c r="D465" s="664" t="s">
        <v>3186</v>
      </c>
      <c r="E465" s="663" t="s">
        <v>6686</v>
      </c>
      <c r="F465" s="664" t="s">
        <v>6687</v>
      </c>
      <c r="G465" s="663" t="s">
        <v>5724</v>
      </c>
      <c r="H465" s="663" t="s">
        <v>5725</v>
      </c>
      <c r="I465" s="665">
        <v>8.58</v>
      </c>
      <c r="J465" s="665">
        <v>36</v>
      </c>
      <c r="K465" s="666">
        <v>308.88</v>
      </c>
    </row>
    <row r="466" spans="1:11" ht="14.4" customHeight="1" x14ac:dyDescent="0.3">
      <c r="A466" s="661" t="s">
        <v>595</v>
      </c>
      <c r="B466" s="662" t="s">
        <v>3182</v>
      </c>
      <c r="C466" s="663" t="s">
        <v>611</v>
      </c>
      <c r="D466" s="664" t="s">
        <v>3186</v>
      </c>
      <c r="E466" s="663" t="s">
        <v>6686</v>
      </c>
      <c r="F466" s="664" t="s">
        <v>6687</v>
      </c>
      <c r="G466" s="663" t="s">
        <v>6213</v>
      </c>
      <c r="H466" s="663" t="s">
        <v>6214</v>
      </c>
      <c r="I466" s="665">
        <v>0.94666666666666666</v>
      </c>
      <c r="J466" s="665">
        <v>11600</v>
      </c>
      <c r="K466" s="666">
        <v>10982</v>
      </c>
    </row>
    <row r="467" spans="1:11" ht="14.4" customHeight="1" x14ac:dyDescent="0.3">
      <c r="A467" s="661" t="s">
        <v>595</v>
      </c>
      <c r="B467" s="662" t="s">
        <v>3182</v>
      </c>
      <c r="C467" s="663" t="s">
        <v>611</v>
      </c>
      <c r="D467" s="664" t="s">
        <v>3186</v>
      </c>
      <c r="E467" s="663" t="s">
        <v>6686</v>
      </c>
      <c r="F467" s="664" t="s">
        <v>6687</v>
      </c>
      <c r="G467" s="663" t="s">
        <v>6213</v>
      </c>
      <c r="H467" s="663" t="s">
        <v>6215</v>
      </c>
      <c r="I467" s="665">
        <v>0.97000000000000008</v>
      </c>
      <c r="J467" s="665">
        <v>5500</v>
      </c>
      <c r="K467" s="666">
        <v>5335</v>
      </c>
    </row>
    <row r="468" spans="1:11" ht="14.4" customHeight="1" x14ac:dyDescent="0.3">
      <c r="A468" s="661" t="s">
        <v>595</v>
      </c>
      <c r="B468" s="662" t="s">
        <v>3182</v>
      </c>
      <c r="C468" s="663" t="s">
        <v>611</v>
      </c>
      <c r="D468" s="664" t="s">
        <v>3186</v>
      </c>
      <c r="E468" s="663" t="s">
        <v>6686</v>
      </c>
      <c r="F468" s="664" t="s">
        <v>6687</v>
      </c>
      <c r="G468" s="663" t="s">
        <v>6216</v>
      </c>
      <c r="H468" s="663" t="s">
        <v>6217</v>
      </c>
      <c r="I468" s="665">
        <v>0.56833333333333336</v>
      </c>
      <c r="J468" s="665">
        <v>10700</v>
      </c>
      <c r="K468" s="666">
        <v>6082</v>
      </c>
    </row>
    <row r="469" spans="1:11" ht="14.4" customHeight="1" x14ac:dyDescent="0.3">
      <c r="A469" s="661" t="s">
        <v>595</v>
      </c>
      <c r="B469" s="662" t="s">
        <v>3182</v>
      </c>
      <c r="C469" s="663" t="s">
        <v>611</v>
      </c>
      <c r="D469" s="664" t="s">
        <v>3186</v>
      </c>
      <c r="E469" s="663" t="s">
        <v>6686</v>
      </c>
      <c r="F469" s="664" t="s">
        <v>6687</v>
      </c>
      <c r="G469" s="663" t="s">
        <v>6216</v>
      </c>
      <c r="H469" s="663" t="s">
        <v>6218</v>
      </c>
      <c r="I469" s="665">
        <v>0.58666666666666656</v>
      </c>
      <c r="J469" s="665">
        <v>6000</v>
      </c>
      <c r="K469" s="666">
        <v>3515</v>
      </c>
    </row>
    <row r="470" spans="1:11" ht="14.4" customHeight="1" x14ac:dyDescent="0.3">
      <c r="A470" s="661" t="s">
        <v>595</v>
      </c>
      <c r="B470" s="662" t="s">
        <v>3182</v>
      </c>
      <c r="C470" s="663" t="s">
        <v>611</v>
      </c>
      <c r="D470" s="664" t="s">
        <v>3186</v>
      </c>
      <c r="E470" s="663" t="s">
        <v>6686</v>
      </c>
      <c r="F470" s="664" t="s">
        <v>6687</v>
      </c>
      <c r="G470" s="663" t="s">
        <v>6137</v>
      </c>
      <c r="H470" s="663" t="s">
        <v>6138</v>
      </c>
      <c r="I470" s="665">
        <v>122.07</v>
      </c>
      <c r="J470" s="665">
        <v>20</v>
      </c>
      <c r="K470" s="666">
        <v>2441.4</v>
      </c>
    </row>
    <row r="471" spans="1:11" ht="14.4" customHeight="1" x14ac:dyDescent="0.3">
      <c r="A471" s="661" t="s">
        <v>595</v>
      </c>
      <c r="B471" s="662" t="s">
        <v>3182</v>
      </c>
      <c r="C471" s="663" t="s">
        <v>611</v>
      </c>
      <c r="D471" s="664" t="s">
        <v>3186</v>
      </c>
      <c r="E471" s="663" t="s">
        <v>6686</v>
      </c>
      <c r="F471" s="664" t="s">
        <v>6687</v>
      </c>
      <c r="G471" s="663" t="s">
        <v>5747</v>
      </c>
      <c r="H471" s="663" t="s">
        <v>5748</v>
      </c>
      <c r="I471" s="665">
        <v>1.59</v>
      </c>
      <c r="J471" s="665">
        <v>1500</v>
      </c>
      <c r="K471" s="666">
        <v>2386.25</v>
      </c>
    </row>
    <row r="472" spans="1:11" ht="14.4" customHeight="1" x14ac:dyDescent="0.3">
      <c r="A472" s="661" t="s">
        <v>595</v>
      </c>
      <c r="B472" s="662" t="s">
        <v>3182</v>
      </c>
      <c r="C472" s="663" t="s">
        <v>611</v>
      </c>
      <c r="D472" s="664" t="s">
        <v>3186</v>
      </c>
      <c r="E472" s="663" t="s">
        <v>6686</v>
      </c>
      <c r="F472" s="664" t="s">
        <v>6687</v>
      </c>
      <c r="G472" s="663" t="s">
        <v>6219</v>
      </c>
      <c r="H472" s="663" t="s">
        <v>6220</v>
      </c>
      <c r="I472" s="665">
        <v>13.157499999999999</v>
      </c>
      <c r="J472" s="665">
        <v>96</v>
      </c>
      <c r="K472" s="666">
        <v>1263.02</v>
      </c>
    </row>
    <row r="473" spans="1:11" ht="14.4" customHeight="1" x14ac:dyDescent="0.3">
      <c r="A473" s="661" t="s">
        <v>595</v>
      </c>
      <c r="B473" s="662" t="s">
        <v>3182</v>
      </c>
      <c r="C473" s="663" t="s">
        <v>611</v>
      </c>
      <c r="D473" s="664" t="s">
        <v>3186</v>
      </c>
      <c r="E473" s="663" t="s">
        <v>6686</v>
      </c>
      <c r="F473" s="664" t="s">
        <v>6687</v>
      </c>
      <c r="G473" s="663" t="s">
        <v>6139</v>
      </c>
      <c r="H473" s="663" t="s">
        <v>6140</v>
      </c>
      <c r="I473" s="665">
        <v>26.37</v>
      </c>
      <c r="J473" s="665">
        <v>60</v>
      </c>
      <c r="K473" s="666">
        <v>1582.18</v>
      </c>
    </row>
    <row r="474" spans="1:11" ht="14.4" customHeight="1" x14ac:dyDescent="0.3">
      <c r="A474" s="661" t="s">
        <v>595</v>
      </c>
      <c r="B474" s="662" t="s">
        <v>3182</v>
      </c>
      <c r="C474" s="663" t="s">
        <v>611</v>
      </c>
      <c r="D474" s="664" t="s">
        <v>3186</v>
      </c>
      <c r="E474" s="663" t="s">
        <v>6686</v>
      </c>
      <c r="F474" s="664" t="s">
        <v>6687</v>
      </c>
      <c r="G474" s="663" t="s">
        <v>6141</v>
      </c>
      <c r="H474" s="663" t="s">
        <v>6142</v>
      </c>
      <c r="I474" s="665">
        <v>191.13</v>
      </c>
      <c r="J474" s="665">
        <v>30</v>
      </c>
      <c r="K474" s="666">
        <v>5733.9</v>
      </c>
    </row>
    <row r="475" spans="1:11" ht="14.4" customHeight="1" x14ac:dyDescent="0.3">
      <c r="A475" s="661" t="s">
        <v>595</v>
      </c>
      <c r="B475" s="662" t="s">
        <v>3182</v>
      </c>
      <c r="C475" s="663" t="s">
        <v>611</v>
      </c>
      <c r="D475" s="664" t="s">
        <v>3186</v>
      </c>
      <c r="E475" s="663" t="s">
        <v>6686</v>
      </c>
      <c r="F475" s="664" t="s">
        <v>6687</v>
      </c>
      <c r="G475" s="663" t="s">
        <v>6221</v>
      </c>
      <c r="H475" s="663" t="s">
        <v>6222</v>
      </c>
      <c r="I475" s="665">
        <v>64.61</v>
      </c>
      <c r="J475" s="665">
        <v>30</v>
      </c>
      <c r="K475" s="666">
        <v>1938.56</v>
      </c>
    </row>
    <row r="476" spans="1:11" ht="14.4" customHeight="1" x14ac:dyDescent="0.3">
      <c r="A476" s="661" t="s">
        <v>595</v>
      </c>
      <c r="B476" s="662" t="s">
        <v>3182</v>
      </c>
      <c r="C476" s="663" t="s">
        <v>611</v>
      </c>
      <c r="D476" s="664" t="s">
        <v>3186</v>
      </c>
      <c r="E476" s="663" t="s">
        <v>6686</v>
      </c>
      <c r="F476" s="664" t="s">
        <v>6687</v>
      </c>
      <c r="G476" s="663" t="s">
        <v>6017</v>
      </c>
      <c r="H476" s="663" t="s">
        <v>6018</v>
      </c>
      <c r="I476" s="665">
        <v>243.5</v>
      </c>
      <c r="J476" s="665">
        <v>1</v>
      </c>
      <c r="K476" s="666">
        <v>243.5</v>
      </c>
    </row>
    <row r="477" spans="1:11" ht="14.4" customHeight="1" x14ac:dyDescent="0.3">
      <c r="A477" s="661" t="s">
        <v>595</v>
      </c>
      <c r="B477" s="662" t="s">
        <v>3182</v>
      </c>
      <c r="C477" s="663" t="s">
        <v>611</v>
      </c>
      <c r="D477" s="664" t="s">
        <v>3186</v>
      </c>
      <c r="E477" s="663" t="s">
        <v>6686</v>
      </c>
      <c r="F477" s="664" t="s">
        <v>6687</v>
      </c>
      <c r="G477" s="663" t="s">
        <v>5757</v>
      </c>
      <c r="H477" s="663" t="s">
        <v>5758</v>
      </c>
      <c r="I477" s="665">
        <v>37.090000000000003</v>
      </c>
      <c r="J477" s="665">
        <v>100</v>
      </c>
      <c r="K477" s="666">
        <v>3708.75</v>
      </c>
    </row>
    <row r="478" spans="1:11" ht="14.4" customHeight="1" x14ac:dyDescent="0.3">
      <c r="A478" s="661" t="s">
        <v>595</v>
      </c>
      <c r="B478" s="662" t="s">
        <v>3182</v>
      </c>
      <c r="C478" s="663" t="s">
        <v>611</v>
      </c>
      <c r="D478" s="664" t="s">
        <v>3186</v>
      </c>
      <c r="E478" s="663" t="s">
        <v>6686</v>
      </c>
      <c r="F478" s="664" t="s">
        <v>6687</v>
      </c>
      <c r="G478" s="663" t="s">
        <v>6223</v>
      </c>
      <c r="H478" s="663" t="s">
        <v>6224</v>
      </c>
      <c r="I478" s="665">
        <v>112.82</v>
      </c>
      <c r="J478" s="665">
        <v>5</v>
      </c>
      <c r="K478" s="666">
        <v>564.08000000000004</v>
      </c>
    </row>
    <row r="479" spans="1:11" ht="14.4" customHeight="1" x14ac:dyDescent="0.3">
      <c r="A479" s="661" t="s">
        <v>595</v>
      </c>
      <c r="B479" s="662" t="s">
        <v>3182</v>
      </c>
      <c r="C479" s="663" t="s">
        <v>611</v>
      </c>
      <c r="D479" s="664" t="s">
        <v>3186</v>
      </c>
      <c r="E479" s="663" t="s">
        <v>6686</v>
      </c>
      <c r="F479" s="664" t="s">
        <v>6687</v>
      </c>
      <c r="G479" s="663" t="s">
        <v>6225</v>
      </c>
      <c r="H479" s="663" t="s">
        <v>6226</v>
      </c>
      <c r="I479" s="665">
        <v>790.875</v>
      </c>
      <c r="J479" s="665">
        <v>2</v>
      </c>
      <c r="K479" s="666">
        <v>1581.75</v>
      </c>
    </row>
    <row r="480" spans="1:11" ht="14.4" customHeight="1" x14ac:dyDescent="0.3">
      <c r="A480" s="661" t="s">
        <v>595</v>
      </c>
      <c r="B480" s="662" t="s">
        <v>3182</v>
      </c>
      <c r="C480" s="663" t="s">
        <v>611</v>
      </c>
      <c r="D480" s="664" t="s">
        <v>3186</v>
      </c>
      <c r="E480" s="663" t="s">
        <v>6686</v>
      </c>
      <c r="F480" s="664" t="s">
        <v>6687</v>
      </c>
      <c r="G480" s="663" t="s">
        <v>5759</v>
      </c>
      <c r="H480" s="663" t="s">
        <v>5760</v>
      </c>
      <c r="I480" s="665">
        <v>5.1749999999999998</v>
      </c>
      <c r="J480" s="665">
        <v>400</v>
      </c>
      <c r="K480" s="666">
        <v>2070.0500000000002</v>
      </c>
    </row>
    <row r="481" spans="1:11" ht="14.4" customHeight="1" x14ac:dyDescent="0.3">
      <c r="A481" s="661" t="s">
        <v>595</v>
      </c>
      <c r="B481" s="662" t="s">
        <v>3182</v>
      </c>
      <c r="C481" s="663" t="s">
        <v>611</v>
      </c>
      <c r="D481" s="664" t="s">
        <v>3186</v>
      </c>
      <c r="E481" s="663" t="s">
        <v>6686</v>
      </c>
      <c r="F481" s="664" t="s">
        <v>6687</v>
      </c>
      <c r="G481" s="663" t="s">
        <v>5763</v>
      </c>
      <c r="H481" s="663" t="s">
        <v>5764</v>
      </c>
      <c r="I481" s="665">
        <v>43</v>
      </c>
      <c r="J481" s="665">
        <v>20</v>
      </c>
      <c r="K481" s="666">
        <v>860</v>
      </c>
    </row>
    <row r="482" spans="1:11" ht="14.4" customHeight="1" x14ac:dyDescent="0.3">
      <c r="A482" s="661" t="s">
        <v>595</v>
      </c>
      <c r="B482" s="662" t="s">
        <v>3182</v>
      </c>
      <c r="C482" s="663" t="s">
        <v>611</v>
      </c>
      <c r="D482" s="664" t="s">
        <v>3186</v>
      </c>
      <c r="E482" s="663" t="s">
        <v>6686</v>
      </c>
      <c r="F482" s="664" t="s">
        <v>6687</v>
      </c>
      <c r="G482" s="663" t="s">
        <v>5771</v>
      </c>
      <c r="H482" s="663" t="s">
        <v>5772</v>
      </c>
      <c r="I482" s="665">
        <v>8.2799999999999994</v>
      </c>
      <c r="J482" s="665">
        <v>1</v>
      </c>
      <c r="K482" s="666">
        <v>8.2799999999999994</v>
      </c>
    </row>
    <row r="483" spans="1:11" ht="14.4" customHeight="1" x14ac:dyDescent="0.3">
      <c r="A483" s="661" t="s">
        <v>595</v>
      </c>
      <c r="B483" s="662" t="s">
        <v>3182</v>
      </c>
      <c r="C483" s="663" t="s">
        <v>611</v>
      </c>
      <c r="D483" s="664" t="s">
        <v>3186</v>
      </c>
      <c r="E483" s="663" t="s">
        <v>6686</v>
      </c>
      <c r="F483" s="664" t="s">
        <v>6687</v>
      </c>
      <c r="G483" s="663" t="s">
        <v>6227</v>
      </c>
      <c r="H483" s="663" t="s">
        <v>6228</v>
      </c>
      <c r="I483" s="665">
        <v>56.36</v>
      </c>
      <c r="J483" s="665">
        <v>2</v>
      </c>
      <c r="K483" s="666">
        <v>112.72</v>
      </c>
    </row>
    <row r="484" spans="1:11" ht="14.4" customHeight="1" x14ac:dyDescent="0.3">
      <c r="A484" s="661" t="s">
        <v>595</v>
      </c>
      <c r="B484" s="662" t="s">
        <v>3182</v>
      </c>
      <c r="C484" s="663" t="s">
        <v>611</v>
      </c>
      <c r="D484" s="664" t="s">
        <v>3186</v>
      </c>
      <c r="E484" s="663" t="s">
        <v>6686</v>
      </c>
      <c r="F484" s="664" t="s">
        <v>6687</v>
      </c>
      <c r="G484" s="663" t="s">
        <v>6025</v>
      </c>
      <c r="H484" s="663" t="s">
        <v>6149</v>
      </c>
      <c r="I484" s="665">
        <v>5.0199999999999996</v>
      </c>
      <c r="J484" s="665">
        <v>100</v>
      </c>
      <c r="K484" s="666">
        <v>501.6</v>
      </c>
    </row>
    <row r="485" spans="1:11" ht="14.4" customHeight="1" x14ac:dyDescent="0.3">
      <c r="A485" s="661" t="s">
        <v>595</v>
      </c>
      <c r="B485" s="662" t="s">
        <v>3182</v>
      </c>
      <c r="C485" s="663" t="s">
        <v>611</v>
      </c>
      <c r="D485" s="664" t="s">
        <v>3186</v>
      </c>
      <c r="E485" s="663" t="s">
        <v>6686</v>
      </c>
      <c r="F485" s="664" t="s">
        <v>6687</v>
      </c>
      <c r="G485" s="663" t="s">
        <v>6229</v>
      </c>
      <c r="H485" s="663" t="s">
        <v>6230</v>
      </c>
      <c r="I485" s="665">
        <v>250.79</v>
      </c>
      <c r="J485" s="665">
        <v>5</v>
      </c>
      <c r="K485" s="666">
        <v>1253.94</v>
      </c>
    </row>
    <row r="486" spans="1:11" ht="14.4" customHeight="1" x14ac:dyDescent="0.3">
      <c r="A486" s="661" t="s">
        <v>595</v>
      </c>
      <c r="B486" s="662" t="s">
        <v>3182</v>
      </c>
      <c r="C486" s="663" t="s">
        <v>611</v>
      </c>
      <c r="D486" s="664" t="s">
        <v>3186</v>
      </c>
      <c r="E486" s="663" t="s">
        <v>6686</v>
      </c>
      <c r="F486" s="664" t="s">
        <v>6687</v>
      </c>
      <c r="G486" s="663" t="s">
        <v>6231</v>
      </c>
      <c r="H486" s="663" t="s">
        <v>6232</v>
      </c>
      <c r="I486" s="665">
        <v>66.58</v>
      </c>
      <c r="J486" s="665">
        <v>10</v>
      </c>
      <c r="K486" s="666">
        <v>665.8</v>
      </c>
    </row>
    <row r="487" spans="1:11" ht="14.4" customHeight="1" x14ac:dyDescent="0.3">
      <c r="A487" s="661" t="s">
        <v>595</v>
      </c>
      <c r="B487" s="662" t="s">
        <v>3182</v>
      </c>
      <c r="C487" s="663" t="s">
        <v>611</v>
      </c>
      <c r="D487" s="664" t="s">
        <v>3186</v>
      </c>
      <c r="E487" s="663" t="s">
        <v>6686</v>
      </c>
      <c r="F487" s="664" t="s">
        <v>6687</v>
      </c>
      <c r="G487" s="663" t="s">
        <v>6233</v>
      </c>
      <c r="H487" s="663" t="s">
        <v>6234</v>
      </c>
      <c r="I487" s="665">
        <v>85.15</v>
      </c>
      <c r="J487" s="665">
        <v>1</v>
      </c>
      <c r="K487" s="666">
        <v>85.15</v>
      </c>
    </row>
    <row r="488" spans="1:11" ht="14.4" customHeight="1" x14ac:dyDescent="0.3">
      <c r="A488" s="661" t="s">
        <v>595</v>
      </c>
      <c r="B488" s="662" t="s">
        <v>3182</v>
      </c>
      <c r="C488" s="663" t="s">
        <v>611</v>
      </c>
      <c r="D488" s="664" t="s">
        <v>3186</v>
      </c>
      <c r="E488" s="663" t="s">
        <v>6686</v>
      </c>
      <c r="F488" s="664" t="s">
        <v>6687</v>
      </c>
      <c r="G488" s="663" t="s">
        <v>6235</v>
      </c>
      <c r="H488" s="663" t="s">
        <v>6236</v>
      </c>
      <c r="I488" s="665">
        <v>0.81</v>
      </c>
      <c r="J488" s="665">
        <v>1250</v>
      </c>
      <c r="K488" s="666">
        <v>1014.87</v>
      </c>
    </row>
    <row r="489" spans="1:11" ht="14.4" customHeight="1" x14ac:dyDescent="0.3">
      <c r="A489" s="661" t="s">
        <v>595</v>
      </c>
      <c r="B489" s="662" t="s">
        <v>3182</v>
      </c>
      <c r="C489" s="663" t="s">
        <v>611</v>
      </c>
      <c r="D489" s="664" t="s">
        <v>3186</v>
      </c>
      <c r="E489" s="663" t="s">
        <v>6686</v>
      </c>
      <c r="F489" s="664" t="s">
        <v>6687</v>
      </c>
      <c r="G489" s="663" t="s">
        <v>6237</v>
      </c>
      <c r="H489" s="663" t="s">
        <v>6238</v>
      </c>
      <c r="I489" s="665">
        <v>497.71</v>
      </c>
      <c r="J489" s="665">
        <v>1</v>
      </c>
      <c r="K489" s="666">
        <v>497.71</v>
      </c>
    </row>
    <row r="490" spans="1:11" ht="14.4" customHeight="1" x14ac:dyDescent="0.3">
      <c r="A490" s="661" t="s">
        <v>595</v>
      </c>
      <c r="B490" s="662" t="s">
        <v>3182</v>
      </c>
      <c r="C490" s="663" t="s">
        <v>611</v>
      </c>
      <c r="D490" s="664" t="s">
        <v>3186</v>
      </c>
      <c r="E490" s="663" t="s">
        <v>6686</v>
      </c>
      <c r="F490" s="664" t="s">
        <v>6687</v>
      </c>
      <c r="G490" s="663" t="s">
        <v>6239</v>
      </c>
      <c r="H490" s="663" t="s">
        <v>6240</v>
      </c>
      <c r="I490" s="665">
        <v>15.64</v>
      </c>
      <c r="J490" s="665">
        <v>10</v>
      </c>
      <c r="K490" s="666">
        <v>156.4</v>
      </c>
    </row>
    <row r="491" spans="1:11" ht="14.4" customHeight="1" x14ac:dyDescent="0.3">
      <c r="A491" s="661" t="s">
        <v>595</v>
      </c>
      <c r="B491" s="662" t="s">
        <v>3182</v>
      </c>
      <c r="C491" s="663" t="s">
        <v>611</v>
      </c>
      <c r="D491" s="664" t="s">
        <v>3186</v>
      </c>
      <c r="E491" s="663" t="s">
        <v>6688</v>
      </c>
      <c r="F491" s="664" t="s">
        <v>6689</v>
      </c>
      <c r="G491" s="663" t="s">
        <v>5795</v>
      </c>
      <c r="H491" s="663" t="s">
        <v>5796</v>
      </c>
      <c r="I491" s="665">
        <v>5.2</v>
      </c>
      <c r="J491" s="665">
        <v>80</v>
      </c>
      <c r="K491" s="666">
        <v>416</v>
      </c>
    </row>
    <row r="492" spans="1:11" ht="14.4" customHeight="1" x14ac:dyDescent="0.3">
      <c r="A492" s="661" t="s">
        <v>595</v>
      </c>
      <c r="B492" s="662" t="s">
        <v>3182</v>
      </c>
      <c r="C492" s="663" t="s">
        <v>611</v>
      </c>
      <c r="D492" s="664" t="s">
        <v>3186</v>
      </c>
      <c r="E492" s="663" t="s">
        <v>6688</v>
      </c>
      <c r="F492" s="664" t="s">
        <v>6689</v>
      </c>
      <c r="G492" s="663" t="s">
        <v>5799</v>
      </c>
      <c r="H492" s="663" t="s">
        <v>5800</v>
      </c>
      <c r="I492" s="665">
        <v>2.9433333333333334</v>
      </c>
      <c r="J492" s="665">
        <v>110</v>
      </c>
      <c r="K492" s="666">
        <v>325.5</v>
      </c>
    </row>
    <row r="493" spans="1:11" ht="14.4" customHeight="1" x14ac:dyDescent="0.3">
      <c r="A493" s="661" t="s">
        <v>595</v>
      </c>
      <c r="B493" s="662" t="s">
        <v>3182</v>
      </c>
      <c r="C493" s="663" t="s">
        <v>611</v>
      </c>
      <c r="D493" s="664" t="s">
        <v>3186</v>
      </c>
      <c r="E493" s="663" t="s">
        <v>6688</v>
      </c>
      <c r="F493" s="664" t="s">
        <v>6689</v>
      </c>
      <c r="G493" s="663" t="s">
        <v>5799</v>
      </c>
      <c r="H493" s="663" t="s">
        <v>5801</v>
      </c>
      <c r="I493" s="665">
        <v>2.75</v>
      </c>
      <c r="J493" s="665">
        <v>100</v>
      </c>
      <c r="K493" s="666">
        <v>275</v>
      </c>
    </row>
    <row r="494" spans="1:11" ht="14.4" customHeight="1" x14ac:dyDescent="0.3">
      <c r="A494" s="661" t="s">
        <v>595</v>
      </c>
      <c r="B494" s="662" t="s">
        <v>3182</v>
      </c>
      <c r="C494" s="663" t="s">
        <v>611</v>
      </c>
      <c r="D494" s="664" t="s">
        <v>3186</v>
      </c>
      <c r="E494" s="663" t="s">
        <v>6688</v>
      </c>
      <c r="F494" s="664" t="s">
        <v>6689</v>
      </c>
      <c r="G494" s="663" t="s">
        <v>5802</v>
      </c>
      <c r="H494" s="663" t="s">
        <v>5803</v>
      </c>
      <c r="I494" s="665">
        <v>11.15</v>
      </c>
      <c r="J494" s="665">
        <v>100</v>
      </c>
      <c r="K494" s="666">
        <v>1115</v>
      </c>
    </row>
    <row r="495" spans="1:11" ht="14.4" customHeight="1" x14ac:dyDescent="0.3">
      <c r="A495" s="661" t="s">
        <v>595</v>
      </c>
      <c r="B495" s="662" t="s">
        <v>3182</v>
      </c>
      <c r="C495" s="663" t="s">
        <v>611</v>
      </c>
      <c r="D495" s="664" t="s">
        <v>3186</v>
      </c>
      <c r="E495" s="663" t="s">
        <v>6688</v>
      </c>
      <c r="F495" s="664" t="s">
        <v>6689</v>
      </c>
      <c r="G495" s="663" t="s">
        <v>5804</v>
      </c>
      <c r="H495" s="663" t="s">
        <v>5805</v>
      </c>
      <c r="I495" s="665">
        <v>1.0900000000000001</v>
      </c>
      <c r="J495" s="665">
        <v>1200</v>
      </c>
      <c r="K495" s="666">
        <v>1308</v>
      </c>
    </row>
    <row r="496" spans="1:11" ht="14.4" customHeight="1" x14ac:dyDescent="0.3">
      <c r="A496" s="661" t="s">
        <v>595</v>
      </c>
      <c r="B496" s="662" t="s">
        <v>3182</v>
      </c>
      <c r="C496" s="663" t="s">
        <v>611</v>
      </c>
      <c r="D496" s="664" t="s">
        <v>3186</v>
      </c>
      <c r="E496" s="663" t="s">
        <v>6688</v>
      </c>
      <c r="F496" s="664" t="s">
        <v>6689</v>
      </c>
      <c r="G496" s="663" t="s">
        <v>5806</v>
      </c>
      <c r="H496" s="663" t="s">
        <v>5807</v>
      </c>
      <c r="I496" s="665">
        <v>1.6749999999999998</v>
      </c>
      <c r="J496" s="665">
        <v>300</v>
      </c>
      <c r="K496" s="666">
        <v>503</v>
      </c>
    </row>
    <row r="497" spans="1:11" ht="14.4" customHeight="1" x14ac:dyDescent="0.3">
      <c r="A497" s="661" t="s">
        <v>595</v>
      </c>
      <c r="B497" s="662" t="s">
        <v>3182</v>
      </c>
      <c r="C497" s="663" t="s">
        <v>611</v>
      </c>
      <c r="D497" s="664" t="s">
        <v>3186</v>
      </c>
      <c r="E497" s="663" t="s">
        <v>6688</v>
      </c>
      <c r="F497" s="664" t="s">
        <v>6689</v>
      </c>
      <c r="G497" s="663" t="s">
        <v>5808</v>
      </c>
      <c r="H497" s="663" t="s">
        <v>5809</v>
      </c>
      <c r="I497" s="665">
        <v>0.48</v>
      </c>
      <c r="J497" s="665">
        <v>200</v>
      </c>
      <c r="K497" s="666">
        <v>96</v>
      </c>
    </row>
    <row r="498" spans="1:11" ht="14.4" customHeight="1" x14ac:dyDescent="0.3">
      <c r="A498" s="661" t="s">
        <v>595</v>
      </c>
      <c r="B498" s="662" t="s">
        <v>3182</v>
      </c>
      <c r="C498" s="663" t="s">
        <v>611</v>
      </c>
      <c r="D498" s="664" t="s">
        <v>3186</v>
      </c>
      <c r="E498" s="663" t="s">
        <v>6688</v>
      </c>
      <c r="F498" s="664" t="s">
        <v>6689</v>
      </c>
      <c r="G498" s="663" t="s">
        <v>5810</v>
      </c>
      <c r="H498" s="663" t="s">
        <v>5811</v>
      </c>
      <c r="I498" s="665">
        <v>0.67</v>
      </c>
      <c r="J498" s="665">
        <v>600</v>
      </c>
      <c r="K498" s="666">
        <v>402</v>
      </c>
    </row>
    <row r="499" spans="1:11" ht="14.4" customHeight="1" x14ac:dyDescent="0.3">
      <c r="A499" s="661" t="s">
        <v>595</v>
      </c>
      <c r="B499" s="662" t="s">
        <v>3182</v>
      </c>
      <c r="C499" s="663" t="s">
        <v>611</v>
      </c>
      <c r="D499" s="664" t="s">
        <v>3186</v>
      </c>
      <c r="E499" s="663" t="s">
        <v>6688</v>
      </c>
      <c r="F499" s="664" t="s">
        <v>6689</v>
      </c>
      <c r="G499" s="663" t="s">
        <v>6046</v>
      </c>
      <c r="H499" s="663" t="s">
        <v>6047</v>
      </c>
      <c r="I499" s="665">
        <v>22.53</v>
      </c>
      <c r="J499" s="665">
        <v>10</v>
      </c>
      <c r="K499" s="666">
        <v>225.3</v>
      </c>
    </row>
    <row r="500" spans="1:11" ht="14.4" customHeight="1" x14ac:dyDescent="0.3">
      <c r="A500" s="661" t="s">
        <v>595</v>
      </c>
      <c r="B500" s="662" t="s">
        <v>3182</v>
      </c>
      <c r="C500" s="663" t="s">
        <v>611</v>
      </c>
      <c r="D500" s="664" t="s">
        <v>3186</v>
      </c>
      <c r="E500" s="663" t="s">
        <v>6688</v>
      </c>
      <c r="F500" s="664" t="s">
        <v>6689</v>
      </c>
      <c r="G500" s="663" t="s">
        <v>5828</v>
      </c>
      <c r="H500" s="663" t="s">
        <v>5829</v>
      </c>
      <c r="I500" s="665">
        <v>1.9833333333333334</v>
      </c>
      <c r="J500" s="665">
        <v>800</v>
      </c>
      <c r="K500" s="666">
        <v>1588</v>
      </c>
    </row>
    <row r="501" spans="1:11" ht="14.4" customHeight="1" x14ac:dyDescent="0.3">
      <c r="A501" s="661" t="s">
        <v>595</v>
      </c>
      <c r="B501" s="662" t="s">
        <v>3182</v>
      </c>
      <c r="C501" s="663" t="s">
        <v>611</v>
      </c>
      <c r="D501" s="664" t="s">
        <v>3186</v>
      </c>
      <c r="E501" s="663" t="s">
        <v>6688</v>
      </c>
      <c r="F501" s="664" t="s">
        <v>6689</v>
      </c>
      <c r="G501" s="663" t="s">
        <v>5830</v>
      </c>
      <c r="H501" s="663" t="s">
        <v>5831</v>
      </c>
      <c r="I501" s="665">
        <v>1.9759999999999998</v>
      </c>
      <c r="J501" s="665">
        <v>450</v>
      </c>
      <c r="K501" s="666">
        <v>889</v>
      </c>
    </row>
    <row r="502" spans="1:11" ht="14.4" customHeight="1" x14ac:dyDescent="0.3">
      <c r="A502" s="661" t="s">
        <v>595</v>
      </c>
      <c r="B502" s="662" t="s">
        <v>3182</v>
      </c>
      <c r="C502" s="663" t="s">
        <v>611</v>
      </c>
      <c r="D502" s="664" t="s">
        <v>3186</v>
      </c>
      <c r="E502" s="663" t="s">
        <v>6688</v>
      </c>
      <c r="F502" s="664" t="s">
        <v>6689</v>
      </c>
      <c r="G502" s="663" t="s">
        <v>6241</v>
      </c>
      <c r="H502" s="663" t="s">
        <v>6242</v>
      </c>
      <c r="I502" s="665">
        <v>1.91</v>
      </c>
      <c r="J502" s="665">
        <v>50</v>
      </c>
      <c r="K502" s="666">
        <v>95.5</v>
      </c>
    </row>
    <row r="503" spans="1:11" ht="14.4" customHeight="1" x14ac:dyDescent="0.3">
      <c r="A503" s="661" t="s">
        <v>595</v>
      </c>
      <c r="B503" s="662" t="s">
        <v>3182</v>
      </c>
      <c r="C503" s="663" t="s">
        <v>611</v>
      </c>
      <c r="D503" s="664" t="s">
        <v>3186</v>
      </c>
      <c r="E503" s="663" t="s">
        <v>6688</v>
      </c>
      <c r="F503" s="664" t="s">
        <v>6689</v>
      </c>
      <c r="G503" s="663" t="s">
        <v>5834</v>
      </c>
      <c r="H503" s="663" t="s">
        <v>5835</v>
      </c>
      <c r="I503" s="665">
        <v>0.01</v>
      </c>
      <c r="J503" s="665">
        <v>300</v>
      </c>
      <c r="K503" s="666">
        <v>3</v>
      </c>
    </row>
    <row r="504" spans="1:11" ht="14.4" customHeight="1" x14ac:dyDescent="0.3">
      <c r="A504" s="661" t="s">
        <v>595</v>
      </c>
      <c r="B504" s="662" t="s">
        <v>3182</v>
      </c>
      <c r="C504" s="663" t="s">
        <v>611</v>
      </c>
      <c r="D504" s="664" t="s">
        <v>3186</v>
      </c>
      <c r="E504" s="663" t="s">
        <v>6688</v>
      </c>
      <c r="F504" s="664" t="s">
        <v>6689</v>
      </c>
      <c r="G504" s="663" t="s">
        <v>5836</v>
      </c>
      <c r="H504" s="663" t="s">
        <v>5837</v>
      </c>
      <c r="I504" s="665">
        <v>2.0499999999999998</v>
      </c>
      <c r="J504" s="665">
        <v>100</v>
      </c>
      <c r="K504" s="666">
        <v>205</v>
      </c>
    </row>
    <row r="505" spans="1:11" ht="14.4" customHeight="1" x14ac:dyDescent="0.3">
      <c r="A505" s="661" t="s">
        <v>595</v>
      </c>
      <c r="B505" s="662" t="s">
        <v>3182</v>
      </c>
      <c r="C505" s="663" t="s">
        <v>611</v>
      </c>
      <c r="D505" s="664" t="s">
        <v>3186</v>
      </c>
      <c r="E505" s="663" t="s">
        <v>6688</v>
      </c>
      <c r="F505" s="664" t="s">
        <v>6689</v>
      </c>
      <c r="G505" s="663" t="s">
        <v>6164</v>
      </c>
      <c r="H505" s="663" t="s">
        <v>6165</v>
      </c>
      <c r="I505" s="665">
        <v>3.01</v>
      </c>
      <c r="J505" s="665">
        <v>350</v>
      </c>
      <c r="K505" s="666">
        <v>1053.5</v>
      </c>
    </row>
    <row r="506" spans="1:11" ht="14.4" customHeight="1" x14ac:dyDescent="0.3">
      <c r="A506" s="661" t="s">
        <v>595</v>
      </c>
      <c r="B506" s="662" t="s">
        <v>3182</v>
      </c>
      <c r="C506" s="663" t="s">
        <v>611</v>
      </c>
      <c r="D506" s="664" t="s">
        <v>3186</v>
      </c>
      <c r="E506" s="663" t="s">
        <v>6688</v>
      </c>
      <c r="F506" s="664" t="s">
        <v>6689</v>
      </c>
      <c r="G506" s="663" t="s">
        <v>5838</v>
      </c>
      <c r="H506" s="663" t="s">
        <v>5839</v>
      </c>
      <c r="I506" s="665">
        <v>2.1659999999999999</v>
      </c>
      <c r="J506" s="665">
        <v>350</v>
      </c>
      <c r="K506" s="666">
        <v>758</v>
      </c>
    </row>
    <row r="507" spans="1:11" ht="14.4" customHeight="1" x14ac:dyDescent="0.3">
      <c r="A507" s="661" t="s">
        <v>595</v>
      </c>
      <c r="B507" s="662" t="s">
        <v>3182</v>
      </c>
      <c r="C507" s="663" t="s">
        <v>611</v>
      </c>
      <c r="D507" s="664" t="s">
        <v>3186</v>
      </c>
      <c r="E507" s="663" t="s">
        <v>6688</v>
      </c>
      <c r="F507" s="664" t="s">
        <v>6689</v>
      </c>
      <c r="G507" s="663" t="s">
        <v>5838</v>
      </c>
      <c r="H507" s="663" t="s">
        <v>6061</v>
      </c>
      <c r="I507" s="665">
        <v>2.17</v>
      </c>
      <c r="J507" s="665">
        <v>50</v>
      </c>
      <c r="K507" s="666">
        <v>108.5</v>
      </c>
    </row>
    <row r="508" spans="1:11" ht="14.4" customHeight="1" x14ac:dyDescent="0.3">
      <c r="A508" s="661" t="s">
        <v>595</v>
      </c>
      <c r="B508" s="662" t="s">
        <v>3182</v>
      </c>
      <c r="C508" s="663" t="s">
        <v>611</v>
      </c>
      <c r="D508" s="664" t="s">
        <v>3186</v>
      </c>
      <c r="E508" s="663" t="s">
        <v>6688</v>
      </c>
      <c r="F508" s="664" t="s">
        <v>6689</v>
      </c>
      <c r="G508" s="663" t="s">
        <v>5840</v>
      </c>
      <c r="H508" s="663" t="s">
        <v>5841</v>
      </c>
      <c r="I508" s="665">
        <v>2.6157142857142857</v>
      </c>
      <c r="J508" s="665">
        <v>900</v>
      </c>
      <c r="K508" s="666">
        <v>2357</v>
      </c>
    </row>
    <row r="509" spans="1:11" ht="14.4" customHeight="1" x14ac:dyDescent="0.3">
      <c r="A509" s="661" t="s">
        <v>595</v>
      </c>
      <c r="B509" s="662" t="s">
        <v>3182</v>
      </c>
      <c r="C509" s="663" t="s">
        <v>611</v>
      </c>
      <c r="D509" s="664" t="s">
        <v>3186</v>
      </c>
      <c r="E509" s="663" t="s">
        <v>6688</v>
      </c>
      <c r="F509" s="664" t="s">
        <v>6689</v>
      </c>
      <c r="G509" s="663" t="s">
        <v>6064</v>
      </c>
      <c r="H509" s="663" t="s">
        <v>6065</v>
      </c>
      <c r="I509" s="665">
        <v>2.86</v>
      </c>
      <c r="J509" s="665">
        <v>100</v>
      </c>
      <c r="K509" s="666">
        <v>286</v>
      </c>
    </row>
    <row r="510" spans="1:11" ht="14.4" customHeight="1" x14ac:dyDescent="0.3">
      <c r="A510" s="661" t="s">
        <v>595</v>
      </c>
      <c r="B510" s="662" t="s">
        <v>3182</v>
      </c>
      <c r="C510" s="663" t="s">
        <v>611</v>
      </c>
      <c r="D510" s="664" t="s">
        <v>3186</v>
      </c>
      <c r="E510" s="663" t="s">
        <v>6688</v>
      </c>
      <c r="F510" s="664" t="s">
        <v>6689</v>
      </c>
      <c r="G510" s="663" t="s">
        <v>6243</v>
      </c>
      <c r="H510" s="663" t="s">
        <v>6244</v>
      </c>
      <c r="I510" s="665">
        <v>2.9050000000000002</v>
      </c>
      <c r="J510" s="665">
        <v>200</v>
      </c>
      <c r="K510" s="666">
        <v>581</v>
      </c>
    </row>
    <row r="511" spans="1:11" ht="14.4" customHeight="1" x14ac:dyDescent="0.3">
      <c r="A511" s="661" t="s">
        <v>595</v>
      </c>
      <c r="B511" s="662" t="s">
        <v>3182</v>
      </c>
      <c r="C511" s="663" t="s">
        <v>611</v>
      </c>
      <c r="D511" s="664" t="s">
        <v>3186</v>
      </c>
      <c r="E511" s="663" t="s">
        <v>6688</v>
      </c>
      <c r="F511" s="664" t="s">
        <v>6689</v>
      </c>
      <c r="G511" s="663" t="s">
        <v>6068</v>
      </c>
      <c r="H511" s="663" t="s">
        <v>6069</v>
      </c>
      <c r="I511" s="665">
        <v>2.9</v>
      </c>
      <c r="J511" s="665">
        <v>100</v>
      </c>
      <c r="K511" s="666">
        <v>290</v>
      </c>
    </row>
    <row r="512" spans="1:11" ht="14.4" customHeight="1" x14ac:dyDescent="0.3">
      <c r="A512" s="661" t="s">
        <v>595</v>
      </c>
      <c r="B512" s="662" t="s">
        <v>3182</v>
      </c>
      <c r="C512" s="663" t="s">
        <v>611</v>
      </c>
      <c r="D512" s="664" t="s">
        <v>3186</v>
      </c>
      <c r="E512" s="663" t="s">
        <v>6688</v>
      </c>
      <c r="F512" s="664" t="s">
        <v>6689</v>
      </c>
      <c r="G512" s="663" t="s">
        <v>5850</v>
      </c>
      <c r="H512" s="663" t="s">
        <v>5851</v>
      </c>
      <c r="I512" s="665">
        <v>127.05</v>
      </c>
      <c r="J512" s="665">
        <v>5</v>
      </c>
      <c r="K512" s="666">
        <v>635.25</v>
      </c>
    </row>
    <row r="513" spans="1:11" ht="14.4" customHeight="1" x14ac:dyDescent="0.3">
      <c r="A513" s="661" t="s">
        <v>595</v>
      </c>
      <c r="B513" s="662" t="s">
        <v>3182</v>
      </c>
      <c r="C513" s="663" t="s">
        <v>611</v>
      </c>
      <c r="D513" s="664" t="s">
        <v>3186</v>
      </c>
      <c r="E513" s="663" t="s">
        <v>6688</v>
      </c>
      <c r="F513" s="664" t="s">
        <v>6689</v>
      </c>
      <c r="G513" s="663" t="s">
        <v>5854</v>
      </c>
      <c r="H513" s="663" t="s">
        <v>5855</v>
      </c>
      <c r="I513" s="665">
        <v>17.98</v>
      </c>
      <c r="J513" s="665">
        <v>50</v>
      </c>
      <c r="K513" s="666">
        <v>899</v>
      </c>
    </row>
    <row r="514" spans="1:11" ht="14.4" customHeight="1" x14ac:dyDescent="0.3">
      <c r="A514" s="661" t="s">
        <v>595</v>
      </c>
      <c r="B514" s="662" t="s">
        <v>3182</v>
      </c>
      <c r="C514" s="663" t="s">
        <v>611</v>
      </c>
      <c r="D514" s="664" t="s">
        <v>3186</v>
      </c>
      <c r="E514" s="663" t="s">
        <v>6688</v>
      </c>
      <c r="F514" s="664" t="s">
        <v>6689</v>
      </c>
      <c r="G514" s="663" t="s">
        <v>5858</v>
      </c>
      <c r="H514" s="663" t="s">
        <v>5859</v>
      </c>
      <c r="I514" s="665">
        <v>12.1</v>
      </c>
      <c r="J514" s="665">
        <v>70</v>
      </c>
      <c r="K514" s="666">
        <v>847</v>
      </c>
    </row>
    <row r="515" spans="1:11" ht="14.4" customHeight="1" x14ac:dyDescent="0.3">
      <c r="A515" s="661" t="s">
        <v>595</v>
      </c>
      <c r="B515" s="662" t="s">
        <v>3182</v>
      </c>
      <c r="C515" s="663" t="s">
        <v>611</v>
      </c>
      <c r="D515" s="664" t="s">
        <v>3186</v>
      </c>
      <c r="E515" s="663" t="s">
        <v>6688</v>
      </c>
      <c r="F515" s="664" t="s">
        <v>6689</v>
      </c>
      <c r="G515" s="663" t="s">
        <v>5860</v>
      </c>
      <c r="H515" s="663" t="s">
        <v>5861</v>
      </c>
      <c r="I515" s="665">
        <v>2.5124999999999997</v>
      </c>
      <c r="J515" s="665">
        <v>400</v>
      </c>
      <c r="K515" s="666">
        <v>1005</v>
      </c>
    </row>
    <row r="516" spans="1:11" ht="14.4" customHeight="1" x14ac:dyDescent="0.3">
      <c r="A516" s="661" t="s">
        <v>595</v>
      </c>
      <c r="B516" s="662" t="s">
        <v>3182</v>
      </c>
      <c r="C516" s="663" t="s">
        <v>611</v>
      </c>
      <c r="D516" s="664" t="s">
        <v>3186</v>
      </c>
      <c r="E516" s="663" t="s">
        <v>6688</v>
      </c>
      <c r="F516" s="664" t="s">
        <v>6689</v>
      </c>
      <c r="G516" s="663" t="s">
        <v>5872</v>
      </c>
      <c r="H516" s="663" t="s">
        <v>5873</v>
      </c>
      <c r="I516" s="665">
        <v>21.24</v>
      </c>
      <c r="J516" s="665">
        <v>100</v>
      </c>
      <c r="K516" s="666">
        <v>2124</v>
      </c>
    </row>
    <row r="517" spans="1:11" ht="14.4" customHeight="1" x14ac:dyDescent="0.3">
      <c r="A517" s="661" t="s">
        <v>595</v>
      </c>
      <c r="B517" s="662" t="s">
        <v>3182</v>
      </c>
      <c r="C517" s="663" t="s">
        <v>611</v>
      </c>
      <c r="D517" s="664" t="s">
        <v>3186</v>
      </c>
      <c r="E517" s="663" t="s">
        <v>6688</v>
      </c>
      <c r="F517" s="664" t="s">
        <v>6689</v>
      </c>
      <c r="G517" s="663" t="s">
        <v>5874</v>
      </c>
      <c r="H517" s="663" t="s">
        <v>5875</v>
      </c>
      <c r="I517" s="665">
        <v>21.23</v>
      </c>
      <c r="J517" s="665">
        <v>30</v>
      </c>
      <c r="K517" s="666">
        <v>636.9</v>
      </c>
    </row>
    <row r="518" spans="1:11" ht="14.4" customHeight="1" x14ac:dyDescent="0.3">
      <c r="A518" s="661" t="s">
        <v>595</v>
      </c>
      <c r="B518" s="662" t="s">
        <v>3182</v>
      </c>
      <c r="C518" s="663" t="s">
        <v>611</v>
      </c>
      <c r="D518" s="664" t="s">
        <v>3186</v>
      </c>
      <c r="E518" s="663" t="s">
        <v>6688</v>
      </c>
      <c r="F518" s="664" t="s">
        <v>6689</v>
      </c>
      <c r="G518" s="663" t="s">
        <v>6245</v>
      </c>
      <c r="H518" s="663" t="s">
        <v>6246</v>
      </c>
      <c r="I518" s="665">
        <v>0.48</v>
      </c>
      <c r="J518" s="665">
        <v>100</v>
      </c>
      <c r="K518" s="666">
        <v>48</v>
      </c>
    </row>
    <row r="519" spans="1:11" ht="14.4" customHeight="1" x14ac:dyDescent="0.3">
      <c r="A519" s="661" t="s">
        <v>595</v>
      </c>
      <c r="B519" s="662" t="s">
        <v>3182</v>
      </c>
      <c r="C519" s="663" t="s">
        <v>611</v>
      </c>
      <c r="D519" s="664" t="s">
        <v>3186</v>
      </c>
      <c r="E519" s="663" t="s">
        <v>6688</v>
      </c>
      <c r="F519" s="664" t="s">
        <v>6689</v>
      </c>
      <c r="G519" s="663" t="s">
        <v>6088</v>
      </c>
      <c r="H519" s="663" t="s">
        <v>6089</v>
      </c>
      <c r="I519" s="665">
        <v>2.2875000000000001</v>
      </c>
      <c r="J519" s="665">
        <v>350</v>
      </c>
      <c r="K519" s="666">
        <v>800.5</v>
      </c>
    </row>
    <row r="520" spans="1:11" ht="14.4" customHeight="1" x14ac:dyDescent="0.3">
      <c r="A520" s="661" t="s">
        <v>595</v>
      </c>
      <c r="B520" s="662" t="s">
        <v>3182</v>
      </c>
      <c r="C520" s="663" t="s">
        <v>611</v>
      </c>
      <c r="D520" s="664" t="s">
        <v>3186</v>
      </c>
      <c r="E520" s="663" t="s">
        <v>6688</v>
      </c>
      <c r="F520" s="664" t="s">
        <v>6689</v>
      </c>
      <c r="G520" s="663" t="s">
        <v>6247</v>
      </c>
      <c r="H520" s="663" t="s">
        <v>6248</v>
      </c>
      <c r="I520" s="665">
        <v>9.5</v>
      </c>
      <c r="J520" s="665">
        <v>1</v>
      </c>
      <c r="K520" s="666">
        <v>9.5</v>
      </c>
    </row>
    <row r="521" spans="1:11" ht="14.4" customHeight="1" x14ac:dyDescent="0.3">
      <c r="A521" s="661" t="s">
        <v>595</v>
      </c>
      <c r="B521" s="662" t="s">
        <v>3182</v>
      </c>
      <c r="C521" s="663" t="s">
        <v>611</v>
      </c>
      <c r="D521" s="664" t="s">
        <v>3186</v>
      </c>
      <c r="E521" s="663" t="s">
        <v>6688</v>
      </c>
      <c r="F521" s="664" t="s">
        <v>6689</v>
      </c>
      <c r="G521" s="663" t="s">
        <v>6249</v>
      </c>
      <c r="H521" s="663" t="s">
        <v>6250</v>
      </c>
      <c r="I521" s="665">
        <v>9.5</v>
      </c>
      <c r="J521" s="665">
        <v>1</v>
      </c>
      <c r="K521" s="666">
        <v>9.5</v>
      </c>
    </row>
    <row r="522" spans="1:11" ht="14.4" customHeight="1" x14ac:dyDescent="0.3">
      <c r="A522" s="661" t="s">
        <v>595</v>
      </c>
      <c r="B522" s="662" t="s">
        <v>3182</v>
      </c>
      <c r="C522" s="663" t="s">
        <v>611</v>
      </c>
      <c r="D522" s="664" t="s">
        <v>3186</v>
      </c>
      <c r="E522" s="663" t="s">
        <v>6688</v>
      </c>
      <c r="F522" s="664" t="s">
        <v>6689</v>
      </c>
      <c r="G522" s="663" t="s">
        <v>6251</v>
      </c>
      <c r="H522" s="663" t="s">
        <v>6252</v>
      </c>
      <c r="I522" s="665">
        <v>669.8</v>
      </c>
      <c r="J522" s="665">
        <v>1</v>
      </c>
      <c r="K522" s="666">
        <v>669.8</v>
      </c>
    </row>
    <row r="523" spans="1:11" ht="14.4" customHeight="1" x14ac:dyDescent="0.3">
      <c r="A523" s="661" t="s">
        <v>595</v>
      </c>
      <c r="B523" s="662" t="s">
        <v>3182</v>
      </c>
      <c r="C523" s="663" t="s">
        <v>611</v>
      </c>
      <c r="D523" s="664" t="s">
        <v>3186</v>
      </c>
      <c r="E523" s="663" t="s">
        <v>6688</v>
      </c>
      <c r="F523" s="664" t="s">
        <v>6689</v>
      </c>
      <c r="G523" s="663" t="s">
        <v>6253</v>
      </c>
      <c r="H523" s="663" t="s">
        <v>6254</v>
      </c>
      <c r="I523" s="665">
        <v>352.69</v>
      </c>
      <c r="J523" s="665">
        <v>1</v>
      </c>
      <c r="K523" s="666">
        <v>352.69</v>
      </c>
    </row>
    <row r="524" spans="1:11" ht="14.4" customHeight="1" x14ac:dyDescent="0.3">
      <c r="A524" s="661" t="s">
        <v>595</v>
      </c>
      <c r="B524" s="662" t="s">
        <v>3182</v>
      </c>
      <c r="C524" s="663" t="s">
        <v>611</v>
      </c>
      <c r="D524" s="664" t="s">
        <v>3186</v>
      </c>
      <c r="E524" s="663" t="s">
        <v>6688</v>
      </c>
      <c r="F524" s="664" t="s">
        <v>6689</v>
      </c>
      <c r="G524" s="663" t="s">
        <v>6255</v>
      </c>
      <c r="H524" s="663" t="s">
        <v>6256</v>
      </c>
      <c r="I524" s="665">
        <v>181.5</v>
      </c>
      <c r="J524" s="665">
        <v>10</v>
      </c>
      <c r="K524" s="666">
        <v>1815</v>
      </c>
    </row>
    <row r="525" spans="1:11" ht="14.4" customHeight="1" x14ac:dyDescent="0.3">
      <c r="A525" s="661" t="s">
        <v>595</v>
      </c>
      <c r="B525" s="662" t="s">
        <v>3182</v>
      </c>
      <c r="C525" s="663" t="s">
        <v>611</v>
      </c>
      <c r="D525" s="664" t="s">
        <v>3186</v>
      </c>
      <c r="E525" s="663" t="s">
        <v>6688</v>
      </c>
      <c r="F525" s="664" t="s">
        <v>6689</v>
      </c>
      <c r="G525" s="663" t="s">
        <v>6257</v>
      </c>
      <c r="H525" s="663" t="s">
        <v>6258</v>
      </c>
      <c r="I525" s="665">
        <v>379.29</v>
      </c>
      <c r="J525" s="665">
        <v>1</v>
      </c>
      <c r="K525" s="666">
        <v>379.29</v>
      </c>
    </row>
    <row r="526" spans="1:11" ht="14.4" customHeight="1" x14ac:dyDescent="0.3">
      <c r="A526" s="661" t="s">
        <v>595</v>
      </c>
      <c r="B526" s="662" t="s">
        <v>3182</v>
      </c>
      <c r="C526" s="663" t="s">
        <v>611</v>
      </c>
      <c r="D526" s="664" t="s">
        <v>3186</v>
      </c>
      <c r="E526" s="663" t="s">
        <v>6688</v>
      </c>
      <c r="F526" s="664" t="s">
        <v>6689</v>
      </c>
      <c r="G526" s="663" t="s">
        <v>6259</v>
      </c>
      <c r="H526" s="663" t="s">
        <v>6260</v>
      </c>
      <c r="I526" s="665">
        <v>121</v>
      </c>
      <c r="J526" s="665">
        <v>1</v>
      </c>
      <c r="K526" s="666">
        <v>121</v>
      </c>
    </row>
    <row r="527" spans="1:11" ht="14.4" customHeight="1" x14ac:dyDescent="0.3">
      <c r="A527" s="661" t="s">
        <v>595</v>
      </c>
      <c r="B527" s="662" t="s">
        <v>3182</v>
      </c>
      <c r="C527" s="663" t="s">
        <v>611</v>
      </c>
      <c r="D527" s="664" t="s">
        <v>3186</v>
      </c>
      <c r="E527" s="663" t="s">
        <v>6702</v>
      </c>
      <c r="F527" s="664" t="s">
        <v>6703</v>
      </c>
      <c r="G527" s="663" t="s">
        <v>6261</v>
      </c>
      <c r="H527" s="663" t="s">
        <v>6262</v>
      </c>
      <c r="I527" s="665">
        <v>24.73</v>
      </c>
      <c r="J527" s="665">
        <v>72</v>
      </c>
      <c r="K527" s="666">
        <v>1780.2</v>
      </c>
    </row>
    <row r="528" spans="1:11" ht="14.4" customHeight="1" x14ac:dyDescent="0.3">
      <c r="A528" s="661" t="s">
        <v>595</v>
      </c>
      <c r="B528" s="662" t="s">
        <v>3182</v>
      </c>
      <c r="C528" s="663" t="s">
        <v>611</v>
      </c>
      <c r="D528" s="664" t="s">
        <v>3186</v>
      </c>
      <c r="E528" s="663" t="s">
        <v>6702</v>
      </c>
      <c r="F528" s="664" t="s">
        <v>6703</v>
      </c>
      <c r="G528" s="663" t="s">
        <v>6263</v>
      </c>
      <c r="H528" s="663" t="s">
        <v>6264</v>
      </c>
      <c r="I528" s="665">
        <v>27.26</v>
      </c>
      <c r="J528" s="665">
        <v>72</v>
      </c>
      <c r="K528" s="666">
        <v>1962.72</v>
      </c>
    </row>
    <row r="529" spans="1:11" ht="14.4" customHeight="1" x14ac:dyDescent="0.3">
      <c r="A529" s="661" t="s">
        <v>595</v>
      </c>
      <c r="B529" s="662" t="s">
        <v>3182</v>
      </c>
      <c r="C529" s="663" t="s">
        <v>611</v>
      </c>
      <c r="D529" s="664" t="s">
        <v>3186</v>
      </c>
      <c r="E529" s="663" t="s">
        <v>6702</v>
      </c>
      <c r="F529" s="664" t="s">
        <v>6703</v>
      </c>
      <c r="G529" s="663" t="s">
        <v>6265</v>
      </c>
      <c r="H529" s="663" t="s">
        <v>6266</v>
      </c>
      <c r="I529" s="665">
        <v>41.81</v>
      </c>
      <c r="J529" s="665">
        <v>36</v>
      </c>
      <c r="K529" s="666">
        <v>1505.12</v>
      </c>
    </row>
    <row r="530" spans="1:11" ht="14.4" customHeight="1" x14ac:dyDescent="0.3">
      <c r="A530" s="661" t="s">
        <v>595</v>
      </c>
      <c r="B530" s="662" t="s">
        <v>3182</v>
      </c>
      <c r="C530" s="663" t="s">
        <v>611</v>
      </c>
      <c r="D530" s="664" t="s">
        <v>3186</v>
      </c>
      <c r="E530" s="663" t="s">
        <v>6702</v>
      </c>
      <c r="F530" s="664" t="s">
        <v>6703</v>
      </c>
      <c r="G530" s="663" t="s">
        <v>6267</v>
      </c>
      <c r="H530" s="663" t="s">
        <v>6268</v>
      </c>
      <c r="I530" s="665">
        <v>35.299999999999997</v>
      </c>
      <c r="J530" s="665">
        <v>36</v>
      </c>
      <c r="K530" s="666">
        <v>1270.98</v>
      </c>
    </row>
    <row r="531" spans="1:11" ht="14.4" customHeight="1" x14ac:dyDescent="0.3">
      <c r="A531" s="661" t="s">
        <v>595</v>
      </c>
      <c r="B531" s="662" t="s">
        <v>3182</v>
      </c>
      <c r="C531" s="663" t="s">
        <v>611</v>
      </c>
      <c r="D531" s="664" t="s">
        <v>3186</v>
      </c>
      <c r="E531" s="663" t="s">
        <v>6702</v>
      </c>
      <c r="F531" s="664" t="s">
        <v>6703</v>
      </c>
      <c r="G531" s="663" t="s">
        <v>6269</v>
      </c>
      <c r="H531" s="663" t="s">
        <v>6270</v>
      </c>
      <c r="I531" s="665">
        <v>50.12</v>
      </c>
      <c r="J531" s="665">
        <v>36</v>
      </c>
      <c r="K531" s="666">
        <v>1804.21</v>
      </c>
    </row>
    <row r="532" spans="1:11" ht="14.4" customHeight="1" x14ac:dyDescent="0.3">
      <c r="A532" s="661" t="s">
        <v>595</v>
      </c>
      <c r="B532" s="662" t="s">
        <v>3182</v>
      </c>
      <c r="C532" s="663" t="s">
        <v>611</v>
      </c>
      <c r="D532" s="664" t="s">
        <v>3186</v>
      </c>
      <c r="E532" s="663" t="s">
        <v>6702</v>
      </c>
      <c r="F532" s="664" t="s">
        <v>6703</v>
      </c>
      <c r="G532" s="663" t="s">
        <v>6271</v>
      </c>
      <c r="H532" s="663" t="s">
        <v>6272</v>
      </c>
      <c r="I532" s="665">
        <v>29.65</v>
      </c>
      <c r="J532" s="665">
        <v>144</v>
      </c>
      <c r="K532" s="666">
        <v>4269.72</v>
      </c>
    </row>
    <row r="533" spans="1:11" ht="14.4" customHeight="1" x14ac:dyDescent="0.3">
      <c r="A533" s="661" t="s">
        <v>595</v>
      </c>
      <c r="B533" s="662" t="s">
        <v>3182</v>
      </c>
      <c r="C533" s="663" t="s">
        <v>611</v>
      </c>
      <c r="D533" s="664" t="s">
        <v>3186</v>
      </c>
      <c r="E533" s="663" t="s">
        <v>6694</v>
      </c>
      <c r="F533" s="664" t="s">
        <v>6695</v>
      </c>
      <c r="G533" s="663" t="s">
        <v>5940</v>
      </c>
      <c r="H533" s="663" t="s">
        <v>5941</v>
      </c>
      <c r="I533" s="665">
        <v>0.30333333333333329</v>
      </c>
      <c r="J533" s="665">
        <v>600</v>
      </c>
      <c r="K533" s="666">
        <v>182</v>
      </c>
    </row>
    <row r="534" spans="1:11" ht="14.4" customHeight="1" x14ac:dyDescent="0.3">
      <c r="A534" s="661" t="s">
        <v>595</v>
      </c>
      <c r="B534" s="662" t="s">
        <v>3182</v>
      </c>
      <c r="C534" s="663" t="s">
        <v>611</v>
      </c>
      <c r="D534" s="664" t="s">
        <v>3186</v>
      </c>
      <c r="E534" s="663" t="s">
        <v>6694</v>
      </c>
      <c r="F534" s="664" t="s">
        <v>6695</v>
      </c>
      <c r="G534" s="663" t="s">
        <v>5944</v>
      </c>
      <c r="H534" s="663" t="s">
        <v>5945</v>
      </c>
      <c r="I534" s="665">
        <v>0.48</v>
      </c>
      <c r="J534" s="665">
        <v>200</v>
      </c>
      <c r="K534" s="666">
        <v>96</v>
      </c>
    </row>
    <row r="535" spans="1:11" ht="14.4" customHeight="1" x14ac:dyDescent="0.3">
      <c r="A535" s="661" t="s">
        <v>595</v>
      </c>
      <c r="B535" s="662" t="s">
        <v>3182</v>
      </c>
      <c r="C535" s="663" t="s">
        <v>611</v>
      </c>
      <c r="D535" s="664" t="s">
        <v>3186</v>
      </c>
      <c r="E535" s="663" t="s">
        <v>6694</v>
      </c>
      <c r="F535" s="664" t="s">
        <v>6695</v>
      </c>
      <c r="G535" s="663" t="s">
        <v>5946</v>
      </c>
      <c r="H535" s="663" t="s">
        <v>5947</v>
      </c>
      <c r="I535" s="665">
        <v>0.48</v>
      </c>
      <c r="J535" s="665">
        <v>300</v>
      </c>
      <c r="K535" s="666">
        <v>144</v>
      </c>
    </row>
    <row r="536" spans="1:11" ht="14.4" customHeight="1" x14ac:dyDescent="0.3">
      <c r="A536" s="661" t="s">
        <v>595</v>
      </c>
      <c r="B536" s="662" t="s">
        <v>3182</v>
      </c>
      <c r="C536" s="663" t="s">
        <v>611</v>
      </c>
      <c r="D536" s="664" t="s">
        <v>3186</v>
      </c>
      <c r="E536" s="663" t="s">
        <v>6694</v>
      </c>
      <c r="F536" s="664" t="s">
        <v>6695</v>
      </c>
      <c r="G536" s="663" t="s">
        <v>5948</v>
      </c>
      <c r="H536" s="663" t="s">
        <v>5949</v>
      </c>
      <c r="I536" s="665">
        <v>1.7949999999999999</v>
      </c>
      <c r="J536" s="665">
        <v>700</v>
      </c>
      <c r="K536" s="666">
        <v>1254</v>
      </c>
    </row>
    <row r="537" spans="1:11" ht="14.4" customHeight="1" x14ac:dyDescent="0.3">
      <c r="A537" s="661" t="s">
        <v>595</v>
      </c>
      <c r="B537" s="662" t="s">
        <v>3182</v>
      </c>
      <c r="C537" s="663" t="s">
        <v>611</v>
      </c>
      <c r="D537" s="664" t="s">
        <v>3186</v>
      </c>
      <c r="E537" s="663" t="s">
        <v>6694</v>
      </c>
      <c r="F537" s="664" t="s">
        <v>6695</v>
      </c>
      <c r="G537" s="663" t="s">
        <v>5950</v>
      </c>
      <c r="H537" s="663" t="s">
        <v>5951</v>
      </c>
      <c r="I537" s="665">
        <v>1.8</v>
      </c>
      <c r="J537" s="665">
        <v>600</v>
      </c>
      <c r="K537" s="666">
        <v>1080</v>
      </c>
    </row>
    <row r="538" spans="1:11" ht="14.4" customHeight="1" x14ac:dyDescent="0.3">
      <c r="A538" s="661" t="s">
        <v>595</v>
      </c>
      <c r="B538" s="662" t="s">
        <v>3182</v>
      </c>
      <c r="C538" s="663" t="s">
        <v>611</v>
      </c>
      <c r="D538" s="664" t="s">
        <v>3186</v>
      </c>
      <c r="E538" s="663" t="s">
        <v>6696</v>
      </c>
      <c r="F538" s="664" t="s">
        <v>6697</v>
      </c>
      <c r="G538" s="663" t="s">
        <v>6273</v>
      </c>
      <c r="H538" s="663" t="s">
        <v>6274</v>
      </c>
      <c r="I538" s="665">
        <v>2.44</v>
      </c>
      <c r="J538" s="665">
        <v>2000</v>
      </c>
      <c r="K538" s="666">
        <v>4884.28</v>
      </c>
    </row>
    <row r="539" spans="1:11" ht="14.4" customHeight="1" x14ac:dyDescent="0.3">
      <c r="A539" s="661" t="s">
        <v>595</v>
      </c>
      <c r="B539" s="662" t="s">
        <v>3182</v>
      </c>
      <c r="C539" s="663" t="s">
        <v>611</v>
      </c>
      <c r="D539" s="664" t="s">
        <v>3186</v>
      </c>
      <c r="E539" s="663" t="s">
        <v>6696</v>
      </c>
      <c r="F539" s="664" t="s">
        <v>6697</v>
      </c>
      <c r="G539" s="663" t="s">
        <v>6275</v>
      </c>
      <c r="H539" s="663" t="s">
        <v>6276</v>
      </c>
      <c r="I539" s="665">
        <v>10.55</v>
      </c>
      <c r="J539" s="665">
        <v>160</v>
      </c>
      <c r="K539" s="666">
        <v>1688.2</v>
      </c>
    </row>
    <row r="540" spans="1:11" ht="14.4" customHeight="1" x14ac:dyDescent="0.3">
      <c r="A540" s="661" t="s">
        <v>595</v>
      </c>
      <c r="B540" s="662" t="s">
        <v>3182</v>
      </c>
      <c r="C540" s="663" t="s">
        <v>611</v>
      </c>
      <c r="D540" s="664" t="s">
        <v>3186</v>
      </c>
      <c r="E540" s="663" t="s">
        <v>6696</v>
      </c>
      <c r="F540" s="664" t="s">
        <v>6697</v>
      </c>
      <c r="G540" s="663" t="s">
        <v>5952</v>
      </c>
      <c r="H540" s="663" t="s">
        <v>5953</v>
      </c>
      <c r="I540" s="665">
        <v>0.71</v>
      </c>
      <c r="J540" s="665">
        <v>4000</v>
      </c>
      <c r="K540" s="666">
        <v>2840</v>
      </c>
    </row>
    <row r="541" spans="1:11" ht="14.4" customHeight="1" x14ac:dyDescent="0.3">
      <c r="A541" s="661" t="s">
        <v>595</v>
      </c>
      <c r="B541" s="662" t="s">
        <v>3182</v>
      </c>
      <c r="C541" s="663" t="s">
        <v>611</v>
      </c>
      <c r="D541" s="664" t="s">
        <v>3186</v>
      </c>
      <c r="E541" s="663" t="s">
        <v>6696</v>
      </c>
      <c r="F541" s="664" t="s">
        <v>6697</v>
      </c>
      <c r="G541" s="663" t="s">
        <v>6277</v>
      </c>
      <c r="H541" s="663" t="s">
        <v>6278</v>
      </c>
      <c r="I541" s="665">
        <v>0.71</v>
      </c>
      <c r="J541" s="665">
        <v>1080</v>
      </c>
      <c r="K541" s="666">
        <v>766.8</v>
      </c>
    </row>
    <row r="542" spans="1:11" ht="14.4" customHeight="1" x14ac:dyDescent="0.3">
      <c r="A542" s="661" t="s">
        <v>595</v>
      </c>
      <c r="B542" s="662" t="s">
        <v>3182</v>
      </c>
      <c r="C542" s="663" t="s">
        <v>611</v>
      </c>
      <c r="D542" s="664" t="s">
        <v>3186</v>
      </c>
      <c r="E542" s="663" t="s">
        <v>6696</v>
      </c>
      <c r="F542" s="664" t="s">
        <v>6697</v>
      </c>
      <c r="G542" s="663" t="s">
        <v>6196</v>
      </c>
      <c r="H542" s="663" t="s">
        <v>6197</v>
      </c>
      <c r="I542" s="665">
        <v>0.71</v>
      </c>
      <c r="J542" s="665">
        <v>1000</v>
      </c>
      <c r="K542" s="666">
        <v>710</v>
      </c>
    </row>
    <row r="543" spans="1:11" ht="14.4" customHeight="1" x14ac:dyDescent="0.3">
      <c r="A543" s="661" t="s">
        <v>595</v>
      </c>
      <c r="B543" s="662" t="s">
        <v>3182</v>
      </c>
      <c r="C543" s="663" t="s">
        <v>611</v>
      </c>
      <c r="D543" s="664" t="s">
        <v>3186</v>
      </c>
      <c r="E543" s="663" t="s">
        <v>6696</v>
      </c>
      <c r="F543" s="664" t="s">
        <v>6697</v>
      </c>
      <c r="G543" s="663" t="s">
        <v>5954</v>
      </c>
      <c r="H543" s="663" t="s">
        <v>5955</v>
      </c>
      <c r="I543" s="665">
        <v>0.71</v>
      </c>
      <c r="J543" s="665">
        <v>13400</v>
      </c>
      <c r="K543" s="666">
        <v>9514</v>
      </c>
    </row>
    <row r="544" spans="1:11" ht="14.4" customHeight="1" x14ac:dyDescent="0.3">
      <c r="A544" s="661" t="s">
        <v>595</v>
      </c>
      <c r="B544" s="662" t="s">
        <v>3182</v>
      </c>
      <c r="C544" s="663" t="s">
        <v>614</v>
      </c>
      <c r="D544" s="664" t="s">
        <v>3187</v>
      </c>
      <c r="E544" s="663" t="s">
        <v>6686</v>
      </c>
      <c r="F544" s="664" t="s">
        <v>6687</v>
      </c>
      <c r="G544" s="663" t="s">
        <v>6279</v>
      </c>
      <c r="H544" s="663" t="s">
        <v>6280</v>
      </c>
      <c r="I544" s="665">
        <v>4.7649999999999997</v>
      </c>
      <c r="J544" s="665">
        <v>240</v>
      </c>
      <c r="K544" s="666">
        <v>1145.7</v>
      </c>
    </row>
    <row r="545" spans="1:11" ht="14.4" customHeight="1" x14ac:dyDescent="0.3">
      <c r="A545" s="661" t="s">
        <v>595</v>
      </c>
      <c r="B545" s="662" t="s">
        <v>3182</v>
      </c>
      <c r="C545" s="663" t="s">
        <v>614</v>
      </c>
      <c r="D545" s="664" t="s">
        <v>3187</v>
      </c>
      <c r="E545" s="663" t="s">
        <v>6686</v>
      </c>
      <c r="F545" s="664" t="s">
        <v>6687</v>
      </c>
      <c r="G545" s="663" t="s">
        <v>5969</v>
      </c>
      <c r="H545" s="663" t="s">
        <v>5970</v>
      </c>
      <c r="I545" s="665">
        <v>2.4600000000000004</v>
      </c>
      <c r="J545" s="665">
        <v>80</v>
      </c>
      <c r="K545" s="666">
        <v>197.60000000000002</v>
      </c>
    </row>
    <row r="546" spans="1:11" ht="14.4" customHeight="1" x14ac:dyDescent="0.3">
      <c r="A546" s="661" t="s">
        <v>595</v>
      </c>
      <c r="B546" s="662" t="s">
        <v>3182</v>
      </c>
      <c r="C546" s="663" t="s">
        <v>614</v>
      </c>
      <c r="D546" s="664" t="s">
        <v>3187</v>
      </c>
      <c r="E546" s="663" t="s">
        <v>6686</v>
      </c>
      <c r="F546" s="664" t="s">
        <v>6687</v>
      </c>
      <c r="G546" s="663" t="s">
        <v>5971</v>
      </c>
      <c r="H546" s="663" t="s">
        <v>5972</v>
      </c>
      <c r="I546" s="665">
        <v>3.1566666666666667</v>
      </c>
      <c r="J546" s="665">
        <v>80</v>
      </c>
      <c r="K546" s="666">
        <v>254.8</v>
      </c>
    </row>
    <row r="547" spans="1:11" ht="14.4" customHeight="1" x14ac:dyDescent="0.3">
      <c r="A547" s="661" t="s">
        <v>595</v>
      </c>
      <c r="B547" s="662" t="s">
        <v>3182</v>
      </c>
      <c r="C547" s="663" t="s">
        <v>614</v>
      </c>
      <c r="D547" s="664" t="s">
        <v>3187</v>
      </c>
      <c r="E547" s="663" t="s">
        <v>6686</v>
      </c>
      <c r="F547" s="664" t="s">
        <v>6687</v>
      </c>
      <c r="G547" s="663" t="s">
        <v>5690</v>
      </c>
      <c r="H547" s="663" t="s">
        <v>5691</v>
      </c>
      <c r="I547" s="665">
        <v>3.8433333333333333</v>
      </c>
      <c r="J547" s="665">
        <v>60</v>
      </c>
      <c r="K547" s="666">
        <v>230.6</v>
      </c>
    </row>
    <row r="548" spans="1:11" ht="14.4" customHeight="1" x14ac:dyDescent="0.3">
      <c r="A548" s="661" t="s">
        <v>595</v>
      </c>
      <c r="B548" s="662" t="s">
        <v>3182</v>
      </c>
      <c r="C548" s="663" t="s">
        <v>614</v>
      </c>
      <c r="D548" s="664" t="s">
        <v>3187</v>
      </c>
      <c r="E548" s="663" t="s">
        <v>6686</v>
      </c>
      <c r="F548" s="664" t="s">
        <v>6687</v>
      </c>
      <c r="G548" s="663" t="s">
        <v>6204</v>
      </c>
      <c r="H548" s="663" t="s">
        <v>6205</v>
      </c>
      <c r="I548" s="665">
        <v>124.45</v>
      </c>
      <c r="J548" s="665">
        <v>1</v>
      </c>
      <c r="K548" s="666">
        <v>124.45</v>
      </c>
    </row>
    <row r="549" spans="1:11" ht="14.4" customHeight="1" x14ac:dyDescent="0.3">
      <c r="A549" s="661" t="s">
        <v>595</v>
      </c>
      <c r="B549" s="662" t="s">
        <v>3182</v>
      </c>
      <c r="C549" s="663" t="s">
        <v>614</v>
      </c>
      <c r="D549" s="664" t="s">
        <v>3187</v>
      </c>
      <c r="E549" s="663" t="s">
        <v>6686</v>
      </c>
      <c r="F549" s="664" t="s">
        <v>6687</v>
      </c>
      <c r="G549" s="663" t="s">
        <v>5696</v>
      </c>
      <c r="H549" s="663" t="s">
        <v>5697</v>
      </c>
      <c r="I549" s="665">
        <v>0.41333333333333333</v>
      </c>
      <c r="J549" s="665">
        <v>9000</v>
      </c>
      <c r="K549" s="666">
        <v>3720</v>
      </c>
    </row>
    <row r="550" spans="1:11" ht="14.4" customHeight="1" x14ac:dyDescent="0.3">
      <c r="A550" s="661" t="s">
        <v>595</v>
      </c>
      <c r="B550" s="662" t="s">
        <v>3182</v>
      </c>
      <c r="C550" s="663" t="s">
        <v>614</v>
      </c>
      <c r="D550" s="664" t="s">
        <v>3187</v>
      </c>
      <c r="E550" s="663" t="s">
        <v>6686</v>
      </c>
      <c r="F550" s="664" t="s">
        <v>6687</v>
      </c>
      <c r="G550" s="663" t="s">
        <v>5698</v>
      </c>
      <c r="H550" s="663" t="s">
        <v>5699</v>
      </c>
      <c r="I550" s="665">
        <v>28.32</v>
      </c>
      <c r="J550" s="665">
        <v>252</v>
      </c>
      <c r="K550" s="666">
        <v>7109.6399999999994</v>
      </c>
    </row>
    <row r="551" spans="1:11" ht="14.4" customHeight="1" x14ac:dyDescent="0.3">
      <c r="A551" s="661" t="s">
        <v>595</v>
      </c>
      <c r="B551" s="662" t="s">
        <v>3182</v>
      </c>
      <c r="C551" s="663" t="s">
        <v>614</v>
      </c>
      <c r="D551" s="664" t="s">
        <v>3187</v>
      </c>
      <c r="E551" s="663" t="s">
        <v>6686</v>
      </c>
      <c r="F551" s="664" t="s">
        <v>6687</v>
      </c>
      <c r="G551" s="663" t="s">
        <v>6281</v>
      </c>
      <c r="H551" s="663" t="s">
        <v>6282</v>
      </c>
      <c r="I551" s="665">
        <v>3.9666666666666668</v>
      </c>
      <c r="J551" s="665">
        <v>300</v>
      </c>
      <c r="K551" s="666">
        <v>1190</v>
      </c>
    </row>
    <row r="552" spans="1:11" ht="14.4" customHeight="1" x14ac:dyDescent="0.3">
      <c r="A552" s="661" t="s">
        <v>595</v>
      </c>
      <c r="B552" s="662" t="s">
        <v>3182</v>
      </c>
      <c r="C552" s="663" t="s">
        <v>614</v>
      </c>
      <c r="D552" s="664" t="s">
        <v>3187</v>
      </c>
      <c r="E552" s="663" t="s">
        <v>6686</v>
      </c>
      <c r="F552" s="664" t="s">
        <v>6687</v>
      </c>
      <c r="G552" s="663" t="s">
        <v>6281</v>
      </c>
      <c r="H552" s="663" t="s">
        <v>6283</v>
      </c>
      <c r="I552" s="665">
        <v>4.1100000000000003</v>
      </c>
      <c r="J552" s="665">
        <v>100</v>
      </c>
      <c r="K552" s="666">
        <v>411</v>
      </c>
    </row>
    <row r="553" spans="1:11" ht="14.4" customHeight="1" x14ac:dyDescent="0.3">
      <c r="A553" s="661" t="s">
        <v>595</v>
      </c>
      <c r="B553" s="662" t="s">
        <v>3182</v>
      </c>
      <c r="C553" s="663" t="s">
        <v>614</v>
      </c>
      <c r="D553" s="664" t="s">
        <v>3187</v>
      </c>
      <c r="E553" s="663" t="s">
        <v>6686</v>
      </c>
      <c r="F553" s="664" t="s">
        <v>6687</v>
      </c>
      <c r="G553" s="663" t="s">
        <v>5702</v>
      </c>
      <c r="H553" s="663" t="s">
        <v>5703</v>
      </c>
      <c r="I553" s="665">
        <v>6.0925000000000011</v>
      </c>
      <c r="J553" s="665">
        <v>400</v>
      </c>
      <c r="K553" s="666">
        <v>2437</v>
      </c>
    </row>
    <row r="554" spans="1:11" ht="14.4" customHeight="1" x14ac:dyDescent="0.3">
      <c r="A554" s="661" t="s">
        <v>595</v>
      </c>
      <c r="B554" s="662" t="s">
        <v>3182</v>
      </c>
      <c r="C554" s="663" t="s">
        <v>614</v>
      </c>
      <c r="D554" s="664" t="s">
        <v>3187</v>
      </c>
      <c r="E554" s="663" t="s">
        <v>6686</v>
      </c>
      <c r="F554" s="664" t="s">
        <v>6687</v>
      </c>
      <c r="G554" s="663" t="s">
        <v>5702</v>
      </c>
      <c r="H554" s="663" t="s">
        <v>5704</v>
      </c>
      <c r="I554" s="665">
        <v>6.24</v>
      </c>
      <c r="J554" s="665">
        <v>90</v>
      </c>
      <c r="K554" s="666">
        <v>561.59999999999991</v>
      </c>
    </row>
    <row r="555" spans="1:11" ht="14.4" customHeight="1" x14ac:dyDescent="0.3">
      <c r="A555" s="661" t="s">
        <v>595</v>
      </c>
      <c r="B555" s="662" t="s">
        <v>3182</v>
      </c>
      <c r="C555" s="663" t="s">
        <v>614</v>
      </c>
      <c r="D555" s="664" t="s">
        <v>3187</v>
      </c>
      <c r="E555" s="663" t="s">
        <v>6686</v>
      </c>
      <c r="F555" s="664" t="s">
        <v>6687</v>
      </c>
      <c r="G555" s="663" t="s">
        <v>5980</v>
      </c>
      <c r="H555" s="663" t="s">
        <v>5981</v>
      </c>
      <c r="I555" s="665">
        <v>0.88</v>
      </c>
      <c r="J555" s="665">
        <v>6200</v>
      </c>
      <c r="K555" s="666">
        <v>5456</v>
      </c>
    </row>
    <row r="556" spans="1:11" ht="14.4" customHeight="1" x14ac:dyDescent="0.3">
      <c r="A556" s="661" t="s">
        <v>595</v>
      </c>
      <c r="B556" s="662" t="s">
        <v>3182</v>
      </c>
      <c r="C556" s="663" t="s">
        <v>614</v>
      </c>
      <c r="D556" s="664" t="s">
        <v>3187</v>
      </c>
      <c r="E556" s="663" t="s">
        <v>6686</v>
      </c>
      <c r="F556" s="664" t="s">
        <v>6687</v>
      </c>
      <c r="G556" s="663" t="s">
        <v>5980</v>
      </c>
      <c r="H556" s="663" t="s">
        <v>5982</v>
      </c>
      <c r="I556" s="665">
        <v>0.88</v>
      </c>
      <c r="J556" s="665">
        <v>3000</v>
      </c>
      <c r="K556" s="666">
        <v>2640</v>
      </c>
    </row>
    <row r="557" spans="1:11" ht="14.4" customHeight="1" x14ac:dyDescent="0.3">
      <c r="A557" s="661" t="s">
        <v>595</v>
      </c>
      <c r="B557" s="662" t="s">
        <v>3182</v>
      </c>
      <c r="C557" s="663" t="s">
        <v>614</v>
      </c>
      <c r="D557" s="664" t="s">
        <v>3187</v>
      </c>
      <c r="E557" s="663" t="s">
        <v>6686</v>
      </c>
      <c r="F557" s="664" t="s">
        <v>6687</v>
      </c>
      <c r="G557" s="663" t="s">
        <v>6135</v>
      </c>
      <c r="H557" s="663" t="s">
        <v>6136</v>
      </c>
      <c r="I557" s="665">
        <v>233.79500000000002</v>
      </c>
      <c r="J557" s="665">
        <v>10</v>
      </c>
      <c r="K557" s="666">
        <v>2337.9499999999998</v>
      </c>
    </row>
    <row r="558" spans="1:11" ht="14.4" customHeight="1" x14ac:dyDescent="0.3">
      <c r="A558" s="661" t="s">
        <v>595</v>
      </c>
      <c r="B558" s="662" t="s">
        <v>3182</v>
      </c>
      <c r="C558" s="663" t="s">
        <v>614</v>
      </c>
      <c r="D558" s="664" t="s">
        <v>3187</v>
      </c>
      <c r="E558" s="663" t="s">
        <v>6686</v>
      </c>
      <c r="F558" s="664" t="s">
        <v>6687</v>
      </c>
      <c r="G558" s="663" t="s">
        <v>5709</v>
      </c>
      <c r="H558" s="663" t="s">
        <v>5710</v>
      </c>
      <c r="I558" s="665">
        <v>30.177500000000002</v>
      </c>
      <c r="J558" s="665">
        <v>375</v>
      </c>
      <c r="K558" s="666">
        <v>11316.5</v>
      </c>
    </row>
    <row r="559" spans="1:11" ht="14.4" customHeight="1" x14ac:dyDescent="0.3">
      <c r="A559" s="661" t="s">
        <v>595</v>
      </c>
      <c r="B559" s="662" t="s">
        <v>3182</v>
      </c>
      <c r="C559" s="663" t="s">
        <v>614</v>
      </c>
      <c r="D559" s="664" t="s">
        <v>3187</v>
      </c>
      <c r="E559" s="663" t="s">
        <v>6686</v>
      </c>
      <c r="F559" s="664" t="s">
        <v>6687</v>
      </c>
      <c r="G559" s="663" t="s">
        <v>5711</v>
      </c>
      <c r="H559" s="663" t="s">
        <v>5712</v>
      </c>
      <c r="I559" s="665">
        <v>13.04</v>
      </c>
      <c r="J559" s="665">
        <v>70</v>
      </c>
      <c r="K559" s="666">
        <v>912.8</v>
      </c>
    </row>
    <row r="560" spans="1:11" ht="14.4" customHeight="1" x14ac:dyDescent="0.3">
      <c r="A560" s="661" t="s">
        <v>595</v>
      </c>
      <c r="B560" s="662" t="s">
        <v>3182</v>
      </c>
      <c r="C560" s="663" t="s">
        <v>614</v>
      </c>
      <c r="D560" s="664" t="s">
        <v>3187</v>
      </c>
      <c r="E560" s="663" t="s">
        <v>6686</v>
      </c>
      <c r="F560" s="664" t="s">
        <v>6687</v>
      </c>
      <c r="G560" s="663" t="s">
        <v>5711</v>
      </c>
      <c r="H560" s="663" t="s">
        <v>5713</v>
      </c>
      <c r="I560" s="665">
        <v>13.04</v>
      </c>
      <c r="J560" s="665">
        <v>90</v>
      </c>
      <c r="K560" s="666">
        <v>1173.5999999999999</v>
      </c>
    </row>
    <row r="561" spans="1:11" ht="14.4" customHeight="1" x14ac:dyDescent="0.3">
      <c r="A561" s="661" t="s">
        <v>595</v>
      </c>
      <c r="B561" s="662" t="s">
        <v>3182</v>
      </c>
      <c r="C561" s="663" t="s">
        <v>614</v>
      </c>
      <c r="D561" s="664" t="s">
        <v>3187</v>
      </c>
      <c r="E561" s="663" t="s">
        <v>6686</v>
      </c>
      <c r="F561" s="664" t="s">
        <v>6687</v>
      </c>
      <c r="G561" s="663" t="s">
        <v>5716</v>
      </c>
      <c r="H561" s="663" t="s">
        <v>5717</v>
      </c>
      <c r="I561" s="665">
        <v>109.31</v>
      </c>
      <c r="J561" s="665">
        <v>14</v>
      </c>
      <c r="K561" s="666">
        <v>1530.3200000000002</v>
      </c>
    </row>
    <row r="562" spans="1:11" ht="14.4" customHeight="1" x14ac:dyDescent="0.3">
      <c r="A562" s="661" t="s">
        <v>595</v>
      </c>
      <c r="B562" s="662" t="s">
        <v>3182</v>
      </c>
      <c r="C562" s="663" t="s">
        <v>614</v>
      </c>
      <c r="D562" s="664" t="s">
        <v>3187</v>
      </c>
      <c r="E562" s="663" t="s">
        <v>6686</v>
      </c>
      <c r="F562" s="664" t="s">
        <v>6687</v>
      </c>
      <c r="G562" s="663" t="s">
        <v>5718</v>
      </c>
      <c r="H562" s="663" t="s">
        <v>5719</v>
      </c>
      <c r="I562" s="665">
        <v>0.6</v>
      </c>
      <c r="J562" s="665">
        <v>1500</v>
      </c>
      <c r="K562" s="666">
        <v>900</v>
      </c>
    </row>
    <row r="563" spans="1:11" ht="14.4" customHeight="1" x14ac:dyDescent="0.3">
      <c r="A563" s="661" t="s">
        <v>595</v>
      </c>
      <c r="B563" s="662" t="s">
        <v>3182</v>
      </c>
      <c r="C563" s="663" t="s">
        <v>614</v>
      </c>
      <c r="D563" s="664" t="s">
        <v>3187</v>
      </c>
      <c r="E563" s="663" t="s">
        <v>6686</v>
      </c>
      <c r="F563" s="664" t="s">
        <v>6687</v>
      </c>
      <c r="G563" s="663" t="s">
        <v>5999</v>
      </c>
      <c r="H563" s="663" t="s">
        <v>6000</v>
      </c>
      <c r="I563" s="665">
        <v>450</v>
      </c>
      <c r="J563" s="665">
        <v>4</v>
      </c>
      <c r="K563" s="666">
        <v>1799.98</v>
      </c>
    </row>
    <row r="564" spans="1:11" ht="14.4" customHeight="1" x14ac:dyDescent="0.3">
      <c r="A564" s="661" t="s">
        <v>595</v>
      </c>
      <c r="B564" s="662" t="s">
        <v>3182</v>
      </c>
      <c r="C564" s="663" t="s">
        <v>614</v>
      </c>
      <c r="D564" s="664" t="s">
        <v>3187</v>
      </c>
      <c r="E564" s="663" t="s">
        <v>6686</v>
      </c>
      <c r="F564" s="664" t="s">
        <v>6687</v>
      </c>
      <c r="G564" s="663" t="s">
        <v>5724</v>
      </c>
      <c r="H564" s="663" t="s">
        <v>5725</v>
      </c>
      <c r="I564" s="665">
        <v>8.58</v>
      </c>
      <c r="J564" s="665">
        <v>360</v>
      </c>
      <c r="K564" s="666">
        <v>3088.8</v>
      </c>
    </row>
    <row r="565" spans="1:11" ht="14.4" customHeight="1" x14ac:dyDescent="0.3">
      <c r="A565" s="661" t="s">
        <v>595</v>
      </c>
      <c r="B565" s="662" t="s">
        <v>3182</v>
      </c>
      <c r="C565" s="663" t="s">
        <v>614</v>
      </c>
      <c r="D565" s="664" t="s">
        <v>3187</v>
      </c>
      <c r="E565" s="663" t="s">
        <v>6686</v>
      </c>
      <c r="F565" s="664" t="s">
        <v>6687</v>
      </c>
      <c r="G565" s="663" t="s">
        <v>5726</v>
      </c>
      <c r="H565" s="663" t="s">
        <v>5727</v>
      </c>
      <c r="I565" s="665">
        <v>13.019999999999998</v>
      </c>
      <c r="J565" s="665">
        <v>28</v>
      </c>
      <c r="K565" s="666">
        <v>364.56</v>
      </c>
    </row>
    <row r="566" spans="1:11" ht="14.4" customHeight="1" x14ac:dyDescent="0.3">
      <c r="A566" s="661" t="s">
        <v>595</v>
      </c>
      <c r="B566" s="662" t="s">
        <v>3182</v>
      </c>
      <c r="C566" s="663" t="s">
        <v>614</v>
      </c>
      <c r="D566" s="664" t="s">
        <v>3187</v>
      </c>
      <c r="E566" s="663" t="s">
        <v>6686</v>
      </c>
      <c r="F566" s="664" t="s">
        <v>6687</v>
      </c>
      <c r="G566" s="663" t="s">
        <v>5728</v>
      </c>
      <c r="H566" s="663" t="s">
        <v>5729</v>
      </c>
      <c r="I566" s="665">
        <v>28.809999999999995</v>
      </c>
      <c r="J566" s="665">
        <v>36</v>
      </c>
      <c r="K566" s="666">
        <v>1033.6999999999998</v>
      </c>
    </row>
    <row r="567" spans="1:11" ht="14.4" customHeight="1" x14ac:dyDescent="0.3">
      <c r="A567" s="661" t="s">
        <v>595</v>
      </c>
      <c r="B567" s="662" t="s">
        <v>3182</v>
      </c>
      <c r="C567" s="663" t="s">
        <v>614</v>
      </c>
      <c r="D567" s="664" t="s">
        <v>3187</v>
      </c>
      <c r="E567" s="663" t="s">
        <v>6686</v>
      </c>
      <c r="F567" s="664" t="s">
        <v>6687</v>
      </c>
      <c r="G567" s="663" t="s">
        <v>5733</v>
      </c>
      <c r="H567" s="663" t="s">
        <v>5734</v>
      </c>
      <c r="I567" s="665">
        <v>3.1477777777777778</v>
      </c>
      <c r="J567" s="665">
        <v>380</v>
      </c>
      <c r="K567" s="666">
        <v>1205.6000000000001</v>
      </c>
    </row>
    <row r="568" spans="1:11" ht="14.4" customHeight="1" x14ac:dyDescent="0.3">
      <c r="A568" s="661" t="s">
        <v>595</v>
      </c>
      <c r="B568" s="662" t="s">
        <v>3182</v>
      </c>
      <c r="C568" s="663" t="s">
        <v>614</v>
      </c>
      <c r="D568" s="664" t="s">
        <v>3187</v>
      </c>
      <c r="E568" s="663" t="s">
        <v>6686</v>
      </c>
      <c r="F568" s="664" t="s">
        <v>6687</v>
      </c>
      <c r="G568" s="663" t="s">
        <v>5735</v>
      </c>
      <c r="H568" s="663" t="s">
        <v>5736</v>
      </c>
      <c r="I568" s="665">
        <v>1.29</v>
      </c>
      <c r="J568" s="665">
        <v>10800</v>
      </c>
      <c r="K568" s="666">
        <v>13932</v>
      </c>
    </row>
    <row r="569" spans="1:11" ht="14.4" customHeight="1" x14ac:dyDescent="0.3">
      <c r="A569" s="661" t="s">
        <v>595</v>
      </c>
      <c r="B569" s="662" t="s">
        <v>3182</v>
      </c>
      <c r="C569" s="663" t="s">
        <v>614</v>
      </c>
      <c r="D569" s="664" t="s">
        <v>3187</v>
      </c>
      <c r="E569" s="663" t="s">
        <v>6686</v>
      </c>
      <c r="F569" s="664" t="s">
        <v>6687</v>
      </c>
      <c r="G569" s="663" t="s">
        <v>5735</v>
      </c>
      <c r="H569" s="663" t="s">
        <v>5737</v>
      </c>
      <c r="I569" s="665">
        <v>1.29</v>
      </c>
      <c r="J569" s="665">
        <v>7000</v>
      </c>
      <c r="K569" s="666">
        <v>9030</v>
      </c>
    </row>
    <row r="570" spans="1:11" ht="14.4" customHeight="1" x14ac:dyDescent="0.3">
      <c r="A570" s="661" t="s">
        <v>595</v>
      </c>
      <c r="B570" s="662" t="s">
        <v>3182</v>
      </c>
      <c r="C570" s="663" t="s">
        <v>614</v>
      </c>
      <c r="D570" s="664" t="s">
        <v>3187</v>
      </c>
      <c r="E570" s="663" t="s">
        <v>6686</v>
      </c>
      <c r="F570" s="664" t="s">
        <v>6687</v>
      </c>
      <c r="G570" s="663" t="s">
        <v>6284</v>
      </c>
      <c r="H570" s="663" t="s">
        <v>6285</v>
      </c>
      <c r="I570" s="665">
        <v>8.9550000000000001</v>
      </c>
      <c r="J570" s="665">
        <v>60</v>
      </c>
      <c r="K570" s="666">
        <v>537.29999999999995</v>
      </c>
    </row>
    <row r="571" spans="1:11" ht="14.4" customHeight="1" x14ac:dyDescent="0.3">
      <c r="A571" s="661" t="s">
        <v>595</v>
      </c>
      <c r="B571" s="662" t="s">
        <v>3182</v>
      </c>
      <c r="C571" s="663" t="s">
        <v>614</v>
      </c>
      <c r="D571" s="664" t="s">
        <v>3187</v>
      </c>
      <c r="E571" s="663" t="s">
        <v>6686</v>
      </c>
      <c r="F571" s="664" t="s">
        <v>6687</v>
      </c>
      <c r="G571" s="663" t="s">
        <v>6284</v>
      </c>
      <c r="H571" s="663" t="s">
        <v>6286</v>
      </c>
      <c r="I571" s="665">
        <v>9.0166666666666675</v>
      </c>
      <c r="J571" s="665">
        <v>80</v>
      </c>
      <c r="K571" s="666">
        <v>721.19999999999993</v>
      </c>
    </row>
    <row r="572" spans="1:11" ht="14.4" customHeight="1" x14ac:dyDescent="0.3">
      <c r="A572" s="661" t="s">
        <v>595</v>
      </c>
      <c r="B572" s="662" t="s">
        <v>3182</v>
      </c>
      <c r="C572" s="663" t="s">
        <v>614</v>
      </c>
      <c r="D572" s="664" t="s">
        <v>3187</v>
      </c>
      <c r="E572" s="663" t="s">
        <v>6686</v>
      </c>
      <c r="F572" s="664" t="s">
        <v>6687</v>
      </c>
      <c r="G572" s="663" t="s">
        <v>6005</v>
      </c>
      <c r="H572" s="663" t="s">
        <v>6287</v>
      </c>
      <c r="I572" s="665">
        <v>1.1719999999999999</v>
      </c>
      <c r="J572" s="665">
        <v>1700</v>
      </c>
      <c r="K572" s="666">
        <v>1992</v>
      </c>
    </row>
    <row r="573" spans="1:11" ht="14.4" customHeight="1" x14ac:dyDescent="0.3">
      <c r="A573" s="661" t="s">
        <v>595</v>
      </c>
      <c r="B573" s="662" t="s">
        <v>3182</v>
      </c>
      <c r="C573" s="663" t="s">
        <v>614</v>
      </c>
      <c r="D573" s="664" t="s">
        <v>3187</v>
      </c>
      <c r="E573" s="663" t="s">
        <v>6686</v>
      </c>
      <c r="F573" s="664" t="s">
        <v>6687</v>
      </c>
      <c r="G573" s="663" t="s">
        <v>6005</v>
      </c>
      <c r="H573" s="663" t="s">
        <v>6006</v>
      </c>
      <c r="I573" s="665">
        <v>1.1766666666666665</v>
      </c>
      <c r="J573" s="665">
        <v>700</v>
      </c>
      <c r="K573" s="666">
        <v>823</v>
      </c>
    </row>
    <row r="574" spans="1:11" ht="14.4" customHeight="1" x14ac:dyDescent="0.3">
      <c r="A574" s="661" t="s">
        <v>595</v>
      </c>
      <c r="B574" s="662" t="s">
        <v>3182</v>
      </c>
      <c r="C574" s="663" t="s">
        <v>614</v>
      </c>
      <c r="D574" s="664" t="s">
        <v>3187</v>
      </c>
      <c r="E574" s="663" t="s">
        <v>6686</v>
      </c>
      <c r="F574" s="664" t="s">
        <v>6687</v>
      </c>
      <c r="G574" s="663" t="s">
        <v>5738</v>
      </c>
      <c r="H574" s="663" t="s">
        <v>5739</v>
      </c>
      <c r="I574" s="665">
        <v>98.38</v>
      </c>
      <c r="J574" s="665">
        <v>5</v>
      </c>
      <c r="K574" s="666">
        <v>491.9</v>
      </c>
    </row>
    <row r="575" spans="1:11" ht="14.4" customHeight="1" x14ac:dyDescent="0.3">
      <c r="A575" s="661" t="s">
        <v>595</v>
      </c>
      <c r="B575" s="662" t="s">
        <v>3182</v>
      </c>
      <c r="C575" s="663" t="s">
        <v>614</v>
      </c>
      <c r="D575" s="664" t="s">
        <v>3187</v>
      </c>
      <c r="E575" s="663" t="s">
        <v>6686</v>
      </c>
      <c r="F575" s="664" t="s">
        <v>6687</v>
      </c>
      <c r="G575" s="663" t="s">
        <v>5740</v>
      </c>
      <c r="H575" s="663" t="s">
        <v>5741</v>
      </c>
      <c r="I575" s="665">
        <v>283.01666666666665</v>
      </c>
      <c r="J575" s="665">
        <v>15</v>
      </c>
      <c r="K575" s="666">
        <v>4245.2299999999996</v>
      </c>
    </row>
    <row r="576" spans="1:11" ht="14.4" customHeight="1" x14ac:dyDescent="0.3">
      <c r="A576" s="661" t="s">
        <v>595</v>
      </c>
      <c r="B576" s="662" t="s">
        <v>3182</v>
      </c>
      <c r="C576" s="663" t="s">
        <v>614</v>
      </c>
      <c r="D576" s="664" t="s">
        <v>3187</v>
      </c>
      <c r="E576" s="663" t="s">
        <v>6686</v>
      </c>
      <c r="F576" s="664" t="s">
        <v>6687</v>
      </c>
      <c r="G576" s="663" t="s">
        <v>5742</v>
      </c>
      <c r="H576" s="663" t="s">
        <v>5743</v>
      </c>
      <c r="I576" s="665">
        <v>8.01</v>
      </c>
      <c r="J576" s="665">
        <v>250</v>
      </c>
      <c r="K576" s="666">
        <v>2002.52</v>
      </c>
    </row>
    <row r="577" spans="1:11" ht="14.4" customHeight="1" x14ac:dyDescent="0.3">
      <c r="A577" s="661" t="s">
        <v>595</v>
      </c>
      <c r="B577" s="662" t="s">
        <v>3182</v>
      </c>
      <c r="C577" s="663" t="s">
        <v>614</v>
      </c>
      <c r="D577" s="664" t="s">
        <v>3187</v>
      </c>
      <c r="E577" s="663" t="s">
        <v>6686</v>
      </c>
      <c r="F577" s="664" t="s">
        <v>6687</v>
      </c>
      <c r="G577" s="663" t="s">
        <v>5742</v>
      </c>
      <c r="H577" s="663" t="s">
        <v>5744</v>
      </c>
      <c r="I577" s="665">
        <v>8.01</v>
      </c>
      <c r="J577" s="665">
        <v>100</v>
      </c>
      <c r="K577" s="666">
        <v>801</v>
      </c>
    </row>
    <row r="578" spans="1:11" ht="14.4" customHeight="1" x14ac:dyDescent="0.3">
      <c r="A578" s="661" t="s">
        <v>595</v>
      </c>
      <c r="B578" s="662" t="s">
        <v>3182</v>
      </c>
      <c r="C578" s="663" t="s">
        <v>614</v>
      </c>
      <c r="D578" s="664" t="s">
        <v>3187</v>
      </c>
      <c r="E578" s="663" t="s">
        <v>6686</v>
      </c>
      <c r="F578" s="664" t="s">
        <v>6687</v>
      </c>
      <c r="G578" s="663" t="s">
        <v>5745</v>
      </c>
      <c r="H578" s="663" t="s">
        <v>6288</v>
      </c>
      <c r="I578" s="665">
        <v>9.5500000000000007</v>
      </c>
      <c r="J578" s="665">
        <v>100</v>
      </c>
      <c r="K578" s="666">
        <v>955</v>
      </c>
    </row>
    <row r="579" spans="1:11" ht="14.4" customHeight="1" x14ac:dyDescent="0.3">
      <c r="A579" s="661" t="s">
        <v>595</v>
      </c>
      <c r="B579" s="662" t="s">
        <v>3182</v>
      </c>
      <c r="C579" s="663" t="s">
        <v>614</v>
      </c>
      <c r="D579" s="664" t="s">
        <v>3187</v>
      </c>
      <c r="E579" s="663" t="s">
        <v>6686</v>
      </c>
      <c r="F579" s="664" t="s">
        <v>6687</v>
      </c>
      <c r="G579" s="663" t="s">
        <v>5745</v>
      </c>
      <c r="H579" s="663" t="s">
        <v>5746</v>
      </c>
      <c r="I579" s="665">
        <v>8.0833333333333339</v>
      </c>
      <c r="J579" s="665">
        <v>150</v>
      </c>
      <c r="K579" s="666">
        <v>1212.5</v>
      </c>
    </row>
    <row r="580" spans="1:11" ht="14.4" customHeight="1" x14ac:dyDescent="0.3">
      <c r="A580" s="661" t="s">
        <v>595</v>
      </c>
      <c r="B580" s="662" t="s">
        <v>3182</v>
      </c>
      <c r="C580" s="663" t="s">
        <v>614</v>
      </c>
      <c r="D580" s="664" t="s">
        <v>3187</v>
      </c>
      <c r="E580" s="663" t="s">
        <v>6686</v>
      </c>
      <c r="F580" s="664" t="s">
        <v>6687</v>
      </c>
      <c r="G580" s="663" t="s">
        <v>6137</v>
      </c>
      <c r="H580" s="663" t="s">
        <v>6138</v>
      </c>
      <c r="I580" s="665">
        <v>123.19</v>
      </c>
      <c r="J580" s="665">
        <v>20</v>
      </c>
      <c r="K580" s="666">
        <v>2463.7600000000002</v>
      </c>
    </row>
    <row r="581" spans="1:11" ht="14.4" customHeight="1" x14ac:dyDescent="0.3">
      <c r="A581" s="661" t="s">
        <v>595</v>
      </c>
      <c r="B581" s="662" t="s">
        <v>3182</v>
      </c>
      <c r="C581" s="663" t="s">
        <v>614</v>
      </c>
      <c r="D581" s="664" t="s">
        <v>3187</v>
      </c>
      <c r="E581" s="663" t="s">
        <v>6686</v>
      </c>
      <c r="F581" s="664" t="s">
        <v>6687</v>
      </c>
      <c r="G581" s="663" t="s">
        <v>5749</v>
      </c>
      <c r="H581" s="663" t="s">
        <v>5750</v>
      </c>
      <c r="I581" s="665">
        <v>7.51</v>
      </c>
      <c r="J581" s="665">
        <v>16</v>
      </c>
      <c r="K581" s="666">
        <v>120.16</v>
      </c>
    </row>
    <row r="582" spans="1:11" ht="14.4" customHeight="1" x14ac:dyDescent="0.3">
      <c r="A582" s="661" t="s">
        <v>595</v>
      </c>
      <c r="B582" s="662" t="s">
        <v>3182</v>
      </c>
      <c r="C582" s="663" t="s">
        <v>614</v>
      </c>
      <c r="D582" s="664" t="s">
        <v>3187</v>
      </c>
      <c r="E582" s="663" t="s">
        <v>6686</v>
      </c>
      <c r="F582" s="664" t="s">
        <v>6687</v>
      </c>
      <c r="G582" s="663" t="s">
        <v>5751</v>
      </c>
      <c r="H582" s="663" t="s">
        <v>5752</v>
      </c>
      <c r="I582" s="665">
        <v>0.85499999999999998</v>
      </c>
      <c r="J582" s="665">
        <v>600</v>
      </c>
      <c r="K582" s="666">
        <v>513</v>
      </c>
    </row>
    <row r="583" spans="1:11" ht="14.4" customHeight="1" x14ac:dyDescent="0.3">
      <c r="A583" s="661" t="s">
        <v>595</v>
      </c>
      <c r="B583" s="662" t="s">
        <v>3182</v>
      </c>
      <c r="C583" s="663" t="s">
        <v>614</v>
      </c>
      <c r="D583" s="664" t="s">
        <v>3187</v>
      </c>
      <c r="E583" s="663" t="s">
        <v>6686</v>
      </c>
      <c r="F583" s="664" t="s">
        <v>6687</v>
      </c>
      <c r="G583" s="663" t="s">
        <v>6289</v>
      </c>
      <c r="H583" s="663" t="s">
        <v>6290</v>
      </c>
      <c r="I583" s="665">
        <v>3.01</v>
      </c>
      <c r="J583" s="665">
        <v>50</v>
      </c>
      <c r="K583" s="666">
        <v>150.49</v>
      </c>
    </row>
    <row r="584" spans="1:11" ht="14.4" customHeight="1" x14ac:dyDescent="0.3">
      <c r="A584" s="661" t="s">
        <v>595</v>
      </c>
      <c r="B584" s="662" t="s">
        <v>3182</v>
      </c>
      <c r="C584" s="663" t="s">
        <v>614</v>
      </c>
      <c r="D584" s="664" t="s">
        <v>3187</v>
      </c>
      <c r="E584" s="663" t="s">
        <v>6686</v>
      </c>
      <c r="F584" s="664" t="s">
        <v>6687</v>
      </c>
      <c r="G584" s="663" t="s">
        <v>6225</v>
      </c>
      <c r="H584" s="663" t="s">
        <v>6226</v>
      </c>
      <c r="I584" s="665">
        <v>790.87800000000004</v>
      </c>
      <c r="J584" s="665">
        <v>5</v>
      </c>
      <c r="K584" s="666">
        <v>3954.3900000000003</v>
      </c>
    </row>
    <row r="585" spans="1:11" ht="14.4" customHeight="1" x14ac:dyDescent="0.3">
      <c r="A585" s="661" t="s">
        <v>595</v>
      </c>
      <c r="B585" s="662" t="s">
        <v>3182</v>
      </c>
      <c r="C585" s="663" t="s">
        <v>614</v>
      </c>
      <c r="D585" s="664" t="s">
        <v>3187</v>
      </c>
      <c r="E585" s="663" t="s">
        <v>6686</v>
      </c>
      <c r="F585" s="664" t="s">
        <v>6687</v>
      </c>
      <c r="G585" s="663" t="s">
        <v>5773</v>
      </c>
      <c r="H585" s="663" t="s">
        <v>5774</v>
      </c>
      <c r="I585" s="665">
        <v>5.92</v>
      </c>
      <c r="J585" s="665">
        <v>2</v>
      </c>
      <c r="K585" s="666">
        <v>11.84</v>
      </c>
    </row>
    <row r="586" spans="1:11" ht="14.4" customHeight="1" x14ac:dyDescent="0.3">
      <c r="A586" s="661" t="s">
        <v>595</v>
      </c>
      <c r="B586" s="662" t="s">
        <v>3182</v>
      </c>
      <c r="C586" s="663" t="s">
        <v>614</v>
      </c>
      <c r="D586" s="664" t="s">
        <v>3187</v>
      </c>
      <c r="E586" s="663" t="s">
        <v>6686</v>
      </c>
      <c r="F586" s="664" t="s">
        <v>6687</v>
      </c>
      <c r="G586" s="663" t="s">
        <v>5775</v>
      </c>
      <c r="H586" s="663" t="s">
        <v>5776</v>
      </c>
      <c r="I586" s="665">
        <v>5.2766666666666673</v>
      </c>
      <c r="J586" s="665">
        <v>330</v>
      </c>
      <c r="K586" s="666">
        <v>1741.3600000000001</v>
      </c>
    </row>
    <row r="587" spans="1:11" ht="14.4" customHeight="1" x14ac:dyDescent="0.3">
      <c r="A587" s="661" t="s">
        <v>595</v>
      </c>
      <c r="B587" s="662" t="s">
        <v>3182</v>
      </c>
      <c r="C587" s="663" t="s">
        <v>614</v>
      </c>
      <c r="D587" s="664" t="s">
        <v>3187</v>
      </c>
      <c r="E587" s="663" t="s">
        <v>6686</v>
      </c>
      <c r="F587" s="664" t="s">
        <v>6687</v>
      </c>
      <c r="G587" s="663" t="s">
        <v>5777</v>
      </c>
      <c r="H587" s="663" t="s">
        <v>5778</v>
      </c>
      <c r="I587" s="665">
        <v>314.8</v>
      </c>
      <c r="J587" s="665">
        <v>3</v>
      </c>
      <c r="K587" s="666">
        <v>944.40000000000009</v>
      </c>
    </row>
    <row r="588" spans="1:11" ht="14.4" customHeight="1" x14ac:dyDescent="0.3">
      <c r="A588" s="661" t="s">
        <v>595</v>
      </c>
      <c r="B588" s="662" t="s">
        <v>3182</v>
      </c>
      <c r="C588" s="663" t="s">
        <v>614</v>
      </c>
      <c r="D588" s="664" t="s">
        <v>3187</v>
      </c>
      <c r="E588" s="663" t="s">
        <v>6686</v>
      </c>
      <c r="F588" s="664" t="s">
        <v>6687</v>
      </c>
      <c r="G588" s="663" t="s">
        <v>6291</v>
      </c>
      <c r="H588" s="663" t="s">
        <v>6292</v>
      </c>
      <c r="I588" s="665">
        <v>61.75</v>
      </c>
      <c r="J588" s="665">
        <v>20</v>
      </c>
      <c r="K588" s="666">
        <v>1235.0999999999999</v>
      </c>
    </row>
    <row r="589" spans="1:11" ht="14.4" customHeight="1" x14ac:dyDescent="0.3">
      <c r="A589" s="661" t="s">
        <v>595</v>
      </c>
      <c r="B589" s="662" t="s">
        <v>3182</v>
      </c>
      <c r="C589" s="663" t="s">
        <v>614</v>
      </c>
      <c r="D589" s="664" t="s">
        <v>3187</v>
      </c>
      <c r="E589" s="663" t="s">
        <v>6686</v>
      </c>
      <c r="F589" s="664" t="s">
        <v>6687</v>
      </c>
      <c r="G589" s="663" t="s">
        <v>6025</v>
      </c>
      <c r="H589" s="663" t="s">
        <v>6026</v>
      </c>
      <c r="I589" s="665">
        <v>5.0199999999999996</v>
      </c>
      <c r="J589" s="665">
        <v>250</v>
      </c>
      <c r="K589" s="666">
        <v>1255</v>
      </c>
    </row>
    <row r="590" spans="1:11" ht="14.4" customHeight="1" x14ac:dyDescent="0.3">
      <c r="A590" s="661" t="s">
        <v>595</v>
      </c>
      <c r="B590" s="662" t="s">
        <v>3182</v>
      </c>
      <c r="C590" s="663" t="s">
        <v>614</v>
      </c>
      <c r="D590" s="664" t="s">
        <v>3187</v>
      </c>
      <c r="E590" s="663" t="s">
        <v>6686</v>
      </c>
      <c r="F590" s="664" t="s">
        <v>6687</v>
      </c>
      <c r="G590" s="663" t="s">
        <v>5781</v>
      </c>
      <c r="H590" s="663" t="s">
        <v>5782</v>
      </c>
      <c r="I590" s="665">
        <v>13.221428571428573</v>
      </c>
      <c r="J590" s="665">
        <v>200</v>
      </c>
      <c r="K590" s="666">
        <v>2644.9</v>
      </c>
    </row>
    <row r="591" spans="1:11" ht="14.4" customHeight="1" x14ac:dyDescent="0.3">
      <c r="A591" s="661" t="s">
        <v>595</v>
      </c>
      <c r="B591" s="662" t="s">
        <v>3182</v>
      </c>
      <c r="C591" s="663" t="s">
        <v>614</v>
      </c>
      <c r="D591" s="664" t="s">
        <v>3187</v>
      </c>
      <c r="E591" s="663" t="s">
        <v>6686</v>
      </c>
      <c r="F591" s="664" t="s">
        <v>6687</v>
      </c>
      <c r="G591" s="663" t="s">
        <v>6293</v>
      </c>
      <c r="H591" s="663" t="s">
        <v>6294</v>
      </c>
      <c r="I591" s="665">
        <v>15.7525</v>
      </c>
      <c r="J591" s="665">
        <v>80</v>
      </c>
      <c r="K591" s="666">
        <v>1260.0999999999999</v>
      </c>
    </row>
    <row r="592" spans="1:11" ht="14.4" customHeight="1" x14ac:dyDescent="0.3">
      <c r="A592" s="661" t="s">
        <v>595</v>
      </c>
      <c r="B592" s="662" t="s">
        <v>3182</v>
      </c>
      <c r="C592" s="663" t="s">
        <v>614</v>
      </c>
      <c r="D592" s="664" t="s">
        <v>3187</v>
      </c>
      <c r="E592" s="663" t="s">
        <v>6686</v>
      </c>
      <c r="F592" s="664" t="s">
        <v>6687</v>
      </c>
      <c r="G592" s="663" t="s">
        <v>6231</v>
      </c>
      <c r="H592" s="663" t="s">
        <v>6232</v>
      </c>
      <c r="I592" s="665">
        <v>66.59</v>
      </c>
      <c r="J592" s="665">
        <v>20</v>
      </c>
      <c r="K592" s="666">
        <v>1331.8</v>
      </c>
    </row>
    <row r="593" spans="1:11" ht="14.4" customHeight="1" x14ac:dyDescent="0.3">
      <c r="A593" s="661" t="s">
        <v>595</v>
      </c>
      <c r="B593" s="662" t="s">
        <v>3182</v>
      </c>
      <c r="C593" s="663" t="s">
        <v>614</v>
      </c>
      <c r="D593" s="664" t="s">
        <v>3187</v>
      </c>
      <c r="E593" s="663" t="s">
        <v>6686</v>
      </c>
      <c r="F593" s="664" t="s">
        <v>6687</v>
      </c>
      <c r="G593" s="663" t="s">
        <v>5785</v>
      </c>
      <c r="H593" s="663" t="s">
        <v>5786</v>
      </c>
      <c r="I593" s="665">
        <v>314.8</v>
      </c>
      <c r="J593" s="665">
        <v>4</v>
      </c>
      <c r="K593" s="666">
        <v>1259.2</v>
      </c>
    </row>
    <row r="594" spans="1:11" ht="14.4" customHeight="1" x14ac:dyDescent="0.3">
      <c r="A594" s="661" t="s">
        <v>595</v>
      </c>
      <c r="B594" s="662" t="s">
        <v>3182</v>
      </c>
      <c r="C594" s="663" t="s">
        <v>614</v>
      </c>
      <c r="D594" s="664" t="s">
        <v>3187</v>
      </c>
      <c r="E594" s="663" t="s">
        <v>6686</v>
      </c>
      <c r="F594" s="664" t="s">
        <v>6687</v>
      </c>
      <c r="G594" s="663" t="s">
        <v>6029</v>
      </c>
      <c r="H594" s="663" t="s">
        <v>6030</v>
      </c>
      <c r="I594" s="665">
        <v>314.8</v>
      </c>
      <c r="J594" s="665">
        <v>3</v>
      </c>
      <c r="K594" s="666">
        <v>944.40000000000009</v>
      </c>
    </row>
    <row r="595" spans="1:11" ht="14.4" customHeight="1" x14ac:dyDescent="0.3">
      <c r="A595" s="661" t="s">
        <v>595</v>
      </c>
      <c r="B595" s="662" t="s">
        <v>3182</v>
      </c>
      <c r="C595" s="663" t="s">
        <v>614</v>
      </c>
      <c r="D595" s="664" t="s">
        <v>3187</v>
      </c>
      <c r="E595" s="663" t="s">
        <v>6686</v>
      </c>
      <c r="F595" s="664" t="s">
        <v>6687</v>
      </c>
      <c r="G595" s="663" t="s">
        <v>5789</v>
      </c>
      <c r="H595" s="663" t="s">
        <v>5790</v>
      </c>
      <c r="I595" s="665">
        <v>12.65</v>
      </c>
      <c r="J595" s="665">
        <v>45</v>
      </c>
      <c r="K595" s="666">
        <v>569.25</v>
      </c>
    </row>
    <row r="596" spans="1:11" ht="14.4" customHeight="1" x14ac:dyDescent="0.3">
      <c r="A596" s="661" t="s">
        <v>595</v>
      </c>
      <c r="B596" s="662" t="s">
        <v>3182</v>
      </c>
      <c r="C596" s="663" t="s">
        <v>614</v>
      </c>
      <c r="D596" s="664" t="s">
        <v>3187</v>
      </c>
      <c r="E596" s="663" t="s">
        <v>6686</v>
      </c>
      <c r="F596" s="664" t="s">
        <v>6687</v>
      </c>
      <c r="G596" s="663" t="s">
        <v>6295</v>
      </c>
      <c r="H596" s="663" t="s">
        <v>6296</v>
      </c>
      <c r="I596" s="665">
        <v>0.38</v>
      </c>
      <c r="J596" s="665">
        <v>20</v>
      </c>
      <c r="K596" s="666">
        <v>7.6</v>
      </c>
    </row>
    <row r="597" spans="1:11" ht="14.4" customHeight="1" x14ac:dyDescent="0.3">
      <c r="A597" s="661" t="s">
        <v>595</v>
      </c>
      <c r="B597" s="662" t="s">
        <v>3182</v>
      </c>
      <c r="C597" s="663" t="s">
        <v>614</v>
      </c>
      <c r="D597" s="664" t="s">
        <v>3187</v>
      </c>
      <c r="E597" s="663" t="s">
        <v>6688</v>
      </c>
      <c r="F597" s="664" t="s">
        <v>6689</v>
      </c>
      <c r="G597" s="663" t="s">
        <v>6297</v>
      </c>
      <c r="H597" s="663" t="s">
        <v>6298</v>
      </c>
      <c r="I597" s="665">
        <v>268.62</v>
      </c>
      <c r="J597" s="665">
        <v>22</v>
      </c>
      <c r="K597" s="666">
        <v>5909.64</v>
      </c>
    </row>
    <row r="598" spans="1:11" ht="14.4" customHeight="1" x14ac:dyDescent="0.3">
      <c r="A598" s="661" t="s">
        <v>595</v>
      </c>
      <c r="B598" s="662" t="s">
        <v>3182</v>
      </c>
      <c r="C598" s="663" t="s">
        <v>614</v>
      </c>
      <c r="D598" s="664" t="s">
        <v>3187</v>
      </c>
      <c r="E598" s="663" t="s">
        <v>6688</v>
      </c>
      <c r="F598" s="664" t="s">
        <v>6689</v>
      </c>
      <c r="G598" s="663" t="s">
        <v>6299</v>
      </c>
      <c r="H598" s="663" t="s">
        <v>6300</v>
      </c>
      <c r="I598" s="665">
        <v>58.371250000000003</v>
      </c>
      <c r="J598" s="665">
        <v>200</v>
      </c>
      <c r="K598" s="666">
        <v>11674.2</v>
      </c>
    </row>
    <row r="599" spans="1:11" ht="14.4" customHeight="1" x14ac:dyDescent="0.3">
      <c r="A599" s="661" t="s">
        <v>595</v>
      </c>
      <c r="B599" s="662" t="s">
        <v>3182</v>
      </c>
      <c r="C599" s="663" t="s">
        <v>614</v>
      </c>
      <c r="D599" s="664" t="s">
        <v>3187</v>
      </c>
      <c r="E599" s="663" t="s">
        <v>6688</v>
      </c>
      <c r="F599" s="664" t="s">
        <v>6689</v>
      </c>
      <c r="G599" s="663" t="s">
        <v>5797</v>
      </c>
      <c r="H599" s="663" t="s">
        <v>5798</v>
      </c>
      <c r="I599" s="665">
        <v>37.51</v>
      </c>
      <c r="J599" s="665">
        <v>1320</v>
      </c>
      <c r="K599" s="666">
        <v>49513.200000000004</v>
      </c>
    </row>
    <row r="600" spans="1:11" ht="14.4" customHeight="1" x14ac:dyDescent="0.3">
      <c r="A600" s="661" t="s">
        <v>595</v>
      </c>
      <c r="B600" s="662" t="s">
        <v>3182</v>
      </c>
      <c r="C600" s="663" t="s">
        <v>614</v>
      </c>
      <c r="D600" s="664" t="s">
        <v>3187</v>
      </c>
      <c r="E600" s="663" t="s">
        <v>6688</v>
      </c>
      <c r="F600" s="664" t="s">
        <v>6689</v>
      </c>
      <c r="G600" s="663" t="s">
        <v>5799</v>
      </c>
      <c r="H600" s="663" t="s">
        <v>5800</v>
      </c>
      <c r="I600" s="665">
        <v>2.9366666666666661</v>
      </c>
      <c r="J600" s="665">
        <v>70</v>
      </c>
      <c r="K600" s="666">
        <v>204</v>
      </c>
    </row>
    <row r="601" spans="1:11" ht="14.4" customHeight="1" x14ac:dyDescent="0.3">
      <c r="A601" s="661" t="s">
        <v>595</v>
      </c>
      <c r="B601" s="662" t="s">
        <v>3182</v>
      </c>
      <c r="C601" s="663" t="s">
        <v>614</v>
      </c>
      <c r="D601" s="664" t="s">
        <v>3187</v>
      </c>
      <c r="E601" s="663" t="s">
        <v>6688</v>
      </c>
      <c r="F601" s="664" t="s">
        <v>6689</v>
      </c>
      <c r="G601" s="663" t="s">
        <v>5799</v>
      </c>
      <c r="H601" s="663" t="s">
        <v>5801</v>
      </c>
      <c r="I601" s="665">
        <v>2.75</v>
      </c>
      <c r="J601" s="665">
        <v>10</v>
      </c>
      <c r="K601" s="666">
        <v>27.5</v>
      </c>
    </row>
    <row r="602" spans="1:11" ht="14.4" customHeight="1" x14ac:dyDescent="0.3">
      <c r="A602" s="661" t="s">
        <v>595</v>
      </c>
      <c r="B602" s="662" t="s">
        <v>3182</v>
      </c>
      <c r="C602" s="663" t="s">
        <v>614</v>
      </c>
      <c r="D602" s="664" t="s">
        <v>3187</v>
      </c>
      <c r="E602" s="663" t="s">
        <v>6688</v>
      </c>
      <c r="F602" s="664" t="s">
        <v>6689</v>
      </c>
      <c r="G602" s="663" t="s">
        <v>6039</v>
      </c>
      <c r="H602" s="663" t="s">
        <v>6040</v>
      </c>
      <c r="I602" s="665">
        <v>15.921111111111109</v>
      </c>
      <c r="J602" s="665">
        <v>1200</v>
      </c>
      <c r="K602" s="666">
        <v>19105.5</v>
      </c>
    </row>
    <row r="603" spans="1:11" ht="14.4" customHeight="1" x14ac:dyDescent="0.3">
      <c r="A603" s="661" t="s">
        <v>595</v>
      </c>
      <c r="B603" s="662" t="s">
        <v>3182</v>
      </c>
      <c r="C603" s="663" t="s">
        <v>614</v>
      </c>
      <c r="D603" s="664" t="s">
        <v>3187</v>
      </c>
      <c r="E603" s="663" t="s">
        <v>6688</v>
      </c>
      <c r="F603" s="664" t="s">
        <v>6689</v>
      </c>
      <c r="G603" s="663" t="s">
        <v>6044</v>
      </c>
      <c r="H603" s="663" t="s">
        <v>6045</v>
      </c>
      <c r="I603" s="665">
        <v>7.4300000000000006</v>
      </c>
      <c r="J603" s="665">
        <v>2000</v>
      </c>
      <c r="K603" s="666">
        <v>14860</v>
      </c>
    </row>
    <row r="604" spans="1:11" ht="14.4" customHeight="1" x14ac:dyDescent="0.3">
      <c r="A604" s="661" t="s">
        <v>595</v>
      </c>
      <c r="B604" s="662" t="s">
        <v>3182</v>
      </c>
      <c r="C604" s="663" t="s">
        <v>614</v>
      </c>
      <c r="D604" s="664" t="s">
        <v>3187</v>
      </c>
      <c r="E604" s="663" t="s">
        <v>6688</v>
      </c>
      <c r="F604" s="664" t="s">
        <v>6689</v>
      </c>
      <c r="G604" s="663" t="s">
        <v>5804</v>
      </c>
      <c r="H604" s="663" t="s">
        <v>5805</v>
      </c>
      <c r="I604" s="665">
        <v>1.0900000000000001</v>
      </c>
      <c r="J604" s="665">
        <v>19200</v>
      </c>
      <c r="K604" s="666">
        <v>20928</v>
      </c>
    </row>
    <row r="605" spans="1:11" ht="14.4" customHeight="1" x14ac:dyDescent="0.3">
      <c r="A605" s="661" t="s">
        <v>595</v>
      </c>
      <c r="B605" s="662" t="s">
        <v>3182</v>
      </c>
      <c r="C605" s="663" t="s">
        <v>614</v>
      </c>
      <c r="D605" s="664" t="s">
        <v>3187</v>
      </c>
      <c r="E605" s="663" t="s">
        <v>6688</v>
      </c>
      <c r="F605" s="664" t="s">
        <v>6689</v>
      </c>
      <c r="G605" s="663" t="s">
        <v>5806</v>
      </c>
      <c r="H605" s="663" t="s">
        <v>5807</v>
      </c>
      <c r="I605" s="665">
        <v>1.67</v>
      </c>
      <c r="J605" s="665">
        <v>8300</v>
      </c>
      <c r="K605" s="666">
        <v>13861</v>
      </c>
    </row>
    <row r="606" spans="1:11" ht="14.4" customHeight="1" x14ac:dyDescent="0.3">
      <c r="A606" s="661" t="s">
        <v>595</v>
      </c>
      <c r="B606" s="662" t="s">
        <v>3182</v>
      </c>
      <c r="C606" s="663" t="s">
        <v>614</v>
      </c>
      <c r="D606" s="664" t="s">
        <v>3187</v>
      </c>
      <c r="E606" s="663" t="s">
        <v>6688</v>
      </c>
      <c r="F606" s="664" t="s">
        <v>6689</v>
      </c>
      <c r="G606" s="663" t="s">
        <v>5808</v>
      </c>
      <c r="H606" s="663" t="s">
        <v>5809</v>
      </c>
      <c r="I606" s="665">
        <v>0.47555555555555551</v>
      </c>
      <c r="J606" s="665">
        <v>6200</v>
      </c>
      <c r="K606" s="666">
        <v>2950</v>
      </c>
    </row>
    <row r="607" spans="1:11" ht="14.4" customHeight="1" x14ac:dyDescent="0.3">
      <c r="A607" s="661" t="s">
        <v>595</v>
      </c>
      <c r="B607" s="662" t="s">
        <v>3182</v>
      </c>
      <c r="C607" s="663" t="s">
        <v>614</v>
      </c>
      <c r="D607" s="664" t="s">
        <v>3187</v>
      </c>
      <c r="E607" s="663" t="s">
        <v>6688</v>
      </c>
      <c r="F607" s="664" t="s">
        <v>6689</v>
      </c>
      <c r="G607" s="663" t="s">
        <v>5810</v>
      </c>
      <c r="H607" s="663" t="s">
        <v>5811</v>
      </c>
      <c r="I607" s="665">
        <v>0.67</v>
      </c>
      <c r="J607" s="665">
        <v>9000</v>
      </c>
      <c r="K607" s="666">
        <v>6030</v>
      </c>
    </row>
    <row r="608" spans="1:11" ht="14.4" customHeight="1" x14ac:dyDescent="0.3">
      <c r="A608" s="661" t="s">
        <v>595</v>
      </c>
      <c r="B608" s="662" t="s">
        <v>3182</v>
      </c>
      <c r="C608" s="663" t="s">
        <v>614</v>
      </c>
      <c r="D608" s="664" t="s">
        <v>3187</v>
      </c>
      <c r="E608" s="663" t="s">
        <v>6688</v>
      </c>
      <c r="F608" s="664" t="s">
        <v>6689</v>
      </c>
      <c r="G608" s="663" t="s">
        <v>6046</v>
      </c>
      <c r="H608" s="663" t="s">
        <v>6047</v>
      </c>
      <c r="I608" s="665">
        <v>22.53</v>
      </c>
      <c r="J608" s="665">
        <v>20</v>
      </c>
      <c r="K608" s="666">
        <v>450.6</v>
      </c>
    </row>
    <row r="609" spans="1:11" ht="14.4" customHeight="1" x14ac:dyDescent="0.3">
      <c r="A609" s="661" t="s">
        <v>595</v>
      </c>
      <c r="B609" s="662" t="s">
        <v>3182</v>
      </c>
      <c r="C609" s="663" t="s">
        <v>614</v>
      </c>
      <c r="D609" s="664" t="s">
        <v>3187</v>
      </c>
      <c r="E609" s="663" t="s">
        <v>6688</v>
      </c>
      <c r="F609" s="664" t="s">
        <v>6689</v>
      </c>
      <c r="G609" s="663" t="s">
        <v>5812</v>
      </c>
      <c r="H609" s="663" t="s">
        <v>5813</v>
      </c>
      <c r="I609" s="665">
        <v>3.132857142857143</v>
      </c>
      <c r="J609" s="665">
        <v>350</v>
      </c>
      <c r="K609" s="666">
        <v>1096.5</v>
      </c>
    </row>
    <row r="610" spans="1:11" ht="14.4" customHeight="1" x14ac:dyDescent="0.3">
      <c r="A610" s="661" t="s">
        <v>595</v>
      </c>
      <c r="B610" s="662" t="s">
        <v>3182</v>
      </c>
      <c r="C610" s="663" t="s">
        <v>614</v>
      </c>
      <c r="D610" s="664" t="s">
        <v>3187</v>
      </c>
      <c r="E610" s="663" t="s">
        <v>6688</v>
      </c>
      <c r="F610" s="664" t="s">
        <v>6689</v>
      </c>
      <c r="G610" s="663" t="s">
        <v>6301</v>
      </c>
      <c r="H610" s="663" t="s">
        <v>6302</v>
      </c>
      <c r="I610" s="665">
        <v>23.35</v>
      </c>
      <c r="J610" s="665">
        <v>20</v>
      </c>
      <c r="K610" s="666">
        <v>467.06</v>
      </c>
    </row>
    <row r="611" spans="1:11" ht="14.4" customHeight="1" x14ac:dyDescent="0.3">
      <c r="A611" s="661" t="s">
        <v>595</v>
      </c>
      <c r="B611" s="662" t="s">
        <v>3182</v>
      </c>
      <c r="C611" s="663" t="s">
        <v>614</v>
      </c>
      <c r="D611" s="664" t="s">
        <v>3187</v>
      </c>
      <c r="E611" s="663" t="s">
        <v>6688</v>
      </c>
      <c r="F611" s="664" t="s">
        <v>6689</v>
      </c>
      <c r="G611" s="663" t="s">
        <v>6048</v>
      </c>
      <c r="H611" s="663" t="s">
        <v>6049</v>
      </c>
      <c r="I611" s="665">
        <v>5.32</v>
      </c>
      <c r="J611" s="665">
        <v>100</v>
      </c>
      <c r="K611" s="666">
        <v>532</v>
      </c>
    </row>
    <row r="612" spans="1:11" ht="14.4" customHeight="1" x14ac:dyDescent="0.3">
      <c r="A612" s="661" t="s">
        <v>595</v>
      </c>
      <c r="B612" s="662" t="s">
        <v>3182</v>
      </c>
      <c r="C612" s="663" t="s">
        <v>614</v>
      </c>
      <c r="D612" s="664" t="s">
        <v>3187</v>
      </c>
      <c r="E612" s="663" t="s">
        <v>6688</v>
      </c>
      <c r="F612" s="664" t="s">
        <v>6689</v>
      </c>
      <c r="G612" s="663" t="s">
        <v>6048</v>
      </c>
      <c r="H612" s="663" t="s">
        <v>6050</v>
      </c>
      <c r="I612" s="665">
        <v>5.32</v>
      </c>
      <c r="J612" s="665">
        <v>200</v>
      </c>
      <c r="K612" s="666">
        <v>1064.2</v>
      </c>
    </row>
    <row r="613" spans="1:11" ht="14.4" customHeight="1" x14ac:dyDescent="0.3">
      <c r="A613" s="661" t="s">
        <v>595</v>
      </c>
      <c r="B613" s="662" t="s">
        <v>3182</v>
      </c>
      <c r="C613" s="663" t="s">
        <v>614</v>
      </c>
      <c r="D613" s="664" t="s">
        <v>3187</v>
      </c>
      <c r="E613" s="663" t="s">
        <v>6688</v>
      </c>
      <c r="F613" s="664" t="s">
        <v>6689</v>
      </c>
      <c r="G613" s="663" t="s">
        <v>5816</v>
      </c>
      <c r="H613" s="663" t="s">
        <v>5817</v>
      </c>
      <c r="I613" s="665">
        <v>6.23</v>
      </c>
      <c r="J613" s="665">
        <v>160</v>
      </c>
      <c r="K613" s="666">
        <v>996.8</v>
      </c>
    </row>
    <row r="614" spans="1:11" ht="14.4" customHeight="1" x14ac:dyDescent="0.3">
      <c r="A614" s="661" t="s">
        <v>595</v>
      </c>
      <c r="B614" s="662" t="s">
        <v>3182</v>
      </c>
      <c r="C614" s="663" t="s">
        <v>614</v>
      </c>
      <c r="D614" s="664" t="s">
        <v>3187</v>
      </c>
      <c r="E614" s="663" t="s">
        <v>6688</v>
      </c>
      <c r="F614" s="664" t="s">
        <v>6689</v>
      </c>
      <c r="G614" s="663" t="s">
        <v>6303</v>
      </c>
      <c r="H614" s="663" t="s">
        <v>6304</v>
      </c>
      <c r="I614" s="665">
        <v>204.08499999999998</v>
      </c>
      <c r="J614" s="665">
        <v>11</v>
      </c>
      <c r="K614" s="666">
        <v>2245.2600000000002</v>
      </c>
    </row>
    <row r="615" spans="1:11" ht="14.4" customHeight="1" x14ac:dyDescent="0.3">
      <c r="A615" s="661" t="s">
        <v>595</v>
      </c>
      <c r="B615" s="662" t="s">
        <v>3182</v>
      </c>
      <c r="C615" s="663" t="s">
        <v>614</v>
      </c>
      <c r="D615" s="664" t="s">
        <v>3187</v>
      </c>
      <c r="E615" s="663" t="s">
        <v>6688</v>
      </c>
      <c r="F615" s="664" t="s">
        <v>6689</v>
      </c>
      <c r="G615" s="663" t="s">
        <v>6305</v>
      </c>
      <c r="H615" s="663" t="s">
        <v>6306</v>
      </c>
      <c r="I615" s="665">
        <v>68.536666666666676</v>
      </c>
      <c r="J615" s="665">
        <v>6</v>
      </c>
      <c r="K615" s="666">
        <v>411.22</v>
      </c>
    </row>
    <row r="616" spans="1:11" ht="14.4" customHeight="1" x14ac:dyDescent="0.3">
      <c r="A616" s="661" t="s">
        <v>595</v>
      </c>
      <c r="B616" s="662" t="s">
        <v>3182</v>
      </c>
      <c r="C616" s="663" t="s">
        <v>614</v>
      </c>
      <c r="D616" s="664" t="s">
        <v>3187</v>
      </c>
      <c r="E616" s="663" t="s">
        <v>6688</v>
      </c>
      <c r="F616" s="664" t="s">
        <v>6689</v>
      </c>
      <c r="G616" s="663" t="s">
        <v>6051</v>
      </c>
      <c r="H616" s="663" t="s">
        <v>6052</v>
      </c>
      <c r="I616" s="665">
        <v>15.039999999999997</v>
      </c>
      <c r="J616" s="665">
        <v>110</v>
      </c>
      <c r="K616" s="666">
        <v>1654.52</v>
      </c>
    </row>
    <row r="617" spans="1:11" ht="14.4" customHeight="1" x14ac:dyDescent="0.3">
      <c r="A617" s="661" t="s">
        <v>595</v>
      </c>
      <c r="B617" s="662" t="s">
        <v>3182</v>
      </c>
      <c r="C617" s="663" t="s">
        <v>614</v>
      </c>
      <c r="D617" s="664" t="s">
        <v>3187</v>
      </c>
      <c r="E617" s="663" t="s">
        <v>6688</v>
      </c>
      <c r="F617" s="664" t="s">
        <v>6689</v>
      </c>
      <c r="G617" s="663" t="s">
        <v>5820</v>
      </c>
      <c r="H617" s="663" t="s">
        <v>5821</v>
      </c>
      <c r="I617" s="665">
        <v>80.574999999999989</v>
      </c>
      <c r="J617" s="665">
        <v>80</v>
      </c>
      <c r="K617" s="666">
        <v>6446</v>
      </c>
    </row>
    <row r="618" spans="1:11" ht="14.4" customHeight="1" x14ac:dyDescent="0.3">
      <c r="A618" s="661" t="s">
        <v>595</v>
      </c>
      <c r="B618" s="662" t="s">
        <v>3182</v>
      </c>
      <c r="C618" s="663" t="s">
        <v>614</v>
      </c>
      <c r="D618" s="664" t="s">
        <v>3187</v>
      </c>
      <c r="E618" s="663" t="s">
        <v>6688</v>
      </c>
      <c r="F618" s="664" t="s">
        <v>6689</v>
      </c>
      <c r="G618" s="663" t="s">
        <v>5822</v>
      </c>
      <c r="H618" s="663" t="s">
        <v>5823</v>
      </c>
      <c r="I618" s="665">
        <v>5.902222222222222</v>
      </c>
      <c r="J618" s="665">
        <v>1250</v>
      </c>
      <c r="K618" s="666">
        <v>7471.5</v>
      </c>
    </row>
    <row r="619" spans="1:11" ht="14.4" customHeight="1" x14ac:dyDescent="0.3">
      <c r="A619" s="661" t="s">
        <v>595</v>
      </c>
      <c r="B619" s="662" t="s">
        <v>3182</v>
      </c>
      <c r="C619" s="663" t="s">
        <v>614</v>
      </c>
      <c r="D619" s="664" t="s">
        <v>3187</v>
      </c>
      <c r="E619" s="663" t="s">
        <v>6688</v>
      </c>
      <c r="F619" s="664" t="s">
        <v>6689</v>
      </c>
      <c r="G619" s="663" t="s">
        <v>6307</v>
      </c>
      <c r="H619" s="663" t="s">
        <v>6308</v>
      </c>
      <c r="I619" s="665">
        <v>17.91</v>
      </c>
      <c r="J619" s="665">
        <v>10</v>
      </c>
      <c r="K619" s="666">
        <v>179.1</v>
      </c>
    </row>
    <row r="620" spans="1:11" ht="14.4" customHeight="1" x14ac:dyDescent="0.3">
      <c r="A620" s="661" t="s">
        <v>595</v>
      </c>
      <c r="B620" s="662" t="s">
        <v>3182</v>
      </c>
      <c r="C620" s="663" t="s">
        <v>614</v>
      </c>
      <c r="D620" s="664" t="s">
        <v>3187</v>
      </c>
      <c r="E620" s="663" t="s">
        <v>6688</v>
      </c>
      <c r="F620" s="664" t="s">
        <v>6689</v>
      </c>
      <c r="G620" s="663" t="s">
        <v>6309</v>
      </c>
      <c r="H620" s="663" t="s">
        <v>6310</v>
      </c>
      <c r="I620" s="665">
        <v>2.7850000000000001</v>
      </c>
      <c r="J620" s="665">
        <v>600</v>
      </c>
      <c r="K620" s="666">
        <v>1671</v>
      </c>
    </row>
    <row r="621" spans="1:11" ht="14.4" customHeight="1" x14ac:dyDescent="0.3">
      <c r="A621" s="661" t="s">
        <v>595</v>
      </c>
      <c r="B621" s="662" t="s">
        <v>3182</v>
      </c>
      <c r="C621" s="663" t="s">
        <v>614</v>
      </c>
      <c r="D621" s="664" t="s">
        <v>3187</v>
      </c>
      <c r="E621" s="663" t="s">
        <v>6688</v>
      </c>
      <c r="F621" s="664" t="s">
        <v>6689</v>
      </c>
      <c r="G621" s="663" t="s">
        <v>6311</v>
      </c>
      <c r="H621" s="663" t="s">
        <v>6312</v>
      </c>
      <c r="I621" s="665">
        <v>17.899999999999999</v>
      </c>
      <c r="J621" s="665">
        <v>10</v>
      </c>
      <c r="K621" s="666">
        <v>179</v>
      </c>
    </row>
    <row r="622" spans="1:11" ht="14.4" customHeight="1" x14ac:dyDescent="0.3">
      <c r="A622" s="661" t="s">
        <v>595</v>
      </c>
      <c r="B622" s="662" t="s">
        <v>3182</v>
      </c>
      <c r="C622" s="663" t="s">
        <v>614</v>
      </c>
      <c r="D622" s="664" t="s">
        <v>3187</v>
      </c>
      <c r="E622" s="663" t="s">
        <v>6688</v>
      </c>
      <c r="F622" s="664" t="s">
        <v>6689</v>
      </c>
      <c r="G622" s="663" t="s">
        <v>6313</v>
      </c>
      <c r="H622" s="663" t="s">
        <v>6314</v>
      </c>
      <c r="I622" s="665">
        <v>108.89</v>
      </c>
      <c r="J622" s="665">
        <v>12</v>
      </c>
      <c r="K622" s="666">
        <v>1306.5999999999999</v>
      </c>
    </row>
    <row r="623" spans="1:11" ht="14.4" customHeight="1" x14ac:dyDescent="0.3">
      <c r="A623" s="661" t="s">
        <v>595</v>
      </c>
      <c r="B623" s="662" t="s">
        <v>3182</v>
      </c>
      <c r="C623" s="663" t="s">
        <v>614</v>
      </c>
      <c r="D623" s="664" t="s">
        <v>3187</v>
      </c>
      <c r="E623" s="663" t="s">
        <v>6688</v>
      </c>
      <c r="F623" s="664" t="s">
        <v>6689</v>
      </c>
      <c r="G623" s="663" t="s">
        <v>6315</v>
      </c>
      <c r="H623" s="663" t="s">
        <v>6316</v>
      </c>
      <c r="I623" s="665">
        <v>196.89699999999999</v>
      </c>
      <c r="J623" s="665">
        <v>40</v>
      </c>
      <c r="K623" s="666">
        <v>7814.8799999999992</v>
      </c>
    </row>
    <row r="624" spans="1:11" ht="14.4" customHeight="1" x14ac:dyDescent="0.3">
      <c r="A624" s="661" t="s">
        <v>595</v>
      </c>
      <c r="B624" s="662" t="s">
        <v>3182</v>
      </c>
      <c r="C624" s="663" t="s">
        <v>614</v>
      </c>
      <c r="D624" s="664" t="s">
        <v>3187</v>
      </c>
      <c r="E624" s="663" t="s">
        <v>6688</v>
      </c>
      <c r="F624" s="664" t="s">
        <v>6689</v>
      </c>
      <c r="G624" s="663" t="s">
        <v>5824</v>
      </c>
      <c r="H624" s="663" t="s">
        <v>5825</v>
      </c>
      <c r="I624" s="665">
        <v>9.68</v>
      </c>
      <c r="J624" s="665">
        <v>20</v>
      </c>
      <c r="K624" s="666">
        <v>193.6</v>
      </c>
    </row>
    <row r="625" spans="1:11" ht="14.4" customHeight="1" x14ac:dyDescent="0.3">
      <c r="A625" s="661" t="s">
        <v>595</v>
      </c>
      <c r="B625" s="662" t="s">
        <v>3182</v>
      </c>
      <c r="C625" s="663" t="s">
        <v>614</v>
      </c>
      <c r="D625" s="664" t="s">
        <v>3187</v>
      </c>
      <c r="E625" s="663" t="s">
        <v>6688</v>
      </c>
      <c r="F625" s="664" t="s">
        <v>6689</v>
      </c>
      <c r="G625" s="663" t="s">
        <v>6317</v>
      </c>
      <c r="H625" s="663" t="s">
        <v>6318</v>
      </c>
      <c r="I625" s="665">
        <v>2.37</v>
      </c>
      <c r="J625" s="665">
        <v>70</v>
      </c>
      <c r="K625" s="666">
        <v>165.9</v>
      </c>
    </row>
    <row r="626" spans="1:11" ht="14.4" customHeight="1" x14ac:dyDescent="0.3">
      <c r="A626" s="661" t="s">
        <v>595</v>
      </c>
      <c r="B626" s="662" t="s">
        <v>3182</v>
      </c>
      <c r="C626" s="663" t="s">
        <v>614</v>
      </c>
      <c r="D626" s="664" t="s">
        <v>3187</v>
      </c>
      <c r="E626" s="663" t="s">
        <v>6688</v>
      </c>
      <c r="F626" s="664" t="s">
        <v>6689</v>
      </c>
      <c r="G626" s="663" t="s">
        <v>5828</v>
      </c>
      <c r="H626" s="663" t="s">
        <v>5829</v>
      </c>
      <c r="I626" s="665">
        <v>1.98</v>
      </c>
      <c r="J626" s="665">
        <v>2350</v>
      </c>
      <c r="K626" s="666">
        <v>4654</v>
      </c>
    </row>
    <row r="627" spans="1:11" ht="14.4" customHeight="1" x14ac:dyDescent="0.3">
      <c r="A627" s="661" t="s">
        <v>595</v>
      </c>
      <c r="B627" s="662" t="s">
        <v>3182</v>
      </c>
      <c r="C627" s="663" t="s">
        <v>614</v>
      </c>
      <c r="D627" s="664" t="s">
        <v>3187</v>
      </c>
      <c r="E627" s="663" t="s">
        <v>6688</v>
      </c>
      <c r="F627" s="664" t="s">
        <v>6689</v>
      </c>
      <c r="G627" s="663" t="s">
        <v>5830</v>
      </c>
      <c r="H627" s="663" t="s">
        <v>5831</v>
      </c>
      <c r="I627" s="665">
        <v>1.98</v>
      </c>
      <c r="J627" s="665">
        <v>50</v>
      </c>
      <c r="K627" s="666">
        <v>99</v>
      </c>
    </row>
    <row r="628" spans="1:11" ht="14.4" customHeight="1" x14ac:dyDescent="0.3">
      <c r="A628" s="661" t="s">
        <v>595</v>
      </c>
      <c r="B628" s="662" t="s">
        <v>3182</v>
      </c>
      <c r="C628" s="663" t="s">
        <v>614</v>
      </c>
      <c r="D628" s="664" t="s">
        <v>3187</v>
      </c>
      <c r="E628" s="663" t="s">
        <v>6688</v>
      </c>
      <c r="F628" s="664" t="s">
        <v>6689</v>
      </c>
      <c r="G628" s="663" t="s">
        <v>5832</v>
      </c>
      <c r="H628" s="663" t="s">
        <v>5833</v>
      </c>
      <c r="I628" s="665">
        <v>3.0887500000000006</v>
      </c>
      <c r="J628" s="665">
        <v>450</v>
      </c>
      <c r="K628" s="666">
        <v>1390.5</v>
      </c>
    </row>
    <row r="629" spans="1:11" ht="14.4" customHeight="1" x14ac:dyDescent="0.3">
      <c r="A629" s="661" t="s">
        <v>595</v>
      </c>
      <c r="B629" s="662" t="s">
        <v>3182</v>
      </c>
      <c r="C629" s="663" t="s">
        <v>614</v>
      </c>
      <c r="D629" s="664" t="s">
        <v>3187</v>
      </c>
      <c r="E629" s="663" t="s">
        <v>6688</v>
      </c>
      <c r="F629" s="664" t="s">
        <v>6689</v>
      </c>
      <c r="G629" s="663" t="s">
        <v>6319</v>
      </c>
      <c r="H629" s="663" t="s">
        <v>6320</v>
      </c>
      <c r="I629" s="665">
        <v>1.92</v>
      </c>
      <c r="J629" s="665">
        <v>50</v>
      </c>
      <c r="K629" s="666">
        <v>96</v>
      </c>
    </row>
    <row r="630" spans="1:11" ht="14.4" customHeight="1" x14ac:dyDescent="0.3">
      <c r="A630" s="661" t="s">
        <v>595</v>
      </c>
      <c r="B630" s="662" t="s">
        <v>3182</v>
      </c>
      <c r="C630" s="663" t="s">
        <v>614</v>
      </c>
      <c r="D630" s="664" t="s">
        <v>3187</v>
      </c>
      <c r="E630" s="663" t="s">
        <v>6688</v>
      </c>
      <c r="F630" s="664" t="s">
        <v>6689</v>
      </c>
      <c r="G630" s="663" t="s">
        <v>6059</v>
      </c>
      <c r="H630" s="663" t="s">
        <v>6060</v>
      </c>
      <c r="I630" s="665">
        <v>4.8133333333333335</v>
      </c>
      <c r="J630" s="665">
        <v>1450</v>
      </c>
      <c r="K630" s="666">
        <v>6979</v>
      </c>
    </row>
    <row r="631" spans="1:11" ht="14.4" customHeight="1" x14ac:dyDescent="0.3">
      <c r="A631" s="661" t="s">
        <v>595</v>
      </c>
      <c r="B631" s="662" t="s">
        <v>3182</v>
      </c>
      <c r="C631" s="663" t="s">
        <v>614</v>
      </c>
      <c r="D631" s="664" t="s">
        <v>3187</v>
      </c>
      <c r="E631" s="663" t="s">
        <v>6688</v>
      </c>
      <c r="F631" s="664" t="s">
        <v>6689</v>
      </c>
      <c r="G631" s="663" t="s">
        <v>5834</v>
      </c>
      <c r="H631" s="663" t="s">
        <v>5835</v>
      </c>
      <c r="I631" s="665">
        <v>0.01</v>
      </c>
      <c r="J631" s="665">
        <v>130</v>
      </c>
      <c r="K631" s="666">
        <v>1.3</v>
      </c>
    </row>
    <row r="632" spans="1:11" ht="14.4" customHeight="1" x14ac:dyDescent="0.3">
      <c r="A632" s="661" t="s">
        <v>595</v>
      </c>
      <c r="B632" s="662" t="s">
        <v>3182</v>
      </c>
      <c r="C632" s="663" t="s">
        <v>614</v>
      </c>
      <c r="D632" s="664" t="s">
        <v>3187</v>
      </c>
      <c r="E632" s="663" t="s">
        <v>6688</v>
      </c>
      <c r="F632" s="664" t="s">
        <v>6689</v>
      </c>
      <c r="G632" s="663" t="s">
        <v>6321</v>
      </c>
      <c r="H632" s="663" t="s">
        <v>6322</v>
      </c>
      <c r="I632" s="665">
        <v>2</v>
      </c>
      <c r="J632" s="665">
        <v>50</v>
      </c>
      <c r="K632" s="666">
        <v>100</v>
      </c>
    </row>
    <row r="633" spans="1:11" ht="14.4" customHeight="1" x14ac:dyDescent="0.3">
      <c r="A633" s="661" t="s">
        <v>595</v>
      </c>
      <c r="B633" s="662" t="s">
        <v>3182</v>
      </c>
      <c r="C633" s="663" t="s">
        <v>614</v>
      </c>
      <c r="D633" s="664" t="s">
        <v>3187</v>
      </c>
      <c r="E633" s="663" t="s">
        <v>6688</v>
      </c>
      <c r="F633" s="664" t="s">
        <v>6689</v>
      </c>
      <c r="G633" s="663" t="s">
        <v>5838</v>
      </c>
      <c r="H633" s="663" t="s">
        <v>5839</v>
      </c>
      <c r="I633" s="665">
        <v>2.1640000000000001</v>
      </c>
      <c r="J633" s="665">
        <v>400</v>
      </c>
      <c r="K633" s="666">
        <v>865.5</v>
      </c>
    </row>
    <row r="634" spans="1:11" ht="14.4" customHeight="1" x14ac:dyDescent="0.3">
      <c r="A634" s="661" t="s">
        <v>595</v>
      </c>
      <c r="B634" s="662" t="s">
        <v>3182</v>
      </c>
      <c r="C634" s="663" t="s">
        <v>614</v>
      </c>
      <c r="D634" s="664" t="s">
        <v>3187</v>
      </c>
      <c r="E634" s="663" t="s">
        <v>6688</v>
      </c>
      <c r="F634" s="664" t="s">
        <v>6689</v>
      </c>
      <c r="G634" s="663" t="s">
        <v>5840</v>
      </c>
      <c r="H634" s="663" t="s">
        <v>5841</v>
      </c>
      <c r="I634" s="665">
        <v>2.6077777777777778</v>
      </c>
      <c r="J634" s="665">
        <v>1550</v>
      </c>
      <c r="K634" s="666">
        <v>4047</v>
      </c>
    </row>
    <row r="635" spans="1:11" ht="14.4" customHeight="1" x14ac:dyDescent="0.3">
      <c r="A635" s="661" t="s">
        <v>595</v>
      </c>
      <c r="B635" s="662" t="s">
        <v>3182</v>
      </c>
      <c r="C635" s="663" t="s">
        <v>614</v>
      </c>
      <c r="D635" s="664" t="s">
        <v>3187</v>
      </c>
      <c r="E635" s="663" t="s">
        <v>6688</v>
      </c>
      <c r="F635" s="664" t="s">
        <v>6689</v>
      </c>
      <c r="G635" s="663" t="s">
        <v>6323</v>
      </c>
      <c r="H635" s="663" t="s">
        <v>6324</v>
      </c>
      <c r="I635" s="665">
        <v>4.2300000000000004</v>
      </c>
      <c r="J635" s="665">
        <v>40</v>
      </c>
      <c r="K635" s="666">
        <v>169.2</v>
      </c>
    </row>
    <row r="636" spans="1:11" ht="14.4" customHeight="1" x14ac:dyDescent="0.3">
      <c r="A636" s="661" t="s">
        <v>595</v>
      </c>
      <c r="B636" s="662" t="s">
        <v>3182</v>
      </c>
      <c r="C636" s="663" t="s">
        <v>614</v>
      </c>
      <c r="D636" s="664" t="s">
        <v>3187</v>
      </c>
      <c r="E636" s="663" t="s">
        <v>6688</v>
      </c>
      <c r="F636" s="664" t="s">
        <v>6689</v>
      </c>
      <c r="G636" s="663" t="s">
        <v>6323</v>
      </c>
      <c r="H636" s="663" t="s">
        <v>6325</v>
      </c>
      <c r="I636" s="665">
        <v>4.24</v>
      </c>
      <c r="J636" s="665">
        <v>30</v>
      </c>
      <c r="K636" s="666">
        <v>127.2</v>
      </c>
    </row>
    <row r="637" spans="1:11" ht="14.4" customHeight="1" x14ac:dyDescent="0.3">
      <c r="A637" s="661" t="s">
        <v>595</v>
      </c>
      <c r="B637" s="662" t="s">
        <v>3182</v>
      </c>
      <c r="C637" s="663" t="s">
        <v>614</v>
      </c>
      <c r="D637" s="664" t="s">
        <v>3187</v>
      </c>
      <c r="E637" s="663" t="s">
        <v>6688</v>
      </c>
      <c r="F637" s="664" t="s">
        <v>6689</v>
      </c>
      <c r="G637" s="663" t="s">
        <v>5842</v>
      </c>
      <c r="H637" s="663" t="s">
        <v>5843</v>
      </c>
      <c r="I637" s="665">
        <v>2.1788888888888889</v>
      </c>
      <c r="J637" s="665">
        <v>2900</v>
      </c>
      <c r="K637" s="666">
        <v>6318</v>
      </c>
    </row>
    <row r="638" spans="1:11" ht="14.4" customHeight="1" x14ac:dyDescent="0.3">
      <c r="A638" s="661" t="s">
        <v>595</v>
      </c>
      <c r="B638" s="662" t="s">
        <v>3182</v>
      </c>
      <c r="C638" s="663" t="s">
        <v>614</v>
      </c>
      <c r="D638" s="664" t="s">
        <v>3187</v>
      </c>
      <c r="E638" s="663" t="s">
        <v>6688</v>
      </c>
      <c r="F638" s="664" t="s">
        <v>6689</v>
      </c>
      <c r="G638" s="663" t="s">
        <v>6064</v>
      </c>
      <c r="H638" s="663" t="s">
        <v>6065</v>
      </c>
      <c r="I638" s="665">
        <v>2.8525</v>
      </c>
      <c r="J638" s="665">
        <v>400</v>
      </c>
      <c r="K638" s="666">
        <v>1141</v>
      </c>
    </row>
    <row r="639" spans="1:11" ht="14.4" customHeight="1" x14ac:dyDescent="0.3">
      <c r="A639" s="661" t="s">
        <v>595</v>
      </c>
      <c r="B639" s="662" t="s">
        <v>3182</v>
      </c>
      <c r="C639" s="663" t="s">
        <v>614</v>
      </c>
      <c r="D639" s="664" t="s">
        <v>3187</v>
      </c>
      <c r="E639" s="663" t="s">
        <v>6688</v>
      </c>
      <c r="F639" s="664" t="s">
        <v>6689</v>
      </c>
      <c r="G639" s="663" t="s">
        <v>5844</v>
      </c>
      <c r="H639" s="663" t="s">
        <v>5845</v>
      </c>
      <c r="I639" s="665">
        <v>33.270000000000003</v>
      </c>
      <c r="J639" s="665">
        <v>40</v>
      </c>
      <c r="K639" s="666">
        <v>1330.8</v>
      </c>
    </row>
    <row r="640" spans="1:11" ht="14.4" customHeight="1" x14ac:dyDescent="0.3">
      <c r="A640" s="661" t="s">
        <v>595</v>
      </c>
      <c r="B640" s="662" t="s">
        <v>3182</v>
      </c>
      <c r="C640" s="663" t="s">
        <v>614</v>
      </c>
      <c r="D640" s="664" t="s">
        <v>3187</v>
      </c>
      <c r="E640" s="663" t="s">
        <v>6688</v>
      </c>
      <c r="F640" s="664" t="s">
        <v>6689</v>
      </c>
      <c r="G640" s="663" t="s">
        <v>6066</v>
      </c>
      <c r="H640" s="663" t="s">
        <v>6067</v>
      </c>
      <c r="I640" s="665">
        <v>29.900000000000002</v>
      </c>
      <c r="J640" s="665">
        <v>290</v>
      </c>
      <c r="K640" s="666">
        <v>8671</v>
      </c>
    </row>
    <row r="641" spans="1:11" ht="14.4" customHeight="1" x14ac:dyDescent="0.3">
      <c r="A641" s="661" t="s">
        <v>595</v>
      </c>
      <c r="B641" s="662" t="s">
        <v>3182</v>
      </c>
      <c r="C641" s="663" t="s">
        <v>614</v>
      </c>
      <c r="D641" s="664" t="s">
        <v>3187</v>
      </c>
      <c r="E641" s="663" t="s">
        <v>6688</v>
      </c>
      <c r="F641" s="664" t="s">
        <v>6689</v>
      </c>
      <c r="G641" s="663" t="s">
        <v>6326</v>
      </c>
      <c r="H641" s="663" t="s">
        <v>6327</v>
      </c>
      <c r="I641" s="665">
        <v>1.6333333333333331</v>
      </c>
      <c r="J641" s="665">
        <v>400</v>
      </c>
      <c r="K641" s="666">
        <v>653</v>
      </c>
    </row>
    <row r="642" spans="1:11" ht="14.4" customHeight="1" x14ac:dyDescent="0.3">
      <c r="A642" s="661" t="s">
        <v>595</v>
      </c>
      <c r="B642" s="662" t="s">
        <v>3182</v>
      </c>
      <c r="C642" s="663" t="s">
        <v>614</v>
      </c>
      <c r="D642" s="664" t="s">
        <v>3187</v>
      </c>
      <c r="E642" s="663" t="s">
        <v>6688</v>
      </c>
      <c r="F642" s="664" t="s">
        <v>6689</v>
      </c>
      <c r="G642" s="663" t="s">
        <v>6326</v>
      </c>
      <c r="H642" s="663" t="s">
        <v>6328</v>
      </c>
      <c r="I642" s="665">
        <v>1.6333333333333331</v>
      </c>
      <c r="J642" s="665">
        <v>600</v>
      </c>
      <c r="K642" s="666">
        <v>980</v>
      </c>
    </row>
    <row r="643" spans="1:11" ht="14.4" customHeight="1" x14ac:dyDescent="0.3">
      <c r="A643" s="661" t="s">
        <v>595</v>
      </c>
      <c r="B643" s="662" t="s">
        <v>3182</v>
      </c>
      <c r="C643" s="663" t="s">
        <v>614</v>
      </c>
      <c r="D643" s="664" t="s">
        <v>3187</v>
      </c>
      <c r="E643" s="663" t="s">
        <v>6688</v>
      </c>
      <c r="F643" s="664" t="s">
        <v>6689</v>
      </c>
      <c r="G643" s="663" t="s">
        <v>6326</v>
      </c>
      <c r="H643" s="663" t="s">
        <v>6329</v>
      </c>
      <c r="I643" s="665">
        <v>1.79</v>
      </c>
      <c r="J643" s="665">
        <v>700</v>
      </c>
      <c r="K643" s="666">
        <v>1238</v>
      </c>
    </row>
    <row r="644" spans="1:11" ht="14.4" customHeight="1" x14ac:dyDescent="0.3">
      <c r="A644" s="661" t="s">
        <v>595</v>
      </c>
      <c r="B644" s="662" t="s">
        <v>3182</v>
      </c>
      <c r="C644" s="663" t="s">
        <v>614</v>
      </c>
      <c r="D644" s="664" t="s">
        <v>3187</v>
      </c>
      <c r="E644" s="663" t="s">
        <v>6688</v>
      </c>
      <c r="F644" s="664" t="s">
        <v>6689</v>
      </c>
      <c r="G644" s="663" t="s">
        <v>6330</v>
      </c>
      <c r="H644" s="663" t="s">
        <v>6331</v>
      </c>
      <c r="I644" s="665">
        <v>31.07</v>
      </c>
      <c r="J644" s="665">
        <v>25</v>
      </c>
      <c r="K644" s="666">
        <v>776.82</v>
      </c>
    </row>
    <row r="645" spans="1:11" ht="14.4" customHeight="1" x14ac:dyDescent="0.3">
      <c r="A645" s="661" t="s">
        <v>595</v>
      </c>
      <c r="B645" s="662" t="s">
        <v>3182</v>
      </c>
      <c r="C645" s="663" t="s">
        <v>614</v>
      </c>
      <c r="D645" s="664" t="s">
        <v>3187</v>
      </c>
      <c r="E645" s="663" t="s">
        <v>6688</v>
      </c>
      <c r="F645" s="664" t="s">
        <v>6689</v>
      </c>
      <c r="G645" s="663" t="s">
        <v>5848</v>
      </c>
      <c r="H645" s="663" t="s">
        <v>5849</v>
      </c>
      <c r="I645" s="665">
        <v>2.0566666666666671</v>
      </c>
      <c r="J645" s="665">
        <v>180</v>
      </c>
      <c r="K645" s="666">
        <v>370.3</v>
      </c>
    </row>
    <row r="646" spans="1:11" ht="14.4" customHeight="1" x14ac:dyDescent="0.3">
      <c r="A646" s="661" t="s">
        <v>595</v>
      </c>
      <c r="B646" s="662" t="s">
        <v>3182</v>
      </c>
      <c r="C646" s="663" t="s">
        <v>614</v>
      </c>
      <c r="D646" s="664" t="s">
        <v>3187</v>
      </c>
      <c r="E646" s="663" t="s">
        <v>6688</v>
      </c>
      <c r="F646" s="664" t="s">
        <v>6689</v>
      </c>
      <c r="G646" s="663" t="s">
        <v>6072</v>
      </c>
      <c r="H646" s="663" t="s">
        <v>6073</v>
      </c>
      <c r="I646" s="665">
        <v>5.13</v>
      </c>
      <c r="J646" s="665">
        <v>360</v>
      </c>
      <c r="K646" s="666">
        <v>1846.8000000000002</v>
      </c>
    </row>
    <row r="647" spans="1:11" ht="14.4" customHeight="1" x14ac:dyDescent="0.3">
      <c r="A647" s="661" t="s">
        <v>595</v>
      </c>
      <c r="B647" s="662" t="s">
        <v>3182</v>
      </c>
      <c r="C647" s="663" t="s">
        <v>614</v>
      </c>
      <c r="D647" s="664" t="s">
        <v>3187</v>
      </c>
      <c r="E647" s="663" t="s">
        <v>6688</v>
      </c>
      <c r="F647" s="664" t="s">
        <v>6689</v>
      </c>
      <c r="G647" s="663" t="s">
        <v>6074</v>
      </c>
      <c r="H647" s="663" t="s">
        <v>6075</v>
      </c>
      <c r="I647" s="665">
        <v>193.84</v>
      </c>
      <c r="J647" s="665">
        <v>2</v>
      </c>
      <c r="K647" s="666">
        <v>387.68</v>
      </c>
    </row>
    <row r="648" spans="1:11" ht="14.4" customHeight="1" x14ac:dyDescent="0.3">
      <c r="A648" s="661" t="s">
        <v>595</v>
      </c>
      <c r="B648" s="662" t="s">
        <v>3182</v>
      </c>
      <c r="C648" s="663" t="s">
        <v>614</v>
      </c>
      <c r="D648" s="664" t="s">
        <v>3187</v>
      </c>
      <c r="E648" s="663" t="s">
        <v>6688</v>
      </c>
      <c r="F648" s="664" t="s">
        <v>6689</v>
      </c>
      <c r="G648" s="663" t="s">
        <v>6076</v>
      </c>
      <c r="H648" s="663" t="s">
        <v>6077</v>
      </c>
      <c r="I648" s="665">
        <v>7.95</v>
      </c>
      <c r="J648" s="665">
        <v>1800</v>
      </c>
      <c r="K648" s="666">
        <v>14310</v>
      </c>
    </row>
    <row r="649" spans="1:11" ht="14.4" customHeight="1" x14ac:dyDescent="0.3">
      <c r="A649" s="661" t="s">
        <v>595</v>
      </c>
      <c r="B649" s="662" t="s">
        <v>3182</v>
      </c>
      <c r="C649" s="663" t="s">
        <v>614</v>
      </c>
      <c r="D649" s="664" t="s">
        <v>3187</v>
      </c>
      <c r="E649" s="663" t="s">
        <v>6688</v>
      </c>
      <c r="F649" s="664" t="s">
        <v>6689</v>
      </c>
      <c r="G649" s="663" t="s">
        <v>5850</v>
      </c>
      <c r="H649" s="663" t="s">
        <v>5851</v>
      </c>
      <c r="I649" s="665">
        <v>127.05</v>
      </c>
      <c r="J649" s="665">
        <v>1</v>
      </c>
      <c r="K649" s="666">
        <v>127.05</v>
      </c>
    </row>
    <row r="650" spans="1:11" ht="14.4" customHeight="1" x14ac:dyDescent="0.3">
      <c r="A650" s="661" t="s">
        <v>595</v>
      </c>
      <c r="B650" s="662" t="s">
        <v>3182</v>
      </c>
      <c r="C650" s="663" t="s">
        <v>614</v>
      </c>
      <c r="D650" s="664" t="s">
        <v>3187</v>
      </c>
      <c r="E650" s="663" t="s">
        <v>6688</v>
      </c>
      <c r="F650" s="664" t="s">
        <v>6689</v>
      </c>
      <c r="G650" s="663" t="s">
        <v>6332</v>
      </c>
      <c r="H650" s="663" t="s">
        <v>6333</v>
      </c>
      <c r="I650" s="665">
        <v>434.47</v>
      </c>
      <c r="J650" s="665">
        <v>3</v>
      </c>
      <c r="K650" s="666">
        <v>1303.4000000000001</v>
      </c>
    </row>
    <row r="651" spans="1:11" ht="14.4" customHeight="1" x14ac:dyDescent="0.3">
      <c r="A651" s="661" t="s">
        <v>595</v>
      </c>
      <c r="B651" s="662" t="s">
        <v>3182</v>
      </c>
      <c r="C651" s="663" t="s">
        <v>614</v>
      </c>
      <c r="D651" s="664" t="s">
        <v>3187</v>
      </c>
      <c r="E651" s="663" t="s">
        <v>6688</v>
      </c>
      <c r="F651" s="664" t="s">
        <v>6689</v>
      </c>
      <c r="G651" s="663" t="s">
        <v>5852</v>
      </c>
      <c r="H651" s="663" t="s">
        <v>6334</v>
      </c>
      <c r="I651" s="665">
        <v>34.5</v>
      </c>
      <c r="J651" s="665">
        <v>40</v>
      </c>
      <c r="K651" s="666">
        <v>1380.13</v>
      </c>
    </row>
    <row r="652" spans="1:11" ht="14.4" customHeight="1" x14ac:dyDescent="0.3">
      <c r="A652" s="661" t="s">
        <v>595</v>
      </c>
      <c r="B652" s="662" t="s">
        <v>3182</v>
      </c>
      <c r="C652" s="663" t="s">
        <v>614</v>
      </c>
      <c r="D652" s="664" t="s">
        <v>3187</v>
      </c>
      <c r="E652" s="663" t="s">
        <v>6688</v>
      </c>
      <c r="F652" s="664" t="s">
        <v>6689</v>
      </c>
      <c r="G652" s="663" t="s">
        <v>5852</v>
      </c>
      <c r="H652" s="663" t="s">
        <v>5853</v>
      </c>
      <c r="I652" s="665">
        <v>34.5</v>
      </c>
      <c r="J652" s="665">
        <v>30</v>
      </c>
      <c r="K652" s="666">
        <v>1035.08</v>
      </c>
    </row>
    <row r="653" spans="1:11" ht="14.4" customHeight="1" x14ac:dyDescent="0.3">
      <c r="A653" s="661" t="s">
        <v>595</v>
      </c>
      <c r="B653" s="662" t="s">
        <v>3182</v>
      </c>
      <c r="C653" s="663" t="s">
        <v>614</v>
      </c>
      <c r="D653" s="664" t="s">
        <v>3187</v>
      </c>
      <c r="E653" s="663" t="s">
        <v>6688</v>
      </c>
      <c r="F653" s="664" t="s">
        <v>6689</v>
      </c>
      <c r="G653" s="663" t="s">
        <v>5854</v>
      </c>
      <c r="H653" s="663" t="s">
        <v>5855</v>
      </c>
      <c r="I653" s="665">
        <v>17.98</v>
      </c>
      <c r="J653" s="665">
        <v>300</v>
      </c>
      <c r="K653" s="666">
        <v>5394</v>
      </c>
    </row>
    <row r="654" spans="1:11" ht="14.4" customHeight="1" x14ac:dyDescent="0.3">
      <c r="A654" s="661" t="s">
        <v>595</v>
      </c>
      <c r="B654" s="662" t="s">
        <v>3182</v>
      </c>
      <c r="C654" s="663" t="s">
        <v>614</v>
      </c>
      <c r="D654" s="664" t="s">
        <v>3187</v>
      </c>
      <c r="E654" s="663" t="s">
        <v>6688</v>
      </c>
      <c r="F654" s="664" t="s">
        <v>6689</v>
      </c>
      <c r="G654" s="663" t="s">
        <v>5856</v>
      </c>
      <c r="H654" s="663" t="s">
        <v>5857</v>
      </c>
      <c r="I654" s="665">
        <v>17.98</v>
      </c>
      <c r="J654" s="665">
        <v>150</v>
      </c>
      <c r="K654" s="666">
        <v>2697</v>
      </c>
    </row>
    <row r="655" spans="1:11" ht="14.4" customHeight="1" x14ac:dyDescent="0.3">
      <c r="A655" s="661" t="s">
        <v>595</v>
      </c>
      <c r="B655" s="662" t="s">
        <v>3182</v>
      </c>
      <c r="C655" s="663" t="s">
        <v>614</v>
      </c>
      <c r="D655" s="664" t="s">
        <v>3187</v>
      </c>
      <c r="E655" s="663" t="s">
        <v>6688</v>
      </c>
      <c r="F655" s="664" t="s">
        <v>6689</v>
      </c>
      <c r="G655" s="663" t="s">
        <v>6335</v>
      </c>
      <c r="H655" s="663" t="s">
        <v>6336</v>
      </c>
      <c r="I655" s="665">
        <v>11.5</v>
      </c>
      <c r="J655" s="665">
        <v>6</v>
      </c>
      <c r="K655" s="666">
        <v>69</v>
      </c>
    </row>
    <row r="656" spans="1:11" ht="14.4" customHeight="1" x14ac:dyDescent="0.3">
      <c r="A656" s="661" t="s">
        <v>595</v>
      </c>
      <c r="B656" s="662" t="s">
        <v>3182</v>
      </c>
      <c r="C656" s="663" t="s">
        <v>614</v>
      </c>
      <c r="D656" s="664" t="s">
        <v>3187</v>
      </c>
      <c r="E656" s="663" t="s">
        <v>6688</v>
      </c>
      <c r="F656" s="664" t="s">
        <v>6689</v>
      </c>
      <c r="G656" s="663" t="s">
        <v>6337</v>
      </c>
      <c r="H656" s="663" t="s">
        <v>6338</v>
      </c>
      <c r="I656" s="665">
        <v>17.98</v>
      </c>
      <c r="J656" s="665">
        <v>50</v>
      </c>
      <c r="K656" s="666">
        <v>899</v>
      </c>
    </row>
    <row r="657" spans="1:11" ht="14.4" customHeight="1" x14ac:dyDescent="0.3">
      <c r="A657" s="661" t="s">
        <v>595</v>
      </c>
      <c r="B657" s="662" t="s">
        <v>3182</v>
      </c>
      <c r="C657" s="663" t="s">
        <v>614</v>
      </c>
      <c r="D657" s="664" t="s">
        <v>3187</v>
      </c>
      <c r="E657" s="663" t="s">
        <v>6688</v>
      </c>
      <c r="F657" s="664" t="s">
        <v>6689</v>
      </c>
      <c r="G657" s="663" t="s">
        <v>6339</v>
      </c>
      <c r="H657" s="663" t="s">
        <v>6340</v>
      </c>
      <c r="I657" s="665">
        <v>4.43</v>
      </c>
      <c r="J657" s="665">
        <v>60</v>
      </c>
      <c r="K657" s="666">
        <v>265.79999999999995</v>
      </c>
    </row>
    <row r="658" spans="1:11" ht="14.4" customHeight="1" x14ac:dyDescent="0.3">
      <c r="A658" s="661" t="s">
        <v>595</v>
      </c>
      <c r="B658" s="662" t="s">
        <v>3182</v>
      </c>
      <c r="C658" s="663" t="s">
        <v>614</v>
      </c>
      <c r="D658" s="664" t="s">
        <v>3187</v>
      </c>
      <c r="E658" s="663" t="s">
        <v>6688</v>
      </c>
      <c r="F658" s="664" t="s">
        <v>6689</v>
      </c>
      <c r="G658" s="663" t="s">
        <v>5858</v>
      </c>
      <c r="H658" s="663" t="s">
        <v>5859</v>
      </c>
      <c r="I658" s="665">
        <v>12.103333333333332</v>
      </c>
      <c r="J658" s="665">
        <v>210</v>
      </c>
      <c r="K658" s="666">
        <v>2541.6999999999998</v>
      </c>
    </row>
    <row r="659" spans="1:11" ht="14.4" customHeight="1" x14ac:dyDescent="0.3">
      <c r="A659" s="661" t="s">
        <v>595</v>
      </c>
      <c r="B659" s="662" t="s">
        <v>3182</v>
      </c>
      <c r="C659" s="663" t="s">
        <v>614</v>
      </c>
      <c r="D659" s="664" t="s">
        <v>3187</v>
      </c>
      <c r="E659" s="663" t="s">
        <v>6688</v>
      </c>
      <c r="F659" s="664" t="s">
        <v>6689</v>
      </c>
      <c r="G659" s="663" t="s">
        <v>6341</v>
      </c>
      <c r="H659" s="663" t="s">
        <v>6342</v>
      </c>
      <c r="I659" s="665">
        <v>8.9499999999999993</v>
      </c>
      <c r="J659" s="665">
        <v>20</v>
      </c>
      <c r="K659" s="666">
        <v>179</v>
      </c>
    </row>
    <row r="660" spans="1:11" ht="14.4" customHeight="1" x14ac:dyDescent="0.3">
      <c r="A660" s="661" t="s">
        <v>595</v>
      </c>
      <c r="B660" s="662" t="s">
        <v>3182</v>
      </c>
      <c r="C660" s="663" t="s">
        <v>614</v>
      </c>
      <c r="D660" s="664" t="s">
        <v>3187</v>
      </c>
      <c r="E660" s="663" t="s">
        <v>6688</v>
      </c>
      <c r="F660" s="664" t="s">
        <v>6689</v>
      </c>
      <c r="G660" s="663" t="s">
        <v>6343</v>
      </c>
      <c r="H660" s="663" t="s">
        <v>6344</v>
      </c>
      <c r="I660" s="665">
        <v>181.24</v>
      </c>
      <c r="J660" s="665">
        <v>26</v>
      </c>
      <c r="K660" s="666">
        <v>4709.21</v>
      </c>
    </row>
    <row r="661" spans="1:11" ht="14.4" customHeight="1" x14ac:dyDescent="0.3">
      <c r="A661" s="661" t="s">
        <v>595</v>
      </c>
      <c r="B661" s="662" t="s">
        <v>3182</v>
      </c>
      <c r="C661" s="663" t="s">
        <v>614</v>
      </c>
      <c r="D661" s="664" t="s">
        <v>3187</v>
      </c>
      <c r="E661" s="663" t="s">
        <v>6688</v>
      </c>
      <c r="F661" s="664" t="s">
        <v>6689</v>
      </c>
      <c r="G661" s="663" t="s">
        <v>5860</v>
      </c>
      <c r="H661" s="663" t="s">
        <v>5861</v>
      </c>
      <c r="I661" s="665">
        <v>2.5159999999999996</v>
      </c>
      <c r="J661" s="665">
        <v>250</v>
      </c>
      <c r="K661" s="666">
        <v>629</v>
      </c>
    </row>
    <row r="662" spans="1:11" ht="14.4" customHeight="1" x14ac:dyDescent="0.3">
      <c r="A662" s="661" t="s">
        <v>595</v>
      </c>
      <c r="B662" s="662" t="s">
        <v>3182</v>
      </c>
      <c r="C662" s="663" t="s">
        <v>614</v>
      </c>
      <c r="D662" s="664" t="s">
        <v>3187</v>
      </c>
      <c r="E662" s="663" t="s">
        <v>6688</v>
      </c>
      <c r="F662" s="664" t="s">
        <v>6689</v>
      </c>
      <c r="G662" s="663" t="s">
        <v>5862</v>
      </c>
      <c r="H662" s="663" t="s">
        <v>5863</v>
      </c>
      <c r="I662" s="665">
        <v>1.94</v>
      </c>
      <c r="J662" s="665">
        <v>100</v>
      </c>
      <c r="K662" s="666">
        <v>194</v>
      </c>
    </row>
    <row r="663" spans="1:11" ht="14.4" customHeight="1" x14ac:dyDescent="0.3">
      <c r="A663" s="661" t="s">
        <v>595</v>
      </c>
      <c r="B663" s="662" t="s">
        <v>3182</v>
      </c>
      <c r="C663" s="663" t="s">
        <v>614</v>
      </c>
      <c r="D663" s="664" t="s">
        <v>3187</v>
      </c>
      <c r="E663" s="663" t="s">
        <v>6688</v>
      </c>
      <c r="F663" s="664" t="s">
        <v>6689</v>
      </c>
      <c r="G663" s="663" t="s">
        <v>5866</v>
      </c>
      <c r="H663" s="663" t="s">
        <v>5867</v>
      </c>
      <c r="I663" s="665">
        <v>13.2</v>
      </c>
      <c r="J663" s="665">
        <v>10</v>
      </c>
      <c r="K663" s="666">
        <v>132</v>
      </c>
    </row>
    <row r="664" spans="1:11" ht="14.4" customHeight="1" x14ac:dyDescent="0.3">
      <c r="A664" s="661" t="s">
        <v>595</v>
      </c>
      <c r="B664" s="662" t="s">
        <v>3182</v>
      </c>
      <c r="C664" s="663" t="s">
        <v>614</v>
      </c>
      <c r="D664" s="664" t="s">
        <v>3187</v>
      </c>
      <c r="E664" s="663" t="s">
        <v>6688</v>
      </c>
      <c r="F664" s="664" t="s">
        <v>6689</v>
      </c>
      <c r="G664" s="663" t="s">
        <v>6345</v>
      </c>
      <c r="H664" s="663" t="s">
        <v>6346</v>
      </c>
      <c r="I664" s="665">
        <v>217.33249999999998</v>
      </c>
      <c r="J664" s="665">
        <v>40</v>
      </c>
      <c r="K664" s="666">
        <v>8696.75</v>
      </c>
    </row>
    <row r="665" spans="1:11" ht="14.4" customHeight="1" x14ac:dyDescent="0.3">
      <c r="A665" s="661" t="s">
        <v>595</v>
      </c>
      <c r="B665" s="662" t="s">
        <v>3182</v>
      </c>
      <c r="C665" s="663" t="s">
        <v>614</v>
      </c>
      <c r="D665" s="664" t="s">
        <v>3187</v>
      </c>
      <c r="E665" s="663" t="s">
        <v>6688</v>
      </c>
      <c r="F665" s="664" t="s">
        <v>6689</v>
      </c>
      <c r="G665" s="663" t="s">
        <v>5868</v>
      </c>
      <c r="H665" s="663" t="s">
        <v>5869</v>
      </c>
      <c r="I665" s="665">
        <v>13.199999999999998</v>
      </c>
      <c r="J665" s="665">
        <v>30</v>
      </c>
      <c r="K665" s="666">
        <v>396</v>
      </c>
    </row>
    <row r="666" spans="1:11" ht="14.4" customHeight="1" x14ac:dyDescent="0.3">
      <c r="A666" s="661" t="s">
        <v>595</v>
      </c>
      <c r="B666" s="662" t="s">
        <v>3182</v>
      </c>
      <c r="C666" s="663" t="s">
        <v>614</v>
      </c>
      <c r="D666" s="664" t="s">
        <v>3187</v>
      </c>
      <c r="E666" s="663" t="s">
        <v>6688</v>
      </c>
      <c r="F666" s="664" t="s">
        <v>6689</v>
      </c>
      <c r="G666" s="663" t="s">
        <v>5870</v>
      </c>
      <c r="H666" s="663" t="s">
        <v>5871</v>
      </c>
      <c r="I666" s="665">
        <v>1.3514285714285712</v>
      </c>
      <c r="J666" s="665">
        <v>750</v>
      </c>
      <c r="K666" s="666">
        <v>1017</v>
      </c>
    </row>
    <row r="667" spans="1:11" ht="14.4" customHeight="1" x14ac:dyDescent="0.3">
      <c r="A667" s="661" t="s">
        <v>595</v>
      </c>
      <c r="B667" s="662" t="s">
        <v>3182</v>
      </c>
      <c r="C667" s="663" t="s">
        <v>614</v>
      </c>
      <c r="D667" s="664" t="s">
        <v>3187</v>
      </c>
      <c r="E667" s="663" t="s">
        <v>6688</v>
      </c>
      <c r="F667" s="664" t="s">
        <v>6689</v>
      </c>
      <c r="G667" s="663" t="s">
        <v>5872</v>
      </c>
      <c r="H667" s="663" t="s">
        <v>5873</v>
      </c>
      <c r="I667" s="665">
        <v>21.234999999999999</v>
      </c>
      <c r="J667" s="665">
        <v>40</v>
      </c>
      <c r="K667" s="666">
        <v>849.40000000000009</v>
      </c>
    </row>
    <row r="668" spans="1:11" ht="14.4" customHeight="1" x14ac:dyDescent="0.3">
      <c r="A668" s="661" t="s">
        <v>595</v>
      </c>
      <c r="B668" s="662" t="s">
        <v>3182</v>
      </c>
      <c r="C668" s="663" t="s">
        <v>614</v>
      </c>
      <c r="D668" s="664" t="s">
        <v>3187</v>
      </c>
      <c r="E668" s="663" t="s">
        <v>6688</v>
      </c>
      <c r="F668" s="664" t="s">
        <v>6689</v>
      </c>
      <c r="G668" s="663" t="s">
        <v>5874</v>
      </c>
      <c r="H668" s="663" t="s">
        <v>5875</v>
      </c>
      <c r="I668" s="665">
        <v>21.24</v>
      </c>
      <c r="J668" s="665">
        <v>70</v>
      </c>
      <c r="K668" s="666">
        <v>1486.8</v>
      </c>
    </row>
    <row r="669" spans="1:11" ht="14.4" customHeight="1" x14ac:dyDescent="0.3">
      <c r="A669" s="661" t="s">
        <v>595</v>
      </c>
      <c r="B669" s="662" t="s">
        <v>3182</v>
      </c>
      <c r="C669" s="663" t="s">
        <v>614</v>
      </c>
      <c r="D669" s="664" t="s">
        <v>3187</v>
      </c>
      <c r="E669" s="663" t="s">
        <v>6688</v>
      </c>
      <c r="F669" s="664" t="s">
        <v>6689</v>
      </c>
      <c r="G669" s="663" t="s">
        <v>5876</v>
      </c>
      <c r="H669" s="663" t="s">
        <v>5877</v>
      </c>
      <c r="I669" s="665">
        <v>11.09888888888889</v>
      </c>
      <c r="J669" s="665">
        <v>450</v>
      </c>
      <c r="K669" s="666">
        <v>4994.5</v>
      </c>
    </row>
    <row r="670" spans="1:11" ht="14.4" customHeight="1" x14ac:dyDescent="0.3">
      <c r="A670" s="661" t="s">
        <v>595</v>
      </c>
      <c r="B670" s="662" t="s">
        <v>3182</v>
      </c>
      <c r="C670" s="663" t="s">
        <v>614</v>
      </c>
      <c r="D670" s="664" t="s">
        <v>3187</v>
      </c>
      <c r="E670" s="663" t="s">
        <v>6688</v>
      </c>
      <c r="F670" s="664" t="s">
        <v>6689</v>
      </c>
      <c r="G670" s="663" t="s">
        <v>6347</v>
      </c>
      <c r="H670" s="663" t="s">
        <v>6348</v>
      </c>
      <c r="I670" s="665">
        <v>6.65</v>
      </c>
      <c r="J670" s="665">
        <v>10</v>
      </c>
      <c r="K670" s="666">
        <v>66.5</v>
      </c>
    </row>
    <row r="671" spans="1:11" ht="14.4" customHeight="1" x14ac:dyDescent="0.3">
      <c r="A671" s="661" t="s">
        <v>595</v>
      </c>
      <c r="B671" s="662" t="s">
        <v>3182</v>
      </c>
      <c r="C671" s="663" t="s">
        <v>614</v>
      </c>
      <c r="D671" s="664" t="s">
        <v>3187</v>
      </c>
      <c r="E671" s="663" t="s">
        <v>6688</v>
      </c>
      <c r="F671" s="664" t="s">
        <v>6689</v>
      </c>
      <c r="G671" s="663" t="s">
        <v>6349</v>
      </c>
      <c r="H671" s="663" t="s">
        <v>6350</v>
      </c>
      <c r="I671" s="665">
        <v>6.65</v>
      </c>
      <c r="J671" s="665">
        <v>10</v>
      </c>
      <c r="K671" s="666">
        <v>66.5</v>
      </c>
    </row>
    <row r="672" spans="1:11" ht="14.4" customHeight="1" x14ac:dyDescent="0.3">
      <c r="A672" s="661" t="s">
        <v>595</v>
      </c>
      <c r="B672" s="662" t="s">
        <v>3182</v>
      </c>
      <c r="C672" s="663" t="s">
        <v>614</v>
      </c>
      <c r="D672" s="664" t="s">
        <v>3187</v>
      </c>
      <c r="E672" s="663" t="s">
        <v>6688</v>
      </c>
      <c r="F672" s="664" t="s">
        <v>6689</v>
      </c>
      <c r="G672" s="663" t="s">
        <v>6351</v>
      </c>
      <c r="H672" s="663" t="s">
        <v>6352</v>
      </c>
      <c r="I672" s="665">
        <v>6.66</v>
      </c>
      <c r="J672" s="665">
        <v>10</v>
      </c>
      <c r="K672" s="666">
        <v>66.599999999999994</v>
      </c>
    </row>
    <row r="673" spans="1:11" ht="14.4" customHeight="1" x14ac:dyDescent="0.3">
      <c r="A673" s="661" t="s">
        <v>595</v>
      </c>
      <c r="B673" s="662" t="s">
        <v>3182</v>
      </c>
      <c r="C673" s="663" t="s">
        <v>614</v>
      </c>
      <c r="D673" s="664" t="s">
        <v>3187</v>
      </c>
      <c r="E673" s="663" t="s">
        <v>6688</v>
      </c>
      <c r="F673" s="664" t="s">
        <v>6689</v>
      </c>
      <c r="G673" s="663" t="s">
        <v>5880</v>
      </c>
      <c r="H673" s="663" t="s">
        <v>5881</v>
      </c>
      <c r="I673" s="665">
        <v>0.46999999999999986</v>
      </c>
      <c r="J673" s="665">
        <v>4900</v>
      </c>
      <c r="K673" s="666">
        <v>2303</v>
      </c>
    </row>
    <row r="674" spans="1:11" ht="14.4" customHeight="1" x14ac:dyDescent="0.3">
      <c r="A674" s="661" t="s">
        <v>595</v>
      </c>
      <c r="B674" s="662" t="s">
        <v>3182</v>
      </c>
      <c r="C674" s="663" t="s">
        <v>614</v>
      </c>
      <c r="D674" s="664" t="s">
        <v>3187</v>
      </c>
      <c r="E674" s="663" t="s">
        <v>6688</v>
      </c>
      <c r="F674" s="664" t="s">
        <v>6689</v>
      </c>
      <c r="G674" s="663" t="s">
        <v>5882</v>
      </c>
      <c r="H674" s="663" t="s">
        <v>5883</v>
      </c>
      <c r="I674" s="665">
        <v>4.03</v>
      </c>
      <c r="J674" s="665">
        <v>3650</v>
      </c>
      <c r="K674" s="666">
        <v>14709.5</v>
      </c>
    </row>
    <row r="675" spans="1:11" ht="14.4" customHeight="1" x14ac:dyDescent="0.3">
      <c r="A675" s="661" t="s">
        <v>595</v>
      </c>
      <c r="B675" s="662" t="s">
        <v>3182</v>
      </c>
      <c r="C675" s="663" t="s">
        <v>614</v>
      </c>
      <c r="D675" s="664" t="s">
        <v>3187</v>
      </c>
      <c r="E675" s="663" t="s">
        <v>6688</v>
      </c>
      <c r="F675" s="664" t="s">
        <v>6689</v>
      </c>
      <c r="G675" s="663" t="s">
        <v>6174</v>
      </c>
      <c r="H675" s="663" t="s">
        <v>6175</v>
      </c>
      <c r="I675" s="665">
        <v>2.7699999999999996</v>
      </c>
      <c r="J675" s="665">
        <v>400</v>
      </c>
      <c r="K675" s="666">
        <v>1105.5</v>
      </c>
    </row>
    <row r="676" spans="1:11" ht="14.4" customHeight="1" x14ac:dyDescent="0.3">
      <c r="A676" s="661" t="s">
        <v>595</v>
      </c>
      <c r="B676" s="662" t="s">
        <v>3182</v>
      </c>
      <c r="C676" s="663" t="s">
        <v>614</v>
      </c>
      <c r="D676" s="664" t="s">
        <v>3187</v>
      </c>
      <c r="E676" s="663" t="s">
        <v>6688</v>
      </c>
      <c r="F676" s="664" t="s">
        <v>6689</v>
      </c>
      <c r="G676" s="663" t="s">
        <v>5884</v>
      </c>
      <c r="H676" s="663" t="s">
        <v>5885</v>
      </c>
      <c r="I676" s="665">
        <v>2.8057142857142856</v>
      </c>
      <c r="J676" s="665">
        <v>1300</v>
      </c>
      <c r="K676" s="666">
        <v>3689.36</v>
      </c>
    </row>
    <row r="677" spans="1:11" ht="14.4" customHeight="1" x14ac:dyDescent="0.3">
      <c r="A677" s="661" t="s">
        <v>595</v>
      </c>
      <c r="B677" s="662" t="s">
        <v>3182</v>
      </c>
      <c r="C677" s="663" t="s">
        <v>614</v>
      </c>
      <c r="D677" s="664" t="s">
        <v>3187</v>
      </c>
      <c r="E677" s="663" t="s">
        <v>6688</v>
      </c>
      <c r="F677" s="664" t="s">
        <v>6689</v>
      </c>
      <c r="G677" s="663" t="s">
        <v>6086</v>
      </c>
      <c r="H677" s="663" t="s">
        <v>6087</v>
      </c>
      <c r="I677" s="665">
        <v>2.7333333333333329</v>
      </c>
      <c r="J677" s="665">
        <v>700</v>
      </c>
      <c r="K677" s="666">
        <v>1957</v>
      </c>
    </row>
    <row r="678" spans="1:11" ht="14.4" customHeight="1" x14ac:dyDescent="0.3">
      <c r="A678" s="661" t="s">
        <v>595</v>
      </c>
      <c r="B678" s="662" t="s">
        <v>3182</v>
      </c>
      <c r="C678" s="663" t="s">
        <v>614</v>
      </c>
      <c r="D678" s="664" t="s">
        <v>3187</v>
      </c>
      <c r="E678" s="663" t="s">
        <v>6688</v>
      </c>
      <c r="F678" s="664" t="s">
        <v>6689</v>
      </c>
      <c r="G678" s="663" t="s">
        <v>6353</v>
      </c>
      <c r="H678" s="663" t="s">
        <v>6354</v>
      </c>
      <c r="I678" s="665">
        <v>2.8033333333333332</v>
      </c>
      <c r="J678" s="665">
        <v>150</v>
      </c>
      <c r="K678" s="666">
        <v>420.5</v>
      </c>
    </row>
    <row r="679" spans="1:11" ht="14.4" customHeight="1" x14ac:dyDescent="0.3">
      <c r="A679" s="661" t="s">
        <v>595</v>
      </c>
      <c r="B679" s="662" t="s">
        <v>3182</v>
      </c>
      <c r="C679" s="663" t="s">
        <v>614</v>
      </c>
      <c r="D679" s="664" t="s">
        <v>3187</v>
      </c>
      <c r="E679" s="663" t="s">
        <v>6688</v>
      </c>
      <c r="F679" s="664" t="s">
        <v>6689</v>
      </c>
      <c r="G679" s="663" t="s">
        <v>6088</v>
      </c>
      <c r="H679" s="663" t="s">
        <v>6089</v>
      </c>
      <c r="I679" s="665">
        <v>2.2866666666666666</v>
      </c>
      <c r="J679" s="665">
        <v>150</v>
      </c>
      <c r="K679" s="666">
        <v>343</v>
      </c>
    </row>
    <row r="680" spans="1:11" ht="14.4" customHeight="1" x14ac:dyDescent="0.3">
      <c r="A680" s="661" t="s">
        <v>595</v>
      </c>
      <c r="B680" s="662" t="s">
        <v>3182</v>
      </c>
      <c r="C680" s="663" t="s">
        <v>614</v>
      </c>
      <c r="D680" s="664" t="s">
        <v>3187</v>
      </c>
      <c r="E680" s="663" t="s">
        <v>6688</v>
      </c>
      <c r="F680" s="664" t="s">
        <v>6689</v>
      </c>
      <c r="G680" s="663" t="s">
        <v>5890</v>
      </c>
      <c r="H680" s="663" t="s">
        <v>5891</v>
      </c>
      <c r="I680" s="665">
        <v>1072.06</v>
      </c>
      <c r="J680" s="665">
        <v>5</v>
      </c>
      <c r="K680" s="666">
        <v>5360.3</v>
      </c>
    </row>
    <row r="681" spans="1:11" ht="14.4" customHeight="1" x14ac:dyDescent="0.3">
      <c r="A681" s="661" t="s">
        <v>595</v>
      </c>
      <c r="B681" s="662" t="s">
        <v>3182</v>
      </c>
      <c r="C681" s="663" t="s">
        <v>614</v>
      </c>
      <c r="D681" s="664" t="s">
        <v>3187</v>
      </c>
      <c r="E681" s="663" t="s">
        <v>6688</v>
      </c>
      <c r="F681" s="664" t="s">
        <v>6689</v>
      </c>
      <c r="G681" s="663" t="s">
        <v>6355</v>
      </c>
      <c r="H681" s="663" t="s">
        <v>6356</v>
      </c>
      <c r="I681" s="665">
        <v>372.07499999999999</v>
      </c>
      <c r="J681" s="665">
        <v>4</v>
      </c>
      <c r="K681" s="666">
        <v>1488.3</v>
      </c>
    </row>
    <row r="682" spans="1:11" ht="14.4" customHeight="1" x14ac:dyDescent="0.3">
      <c r="A682" s="661" t="s">
        <v>595</v>
      </c>
      <c r="B682" s="662" t="s">
        <v>3182</v>
      </c>
      <c r="C682" s="663" t="s">
        <v>614</v>
      </c>
      <c r="D682" s="664" t="s">
        <v>3187</v>
      </c>
      <c r="E682" s="663" t="s">
        <v>6688</v>
      </c>
      <c r="F682" s="664" t="s">
        <v>6689</v>
      </c>
      <c r="G682" s="663" t="s">
        <v>6357</v>
      </c>
      <c r="H682" s="663" t="s">
        <v>6358</v>
      </c>
      <c r="I682" s="665">
        <v>35.99</v>
      </c>
      <c r="J682" s="665">
        <v>50</v>
      </c>
      <c r="K682" s="666">
        <v>1799.5</v>
      </c>
    </row>
    <row r="683" spans="1:11" ht="14.4" customHeight="1" x14ac:dyDescent="0.3">
      <c r="A683" s="661" t="s">
        <v>595</v>
      </c>
      <c r="B683" s="662" t="s">
        <v>3182</v>
      </c>
      <c r="C683" s="663" t="s">
        <v>614</v>
      </c>
      <c r="D683" s="664" t="s">
        <v>3187</v>
      </c>
      <c r="E683" s="663" t="s">
        <v>6688</v>
      </c>
      <c r="F683" s="664" t="s">
        <v>6689</v>
      </c>
      <c r="G683" s="663" t="s">
        <v>6090</v>
      </c>
      <c r="H683" s="663" t="s">
        <v>6091</v>
      </c>
      <c r="I683" s="665">
        <v>1109.2714285714287</v>
      </c>
      <c r="J683" s="665">
        <v>14</v>
      </c>
      <c r="K683" s="666">
        <v>15529.79</v>
      </c>
    </row>
    <row r="684" spans="1:11" ht="14.4" customHeight="1" x14ac:dyDescent="0.3">
      <c r="A684" s="661" t="s">
        <v>595</v>
      </c>
      <c r="B684" s="662" t="s">
        <v>3182</v>
      </c>
      <c r="C684" s="663" t="s">
        <v>614</v>
      </c>
      <c r="D684" s="664" t="s">
        <v>3187</v>
      </c>
      <c r="E684" s="663" t="s">
        <v>6688</v>
      </c>
      <c r="F684" s="664" t="s">
        <v>6689</v>
      </c>
      <c r="G684" s="663" t="s">
        <v>5896</v>
      </c>
      <c r="H684" s="663" t="s">
        <v>5897</v>
      </c>
      <c r="I684" s="665">
        <v>618.08000000000004</v>
      </c>
      <c r="J684" s="665">
        <v>2</v>
      </c>
      <c r="K684" s="666">
        <v>1236.1600000000001</v>
      </c>
    </row>
    <row r="685" spans="1:11" ht="14.4" customHeight="1" x14ac:dyDescent="0.3">
      <c r="A685" s="661" t="s">
        <v>595</v>
      </c>
      <c r="B685" s="662" t="s">
        <v>3182</v>
      </c>
      <c r="C685" s="663" t="s">
        <v>614</v>
      </c>
      <c r="D685" s="664" t="s">
        <v>3187</v>
      </c>
      <c r="E685" s="663" t="s">
        <v>6688</v>
      </c>
      <c r="F685" s="664" t="s">
        <v>6689</v>
      </c>
      <c r="G685" s="663" t="s">
        <v>6359</v>
      </c>
      <c r="H685" s="663" t="s">
        <v>6360</v>
      </c>
      <c r="I685" s="665">
        <v>49.97</v>
      </c>
      <c r="J685" s="665">
        <v>10</v>
      </c>
      <c r="K685" s="666">
        <v>499.7</v>
      </c>
    </row>
    <row r="686" spans="1:11" ht="14.4" customHeight="1" x14ac:dyDescent="0.3">
      <c r="A686" s="661" t="s">
        <v>595</v>
      </c>
      <c r="B686" s="662" t="s">
        <v>3182</v>
      </c>
      <c r="C686" s="663" t="s">
        <v>614</v>
      </c>
      <c r="D686" s="664" t="s">
        <v>3187</v>
      </c>
      <c r="E686" s="663" t="s">
        <v>6688</v>
      </c>
      <c r="F686" s="664" t="s">
        <v>6689</v>
      </c>
      <c r="G686" s="663" t="s">
        <v>6361</v>
      </c>
      <c r="H686" s="663" t="s">
        <v>6362</v>
      </c>
      <c r="I686" s="665">
        <v>49.97</v>
      </c>
      <c r="J686" s="665">
        <v>20</v>
      </c>
      <c r="K686" s="666">
        <v>999.43000000000006</v>
      </c>
    </row>
    <row r="687" spans="1:11" ht="14.4" customHeight="1" x14ac:dyDescent="0.3">
      <c r="A687" s="661" t="s">
        <v>595</v>
      </c>
      <c r="B687" s="662" t="s">
        <v>3182</v>
      </c>
      <c r="C687" s="663" t="s">
        <v>614</v>
      </c>
      <c r="D687" s="664" t="s">
        <v>3187</v>
      </c>
      <c r="E687" s="663" t="s">
        <v>6688</v>
      </c>
      <c r="F687" s="664" t="s">
        <v>6689</v>
      </c>
      <c r="G687" s="663" t="s">
        <v>6363</v>
      </c>
      <c r="H687" s="663" t="s">
        <v>6364</v>
      </c>
      <c r="I687" s="665">
        <v>49.97</v>
      </c>
      <c r="J687" s="665">
        <v>10</v>
      </c>
      <c r="K687" s="666">
        <v>499.7</v>
      </c>
    </row>
    <row r="688" spans="1:11" ht="14.4" customHeight="1" x14ac:dyDescent="0.3">
      <c r="A688" s="661" t="s">
        <v>595</v>
      </c>
      <c r="B688" s="662" t="s">
        <v>3182</v>
      </c>
      <c r="C688" s="663" t="s">
        <v>614</v>
      </c>
      <c r="D688" s="664" t="s">
        <v>3187</v>
      </c>
      <c r="E688" s="663" t="s">
        <v>6688</v>
      </c>
      <c r="F688" s="664" t="s">
        <v>6689</v>
      </c>
      <c r="G688" s="663" t="s">
        <v>5900</v>
      </c>
      <c r="H688" s="663" t="s">
        <v>5901</v>
      </c>
      <c r="I688" s="665">
        <v>168.19</v>
      </c>
      <c r="J688" s="665">
        <v>10</v>
      </c>
      <c r="K688" s="666">
        <v>1681.9</v>
      </c>
    </row>
    <row r="689" spans="1:11" ht="14.4" customHeight="1" x14ac:dyDescent="0.3">
      <c r="A689" s="661" t="s">
        <v>595</v>
      </c>
      <c r="B689" s="662" t="s">
        <v>3182</v>
      </c>
      <c r="C689" s="663" t="s">
        <v>614</v>
      </c>
      <c r="D689" s="664" t="s">
        <v>3187</v>
      </c>
      <c r="E689" s="663" t="s">
        <v>6688</v>
      </c>
      <c r="F689" s="664" t="s">
        <v>6689</v>
      </c>
      <c r="G689" s="663" t="s">
        <v>5902</v>
      </c>
      <c r="H689" s="663" t="s">
        <v>5903</v>
      </c>
      <c r="I689" s="665">
        <v>9.5966666666666658</v>
      </c>
      <c r="J689" s="665">
        <v>1100</v>
      </c>
      <c r="K689" s="666">
        <v>10556</v>
      </c>
    </row>
    <row r="690" spans="1:11" ht="14.4" customHeight="1" x14ac:dyDescent="0.3">
      <c r="A690" s="661" t="s">
        <v>595</v>
      </c>
      <c r="B690" s="662" t="s">
        <v>3182</v>
      </c>
      <c r="C690" s="663" t="s">
        <v>614</v>
      </c>
      <c r="D690" s="664" t="s">
        <v>3187</v>
      </c>
      <c r="E690" s="663" t="s">
        <v>6688</v>
      </c>
      <c r="F690" s="664" t="s">
        <v>6689</v>
      </c>
      <c r="G690" s="663" t="s">
        <v>5904</v>
      </c>
      <c r="H690" s="663" t="s">
        <v>5905</v>
      </c>
      <c r="I690" s="665">
        <v>9.2000000000000011</v>
      </c>
      <c r="J690" s="665">
        <v>2500</v>
      </c>
      <c r="K690" s="666">
        <v>23000</v>
      </c>
    </row>
    <row r="691" spans="1:11" ht="14.4" customHeight="1" x14ac:dyDescent="0.3">
      <c r="A691" s="661" t="s">
        <v>595</v>
      </c>
      <c r="B691" s="662" t="s">
        <v>3182</v>
      </c>
      <c r="C691" s="663" t="s">
        <v>614</v>
      </c>
      <c r="D691" s="664" t="s">
        <v>3187</v>
      </c>
      <c r="E691" s="663" t="s">
        <v>6688</v>
      </c>
      <c r="F691" s="664" t="s">
        <v>6689</v>
      </c>
      <c r="G691" s="663" t="s">
        <v>5906</v>
      </c>
      <c r="H691" s="663" t="s">
        <v>5907</v>
      </c>
      <c r="I691" s="665">
        <v>172.5</v>
      </c>
      <c r="J691" s="665">
        <v>3</v>
      </c>
      <c r="K691" s="666">
        <v>517.5</v>
      </c>
    </row>
    <row r="692" spans="1:11" ht="14.4" customHeight="1" x14ac:dyDescent="0.3">
      <c r="A692" s="661" t="s">
        <v>595</v>
      </c>
      <c r="B692" s="662" t="s">
        <v>3182</v>
      </c>
      <c r="C692" s="663" t="s">
        <v>614</v>
      </c>
      <c r="D692" s="664" t="s">
        <v>3187</v>
      </c>
      <c r="E692" s="663" t="s">
        <v>6688</v>
      </c>
      <c r="F692" s="664" t="s">
        <v>6689</v>
      </c>
      <c r="G692" s="663" t="s">
        <v>6365</v>
      </c>
      <c r="H692" s="663" t="s">
        <v>6366</v>
      </c>
      <c r="I692" s="665">
        <v>302.5</v>
      </c>
      <c r="J692" s="665">
        <v>4</v>
      </c>
      <c r="K692" s="666">
        <v>1210</v>
      </c>
    </row>
    <row r="693" spans="1:11" ht="14.4" customHeight="1" x14ac:dyDescent="0.3">
      <c r="A693" s="661" t="s">
        <v>595</v>
      </c>
      <c r="B693" s="662" t="s">
        <v>3182</v>
      </c>
      <c r="C693" s="663" t="s">
        <v>614</v>
      </c>
      <c r="D693" s="664" t="s">
        <v>3187</v>
      </c>
      <c r="E693" s="663" t="s">
        <v>6688</v>
      </c>
      <c r="F693" s="664" t="s">
        <v>6689</v>
      </c>
      <c r="G693" s="663" t="s">
        <v>5908</v>
      </c>
      <c r="H693" s="663" t="s">
        <v>5909</v>
      </c>
      <c r="I693" s="665">
        <v>75.459999999999994</v>
      </c>
      <c r="J693" s="665">
        <v>30</v>
      </c>
      <c r="K693" s="666">
        <v>2263.94</v>
      </c>
    </row>
    <row r="694" spans="1:11" ht="14.4" customHeight="1" x14ac:dyDescent="0.3">
      <c r="A694" s="661" t="s">
        <v>595</v>
      </c>
      <c r="B694" s="662" t="s">
        <v>3182</v>
      </c>
      <c r="C694" s="663" t="s">
        <v>614</v>
      </c>
      <c r="D694" s="664" t="s">
        <v>3187</v>
      </c>
      <c r="E694" s="663" t="s">
        <v>6688</v>
      </c>
      <c r="F694" s="664" t="s">
        <v>6689</v>
      </c>
      <c r="G694" s="663" t="s">
        <v>6367</v>
      </c>
      <c r="H694" s="663" t="s">
        <v>6368</v>
      </c>
      <c r="I694" s="665">
        <v>2.86</v>
      </c>
      <c r="J694" s="665">
        <v>100</v>
      </c>
      <c r="K694" s="666">
        <v>286</v>
      </c>
    </row>
    <row r="695" spans="1:11" ht="14.4" customHeight="1" x14ac:dyDescent="0.3">
      <c r="A695" s="661" t="s">
        <v>595</v>
      </c>
      <c r="B695" s="662" t="s">
        <v>3182</v>
      </c>
      <c r="C695" s="663" t="s">
        <v>614</v>
      </c>
      <c r="D695" s="664" t="s">
        <v>3187</v>
      </c>
      <c r="E695" s="663" t="s">
        <v>6688</v>
      </c>
      <c r="F695" s="664" t="s">
        <v>6689</v>
      </c>
      <c r="G695" s="663" t="s">
        <v>6369</v>
      </c>
      <c r="H695" s="663" t="s">
        <v>6370</v>
      </c>
      <c r="I695" s="665">
        <v>478.74</v>
      </c>
      <c r="J695" s="665">
        <v>2</v>
      </c>
      <c r="K695" s="666">
        <v>957.47</v>
      </c>
    </row>
    <row r="696" spans="1:11" ht="14.4" customHeight="1" x14ac:dyDescent="0.3">
      <c r="A696" s="661" t="s">
        <v>595</v>
      </c>
      <c r="B696" s="662" t="s">
        <v>3182</v>
      </c>
      <c r="C696" s="663" t="s">
        <v>614</v>
      </c>
      <c r="D696" s="664" t="s">
        <v>3187</v>
      </c>
      <c r="E696" s="663" t="s">
        <v>6688</v>
      </c>
      <c r="F696" s="664" t="s">
        <v>6689</v>
      </c>
      <c r="G696" s="663" t="s">
        <v>6371</v>
      </c>
      <c r="H696" s="663" t="s">
        <v>6372</v>
      </c>
      <c r="I696" s="665">
        <v>24.7</v>
      </c>
      <c r="J696" s="665">
        <v>10</v>
      </c>
      <c r="K696" s="666">
        <v>246.24</v>
      </c>
    </row>
    <row r="697" spans="1:11" ht="14.4" customHeight="1" x14ac:dyDescent="0.3">
      <c r="A697" s="661" t="s">
        <v>595</v>
      </c>
      <c r="B697" s="662" t="s">
        <v>3182</v>
      </c>
      <c r="C697" s="663" t="s">
        <v>614</v>
      </c>
      <c r="D697" s="664" t="s">
        <v>3187</v>
      </c>
      <c r="E697" s="663" t="s">
        <v>6688</v>
      </c>
      <c r="F697" s="664" t="s">
        <v>6689</v>
      </c>
      <c r="G697" s="663" t="s">
        <v>5910</v>
      </c>
      <c r="H697" s="663" t="s">
        <v>6098</v>
      </c>
      <c r="I697" s="665">
        <v>37.75</v>
      </c>
      <c r="J697" s="665">
        <v>40</v>
      </c>
      <c r="K697" s="666">
        <v>1510.1</v>
      </c>
    </row>
    <row r="698" spans="1:11" ht="14.4" customHeight="1" x14ac:dyDescent="0.3">
      <c r="A698" s="661" t="s">
        <v>595</v>
      </c>
      <c r="B698" s="662" t="s">
        <v>3182</v>
      </c>
      <c r="C698" s="663" t="s">
        <v>614</v>
      </c>
      <c r="D698" s="664" t="s">
        <v>3187</v>
      </c>
      <c r="E698" s="663" t="s">
        <v>6688</v>
      </c>
      <c r="F698" s="664" t="s">
        <v>6689</v>
      </c>
      <c r="G698" s="663" t="s">
        <v>6373</v>
      </c>
      <c r="H698" s="663" t="s">
        <v>6374</v>
      </c>
      <c r="I698" s="665">
        <v>111.3</v>
      </c>
      <c r="J698" s="665">
        <v>2</v>
      </c>
      <c r="K698" s="666">
        <v>222.6</v>
      </c>
    </row>
    <row r="699" spans="1:11" ht="14.4" customHeight="1" x14ac:dyDescent="0.3">
      <c r="A699" s="661" t="s">
        <v>595</v>
      </c>
      <c r="B699" s="662" t="s">
        <v>3182</v>
      </c>
      <c r="C699" s="663" t="s">
        <v>614</v>
      </c>
      <c r="D699" s="664" t="s">
        <v>3187</v>
      </c>
      <c r="E699" s="663" t="s">
        <v>6688</v>
      </c>
      <c r="F699" s="664" t="s">
        <v>6689</v>
      </c>
      <c r="G699" s="663" t="s">
        <v>6375</v>
      </c>
      <c r="H699" s="663" t="s">
        <v>6376</v>
      </c>
      <c r="I699" s="665">
        <v>49.97</v>
      </c>
      <c r="J699" s="665">
        <v>10</v>
      </c>
      <c r="K699" s="666">
        <v>499.73</v>
      </c>
    </row>
    <row r="700" spans="1:11" ht="14.4" customHeight="1" x14ac:dyDescent="0.3">
      <c r="A700" s="661" t="s">
        <v>595</v>
      </c>
      <c r="B700" s="662" t="s">
        <v>3182</v>
      </c>
      <c r="C700" s="663" t="s">
        <v>614</v>
      </c>
      <c r="D700" s="664" t="s">
        <v>3187</v>
      </c>
      <c r="E700" s="663" t="s">
        <v>6688</v>
      </c>
      <c r="F700" s="664" t="s">
        <v>6689</v>
      </c>
      <c r="G700" s="663" t="s">
        <v>6377</v>
      </c>
      <c r="H700" s="663" t="s">
        <v>6378</v>
      </c>
      <c r="I700" s="665">
        <v>1393.93</v>
      </c>
      <c r="J700" s="665">
        <v>3</v>
      </c>
      <c r="K700" s="666">
        <v>4181.8</v>
      </c>
    </row>
    <row r="701" spans="1:11" ht="14.4" customHeight="1" x14ac:dyDescent="0.3">
      <c r="A701" s="661" t="s">
        <v>595</v>
      </c>
      <c r="B701" s="662" t="s">
        <v>3182</v>
      </c>
      <c r="C701" s="663" t="s">
        <v>614</v>
      </c>
      <c r="D701" s="664" t="s">
        <v>3187</v>
      </c>
      <c r="E701" s="663" t="s">
        <v>6688</v>
      </c>
      <c r="F701" s="664" t="s">
        <v>6689</v>
      </c>
      <c r="G701" s="663" t="s">
        <v>6379</v>
      </c>
      <c r="H701" s="663" t="s">
        <v>6380</v>
      </c>
      <c r="I701" s="665">
        <v>487.85</v>
      </c>
      <c r="J701" s="665">
        <v>4</v>
      </c>
      <c r="K701" s="666">
        <v>1951.4</v>
      </c>
    </row>
    <row r="702" spans="1:11" ht="14.4" customHeight="1" x14ac:dyDescent="0.3">
      <c r="A702" s="661" t="s">
        <v>595</v>
      </c>
      <c r="B702" s="662" t="s">
        <v>3182</v>
      </c>
      <c r="C702" s="663" t="s">
        <v>614</v>
      </c>
      <c r="D702" s="664" t="s">
        <v>3187</v>
      </c>
      <c r="E702" s="663" t="s">
        <v>6688</v>
      </c>
      <c r="F702" s="664" t="s">
        <v>6689</v>
      </c>
      <c r="G702" s="663" t="s">
        <v>6381</v>
      </c>
      <c r="H702" s="663" t="s">
        <v>6382</v>
      </c>
      <c r="I702" s="665">
        <v>1342.05</v>
      </c>
      <c r="J702" s="665">
        <v>1</v>
      </c>
      <c r="K702" s="666">
        <v>1342.05</v>
      </c>
    </row>
    <row r="703" spans="1:11" ht="14.4" customHeight="1" x14ac:dyDescent="0.3">
      <c r="A703" s="661" t="s">
        <v>595</v>
      </c>
      <c r="B703" s="662" t="s">
        <v>3182</v>
      </c>
      <c r="C703" s="663" t="s">
        <v>614</v>
      </c>
      <c r="D703" s="664" t="s">
        <v>3187</v>
      </c>
      <c r="E703" s="663" t="s">
        <v>6688</v>
      </c>
      <c r="F703" s="664" t="s">
        <v>6689</v>
      </c>
      <c r="G703" s="663" t="s">
        <v>6103</v>
      </c>
      <c r="H703" s="663" t="s">
        <v>6104</v>
      </c>
      <c r="I703" s="665">
        <v>147.78</v>
      </c>
      <c r="J703" s="665">
        <v>20</v>
      </c>
      <c r="K703" s="666">
        <v>2955.65</v>
      </c>
    </row>
    <row r="704" spans="1:11" ht="14.4" customHeight="1" x14ac:dyDescent="0.3">
      <c r="A704" s="661" t="s">
        <v>595</v>
      </c>
      <c r="B704" s="662" t="s">
        <v>3182</v>
      </c>
      <c r="C704" s="663" t="s">
        <v>614</v>
      </c>
      <c r="D704" s="664" t="s">
        <v>3187</v>
      </c>
      <c r="E704" s="663" t="s">
        <v>6688</v>
      </c>
      <c r="F704" s="664" t="s">
        <v>6689</v>
      </c>
      <c r="G704" s="663" t="s">
        <v>6383</v>
      </c>
      <c r="H704" s="663" t="s">
        <v>6384</v>
      </c>
      <c r="I704" s="665">
        <v>600</v>
      </c>
      <c r="J704" s="665">
        <v>5</v>
      </c>
      <c r="K704" s="666">
        <v>3000.01</v>
      </c>
    </row>
    <row r="705" spans="1:11" ht="14.4" customHeight="1" x14ac:dyDescent="0.3">
      <c r="A705" s="661" t="s">
        <v>595</v>
      </c>
      <c r="B705" s="662" t="s">
        <v>3182</v>
      </c>
      <c r="C705" s="663" t="s">
        <v>614</v>
      </c>
      <c r="D705" s="664" t="s">
        <v>3187</v>
      </c>
      <c r="E705" s="663" t="s">
        <v>6688</v>
      </c>
      <c r="F705" s="664" t="s">
        <v>6689</v>
      </c>
      <c r="G705" s="663" t="s">
        <v>6385</v>
      </c>
      <c r="H705" s="663" t="s">
        <v>6386</v>
      </c>
      <c r="I705" s="665">
        <v>22</v>
      </c>
      <c r="J705" s="665">
        <v>10</v>
      </c>
      <c r="K705" s="666">
        <v>219.98</v>
      </c>
    </row>
    <row r="706" spans="1:11" ht="14.4" customHeight="1" x14ac:dyDescent="0.3">
      <c r="A706" s="661" t="s">
        <v>595</v>
      </c>
      <c r="B706" s="662" t="s">
        <v>3182</v>
      </c>
      <c r="C706" s="663" t="s">
        <v>614</v>
      </c>
      <c r="D706" s="664" t="s">
        <v>3187</v>
      </c>
      <c r="E706" s="663" t="s">
        <v>6688</v>
      </c>
      <c r="F706" s="664" t="s">
        <v>6689</v>
      </c>
      <c r="G706" s="663" t="s">
        <v>5914</v>
      </c>
      <c r="H706" s="663" t="s">
        <v>5915</v>
      </c>
      <c r="I706" s="665">
        <v>62.92</v>
      </c>
      <c r="J706" s="665">
        <v>100</v>
      </c>
      <c r="K706" s="666">
        <v>6292</v>
      </c>
    </row>
    <row r="707" spans="1:11" ht="14.4" customHeight="1" x14ac:dyDescent="0.3">
      <c r="A707" s="661" t="s">
        <v>595</v>
      </c>
      <c r="B707" s="662" t="s">
        <v>3182</v>
      </c>
      <c r="C707" s="663" t="s">
        <v>614</v>
      </c>
      <c r="D707" s="664" t="s">
        <v>3187</v>
      </c>
      <c r="E707" s="663" t="s">
        <v>6688</v>
      </c>
      <c r="F707" s="664" t="s">
        <v>6689</v>
      </c>
      <c r="G707" s="663" t="s">
        <v>6387</v>
      </c>
      <c r="H707" s="663" t="s">
        <v>6388</v>
      </c>
      <c r="I707" s="665">
        <v>326.87333333333328</v>
      </c>
      <c r="J707" s="665">
        <v>22</v>
      </c>
      <c r="K707" s="666">
        <v>7193.9</v>
      </c>
    </row>
    <row r="708" spans="1:11" ht="14.4" customHeight="1" x14ac:dyDescent="0.3">
      <c r="A708" s="661" t="s">
        <v>595</v>
      </c>
      <c r="B708" s="662" t="s">
        <v>3182</v>
      </c>
      <c r="C708" s="663" t="s">
        <v>614</v>
      </c>
      <c r="D708" s="664" t="s">
        <v>3187</v>
      </c>
      <c r="E708" s="663" t="s">
        <v>6688</v>
      </c>
      <c r="F708" s="664" t="s">
        <v>6689</v>
      </c>
      <c r="G708" s="663" t="s">
        <v>6186</v>
      </c>
      <c r="H708" s="663" t="s">
        <v>6187</v>
      </c>
      <c r="I708" s="665">
        <v>181.5</v>
      </c>
      <c r="J708" s="665">
        <v>10</v>
      </c>
      <c r="K708" s="666">
        <v>1815</v>
      </c>
    </row>
    <row r="709" spans="1:11" ht="14.4" customHeight="1" x14ac:dyDescent="0.3">
      <c r="A709" s="661" t="s">
        <v>595</v>
      </c>
      <c r="B709" s="662" t="s">
        <v>3182</v>
      </c>
      <c r="C709" s="663" t="s">
        <v>614</v>
      </c>
      <c r="D709" s="664" t="s">
        <v>3187</v>
      </c>
      <c r="E709" s="663" t="s">
        <v>6688</v>
      </c>
      <c r="F709" s="664" t="s">
        <v>6689</v>
      </c>
      <c r="G709" s="663" t="s">
        <v>6389</v>
      </c>
      <c r="H709" s="663" t="s">
        <v>6390</v>
      </c>
      <c r="I709" s="665">
        <v>653.4</v>
      </c>
      <c r="J709" s="665">
        <v>2</v>
      </c>
      <c r="K709" s="666">
        <v>1306.8</v>
      </c>
    </row>
    <row r="710" spans="1:11" ht="14.4" customHeight="1" x14ac:dyDescent="0.3">
      <c r="A710" s="661" t="s">
        <v>595</v>
      </c>
      <c r="B710" s="662" t="s">
        <v>3182</v>
      </c>
      <c r="C710" s="663" t="s">
        <v>614</v>
      </c>
      <c r="D710" s="664" t="s">
        <v>3187</v>
      </c>
      <c r="E710" s="663" t="s">
        <v>6688</v>
      </c>
      <c r="F710" s="664" t="s">
        <v>6689</v>
      </c>
      <c r="G710" s="663" t="s">
        <v>5918</v>
      </c>
      <c r="H710" s="663" t="s">
        <v>5919</v>
      </c>
      <c r="I710" s="665">
        <v>3.4233333333333333</v>
      </c>
      <c r="J710" s="665">
        <v>200</v>
      </c>
      <c r="K710" s="666">
        <v>684</v>
      </c>
    </row>
    <row r="711" spans="1:11" ht="14.4" customHeight="1" x14ac:dyDescent="0.3">
      <c r="A711" s="661" t="s">
        <v>595</v>
      </c>
      <c r="B711" s="662" t="s">
        <v>3182</v>
      </c>
      <c r="C711" s="663" t="s">
        <v>614</v>
      </c>
      <c r="D711" s="664" t="s">
        <v>3187</v>
      </c>
      <c r="E711" s="663" t="s">
        <v>6688</v>
      </c>
      <c r="F711" s="664" t="s">
        <v>6689</v>
      </c>
      <c r="G711" s="663" t="s">
        <v>5920</v>
      </c>
      <c r="H711" s="663" t="s">
        <v>5921</v>
      </c>
      <c r="I711" s="665">
        <v>6.0849999999999991</v>
      </c>
      <c r="J711" s="665">
        <v>1600</v>
      </c>
      <c r="K711" s="666">
        <v>9742</v>
      </c>
    </row>
    <row r="712" spans="1:11" ht="14.4" customHeight="1" x14ac:dyDescent="0.3">
      <c r="A712" s="661" t="s">
        <v>595</v>
      </c>
      <c r="B712" s="662" t="s">
        <v>3182</v>
      </c>
      <c r="C712" s="663" t="s">
        <v>614</v>
      </c>
      <c r="D712" s="664" t="s">
        <v>3187</v>
      </c>
      <c r="E712" s="663" t="s">
        <v>6688</v>
      </c>
      <c r="F712" s="664" t="s">
        <v>6689</v>
      </c>
      <c r="G712" s="663" t="s">
        <v>5922</v>
      </c>
      <c r="H712" s="663" t="s">
        <v>5923</v>
      </c>
      <c r="I712" s="665">
        <v>9.44</v>
      </c>
      <c r="J712" s="665">
        <v>300</v>
      </c>
      <c r="K712" s="666">
        <v>2832</v>
      </c>
    </row>
    <row r="713" spans="1:11" ht="14.4" customHeight="1" x14ac:dyDescent="0.3">
      <c r="A713" s="661" t="s">
        <v>595</v>
      </c>
      <c r="B713" s="662" t="s">
        <v>3182</v>
      </c>
      <c r="C713" s="663" t="s">
        <v>614</v>
      </c>
      <c r="D713" s="664" t="s">
        <v>3187</v>
      </c>
      <c r="E713" s="663" t="s">
        <v>6688</v>
      </c>
      <c r="F713" s="664" t="s">
        <v>6689</v>
      </c>
      <c r="G713" s="663" t="s">
        <v>6114</v>
      </c>
      <c r="H713" s="663" t="s">
        <v>6115</v>
      </c>
      <c r="I713" s="665">
        <v>22.99</v>
      </c>
      <c r="J713" s="665">
        <v>10</v>
      </c>
      <c r="K713" s="666">
        <v>229.9</v>
      </c>
    </row>
    <row r="714" spans="1:11" ht="14.4" customHeight="1" x14ac:dyDescent="0.3">
      <c r="A714" s="661" t="s">
        <v>595</v>
      </c>
      <c r="B714" s="662" t="s">
        <v>3182</v>
      </c>
      <c r="C714" s="663" t="s">
        <v>614</v>
      </c>
      <c r="D714" s="664" t="s">
        <v>3187</v>
      </c>
      <c r="E714" s="663" t="s">
        <v>6688</v>
      </c>
      <c r="F714" s="664" t="s">
        <v>6689</v>
      </c>
      <c r="G714" s="663" t="s">
        <v>6116</v>
      </c>
      <c r="H714" s="663" t="s">
        <v>6117</v>
      </c>
      <c r="I714" s="665">
        <v>22.99</v>
      </c>
      <c r="J714" s="665">
        <v>10</v>
      </c>
      <c r="K714" s="666">
        <v>229.9</v>
      </c>
    </row>
    <row r="715" spans="1:11" ht="14.4" customHeight="1" x14ac:dyDescent="0.3">
      <c r="A715" s="661" t="s">
        <v>595</v>
      </c>
      <c r="B715" s="662" t="s">
        <v>3182</v>
      </c>
      <c r="C715" s="663" t="s">
        <v>614</v>
      </c>
      <c r="D715" s="664" t="s">
        <v>3187</v>
      </c>
      <c r="E715" s="663" t="s">
        <v>6688</v>
      </c>
      <c r="F715" s="664" t="s">
        <v>6689</v>
      </c>
      <c r="G715" s="663" t="s">
        <v>6190</v>
      </c>
      <c r="H715" s="663" t="s">
        <v>6191</v>
      </c>
      <c r="I715" s="665">
        <v>22.99</v>
      </c>
      <c r="J715" s="665">
        <v>10</v>
      </c>
      <c r="K715" s="666">
        <v>229.9</v>
      </c>
    </row>
    <row r="716" spans="1:11" ht="14.4" customHeight="1" x14ac:dyDescent="0.3">
      <c r="A716" s="661" t="s">
        <v>595</v>
      </c>
      <c r="B716" s="662" t="s">
        <v>3182</v>
      </c>
      <c r="C716" s="663" t="s">
        <v>614</v>
      </c>
      <c r="D716" s="664" t="s">
        <v>3187</v>
      </c>
      <c r="E716" s="663" t="s">
        <v>6688</v>
      </c>
      <c r="F716" s="664" t="s">
        <v>6689</v>
      </c>
      <c r="G716" s="663" t="s">
        <v>6391</v>
      </c>
      <c r="H716" s="663" t="s">
        <v>6392</v>
      </c>
      <c r="I716" s="665">
        <v>2783</v>
      </c>
      <c r="J716" s="665">
        <v>3</v>
      </c>
      <c r="K716" s="666">
        <v>8349</v>
      </c>
    </row>
    <row r="717" spans="1:11" ht="14.4" customHeight="1" x14ac:dyDescent="0.3">
      <c r="A717" s="661" t="s">
        <v>595</v>
      </c>
      <c r="B717" s="662" t="s">
        <v>3182</v>
      </c>
      <c r="C717" s="663" t="s">
        <v>614</v>
      </c>
      <c r="D717" s="664" t="s">
        <v>3187</v>
      </c>
      <c r="E717" s="663" t="s">
        <v>6704</v>
      </c>
      <c r="F717" s="664" t="s">
        <v>6705</v>
      </c>
      <c r="G717" s="663" t="s">
        <v>6393</v>
      </c>
      <c r="H717" s="663" t="s">
        <v>6394</v>
      </c>
      <c r="I717" s="665">
        <v>93.28</v>
      </c>
      <c r="J717" s="665">
        <v>4</v>
      </c>
      <c r="K717" s="666">
        <v>373.12</v>
      </c>
    </row>
    <row r="718" spans="1:11" ht="14.4" customHeight="1" x14ac:dyDescent="0.3">
      <c r="A718" s="661" t="s">
        <v>595</v>
      </c>
      <c r="B718" s="662" t="s">
        <v>3182</v>
      </c>
      <c r="C718" s="663" t="s">
        <v>614</v>
      </c>
      <c r="D718" s="664" t="s">
        <v>3187</v>
      </c>
      <c r="E718" s="663" t="s">
        <v>6704</v>
      </c>
      <c r="F718" s="664" t="s">
        <v>6705</v>
      </c>
      <c r="G718" s="663" t="s">
        <v>6395</v>
      </c>
      <c r="H718" s="663" t="s">
        <v>6396</v>
      </c>
      <c r="I718" s="665">
        <v>187.46142857142857</v>
      </c>
      <c r="J718" s="665">
        <v>11</v>
      </c>
      <c r="K718" s="666">
        <v>2059.9899999999998</v>
      </c>
    </row>
    <row r="719" spans="1:11" ht="14.4" customHeight="1" x14ac:dyDescent="0.3">
      <c r="A719" s="661" t="s">
        <v>595</v>
      </c>
      <c r="B719" s="662" t="s">
        <v>3182</v>
      </c>
      <c r="C719" s="663" t="s">
        <v>614</v>
      </c>
      <c r="D719" s="664" t="s">
        <v>3187</v>
      </c>
      <c r="E719" s="663" t="s">
        <v>6690</v>
      </c>
      <c r="F719" s="664" t="s">
        <v>6691</v>
      </c>
      <c r="G719" s="663" t="s">
        <v>6397</v>
      </c>
      <c r="H719" s="663" t="s">
        <v>6398</v>
      </c>
      <c r="I719" s="665">
        <v>928.2</v>
      </c>
      <c r="J719" s="665">
        <v>10</v>
      </c>
      <c r="K719" s="666">
        <v>9282.0300000000007</v>
      </c>
    </row>
    <row r="720" spans="1:11" ht="14.4" customHeight="1" x14ac:dyDescent="0.3">
      <c r="A720" s="661" t="s">
        <v>595</v>
      </c>
      <c r="B720" s="662" t="s">
        <v>3182</v>
      </c>
      <c r="C720" s="663" t="s">
        <v>614</v>
      </c>
      <c r="D720" s="664" t="s">
        <v>3187</v>
      </c>
      <c r="E720" s="663" t="s">
        <v>6690</v>
      </c>
      <c r="F720" s="664" t="s">
        <v>6691</v>
      </c>
      <c r="G720" s="663" t="s">
        <v>5924</v>
      </c>
      <c r="H720" s="663" t="s">
        <v>5926</v>
      </c>
      <c r="I720" s="665">
        <v>442.39</v>
      </c>
      <c r="J720" s="665">
        <v>10</v>
      </c>
      <c r="K720" s="666">
        <v>4423.88</v>
      </c>
    </row>
    <row r="721" spans="1:11" ht="14.4" customHeight="1" x14ac:dyDescent="0.3">
      <c r="A721" s="661" t="s">
        <v>595</v>
      </c>
      <c r="B721" s="662" t="s">
        <v>3182</v>
      </c>
      <c r="C721" s="663" t="s">
        <v>614</v>
      </c>
      <c r="D721" s="664" t="s">
        <v>3187</v>
      </c>
      <c r="E721" s="663" t="s">
        <v>6690</v>
      </c>
      <c r="F721" s="664" t="s">
        <v>6691</v>
      </c>
      <c r="G721" s="663" t="s">
        <v>6399</v>
      </c>
      <c r="H721" s="663" t="s">
        <v>6400</v>
      </c>
      <c r="I721" s="665">
        <v>568.79</v>
      </c>
      <c r="J721" s="665">
        <v>10</v>
      </c>
      <c r="K721" s="666">
        <v>5687.85</v>
      </c>
    </row>
    <row r="722" spans="1:11" ht="14.4" customHeight="1" x14ac:dyDescent="0.3">
      <c r="A722" s="661" t="s">
        <v>595</v>
      </c>
      <c r="B722" s="662" t="s">
        <v>3182</v>
      </c>
      <c r="C722" s="663" t="s">
        <v>614</v>
      </c>
      <c r="D722" s="664" t="s">
        <v>3187</v>
      </c>
      <c r="E722" s="663" t="s">
        <v>6692</v>
      </c>
      <c r="F722" s="664" t="s">
        <v>6693</v>
      </c>
      <c r="G722" s="663" t="s">
        <v>5930</v>
      </c>
      <c r="H722" s="663" t="s">
        <v>5931</v>
      </c>
      <c r="I722" s="665">
        <v>8.17</v>
      </c>
      <c r="J722" s="665">
        <v>4100</v>
      </c>
      <c r="K722" s="666">
        <v>33497</v>
      </c>
    </row>
    <row r="723" spans="1:11" ht="14.4" customHeight="1" x14ac:dyDescent="0.3">
      <c r="A723" s="661" t="s">
        <v>595</v>
      </c>
      <c r="B723" s="662" t="s">
        <v>3182</v>
      </c>
      <c r="C723" s="663" t="s">
        <v>614</v>
      </c>
      <c r="D723" s="664" t="s">
        <v>3187</v>
      </c>
      <c r="E723" s="663" t="s">
        <v>6692</v>
      </c>
      <c r="F723" s="664" t="s">
        <v>6693</v>
      </c>
      <c r="G723" s="663" t="s">
        <v>5932</v>
      </c>
      <c r="H723" s="663" t="s">
        <v>5933</v>
      </c>
      <c r="I723" s="665">
        <v>12.712857142857144</v>
      </c>
      <c r="J723" s="665">
        <v>223</v>
      </c>
      <c r="K723" s="666">
        <v>2834.8</v>
      </c>
    </row>
    <row r="724" spans="1:11" ht="14.4" customHeight="1" x14ac:dyDescent="0.3">
      <c r="A724" s="661" t="s">
        <v>595</v>
      </c>
      <c r="B724" s="662" t="s">
        <v>3182</v>
      </c>
      <c r="C724" s="663" t="s">
        <v>614</v>
      </c>
      <c r="D724" s="664" t="s">
        <v>3187</v>
      </c>
      <c r="E724" s="663" t="s">
        <v>6694</v>
      </c>
      <c r="F724" s="664" t="s">
        <v>6695</v>
      </c>
      <c r="G724" s="663" t="s">
        <v>6401</v>
      </c>
      <c r="H724" s="663" t="s">
        <v>6402</v>
      </c>
      <c r="I724" s="665">
        <v>0.3</v>
      </c>
      <c r="J724" s="665">
        <v>1800</v>
      </c>
      <c r="K724" s="666">
        <v>540</v>
      </c>
    </row>
    <row r="725" spans="1:11" ht="14.4" customHeight="1" x14ac:dyDescent="0.3">
      <c r="A725" s="661" t="s">
        <v>595</v>
      </c>
      <c r="B725" s="662" t="s">
        <v>3182</v>
      </c>
      <c r="C725" s="663" t="s">
        <v>614</v>
      </c>
      <c r="D725" s="664" t="s">
        <v>3187</v>
      </c>
      <c r="E725" s="663" t="s">
        <v>6694</v>
      </c>
      <c r="F725" s="664" t="s">
        <v>6695</v>
      </c>
      <c r="G725" s="663" t="s">
        <v>5936</v>
      </c>
      <c r="H725" s="663" t="s">
        <v>5937</v>
      </c>
      <c r="I725" s="665">
        <v>0.3</v>
      </c>
      <c r="J725" s="665">
        <v>100</v>
      </c>
      <c r="K725" s="666">
        <v>30</v>
      </c>
    </row>
    <row r="726" spans="1:11" ht="14.4" customHeight="1" x14ac:dyDescent="0.3">
      <c r="A726" s="661" t="s">
        <v>595</v>
      </c>
      <c r="B726" s="662" t="s">
        <v>3182</v>
      </c>
      <c r="C726" s="663" t="s">
        <v>614</v>
      </c>
      <c r="D726" s="664" t="s">
        <v>3187</v>
      </c>
      <c r="E726" s="663" t="s">
        <v>6694</v>
      </c>
      <c r="F726" s="664" t="s">
        <v>6695</v>
      </c>
      <c r="G726" s="663" t="s">
        <v>5938</v>
      </c>
      <c r="H726" s="663" t="s">
        <v>5939</v>
      </c>
      <c r="I726" s="665">
        <v>0.30333333333333329</v>
      </c>
      <c r="J726" s="665">
        <v>500</v>
      </c>
      <c r="K726" s="666">
        <v>151</v>
      </c>
    </row>
    <row r="727" spans="1:11" ht="14.4" customHeight="1" x14ac:dyDescent="0.3">
      <c r="A727" s="661" t="s">
        <v>595</v>
      </c>
      <c r="B727" s="662" t="s">
        <v>3182</v>
      </c>
      <c r="C727" s="663" t="s">
        <v>614</v>
      </c>
      <c r="D727" s="664" t="s">
        <v>3187</v>
      </c>
      <c r="E727" s="663" t="s">
        <v>6694</v>
      </c>
      <c r="F727" s="664" t="s">
        <v>6695</v>
      </c>
      <c r="G727" s="663" t="s">
        <v>5940</v>
      </c>
      <c r="H727" s="663" t="s">
        <v>5941</v>
      </c>
      <c r="I727" s="665">
        <v>0.30111111111111105</v>
      </c>
      <c r="J727" s="665">
        <v>1600</v>
      </c>
      <c r="K727" s="666">
        <v>481</v>
      </c>
    </row>
    <row r="728" spans="1:11" ht="14.4" customHeight="1" x14ac:dyDescent="0.3">
      <c r="A728" s="661" t="s">
        <v>595</v>
      </c>
      <c r="B728" s="662" t="s">
        <v>3182</v>
      </c>
      <c r="C728" s="663" t="s">
        <v>614</v>
      </c>
      <c r="D728" s="664" t="s">
        <v>3187</v>
      </c>
      <c r="E728" s="663" t="s">
        <v>6694</v>
      </c>
      <c r="F728" s="664" t="s">
        <v>6695</v>
      </c>
      <c r="G728" s="663" t="s">
        <v>5942</v>
      </c>
      <c r="H728" s="663" t="s">
        <v>5943</v>
      </c>
      <c r="I728" s="665">
        <v>0.3</v>
      </c>
      <c r="J728" s="665">
        <v>300</v>
      </c>
      <c r="K728" s="666">
        <v>90</v>
      </c>
    </row>
    <row r="729" spans="1:11" ht="14.4" customHeight="1" x14ac:dyDescent="0.3">
      <c r="A729" s="661" t="s">
        <v>595</v>
      </c>
      <c r="B729" s="662" t="s">
        <v>3182</v>
      </c>
      <c r="C729" s="663" t="s">
        <v>614</v>
      </c>
      <c r="D729" s="664" t="s">
        <v>3187</v>
      </c>
      <c r="E729" s="663" t="s">
        <v>6694</v>
      </c>
      <c r="F729" s="664" t="s">
        <v>6695</v>
      </c>
      <c r="G729" s="663" t="s">
        <v>6403</v>
      </c>
      <c r="H729" s="663" t="s">
        <v>6404</v>
      </c>
      <c r="I729" s="665">
        <v>10.99</v>
      </c>
      <c r="J729" s="665">
        <v>10</v>
      </c>
      <c r="K729" s="666">
        <v>109.87</v>
      </c>
    </row>
    <row r="730" spans="1:11" ht="14.4" customHeight="1" x14ac:dyDescent="0.3">
      <c r="A730" s="661" t="s">
        <v>595</v>
      </c>
      <c r="B730" s="662" t="s">
        <v>3182</v>
      </c>
      <c r="C730" s="663" t="s">
        <v>614</v>
      </c>
      <c r="D730" s="664" t="s">
        <v>3187</v>
      </c>
      <c r="E730" s="663" t="s">
        <v>6694</v>
      </c>
      <c r="F730" s="664" t="s">
        <v>6695</v>
      </c>
      <c r="G730" s="663" t="s">
        <v>6405</v>
      </c>
      <c r="H730" s="663" t="s">
        <v>6406</v>
      </c>
      <c r="I730" s="665">
        <v>10.46</v>
      </c>
      <c r="J730" s="665">
        <v>10</v>
      </c>
      <c r="K730" s="666">
        <v>104.63</v>
      </c>
    </row>
    <row r="731" spans="1:11" ht="14.4" customHeight="1" x14ac:dyDescent="0.3">
      <c r="A731" s="661" t="s">
        <v>595</v>
      </c>
      <c r="B731" s="662" t="s">
        <v>3182</v>
      </c>
      <c r="C731" s="663" t="s">
        <v>614</v>
      </c>
      <c r="D731" s="664" t="s">
        <v>3187</v>
      </c>
      <c r="E731" s="663" t="s">
        <v>6694</v>
      </c>
      <c r="F731" s="664" t="s">
        <v>6695</v>
      </c>
      <c r="G731" s="663" t="s">
        <v>6407</v>
      </c>
      <c r="H731" s="663" t="s">
        <v>6408</v>
      </c>
      <c r="I731" s="665">
        <v>10.46</v>
      </c>
      <c r="J731" s="665">
        <v>10</v>
      </c>
      <c r="K731" s="666">
        <v>104.63</v>
      </c>
    </row>
    <row r="732" spans="1:11" ht="14.4" customHeight="1" x14ac:dyDescent="0.3">
      <c r="A732" s="661" t="s">
        <v>595</v>
      </c>
      <c r="B732" s="662" t="s">
        <v>3182</v>
      </c>
      <c r="C732" s="663" t="s">
        <v>614</v>
      </c>
      <c r="D732" s="664" t="s">
        <v>3187</v>
      </c>
      <c r="E732" s="663" t="s">
        <v>6694</v>
      </c>
      <c r="F732" s="664" t="s">
        <v>6695</v>
      </c>
      <c r="G732" s="663" t="s">
        <v>5946</v>
      </c>
      <c r="H732" s="663" t="s">
        <v>5947</v>
      </c>
      <c r="I732" s="665">
        <v>0.48555555555555557</v>
      </c>
      <c r="J732" s="665">
        <v>23000</v>
      </c>
      <c r="K732" s="666">
        <v>11180</v>
      </c>
    </row>
    <row r="733" spans="1:11" ht="14.4" customHeight="1" x14ac:dyDescent="0.3">
      <c r="A733" s="661" t="s">
        <v>595</v>
      </c>
      <c r="B733" s="662" t="s">
        <v>3182</v>
      </c>
      <c r="C733" s="663" t="s">
        <v>614</v>
      </c>
      <c r="D733" s="664" t="s">
        <v>3187</v>
      </c>
      <c r="E733" s="663" t="s">
        <v>6694</v>
      </c>
      <c r="F733" s="664" t="s">
        <v>6695</v>
      </c>
      <c r="G733" s="663" t="s">
        <v>5948</v>
      </c>
      <c r="H733" s="663" t="s">
        <v>5949</v>
      </c>
      <c r="I733" s="665">
        <v>1.7949999999999999</v>
      </c>
      <c r="J733" s="665">
        <v>200</v>
      </c>
      <c r="K733" s="666">
        <v>359</v>
      </c>
    </row>
    <row r="734" spans="1:11" ht="14.4" customHeight="1" x14ac:dyDescent="0.3">
      <c r="A734" s="661" t="s">
        <v>595</v>
      </c>
      <c r="B734" s="662" t="s">
        <v>3182</v>
      </c>
      <c r="C734" s="663" t="s">
        <v>614</v>
      </c>
      <c r="D734" s="664" t="s">
        <v>3187</v>
      </c>
      <c r="E734" s="663" t="s">
        <v>6694</v>
      </c>
      <c r="F734" s="664" t="s">
        <v>6695</v>
      </c>
      <c r="G734" s="663" t="s">
        <v>5950</v>
      </c>
      <c r="H734" s="663" t="s">
        <v>5951</v>
      </c>
      <c r="I734" s="665">
        <v>1.79</v>
      </c>
      <c r="J734" s="665">
        <v>100</v>
      </c>
      <c r="K734" s="666">
        <v>179</v>
      </c>
    </row>
    <row r="735" spans="1:11" ht="14.4" customHeight="1" x14ac:dyDescent="0.3">
      <c r="A735" s="661" t="s">
        <v>595</v>
      </c>
      <c r="B735" s="662" t="s">
        <v>3182</v>
      </c>
      <c r="C735" s="663" t="s">
        <v>614</v>
      </c>
      <c r="D735" s="664" t="s">
        <v>3187</v>
      </c>
      <c r="E735" s="663" t="s">
        <v>6694</v>
      </c>
      <c r="F735" s="664" t="s">
        <v>6695</v>
      </c>
      <c r="G735" s="663" t="s">
        <v>6120</v>
      </c>
      <c r="H735" s="663" t="s">
        <v>6121</v>
      </c>
      <c r="I735" s="665">
        <v>132.66999999999999</v>
      </c>
      <c r="J735" s="665">
        <v>50</v>
      </c>
      <c r="K735" s="666">
        <v>6633.66</v>
      </c>
    </row>
    <row r="736" spans="1:11" ht="14.4" customHeight="1" x14ac:dyDescent="0.3">
      <c r="A736" s="661" t="s">
        <v>595</v>
      </c>
      <c r="B736" s="662" t="s">
        <v>3182</v>
      </c>
      <c r="C736" s="663" t="s">
        <v>614</v>
      </c>
      <c r="D736" s="664" t="s">
        <v>3187</v>
      </c>
      <c r="E736" s="663" t="s">
        <v>6696</v>
      </c>
      <c r="F736" s="664" t="s">
        <v>6697</v>
      </c>
      <c r="G736" s="663" t="s">
        <v>6409</v>
      </c>
      <c r="H736" s="663" t="s">
        <v>6410</v>
      </c>
      <c r="I736" s="665">
        <v>11.02</v>
      </c>
      <c r="J736" s="665">
        <v>10</v>
      </c>
      <c r="K736" s="666">
        <v>110.2</v>
      </c>
    </row>
    <row r="737" spans="1:11" ht="14.4" customHeight="1" x14ac:dyDescent="0.3">
      <c r="A737" s="661" t="s">
        <v>595</v>
      </c>
      <c r="B737" s="662" t="s">
        <v>3182</v>
      </c>
      <c r="C737" s="663" t="s">
        <v>614</v>
      </c>
      <c r="D737" s="664" t="s">
        <v>3187</v>
      </c>
      <c r="E737" s="663" t="s">
        <v>6696</v>
      </c>
      <c r="F737" s="664" t="s">
        <v>6697</v>
      </c>
      <c r="G737" s="663" t="s">
        <v>6411</v>
      </c>
      <c r="H737" s="663" t="s">
        <v>6412</v>
      </c>
      <c r="I737" s="665">
        <v>11.02</v>
      </c>
      <c r="J737" s="665">
        <v>10</v>
      </c>
      <c r="K737" s="666">
        <v>110.2</v>
      </c>
    </row>
    <row r="738" spans="1:11" ht="14.4" customHeight="1" x14ac:dyDescent="0.3">
      <c r="A738" s="661" t="s">
        <v>595</v>
      </c>
      <c r="B738" s="662" t="s">
        <v>3182</v>
      </c>
      <c r="C738" s="663" t="s">
        <v>614</v>
      </c>
      <c r="D738" s="664" t="s">
        <v>3187</v>
      </c>
      <c r="E738" s="663" t="s">
        <v>6696</v>
      </c>
      <c r="F738" s="664" t="s">
        <v>6697</v>
      </c>
      <c r="G738" s="663" t="s">
        <v>5952</v>
      </c>
      <c r="H738" s="663" t="s">
        <v>5953</v>
      </c>
      <c r="I738" s="665">
        <v>0.71</v>
      </c>
      <c r="J738" s="665">
        <v>46000</v>
      </c>
      <c r="K738" s="666">
        <v>32660</v>
      </c>
    </row>
    <row r="739" spans="1:11" ht="14.4" customHeight="1" x14ac:dyDescent="0.3">
      <c r="A739" s="661" t="s">
        <v>595</v>
      </c>
      <c r="B739" s="662" t="s">
        <v>3182</v>
      </c>
      <c r="C739" s="663" t="s">
        <v>614</v>
      </c>
      <c r="D739" s="664" t="s">
        <v>3187</v>
      </c>
      <c r="E739" s="663" t="s">
        <v>6696</v>
      </c>
      <c r="F739" s="664" t="s">
        <v>6697</v>
      </c>
      <c r="G739" s="663" t="s">
        <v>6196</v>
      </c>
      <c r="H739" s="663" t="s">
        <v>6197</v>
      </c>
      <c r="I739" s="665">
        <v>0.71</v>
      </c>
      <c r="J739" s="665">
        <v>16000</v>
      </c>
      <c r="K739" s="666">
        <v>11360</v>
      </c>
    </row>
    <row r="740" spans="1:11" ht="14.4" customHeight="1" x14ac:dyDescent="0.3">
      <c r="A740" s="661" t="s">
        <v>595</v>
      </c>
      <c r="B740" s="662" t="s">
        <v>3182</v>
      </c>
      <c r="C740" s="663" t="s">
        <v>614</v>
      </c>
      <c r="D740" s="664" t="s">
        <v>3187</v>
      </c>
      <c r="E740" s="663" t="s">
        <v>6696</v>
      </c>
      <c r="F740" s="664" t="s">
        <v>6697</v>
      </c>
      <c r="G740" s="663" t="s">
        <v>5954</v>
      </c>
      <c r="H740" s="663" t="s">
        <v>5955</v>
      </c>
      <c r="I740" s="665">
        <v>0.71</v>
      </c>
      <c r="J740" s="665">
        <v>22000</v>
      </c>
      <c r="K740" s="666">
        <v>15620</v>
      </c>
    </row>
    <row r="741" spans="1:11" ht="14.4" customHeight="1" x14ac:dyDescent="0.3">
      <c r="A741" s="661" t="s">
        <v>595</v>
      </c>
      <c r="B741" s="662" t="s">
        <v>3182</v>
      </c>
      <c r="C741" s="663" t="s">
        <v>614</v>
      </c>
      <c r="D741" s="664" t="s">
        <v>3187</v>
      </c>
      <c r="E741" s="663" t="s">
        <v>6696</v>
      </c>
      <c r="F741" s="664" t="s">
        <v>6697</v>
      </c>
      <c r="G741" s="663" t="s">
        <v>6413</v>
      </c>
      <c r="H741" s="663" t="s">
        <v>6414</v>
      </c>
      <c r="I741" s="665">
        <v>12.54</v>
      </c>
      <c r="J741" s="665">
        <v>20</v>
      </c>
      <c r="K741" s="666">
        <v>250.8</v>
      </c>
    </row>
    <row r="742" spans="1:11" ht="14.4" customHeight="1" x14ac:dyDescent="0.3">
      <c r="A742" s="661" t="s">
        <v>595</v>
      </c>
      <c r="B742" s="662" t="s">
        <v>3182</v>
      </c>
      <c r="C742" s="663" t="s">
        <v>614</v>
      </c>
      <c r="D742" s="664" t="s">
        <v>3187</v>
      </c>
      <c r="E742" s="663" t="s">
        <v>6696</v>
      </c>
      <c r="F742" s="664" t="s">
        <v>6697</v>
      </c>
      <c r="G742" s="663" t="s">
        <v>6124</v>
      </c>
      <c r="H742" s="663" t="s">
        <v>6125</v>
      </c>
      <c r="I742" s="665">
        <v>12.59</v>
      </c>
      <c r="J742" s="665">
        <v>10</v>
      </c>
      <c r="K742" s="666">
        <v>125.9</v>
      </c>
    </row>
    <row r="743" spans="1:11" ht="14.4" customHeight="1" x14ac:dyDescent="0.3">
      <c r="A743" s="661" t="s">
        <v>595</v>
      </c>
      <c r="B743" s="662" t="s">
        <v>3182</v>
      </c>
      <c r="C743" s="663" t="s">
        <v>614</v>
      </c>
      <c r="D743" s="664" t="s">
        <v>3187</v>
      </c>
      <c r="E743" s="663" t="s">
        <v>6696</v>
      </c>
      <c r="F743" s="664" t="s">
        <v>6697</v>
      </c>
      <c r="G743" s="663" t="s">
        <v>5956</v>
      </c>
      <c r="H743" s="663" t="s">
        <v>5957</v>
      </c>
      <c r="I743" s="665">
        <v>12.59</v>
      </c>
      <c r="J743" s="665">
        <v>40</v>
      </c>
      <c r="K743" s="666">
        <v>503.6</v>
      </c>
    </row>
    <row r="744" spans="1:11" ht="14.4" customHeight="1" x14ac:dyDescent="0.3">
      <c r="A744" s="661" t="s">
        <v>595</v>
      </c>
      <c r="B744" s="662" t="s">
        <v>3182</v>
      </c>
      <c r="C744" s="663" t="s">
        <v>614</v>
      </c>
      <c r="D744" s="664" t="s">
        <v>3187</v>
      </c>
      <c r="E744" s="663" t="s">
        <v>6696</v>
      </c>
      <c r="F744" s="664" t="s">
        <v>6697</v>
      </c>
      <c r="G744" s="663" t="s">
        <v>6415</v>
      </c>
      <c r="H744" s="663" t="s">
        <v>6416</v>
      </c>
      <c r="I744" s="665">
        <v>12.59</v>
      </c>
      <c r="J744" s="665">
        <v>30</v>
      </c>
      <c r="K744" s="666">
        <v>377.7</v>
      </c>
    </row>
    <row r="745" spans="1:11" ht="14.4" customHeight="1" x14ac:dyDescent="0.3">
      <c r="A745" s="661" t="s">
        <v>595</v>
      </c>
      <c r="B745" s="662" t="s">
        <v>3182</v>
      </c>
      <c r="C745" s="663" t="s">
        <v>614</v>
      </c>
      <c r="D745" s="664" t="s">
        <v>3187</v>
      </c>
      <c r="E745" s="663" t="s">
        <v>6696</v>
      </c>
      <c r="F745" s="664" t="s">
        <v>6697</v>
      </c>
      <c r="G745" s="663" t="s">
        <v>6417</v>
      </c>
      <c r="H745" s="663" t="s">
        <v>6418</v>
      </c>
      <c r="I745" s="665">
        <v>12.54</v>
      </c>
      <c r="J745" s="665">
        <v>10</v>
      </c>
      <c r="K745" s="666">
        <v>125.4</v>
      </c>
    </row>
    <row r="746" spans="1:11" ht="14.4" customHeight="1" x14ac:dyDescent="0.3">
      <c r="A746" s="661" t="s">
        <v>595</v>
      </c>
      <c r="B746" s="662" t="s">
        <v>3182</v>
      </c>
      <c r="C746" s="663" t="s">
        <v>614</v>
      </c>
      <c r="D746" s="664" t="s">
        <v>3187</v>
      </c>
      <c r="E746" s="663" t="s">
        <v>6698</v>
      </c>
      <c r="F746" s="664" t="s">
        <v>6699</v>
      </c>
      <c r="G746" s="663" t="s">
        <v>5958</v>
      </c>
      <c r="H746" s="663" t="s">
        <v>5959</v>
      </c>
      <c r="I746" s="665">
        <v>139.44000000000003</v>
      </c>
      <c r="J746" s="665">
        <v>114</v>
      </c>
      <c r="K746" s="666">
        <v>15896.05</v>
      </c>
    </row>
    <row r="747" spans="1:11" ht="14.4" customHeight="1" x14ac:dyDescent="0.3">
      <c r="A747" s="661" t="s">
        <v>595</v>
      </c>
      <c r="B747" s="662" t="s">
        <v>3182</v>
      </c>
      <c r="C747" s="663" t="s">
        <v>614</v>
      </c>
      <c r="D747" s="664" t="s">
        <v>3187</v>
      </c>
      <c r="E747" s="663" t="s">
        <v>6698</v>
      </c>
      <c r="F747" s="664" t="s">
        <v>6699</v>
      </c>
      <c r="G747" s="663" t="s">
        <v>5960</v>
      </c>
      <c r="H747" s="663" t="s">
        <v>5961</v>
      </c>
      <c r="I747" s="665">
        <v>139.44000000000003</v>
      </c>
      <c r="J747" s="665">
        <v>114</v>
      </c>
      <c r="K747" s="666">
        <v>15896.050000000001</v>
      </c>
    </row>
    <row r="748" spans="1:11" ht="14.4" customHeight="1" x14ac:dyDescent="0.3">
      <c r="A748" s="661" t="s">
        <v>595</v>
      </c>
      <c r="B748" s="662" t="s">
        <v>3182</v>
      </c>
      <c r="C748" s="663" t="s">
        <v>614</v>
      </c>
      <c r="D748" s="664" t="s">
        <v>3187</v>
      </c>
      <c r="E748" s="663" t="s">
        <v>6698</v>
      </c>
      <c r="F748" s="664" t="s">
        <v>6699</v>
      </c>
      <c r="G748" s="663" t="s">
        <v>6126</v>
      </c>
      <c r="H748" s="663" t="s">
        <v>6127</v>
      </c>
      <c r="I748" s="665">
        <v>146.00666666666669</v>
      </c>
      <c r="J748" s="665">
        <v>6</v>
      </c>
      <c r="K748" s="666">
        <v>876.04000000000008</v>
      </c>
    </row>
    <row r="749" spans="1:11" ht="14.4" customHeight="1" x14ac:dyDescent="0.3">
      <c r="A749" s="661" t="s">
        <v>595</v>
      </c>
      <c r="B749" s="662" t="s">
        <v>3182</v>
      </c>
      <c r="C749" s="663" t="s">
        <v>614</v>
      </c>
      <c r="D749" s="664" t="s">
        <v>3187</v>
      </c>
      <c r="E749" s="663" t="s">
        <v>6700</v>
      </c>
      <c r="F749" s="664" t="s">
        <v>6701</v>
      </c>
      <c r="G749" s="663" t="s">
        <v>6128</v>
      </c>
      <c r="H749" s="663" t="s">
        <v>6129</v>
      </c>
      <c r="I749" s="665">
        <v>14.912000000000001</v>
      </c>
      <c r="J749" s="665">
        <v>190</v>
      </c>
      <c r="K749" s="666">
        <v>2826.7999999999997</v>
      </c>
    </row>
    <row r="750" spans="1:11" ht="14.4" customHeight="1" x14ac:dyDescent="0.3">
      <c r="A750" s="661" t="s">
        <v>595</v>
      </c>
      <c r="B750" s="662" t="s">
        <v>3182</v>
      </c>
      <c r="C750" s="663" t="s">
        <v>614</v>
      </c>
      <c r="D750" s="664" t="s">
        <v>3187</v>
      </c>
      <c r="E750" s="663" t="s">
        <v>6700</v>
      </c>
      <c r="F750" s="664" t="s">
        <v>6701</v>
      </c>
      <c r="G750" s="663" t="s">
        <v>6128</v>
      </c>
      <c r="H750" s="663" t="s">
        <v>6130</v>
      </c>
      <c r="I750" s="665">
        <v>15.61</v>
      </c>
      <c r="J750" s="665">
        <v>110</v>
      </c>
      <c r="K750" s="666">
        <v>1717.1</v>
      </c>
    </row>
    <row r="751" spans="1:11" ht="14.4" customHeight="1" x14ac:dyDescent="0.3">
      <c r="A751" s="661" t="s">
        <v>595</v>
      </c>
      <c r="B751" s="662" t="s">
        <v>3182</v>
      </c>
      <c r="C751" s="663" t="s">
        <v>614</v>
      </c>
      <c r="D751" s="664" t="s">
        <v>3187</v>
      </c>
      <c r="E751" s="663" t="s">
        <v>6700</v>
      </c>
      <c r="F751" s="664" t="s">
        <v>6701</v>
      </c>
      <c r="G751" s="663" t="s">
        <v>5962</v>
      </c>
      <c r="H751" s="663" t="s">
        <v>5963</v>
      </c>
      <c r="I751" s="665">
        <v>10.79</v>
      </c>
      <c r="J751" s="665">
        <v>150</v>
      </c>
      <c r="K751" s="666">
        <v>1618</v>
      </c>
    </row>
    <row r="752" spans="1:11" ht="14.4" customHeight="1" x14ac:dyDescent="0.3">
      <c r="A752" s="661" t="s">
        <v>595</v>
      </c>
      <c r="B752" s="662" t="s">
        <v>3182</v>
      </c>
      <c r="C752" s="663" t="s">
        <v>614</v>
      </c>
      <c r="D752" s="664" t="s">
        <v>3187</v>
      </c>
      <c r="E752" s="663" t="s">
        <v>6700</v>
      </c>
      <c r="F752" s="664" t="s">
        <v>6701</v>
      </c>
      <c r="G752" s="663" t="s">
        <v>5962</v>
      </c>
      <c r="H752" s="663" t="s">
        <v>5964</v>
      </c>
      <c r="I752" s="665">
        <v>15.57</v>
      </c>
      <c r="J752" s="665">
        <v>450</v>
      </c>
      <c r="K752" s="666">
        <v>7007.72</v>
      </c>
    </row>
    <row r="753" spans="1:11" ht="14.4" customHeight="1" x14ac:dyDescent="0.3">
      <c r="A753" s="661" t="s">
        <v>595</v>
      </c>
      <c r="B753" s="662" t="s">
        <v>3182</v>
      </c>
      <c r="C753" s="663" t="s">
        <v>614</v>
      </c>
      <c r="D753" s="664" t="s">
        <v>3187</v>
      </c>
      <c r="E753" s="663" t="s">
        <v>6700</v>
      </c>
      <c r="F753" s="664" t="s">
        <v>6701</v>
      </c>
      <c r="G753" s="663" t="s">
        <v>6419</v>
      </c>
      <c r="H753" s="663" t="s">
        <v>6420</v>
      </c>
      <c r="I753" s="665">
        <v>298.51333333333332</v>
      </c>
      <c r="J753" s="665">
        <v>30</v>
      </c>
      <c r="K753" s="666">
        <v>8955.4</v>
      </c>
    </row>
    <row r="754" spans="1:11" ht="14.4" customHeight="1" x14ac:dyDescent="0.3">
      <c r="A754" s="661" t="s">
        <v>595</v>
      </c>
      <c r="B754" s="662" t="s">
        <v>3182</v>
      </c>
      <c r="C754" s="663" t="s">
        <v>614</v>
      </c>
      <c r="D754" s="664" t="s">
        <v>3187</v>
      </c>
      <c r="E754" s="663" t="s">
        <v>6700</v>
      </c>
      <c r="F754" s="664" t="s">
        <v>6701</v>
      </c>
      <c r="G754" s="663" t="s">
        <v>6421</v>
      </c>
      <c r="H754" s="663" t="s">
        <v>6422</v>
      </c>
      <c r="I754" s="665">
        <v>39.93</v>
      </c>
      <c r="J754" s="665">
        <v>6</v>
      </c>
      <c r="K754" s="666">
        <v>239.58</v>
      </c>
    </row>
    <row r="755" spans="1:11" ht="14.4" customHeight="1" x14ac:dyDescent="0.3">
      <c r="A755" s="661" t="s">
        <v>595</v>
      </c>
      <c r="B755" s="662" t="s">
        <v>3182</v>
      </c>
      <c r="C755" s="663" t="s">
        <v>614</v>
      </c>
      <c r="D755" s="664" t="s">
        <v>3187</v>
      </c>
      <c r="E755" s="663" t="s">
        <v>6700</v>
      </c>
      <c r="F755" s="664" t="s">
        <v>6701</v>
      </c>
      <c r="G755" s="663" t="s">
        <v>6423</v>
      </c>
      <c r="H755" s="663" t="s">
        <v>6424</v>
      </c>
      <c r="I755" s="665">
        <v>60.54</v>
      </c>
      <c r="J755" s="665">
        <v>50</v>
      </c>
      <c r="K755" s="666">
        <v>3026.82</v>
      </c>
    </row>
    <row r="756" spans="1:11" ht="14.4" customHeight="1" x14ac:dyDescent="0.3">
      <c r="A756" s="661" t="s">
        <v>595</v>
      </c>
      <c r="B756" s="662" t="s">
        <v>3182</v>
      </c>
      <c r="C756" s="663" t="s">
        <v>617</v>
      </c>
      <c r="D756" s="664" t="s">
        <v>3188</v>
      </c>
      <c r="E756" s="663" t="s">
        <v>6688</v>
      </c>
      <c r="F756" s="664" t="s">
        <v>6689</v>
      </c>
      <c r="G756" s="663" t="s">
        <v>6425</v>
      </c>
      <c r="H756" s="663" t="s">
        <v>6426</v>
      </c>
      <c r="I756" s="665">
        <v>12190.72818181818</v>
      </c>
      <c r="J756" s="665">
        <v>24</v>
      </c>
      <c r="K756" s="666">
        <v>292582.39</v>
      </c>
    </row>
    <row r="757" spans="1:11" ht="14.4" customHeight="1" x14ac:dyDescent="0.3">
      <c r="A757" s="661" t="s">
        <v>595</v>
      </c>
      <c r="B757" s="662" t="s">
        <v>3182</v>
      </c>
      <c r="C757" s="663" t="s">
        <v>617</v>
      </c>
      <c r="D757" s="664" t="s">
        <v>3188</v>
      </c>
      <c r="E757" s="663" t="s">
        <v>6688</v>
      </c>
      <c r="F757" s="664" t="s">
        <v>6689</v>
      </c>
      <c r="G757" s="663" t="s">
        <v>6427</v>
      </c>
      <c r="H757" s="663" t="s">
        <v>6428</v>
      </c>
      <c r="I757" s="665">
        <v>5385.81</v>
      </c>
      <c r="J757" s="665">
        <v>4</v>
      </c>
      <c r="K757" s="666">
        <v>21543.24</v>
      </c>
    </row>
    <row r="758" spans="1:11" ht="14.4" customHeight="1" x14ac:dyDescent="0.3">
      <c r="A758" s="661" t="s">
        <v>595</v>
      </c>
      <c r="B758" s="662" t="s">
        <v>3182</v>
      </c>
      <c r="C758" s="663" t="s">
        <v>617</v>
      </c>
      <c r="D758" s="664" t="s">
        <v>3188</v>
      </c>
      <c r="E758" s="663" t="s">
        <v>6688</v>
      </c>
      <c r="F758" s="664" t="s">
        <v>6689</v>
      </c>
      <c r="G758" s="663" t="s">
        <v>6429</v>
      </c>
      <c r="H758" s="663" t="s">
        <v>6430</v>
      </c>
      <c r="I758" s="665">
        <v>5806.5074999999997</v>
      </c>
      <c r="J758" s="665">
        <v>30</v>
      </c>
      <c r="K758" s="666">
        <v>174175.30000000005</v>
      </c>
    </row>
    <row r="759" spans="1:11" ht="14.4" customHeight="1" x14ac:dyDescent="0.3">
      <c r="A759" s="661" t="s">
        <v>595</v>
      </c>
      <c r="B759" s="662" t="s">
        <v>3182</v>
      </c>
      <c r="C759" s="663" t="s">
        <v>617</v>
      </c>
      <c r="D759" s="664" t="s">
        <v>3188</v>
      </c>
      <c r="E759" s="663" t="s">
        <v>6688</v>
      </c>
      <c r="F759" s="664" t="s">
        <v>6689</v>
      </c>
      <c r="G759" s="663" t="s">
        <v>6431</v>
      </c>
      <c r="H759" s="663" t="s">
        <v>6432</v>
      </c>
      <c r="I759" s="665">
        <v>5664.07</v>
      </c>
      <c r="J759" s="665">
        <v>28</v>
      </c>
      <c r="K759" s="666">
        <v>158594.48000000001</v>
      </c>
    </row>
    <row r="760" spans="1:11" ht="14.4" customHeight="1" x14ac:dyDescent="0.3">
      <c r="A760" s="661" t="s">
        <v>595</v>
      </c>
      <c r="B760" s="662" t="s">
        <v>3182</v>
      </c>
      <c r="C760" s="663" t="s">
        <v>617</v>
      </c>
      <c r="D760" s="664" t="s">
        <v>3188</v>
      </c>
      <c r="E760" s="663" t="s">
        <v>6688</v>
      </c>
      <c r="F760" s="664" t="s">
        <v>6689</v>
      </c>
      <c r="G760" s="663" t="s">
        <v>6433</v>
      </c>
      <c r="H760" s="663" t="s">
        <v>6434</v>
      </c>
      <c r="I760" s="665">
        <v>11616.204285714284</v>
      </c>
      <c r="J760" s="665">
        <v>49</v>
      </c>
      <c r="K760" s="666">
        <v>569194.24000000011</v>
      </c>
    </row>
    <row r="761" spans="1:11" ht="14.4" customHeight="1" x14ac:dyDescent="0.3">
      <c r="A761" s="661" t="s">
        <v>595</v>
      </c>
      <c r="B761" s="662" t="s">
        <v>3182</v>
      </c>
      <c r="C761" s="663" t="s">
        <v>617</v>
      </c>
      <c r="D761" s="664" t="s">
        <v>3188</v>
      </c>
      <c r="E761" s="663" t="s">
        <v>6688</v>
      </c>
      <c r="F761" s="664" t="s">
        <v>6689</v>
      </c>
      <c r="G761" s="663" t="s">
        <v>6435</v>
      </c>
      <c r="H761" s="663" t="s">
        <v>6436</v>
      </c>
      <c r="I761" s="665">
        <v>5739.4483333333337</v>
      </c>
      <c r="J761" s="665">
        <v>7</v>
      </c>
      <c r="K761" s="666">
        <v>40178.199999999997</v>
      </c>
    </row>
    <row r="762" spans="1:11" ht="14.4" customHeight="1" x14ac:dyDescent="0.3">
      <c r="A762" s="661" t="s">
        <v>595</v>
      </c>
      <c r="B762" s="662" t="s">
        <v>3182</v>
      </c>
      <c r="C762" s="663" t="s">
        <v>617</v>
      </c>
      <c r="D762" s="664" t="s">
        <v>3188</v>
      </c>
      <c r="E762" s="663" t="s">
        <v>6688</v>
      </c>
      <c r="F762" s="664" t="s">
        <v>6689</v>
      </c>
      <c r="G762" s="663" t="s">
        <v>6437</v>
      </c>
      <c r="H762" s="663" t="s">
        <v>6438</v>
      </c>
      <c r="I762" s="665">
        <v>4679.6000000000004</v>
      </c>
      <c r="J762" s="665">
        <v>6</v>
      </c>
      <c r="K762" s="666">
        <v>28077.599999999999</v>
      </c>
    </row>
    <row r="763" spans="1:11" ht="14.4" customHeight="1" x14ac:dyDescent="0.3">
      <c r="A763" s="661" t="s">
        <v>595</v>
      </c>
      <c r="B763" s="662" t="s">
        <v>3182</v>
      </c>
      <c r="C763" s="663" t="s">
        <v>617</v>
      </c>
      <c r="D763" s="664" t="s">
        <v>3188</v>
      </c>
      <c r="E763" s="663" t="s">
        <v>6688</v>
      </c>
      <c r="F763" s="664" t="s">
        <v>6689</v>
      </c>
      <c r="G763" s="663" t="s">
        <v>6439</v>
      </c>
      <c r="H763" s="663" t="s">
        <v>6440</v>
      </c>
      <c r="I763" s="665">
        <v>8022.3</v>
      </c>
      <c r="J763" s="665">
        <v>4</v>
      </c>
      <c r="K763" s="666">
        <v>32089.200000000001</v>
      </c>
    </row>
    <row r="764" spans="1:11" ht="14.4" customHeight="1" x14ac:dyDescent="0.3">
      <c r="A764" s="661" t="s">
        <v>595</v>
      </c>
      <c r="B764" s="662" t="s">
        <v>3182</v>
      </c>
      <c r="C764" s="663" t="s">
        <v>617</v>
      </c>
      <c r="D764" s="664" t="s">
        <v>3188</v>
      </c>
      <c r="E764" s="663" t="s">
        <v>6688</v>
      </c>
      <c r="F764" s="664" t="s">
        <v>6689</v>
      </c>
      <c r="G764" s="663" t="s">
        <v>6441</v>
      </c>
      <c r="H764" s="663" t="s">
        <v>6442</v>
      </c>
      <c r="I764" s="665">
        <v>4320.8100000000004</v>
      </c>
      <c r="J764" s="665">
        <v>13</v>
      </c>
      <c r="K764" s="666">
        <v>56170.57</v>
      </c>
    </row>
    <row r="765" spans="1:11" ht="14.4" customHeight="1" x14ac:dyDescent="0.3">
      <c r="A765" s="661" t="s">
        <v>595</v>
      </c>
      <c r="B765" s="662" t="s">
        <v>3182</v>
      </c>
      <c r="C765" s="663" t="s">
        <v>617</v>
      </c>
      <c r="D765" s="664" t="s">
        <v>3188</v>
      </c>
      <c r="E765" s="663" t="s">
        <v>6688</v>
      </c>
      <c r="F765" s="664" t="s">
        <v>6689</v>
      </c>
      <c r="G765" s="663" t="s">
        <v>6443</v>
      </c>
      <c r="H765" s="663" t="s">
        <v>6444</v>
      </c>
      <c r="I765" s="665">
        <v>3749.5</v>
      </c>
      <c r="J765" s="665">
        <v>20</v>
      </c>
      <c r="K765" s="666">
        <v>74990</v>
      </c>
    </row>
    <row r="766" spans="1:11" ht="14.4" customHeight="1" x14ac:dyDescent="0.3">
      <c r="A766" s="661" t="s">
        <v>595</v>
      </c>
      <c r="B766" s="662" t="s">
        <v>3182</v>
      </c>
      <c r="C766" s="663" t="s">
        <v>617</v>
      </c>
      <c r="D766" s="664" t="s">
        <v>3188</v>
      </c>
      <c r="E766" s="663" t="s">
        <v>6688</v>
      </c>
      <c r="F766" s="664" t="s">
        <v>6689</v>
      </c>
      <c r="G766" s="663" t="s">
        <v>6445</v>
      </c>
      <c r="H766" s="663" t="s">
        <v>6446</v>
      </c>
      <c r="I766" s="665">
        <v>496.35</v>
      </c>
      <c r="J766" s="665">
        <v>20</v>
      </c>
      <c r="K766" s="666">
        <v>9927.08</v>
      </c>
    </row>
    <row r="767" spans="1:11" ht="14.4" customHeight="1" x14ac:dyDescent="0.3">
      <c r="A767" s="661" t="s">
        <v>595</v>
      </c>
      <c r="B767" s="662" t="s">
        <v>3182</v>
      </c>
      <c r="C767" s="663" t="s">
        <v>617</v>
      </c>
      <c r="D767" s="664" t="s">
        <v>3188</v>
      </c>
      <c r="E767" s="663" t="s">
        <v>6688</v>
      </c>
      <c r="F767" s="664" t="s">
        <v>6689</v>
      </c>
      <c r="G767" s="663" t="s">
        <v>6447</v>
      </c>
      <c r="H767" s="663" t="s">
        <v>6448</v>
      </c>
      <c r="I767" s="665">
        <v>839.98</v>
      </c>
      <c r="J767" s="665">
        <v>20</v>
      </c>
      <c r="K767" s="666">
        <v>16799.52</v>
      </c>
    </row>
    <row r="768" spans="1:11" ht="14.4" customHeight="1" x14ac:dyDescent="0.3">
      <c r="A768" s="661" t="s">
        <v>595</v>
      </c>
      <c r="B768" s="662" t="s">
        <v>3182</v>
      </c>
      <c r="C768" s="663" t="s">
        <v>617</v>
      </c>
      <c r="D768" s="664" t="s">
        <v>3188</v>
      </c>
      <c r="E768" s="663" t="s">
        <v>6688</v>
      </c>
      <c r="F768" s="664" t="s">
        <v>6689</v>
      </c>
      <c r="G768" s="663" t="s">
        <v>6449</v>
      </c>
      <c r="H768" s="663" t="s">
        <v>6450</v>
      </c>
      <c r="I768" s="665">
        <v>10576.070000000002</v>
      </c>
      <c r="J768" s="665">
        <v>22</v>
      </c>
      <c r="K768" s="666">
        <v>232673.45000000004</v>
      </c>
    </row>
    <row r="769" spans="1:11" ht="14.4" customHeight="1" x14ac:dyDescent="0.3">
      <c r="A769" s="661" t="s">
        <v>595</v>
      </c>
      <c r="B769" s="662" t="s">
        <v>3182</v>
      </c>
      <c r="C769" s="663" t="s">
        <v>617</v>
      </c>
      <c r="D769" s="664" t="s">
        <v>3188</v>
      </c>
      <c r="E769" s="663" t="s">
        <v>6688</v>
      </c>
      <c r="F769" s="664" t="s">
        <v>6689</v>
      </c>
      <c r="G769" s="663" t="s">
        <v>6451</v>
      </c>
      <c r="H769" s="663" t="s">
        <v>6452</v>
      </c>
      <c r="I769" s="665">
        <v>4332.963333333334</v>
      </c>
      <c r="J769" s="665">
        <v>8</v>
      </c>
      <c r="K769" s="666">
        <v>34663.72</v>
      </c>
    </row>
    <row r="770" spans="1:11" ht="14.4" customHeight="1" x14ac:dyDescent="0.3">
      <c r="A770" s="661" t="s">
        <v>595</v>
      </c>
      <c r="B770" s="662" t="s">
        <v>3182</v>
      </c>
      <c r="C770" s="663" t="s">
        <v>617</v>
      </c>
      <c r="D770" s="664" t="s">
        <v>3188</v>
      </c>
      <c r="E770" s="663" t="s">
        <v>6688</v>
      </c>
      <c r="F770" s="664" t="s">
        <v>6689</v>
      </c>
      <c r="G770" s="663" t="s">
        <v>6453</v>
      </c>
      <c r="H770" s="663" t="s">
        <v>6454</v>
      </c>
      <c r="I770" s="665">
        <v>11119.11</v>
      </c>
      <c r="J770" s="665">
        <v>2</v>
      </c>
      <c r="K770" s="666">
        <v>22238.22</v>
      </c>
    </row>
    <row r="771" spans="1:11" ht="14.4" customHeight="1" x14ac:dyDescent="0.3">
      <c r="A771" s="661" t="s">
        <v>595</v>
      </c>
      <c r="B771" s="662" t="s">
        <v>3182</v>
      </c>
      <c r="C771" s="663" t="s">
        <v>617</v>
      </c>
      <c r="D771" s="664" t="s">
        <v>3188</v>
      </c>
      <c r="E771" s="663" t="s">
        <v>6688</v>
      </c>
      <c r="F771" s="664" t="s">
        <v>6689</v>
      </c>
      <c r="G771" s="663" t="s">
        <v>6455</v>
      </c>
      <c r="H771" s="663" t="s">
        <v>6456</v>
      </c>
      <c r="I771" s="665">
        <v>5663.95</v>
      </c>
      <c r="J771" s="665">
        <v>5</v>
      </c>
      <c r="K771" s="666">
        <v>28319.75</v>
      </c>
    </row>
    <row r="772" spans="1:11" ht="14.4" customHeight="1" x14ac:dyDescent="0.3">
      <c r="A772" s="661" t="s">
        <v>595</v>
      </c>
      <c r="B772" s="662" t="s">
        <v>3182</v>
      </c>
      <c r="C772" s="663" t="s">
        <v>617</v>
      </c>
      <c r="D772" s="664" t="s">
        <v>3188</v>
      </c>
      <c r="E772" s="663" t="s">
        <v>6688</v>
      </c>
      <c r="F772" s="664" t="s">
        <v>6689</v>
      </c>
      <c r="G772" s="663" t="s">
        <v>6457</v>
      </c>
      <c r="H772" s="663" t="s">
        <v>6458</v>
      </c>
      <c r="I772" s="665">
        <v>325.49</v>
      </c>
      <c r="J772" s="665">
        <v>1</v>
      </c>
      <c r="K772" s="666">
        <v>325.49</v>
      </c>
    </row>
    <row r="773" spans="1:11" ht="14.4" customHeight="1" x14ac:dyDescent="0.3">
      <c r="A773" s="661" t="s">
        <v>595</v>
      </c>
      <c r="B773" s="662" t="s">
        <v>3182</v>
      </c>
      <c r="C773" s="663" t="s">
        <v>617</v>
      </c>
      <c r="D773" s="664" t="s">
        <v>3188</v>
      </c>
      <c r="E773" s="663" t="s">
        <v>6688</v>
      </c>
      <c r="F773" s="664" t="s">
        <v>6689</v>
      </c>
      <c r="G773" s="663" t="s">
        <v>6459</v>
      </c>
      <c r="H773" s="663" t="s">
        <v>6460</v>
      </c>
      <c r="I773" s="665">
        <v>1636.09</v>
      </c>
      <c r="J773" s="665">
        <v>10</v>
      </c>
      <c r="K773" s="666">
        <v>16360.9</v>
      </c>
    </row>
    <row r="774" spans="1:11" ht="14.4" customHeight="1" x14ac:dyDescent="0.3">
      <c r="A774" s="661" t="s">
        <v>595</v>
      </c>
      <c r="B774" s="662" t="s">
        <v>3182</v>
      </c>
      <c r="C774" s="663" t="s">
        <v>617</v>
      </c>
      <c r="D774" s="664" t="s">
        <v>3188</v>
      </c>
      <c r="E774" s="663" t="s">
        <v>6688</v>
      </c>
      <c r="F774" s="664" t="s">
        <v>6689</v>
      </c>
      <c r="G774" s="663" t="s">
        <v>6461</v>
      </c>
      <c r="H774" s="663" t="s">
        <v>6462</v>
      </c>
      <c r="I774" s="665">
        <v>9859.84</v>
      </c>
      <c r="J774" s="665">
        <v>1</v>
      </c>
      <c r="K774" s="666">
        <v>9859.84</v>
      </c>
    </row>
    <row r="775" spans="1:11" ht="14.4" customHeight="1" x14ac:dyDescent="0.3">
      <c r="A775" s="661" t="s">
        <v>595</v>
      </c>
      <c r="B775" s="662" t="s">
        <v>3182</v>
      </c>
      <c r="C775" s="663" t="s">
        <v>617</v>
      </c>
      <c r="D775" s="664" t="s">
        <v>3188</v>
      </c>
      <c r="E775" s="663" t="s">
        <v>6688</v>
      </c>
      <c r="F775" s="664" t="s">
        <v>6689</v>
      </c>
      <c r="G775" s="663" t="s">
        <v>6463</v>
      </c>
      <c r="H775" s="663" t="s">
        <v>6464</v>
      </c>
      <c r="I775" s="665">
        <v>11724.9</v>
      </c>
      <c r="J775" s="665">
        <v>1</v>
      </c>
      <c r="K775" s="666">
        <v>11724.9</v>
      </c>
    </row>
    <row r="776" spans="1:11" ht="14.4" customHeight="1" x14ac:dyDescent="0.3">
      <c r="A776" s="661" t="s">
        <v>595</v>
      </c>
      <c r="B776" s="662" t="s">
        <v>3182</v>
      </c>
      <c r="C776" s="663" t="s">
        <v>617</v>
      </c>
      <c r="D776" s="664" t="s">
        <v>3188</v>
      </c>
      <c r="E776" s="663" t="s">
        <v>6688</v>
      </c>
      <c r="F776" s="664" t="s">
        <v>6689</v>
      </c>
      <c r="G776" s="663" t="s">
        <v>6465</v>
      </c>
      <c r="H776" s="663" t="s">
        <v>6466</v>
      </c>
      <c r="I776" s="665">
        <v>4101.875</v>
      </c>
      <c r="J776" s="665">
        <v>3</v>
      </c>
      <c r="K776" s="666">
        <v>12305.619999999999</v>
      </c>
    </row>
    <row r="777" spans="1:11" ht="14.4" customHeight="1" x14ac:dyDescent="0.3">
      <c r="A777" s="661" t="s">
        <v>595</v>
      </c>
      <c r="B777" s="662" t="s">
        <v>3182</v>
      </c>
      <c r="C777" s="663" t="s">
        <v>617</v>
      </c>
      <c r="D777" s="664" t="s">
        <v>3188</v>
      </c>
      <c r="E777" s="663" t="s">
        <v>6688</v>
      </c>
      <c r="F777" s="664" t="s">
        <v>6689</v>
      </c>
      <c r="G777" s="663" t="s">
        <v>6467</v>
      </c>
      <c r="H777" s="663" t="s">
        <v>6468</v>
      </c>
      <c r="I777" s="665">
        <v>2952.4</v>
      </c>
      <c r="J777" s="665">
        <v>1</v>
      </c>
      <c r="K777" s="666">
        <v>2952.4</v>
      </c>
    </row>
    <row r="778" spans="1:11" ht="14.4" customHeight="1" x14ac:dyDescent="0.3">
      <c r="A778" s="661" t="s">
        <v>595</v>
      </c>
      <c r="B778" s="662" t="s">
        <v>3182</v>
      </c>
      <c r="C778" s="663" t="s">
        <v>617</v>
      </c>
      <c r="D778" s="664" t="s">
        <v>3188</v>
      </c>
      <c r="E778" s="663" t="s">
        <v>6688</v>
      </c>
      <c r="F778" s="664" t="s">
        <v>6689</v>
      </c>
      <c r="G778" s="663" t="s">
        <v>6469</v>
      </c>
      <c r="H778" s="663" t="s">
        <v>6470</v>
      </c>
      <c r="I778" s="665">
        <v>3691.2650000000003</v>
      </c>
      <c r="J778" s="665">
        <v>4</v>
      </c>
      <c r="K778" s="666">
        <v>14765.05</v>
      </c>
    </row>
    <row r="779" spans="1:11" ht="14.4" customHeight="1" x14ac:dyDescent="0.3">
      <c r="A779" s="661" t="s">
        <v>595</v>
      </c>
      <c r="B779" s="662" t="s">
        <v>3182</v>
      </c>
      <c r="C779" s="663" t="s">
        <v>617</v>
      </c>
      <c r="D779" s="664" t="s">
        <v>3188</v>
      </c>
      <c r="E779" s="663" t="s">
        <v>6688</v>
      </c>
      <c r="F779" s="664" t="s">
        <v>6689</v>
      </c>
      <c r="G779" s="663" t="s">
        <v>6471</v>
      </c>
      <c r="H779" s="663" t="s">
        <v>6472</v>
      </c>
      <c r="I779" s="665">
        <v>5812.7350000000006</v>
      </c>
      <c r="J779" s="665">
        <v>2</v>
      </c>
      <c r="K779" s="666">
        <v>11625.470000000001</v>
      </c>
    </row>
    <row r="780" spans="1:11" ht="14.4" customHeight="1" x14ac:dyDescent="0.3">
      <c r="A780" s="661" t="s">
        <v>595</v>
      </c>
      <c r="B780" s="662" t="s">
        <v>3182</v>
      </c>
      <c r="C780" s="663" t="s">
        <v>617</v>
      </c>
      <c r="D780" s="664" t="s">
        <v>3188</v>
      </c>
      <c r="E780" s="663" t="s">
        <v>6688</v>
      </c>
      <c r="F780" s="664" t="s">
        <v>6689</v>
      </c>
      <c r="G780" s="663" t="s">
        <v>6473</v>
      </c>
      <c r="H780" s="663" t="s">
        <v>6474</v>
      </c>
      <c r="I780" s="665">
        <v>4320.7800000000007</v>
      </c>
      <c r="J780" s="665">
        <v>19</v>
      </c>
      <c r="K780" s="666">
        <v>82095.239999999991</v>
      </c>
    </row>
    <row r="781" spans="1:11" ht="14.4" customHeight="1" x14ac:dyDescent="0.3">
      <c r="A781" s="661" t="s">
        <v>595</v>
      </c>
      <c r="B781" s="662" t="s">
        <v>3182</v>
      </c>
      <c r="C781" s="663" t="s">
        <v>617</v>
      </c>
      <c r="D781" s="664" t="s">
        <v>3188</v>
      </c>
      <c r="E781" s="663" t="s">
        <v>6688</v>
      </c>
      <c r="F781" s="664" t="s">
        <v>6689</v>
      </c>
      <c r="G781" s="663" t="s">
        <v>6475</v>
      </c>
      <c r="H781" s="663" t="s">
        <v>6476</v>
      </c>
      <c r="I781" s="665">
        <v>14347.58</v>
      </c>
      <c r="J781" s="665">
        <v>1</v>
      </c>
      <c r="K781" s="666">
        <v>14347.58</v>
      </c>
    </row>
    <row r="782" spans="1:11" ht="14.4" customHeight="1" x14ac:dyDescent="0.3">
      <c r="A782" s="661" t="s">
        <v>595</v>
      </c>
      <c r="B782" s="662" t="s">
        <v>3182</v>
      </c>
      <c r="C782" s="663" t="s">
        <v>617</v>
      </c>
      <c r="D782" s="664" t="s">
        <v>3188</v>
      </c>
      <c r="E782" s="663" t="s">
        <v>6688</v>
      </c>
      <c r="F782" s="664" t="s">
        <v>6689</v>
      </c>
      <c r="G782" s="663" t="s">
        <v>6477</v>
      </c>
      <c r="H782" s="663" t="s">
        <v>6478</v>
      </c>
      <c r="I782" s="665">
        <v>6322.1849999999995</v>
      </c>
      <c r="J782" s="665">
        <v>2</v>
      </c>
      <c r="K782" s="666">
        <v>12644.369999999999</v>
      </c>
    </row>
    <row r="783" spans="1:11" ht="14.4" customHeight="1" x14ac:dyDescent="0.3">
      <c r="A783" s="661" t="s">
        <v>595</v>
      </c>
      <c r="B783" s="662" t="s">
        <v>3182</v>
      </c>
      <c r="C783" s="663" t="s">
        <v>617</v>
      </c>
      <c r="D783" s="664" t="s">
        <v>3188</v>
      </c>
      <c r="E783" s="663" t="s">
        <v>6688</v>
      </c>
      <c r="F783" s="664" t="s">
        <v>6689</v>
      </c>
      <c r="G783" s="663" t="s">
        <v>6479</v>
      </c>
      <c r="H783" s="663" t="s">
        <v>6480</v>
      </c>
      <c r="I783" s="665">
        <v>432.3</v>
      </c>
      <c r="J783" s="665">
        <v>28</v>
      </c>
      <c r="K783" s="666">
        <v>12104.31</v>
      </c>
    </row>
    <row r="784" spans="1:11" ht="14.4" customHeight="1" x14ac:dyDescent="0.3">
      <c r="A784" s="661" t="s">
        <v>595</v>
      </c>
      <c r="B784" s="662" t="s">
        <v>3182</v>
      </c>
      <c r="C784" s="663" t="s">
        <v>617</v>
      </c>
      <c r="D784" s="664" t="s">
        <v>3188</v>
      </c>
      <c r="E784" s="663" t="s">
        <v>6688</v>
      </c>
      <c r="F784" s="664" t="s">
        <v>6689</v>
      </c>
      <c r="G784" s="663" t="s">
        <v>6481</v>
      </c>
      <c r="H784" s="663" t="s">
        <v>6482</v>
      </c>
      <c r="I784" s="665">
        <v>1692.79</v>
      </c>
      <c r="J784" s="665">
        <v>12</v>
      </c>
      <c r="K784" s="666">
        <v>20313.48</v>
      </c>
    </row>
    <row r="785" spans="1:11" ht="14.4" customHeight="1" x14ac:dyDescent="0.3">
      <c r="A785" s="661" t="s">
        <v>595</v>
      </c>
      <c r="B785" s="662" t="s">
        <v>3182</v>
      </c>
      <c r="C785" s="663" t="s">
        <v>617</v>
      </c>
      <c r="D785" s="664" t="s">
        <v>3188</v>
      </c>
      <c r="E785" s="663" t="s">
        <v>6688</v>
      </c>
      <c r="F785" s="664" t="s">
        <v>6689</v>
      </c>
      <c r="G785" s="663" t="s">
        <v>6483</v>
      </c>
      <c r="H785" s="663" t="s">
        <v>6484</v>
      </c>
      <c r="I785" s="665">
        <v>80</v>
      </c>
      <c r="J785" s="665">
        <v>48</v>
      </c>
      <c r="K785" s="666">
        <v>3839.85</v>
      </c>
    </row>
    <row r="786" spans="1:11" ht="14.4" customHeight="1" x14ac:dyDescent="0.3">
      <c r="A786" s="661" t="s">
        <v>595</v>
      </c>
      <c r="B786" s="662" t="s">
        <v>3182</v>
      </c>
      <c r="C786" s="663" t="s">
        <v>617</v>
      </c>
      <c r="D786" s="664" t="s">
        <v>3188</v>
      </c>
      <c r="E786" s="663" t="s">
        <v>6706</v>
      </c>
      <c r="F786" s="664" t="s">
        <v>6707</v>
      </c>
      <c r="G786" s="663" t="s">
        <v>6485</v>
      </c>
      <c r="H786" s="663" t="s">
        <v>6486</v>
      </c>
      <c r="I786" s="665">
        <v>1179.9000000000001</v>
      </c>
      <c r="J786" s="665">
        <v>5</v>
      </c>
      <c r="K786" s="666">
        <v>5899.5</v>
      </c>
    </row>
    <row r="787" spans="1:11" ht="14.4" customHeight="1" x14ac:dyDescent="0.3">
      <c r="A787" s="661" t="s">
        <v>595</v>
      </c>
      <c r="B787" s="662" t="s">
        <v>3182</v>
      </c>
      <c r="C787" s="663" t="s">
        <v>617</v>
      </c>
      <c r="D787" s="664" t="s">
        <v>3188</v>
      </c>
      <c r="E787" s="663" t="s">
        <v>6706</v>
      </c>
      <c r="F787" s="664" t="s">
        <v>6707</v>
      </c>
      <c r="G787" s="663" t="s">
        <v>6487</v>
      </c>
      <c r="H787" s="663" t="s">
        <v>6488</v>
      </c>
      <c r="I787" s="665">
        <v>1179.9000000000001</v>
      </c>
      <c r="J787" s="665">
        <v>5</v>
      </c>
      <c r="K787" s="666">
        <v>5899.5</v>
      </c>
    </row>
    <row r="788" spans="1:11" ht="14.4" customHeight="1" x14ac:dyDescent="0.3">
      <c r="A788" s="661" t="s">
        <v>595</v>
      </c>
      <c r="B788" s="662" t="s">
        <v>3182</v>
      </c>
      <c r="C788" s="663" t="s">
        <v>617</v>
      </c>
      <c r="D788" s="664" t="s">
        <v>3188</v>
      </c>
      <c r="E788" s="663" t="s">
        <v>6706</v>
      </c>
      <c r="F788" s="664" t="s">
        <v>6707</v>
      </c>
      <c r="G788" s="663" t="s">
        <v>6489</v>
      </c>
      <c r="H788" s="663" t="s">
        <v>6490</v>
      </c>
      <c r="I788" s="665">
        <v>1121.76</v>
      </c>
      <c r="J788" s="665">
        <v>14</v>
      </c>
      <c r="K788" s="666">
        <v>15704.6</v>
      </c>
    </row>
    <row r="789" spans="1:11" ht="14.4" customHeight="1" x14ac:dyDescent="0.3">
      <c r="A789" s="661" t="s">
        <v>595</v>
      </c>
      <c r="B789" s="662" t="s">
        <v>3182</v>
      </c>
      <c r="C789" s="663" t="s">
        <v>617</v>
      </c>
      <c r="D789" s="664" t="s">
        <v>3188</v>
      </c>
      <c r="E789" s="663" t="s">
        <v>6706</v>
      </c>
      <c r="F789" s="664" t="s">
        <v>6707</v>
      </c>
      <c r="G789" s="663" t="s">
        <v>6491</v>
      </c>
      <c r="H789" s="663" t="s">
        <v>6492</v>
      </c>
      <c r="I789" s="665">
        <v>1121.76</v>
      </c>
      <c r="J789" s="665">
        <v>10</v>
      </c>
      <c r="K789" s="666">
        <v>11217.6</v>
      </c>
    </row>
    <row r="790" spans="1:11" ht="14.4" customHeight="1" x14ac:dyDescent="0.3">
      <c r="A790" s="661" t="s">
        <v>595</v>
      </c>
      <c r="B790" s="662" t="s">
        <v>3182</v>
      </c>
      <c r="C790" s="663" t="s">
        <v>617</v>
      </c>
      <c r="D790" s="664" t="s">
        <v>3188</v>
      </c>
      <c r="E790" s="663" t="s">
        <v>6706</v>
      </c>
      <c r="F790" s="664" t="s">
        <v>6707</v>
      </c>
      <c r="G790" s="663" t="s">
        <v>6493</v>
      </c>
      <c r="H790" s="663" t="s">
        <v>6494</v>
      </c>
      <c r="I790" s="665">
        <v>1121.76</v>
      </c>
      <c r="J790" s="665">
        <v>1</v>
      </c>
      <c r="K790" s="666">
        <v>1121.76</v>
      </c>
    </row>
    <row r="791" spans="1:11" ht="14.4" customHeight="1" x14ac:dyDescent="0.3">
      <c r="A791" s="661" t="s">
        <v>595</v>
      </c>
      <c r="B791" s="662" t="s">
        <v>3182</v>
      </c>
      <c r="C791" s="663" t="s">
        <v>617</v>
      </c>
      <c r="D791" s="664" t="s">
        <v>3188</v>
      </c>
      <c r="E791" s="663" t="s">
        <v>6706</v>
      </c>
      <c r="F791" s="664" t="s">
        <v>6707</v>
      </c>
      <c r="G791" s="663" t="s">
        <v>6493</v>
      </c>
      <c r="H791" s="663" t="s">
        <v>6495</v>
      </c>
      <c r="I791" s="665">
        <v>1121.76</v>
      </c>
      <c r="J791" s="665">
        <v>2</v>
      </c>
      <c r="K791" s="666">
        <v>2243.52</v>
      </c>
    </row>
    <row r="792" spans="1:11" ht="14.4" customHeight="1" x14ac:dyDescent="0.3">
      <c r="A792" s="661" t="s">
        <v>595</v>
      </c>
      <c r="B792" s="662" t="s">
        <v>3182</v>
      </c>
      <c r="C792" s="663" t="s">
        <v>617</v>
      </c>
      <c r="D792" s="664" t="s">
        <v>3188</v>
      </c>
      <c r="E792" s="663" t="s">
        <v>6706</v>
      </c>
      <c r="F792" s="664" t="s">
        <v>6707</v>
      </c>
      <c r="G792" s="663" t="s">
        <v>6496</v>
      </c>
      <c r="H792" s="663" t="s">
        <v>6497</v>
      </c>
      <c r="I792" s="665">
        <v>8448.5400000000009</v>
      </c>
      <c r="J792" s="665">
        <v>1</v>
      </c>
      <c r="K792" s="666">
        <v>8448.5400000000009</v>
      </c>
    </row>
    <row r="793" spans="1:11" ht="14.4" customHeight="1" x14ac:dyDescent="0.3">
      <c r="A793" s="661" t="s">
        <v>595</v>
      </c>
      <c r="B793" s="662" t="s">
        <v>3182</v>
      </c>
      <c r="C793" s="663" t="s">
        <v>617</v>
      </c>
      <c r="D793" s="664" t="s">
        <v>3188</v>
      </c>
      <c r="E793" s="663" t="s">
        <v>6706</v>
      </c>
      <c r="F793" s="664" t="s">
        <v>6707</v>
      </c>
      <c r="G793" s="663" t="s">
        <v>6498</v>
      </c>
      <c r="H793" s="663" t="s">
        <v>6499</v>
      </c>
      <c r="I793" s="665">
        <v>466.3</v>
      </c>
      <c r="J793" s="665">
        <v>1</v>
      </c>
      <c r="K793" s="666">
        <v>466.3</v>
      </c>
    </row>
    <row r="794" spans="1:11" ht="14.4" customHeight="1" x14ac:dyDescent="0.3">
      <c r="A794" s="661" t="s">
        <v>595</v>
      </c>
      <c r="B794" s="662" t="s">
        <v>3182</v>
      </c>
      <c r="C794" s="663" t="s">
        <v>617</v>
      </c>
      <c r="D794" s="664" t="s">
        <v>3188</v>
      </c>
      <c r="E794" s="663" t="s">
        <v>6706</v>
      </c>
      <c r="F794" s="664" t="s">
        <v>6707</v>
      </c>
      <c r="G794" s="663" t="s">
        <v>6500</v>
      </c>
      <c r="H794" s="663" t="s">
        <v>6501</v>
      </c>
      <c r="I794" s="665">
        <v>1098.97</v>
      </c>
      <c r="J794" s="665">
        <v>3</v>
      </c>
      <c r="K794" s="666">
        <v>3296.9</v>
      </c>
    </row>
    <row r="795" spans="1:11" ht="14.4" customHeight="1" x14ac:dyDescent="0.3">
      <c r="A795" s="661" t="s">
        <v>595</v>
      </c>
      <c r="B795" s="662" t="s">
        <v>3182</v>
      </c>
      <c r="C795" s="663" t="s">
        <v>617</v>
      </c>
      <c r="D795" s="664" t="s">
        <v>3188</v>
      </c>
      <c r="E795" s="663" t="s">
        <v>6706</v>
      </c>
      <c r="F795" s="664" t="s">
        <v>6707</v>
      </c>
      <c r="G795" s="663" t="s">
        <v>6502</v>
      </c>
      <c r="H795" s="663" t="s">
        <v>6503</v>
      </c>
      <c r="I795" s="665">
        <v>9158.7000000000007</v>
      </c>
      <c r="J795" s="665">
        <v>1</v>
      </c>
      <c r="K795" s="666">
        <v>9158.7000000000007</v>
      </c>
    </row>
    <row r="796" spans="1:11" ht="14.4" customHeight="1" x14ac:dyDescent="0.3">
      <c r="A796" s="661" t="s">
        <v>595</v>
      </c>
      <c r="B796" s="662" t="s">
        <v>3182</v>
      </c>
      <c r="C796" s="663" t="s">
        <v>617</v>
      </c>
      <c r="D796" s="664" t="s">
        <v>3188</v>
      </c>
      <c r="E796" s="663" t="s">
        <v>6706</v>
      </c>
      <c r="F796" s="664" t="s">
        <v>6707</v>
      </c>
      <c r="G796" s="663" t="s">
        <v>6504</v>
      </c>
      <c r="H796" s="663" t="s">
        <v>6505</v>
      </c>
      <c r="I796" s="665">
        <v>466.2</v>
      </c>
      <c r="J796" s="665">
        <v>1</v>
      </c>
      <c r="K796" s="666">
        <v>466.2</v>
      </c>
    </row>
    <row r="797" spans="1:11" ht="14.4" customHeight="1" x14ac:dyDescent="0.3">
      <c r="A797" s="661" t="s">
        <v>595</v>
      </c>
      <c r="B797" s="662" t="s">
        <v>3182</v>
      </c>
      <c r="C797" s="663" t="s">
        <v>617</v>
      </c>
      <c r="D797" s="664" t="s">
        <v>3188</v>
      </c>
      <c r="E797" s="663" t="s">
        <v>6706</v>
      </c>
      <c r="F797" s="664" t="s">
        <v>6707</v>
      </c>
      <c r="G797" s="663" t="s">
        <v>6506</v>
      </c>
      <c r="H797" s="663" t="s">
        <v>6507</v>
      </c>
      <c r="I797" s="665">
        <v>302.56</v>
      </c>
      <c r="J797" s="665">
        <v>10</v>
      </c>
      <c r="K797" s="666">
        <v>3025.56</v>
      </c>
    </row>
    <row r="798" spans="1:11" ht="14.4" customHeight="1" x14ac:dyDescent="0.3">
      <c r="A798" s="661" t="s">
        <v>595</v>
      </c>
      <c r="B798" s="662" t="s">
        <v>3182</v>
      </c>
      <c r="C798" s="663" t="s">
        <v>617</v>
      </c>
      <c r="D798" s="664" t="s">
        <v>3188</v>
      </c>
      <c r="E798" s="663" t="s">
        <v>6706</v>
      </c>
      <c r="F798" s="664" t="s">
        <v>6707</v>
      </c>
      <c r="G798" s="663" t="s">
        <v>6508</v>
      </c>
      <c r="H798" s="663" t="s">
        <v>6509</v>
      </c>
      <c r="I798" s="665">
        <v>689.69</v>
      </c>
      <c r="J798" s="665">
        <v>2</v>
      </c>
      <c r="K798" s="666">
        <v>1379.38</v>
      </c>
    </row>
    <row r="799" spans="1:11" ht="14.4" customHeight="1" x14ac:dyDescent="0.3">
      <c r="A799" s="661" t="s">
        <v>595</v>
      </c>
      <c r="B799" s="662" t="s">
        <v>3182</v>
      </c>
      <c r="C799" s="663" t="s">
        <v>617</v>
      </c>
      <c r="D799" s="664" t="s">
        <v>3188</v>
      </c>
      <c r="E799" s="663" t="s">
        <v>6690</v>
      </c>
      <c r="F799" s="664" t="s">
        <v>6691</v>
      </c>
      <c r="G799" s="663" t="s">
        <v>6510</v>
      </c>
      <c r="H799" s="663" t="s">
        <v>6511</v>
      </c>
      <c r="I799" s="665">
        <v>170.22333333333333</v>
      </c>
      <c r="J799" s="665">
        <v>6</v>
      </c>
      <c r="K799" s="666">
        <v>1021.3499999999999</v>
      </c>
    </row>
    <row r="800" spans="1:11" ht="14.4" customHeight="1" x14ac:dyDescent="0.3">
      <c r="A800" s="661" t="s">
        <v>595</v>
      </c>
      <c r="B800" s="662" t="s">
        <v>3182</v>
      </c>
      <c r="C800" s="663" t="s">
        <v>617</v>
      </c>
      <c r="D800" s="664" t="s">
        <v>3188</v>
      </c>
      <c r="E800" s="663" t="s">
        <v>6708</v>
      </c>
      <c r="F800" s="664" t="s">
        <v>6709</v>
      </c>
      <c r="G800" s="663" t="s">
        <v>6512</v>
      </c>
      <c r="H800" s="663" t="s">
        <v>6513</v>
      </c>
      <c r="I800" s="665">
        <v>8604.6193749999966</v>
      </c>
      <c r="J800" s="665">
        <v>49</v>
      </c>
      <c r="K800" s="666">
        <v>421627.6399999999</v>
      </c>
    </row>
    <row r="801" spans="1:11" ht="14.4" customHeight="1" x14ac:dyDescent="0.3">
      <c r="A801" s="661" t="s">
        <v>595</v>
      </c>
      <c r="B801" s="662" t="s">
        <v>3182</v>
      </c>
      <c r="C801" s="663" t="s">
        <v>617</v>
      </c>
      <c r="D801" s="664" t="s">
        <v>3188</v>
      </c>
      <c r="E801" s="663" t="s">
        <v>6708</v>
      </c>
      <c r="F801" s="664" t="s">
        <v>6709</v>
      </c>
      <c r="G801" s="663" t="s">
        <v>6514</v>
      </c>
      <c r="H801" s="663" t="s">
        <v>6515</v>
      </c>
      <c r="I801" s="665">
        <v>4624.4211111111108</v>
      </c>
      <c r="J801" s="665">
        <v>20</v>
      </c>
      <c r="K801" s="666">
        <v>92489</v>
      </c>
    </row>
    <row r="802" spans="1:11" ht="14.4" customHeight="1" x14ac:dyDescent="0.3">
      <c r="A802" s="661" t="s">
        <v>595</v>
      </c>
      <c r="B802" s="662" t="s">
        <v>3182</v>
      </c>
      <c r="C802" s="663" t="s">
        <v>617</v>
      </c>
      <c r="D802" s="664" t="s">
        <v>3188</v>
      </c>
      <c r="E802" s="663" t="s">
        <v>6708</v>
      </c>
      <c r="F802" s="664" t="s">
        <v>6709</v>
      </c>
      <c r="G802" s="663" t="s">
        <v>6516</v>
      </c>
      <c r="H802" s="663" t="s">
        <v>6517</v>
      </c>
      <c r="I802" s="665">
        <v>5583.7175000000016</v>
      </c>
      <c r="J802" s="665">
        <v>50</v>
      </c>
      <c r="K802" s="666">
        <v>279200.27</v>
      </c>
    </row>
    <row r="803" spans="1:11" ht="14.4" customHeight="1" x14ac:dyDescent="0.3">
      <c r="A803" s="661" t="s">
        <v>595</v>
      </c>
      <c r="B803" s="662" t="s">
        <v>3182</v>
      </c>
      <c r="C803" s="663" t="s">
        <v>617</v>
      </c>
      <c r="D803" s="664" t="s">
        <v>3188</v>
      </c>
      <c r="E803" s="663" t="s">
        <v>6708</v>
      </c>
      <c r="F803" s="664" t="s">
        <v>6709</v>
      </c>
      <c r="G803" s="663" t="s">
        <v>6518</v>
      </c>
      <c r="H803" s="663" t="s">
        <v>6519</v>
      </c>
      <c r="I803" s="665">
        <v>412.32777777777773</v>
      </c>
      <c r="J803" s="665">
        <v>270</v>
      </c>
      <c r="K803" s="666">
        <v>111322.47000000003</v>
      </c>
    </row>
    <row r="804" spans="1:11" ht="14.4" customHeight="1" x14ac:dyDescent="0.3">
      <c r="A804" s="661" t="s">
        <v>595</v>
      </c>
      <c r="B804" s="662" t="s">
        <v>3182</v>
      </c>
      <c r="C804" s="663" t="s">
        <v>617</v>
      </c>
      <c r="D804" s="664" t="s">
        <v>3188</v>
      </c>
      <c r="E804" s="663" t="s">
        <v>6708</v>
      </c>
      <c r="F804" s="664" t="s">
        <v>6709</v>
      </c>
      <c r="G804" s="663" t="s">
        <v>6520</v>
      </c>
      <c r="H804" s="663" t="s">
        <v>6521</v>
      </c>
      <c r="I804" s="665">
        <v>6698.79</v>
      </c>
      <c r="J804" s="665">
        <v>24</v>
      </c>
      <c r="K804" s="666">
        <v>160770.94</v>
      </c>
    </row>
    <row r="805" spans="1:11" ht="14.4" customHeight="1" x14ac:dyDescent="0.3">
      <c r="A805" s="661" t="s">
        <v>595</v>
      </c>
      <c r="B805" s="662" t="s">
        <v>3182</v>
      </c>
      <c r="C805" s="663" t="s">
        <v>617</v>
      </c>
      <c r="D805" s="664" t="s">
        <v>3188</v>
      </c>
      <c r="E805" s="663" t="s">
        <v>6708</v>
      </c>
      <c r="F805" s="664" t="s">
        <v>6709</v>
      </c>
      <c r="G805" s="663" t="s">
        <v>6522</v>
      </c>
      <c r="H805" s="663" t="s">
        <v>6523</v>
      </c>
      <c r="I805" s="665">
        <v>287.5</v>
      </c>
      <c r="J805" s="665">
        <v>31</v>
      </c>
      <c r="K805" s="666">
        <v>8912.5</v>
      </c>
    </row>
    <row r="806" spans="1:11" ht="14.4" customHeight="1" x14ac:dyDescent="0.3">
      <c r="A806" s="661" t="s">
        <v>595</v>
      </c>
      <c r="B806" s="662" t="s">
        <v>3182</v>
      </c>
      <c r="C806" s="663" t="s">
        <v>617</v>
      </c>
      <c r="D806" s="664" t="s">
        <v>3188</v>
      </c>
      <c r="E806" s="663" t="s">
        <v>6708</v>
      </c>
      <c r="F806" s="664" t="s">
        <v>6709</v>
      </c>
      <c r="G806" s="663" t="s">
        <v>6524</v>
      </c>
      <c r="H806" s="663" t="s">
        <v>6525</v>
      </c>
      <c r="I806" s="665">
        <v>2776.8078571428568</v>
      </c>
      <c r="J806" s="665">
        <v>250</v>
      </c>
      <c r="K806" s="666">
        <v>694207.66</v>
      </c>
    </row>
    <row r="807" spans="1:11" ht="14.4" customHeight="1" x14ac:dyDescent="0.3">
      <c r="A807" s="661" t="s">
        <v>595</v>
      </c>
      <c r="B807" s="662" t="s">
        <v>3182</v>
      </c>
      <c r="C807" s="663" t="s">
        <v>617</v>
      </c>
      <c r="D807" s="664" t="s">
        <v>3188</v>
      </c>
      <c r="E807" s="663" t="s">
        <v>6708</v>
      </c>
      <c r="F807" s="664" t="s">
        <v>6709</v>
      </c>
      <c r="G807" s="663" t="s">
        <v>6526</v>
      </c>
      <c r="H807" s="663" t="s">
        <v>6527</v>
      </c>
      <c r="I807" s="665">
        <v>4841.37</v>
      </c>
      <c r="J807" s="665">
        <v>2</v>
      </c>
      <c r="K807" s="666">
        <v>9682.74</v>
      </c>
    </row>
    <row r="808" spans="1:11" ht="14.4" customHeight="1" x14ac:dyDescent="0.3">
      <c r="A808" s="661" t="s">
        <v>595</v>
      </c>
      <c r="B808" s="662" t="s">
        <v>3182</v>
      </c>
      <c r="C808" s="663" t="s">
        <v>617</v>
      </c>
      <c r="D808" s="664" t="s">
        <v>3188</v>
      </c>
      <c r="E808" s="663" t="s">
        <v>6708</v>
      </c>
      <c r="F808" s="664" t="s">
        <v>6709</v>
      </c>
      <c r="G808" s="663" t="s">
        <v>6528</v>
      </c>
      <c r="H808" s="663" t="s">
        <v>6529</v>
      </c>
      <c r="I808" s="665">
        <v>571.02199999999993</v>
      </c>
      <c r="J808" s="665">
        <v>6</v>
      </c>
      <c r="K808" s="666">
        <v>3426.1400000000003</v>
      </c>
    </row>
    <row r="809" spans="1:11" ht="14.4" customHeight="1" x14ac:dyDescent="0.3">
      <c r="A809" s="661" t="s">
        <v>595</v>
      </c>
      <c r="B809" s="662" t="s">
        <v>3182</v>
      </c>
      <c r="C809" s="663" t="s">
        <v>617</v>
      </c>
      <c r="D809" s="664" t="s">
        <v>3188</v>
      </c>
      <c r="E809" s="663" t="s">
        <v>6708</v>
      </c>
      <c r="F809" s="664" t="s">
        <v>6709</v>
      </c>
      <c r="G809" s="663" t="s">
        <v>6530</v>
      </c>
      <c r="H809" s="663" t="s">
        <v>6531</v>
      </c>
      <c r="I809" s="665">
        <v>13538.684166666668</v>
      </c>
      <c r="J809" s="665">
        <v>36</v>
      </c>
      <c r="K809" s="666">
        <v>487356.33</v>
      </c>
    </row>
    <row r="810" spans="1:11" ht="14.4" customHeight="1" x14ac:dyDescent="0.3">
      <c r="A810" s="661" t="s">
        <v>595</v>
      </c>
      <c r="B810" s="662" t="s">
        <v>3182</v>
      </c>
      <c r="C810" s="663" t="s">
        <v>617</v>
      </c>
      <c r="D810" s="664" t="s">
        <v>3188</v>
      </c>
      <c r="E810" s="663" t="s">
        <v>6708</v>
      </c>
      <c r="F810" s="664" t="s">
        <v>6709</v>
      </c>
      <c r="G810" s="663" t="s">
        <v>6532</v>
      </c>
      <c r="H810" s="663" t="s">
        <v>6533</v>
      </c>
      <c r="I810" s="665">
        <v>13539.333571428575</v>
      </c>
      <c r="J810" s="665">
        <v>87</v>
      </c>
      <c r="K810" s="666">
        <v>1177936.99</v>
      </c>
    </row>
    <row r="811" spans="1:11" ht="14.4" customHeight="1" x14ac:dyDescent="0.3">
      <c r="A811" s="661" t="s">
        <v>595</v>
      </c>
      <c r="B811" s="662" t="s">
        <v>3182</v>
      </c>
      <c r="C811" s="663" t="s">
        <v>617</v>
      </c>
      <c r="D811" s="664" t="s">
        <v>3188</v>
      </c>
      <c r="E811" s="663" t="s">
        <v>6708</v>
      </c>
      <c r="F811" s="664" t="s">
        <v>6709</v>
      </c>
      <c r="G811" s="663" t="s">
        <v>6534</v>
      </c>
      <c r="H811" s="663" t="s">
        <v>6535</v>
      </c>
      <c r="I811" s="665">
        <v>5584.7616666666681</v>
      </c>
      <c r="J811" s="665">
        <v>7</v>
      </c>
      <c r="K811" s="666">
        <v>39093.320000000007</v>
      </c>
    </row>
    <row r="812" spans="1:11" ht="14.4" customHeight="1" x14ac:dyDescent="0.3">
      <c r="A812" s="661" t="s">
        <v>595</v>
      </c>
      <c r="B812" s="662" t="s">
        <v>3182</v>
      </c>
      <c r="C812" s="663" t="s">
        <v>617</v>
      </c>
      <c r="D812" s="664" t="s">
        <v>3188</v>
      </c>
      <c r="E812" s="663" t="s">
        <v>6708</v>
      </c>
      <c r="F812" s="664" t="s">
        <v>6709</v>
      </c>
      <c r="G812" s="663" t="s">
        <v>6536</v>
      </c>
      <c r="H812" s="663" t="s">
        <v>6537</v>
      </c>
      <c r="I812" s="665">
        <v>933.44</v>
      </c>
      <c r="J812" s="665">
        <v>36</v>
      </c>
      <c r="K812" s="666">
        <v>33603.75</v>
      </c>
    </row>
    <row r="813" spans="1:11" ht="14.4" customHeight="1" x14ac:dyDescent="0.3">
      <c r="A813" s="661" t="s">
        <v>595</v>
      </c>
      <c r="B813" s="662" t="s">
        <v>3182</v>
      </c>
      <c r="C813" s="663" t="s">
        <v>617</v>
      </c>
      <c r="D813" s="664" t="s">
        <v>3188</v>
      </c>
      <c r="E813" s="663" t="s">
        <v>6708</v>
      </c>
      <c r="F813" s="664" t="s">
        <v>6709</v>
      </c>
      <c r="G813" s="663" t="s">
        <v>6538</v>
      </c>
      <c r="H813" s="663" t="s">
        <v>6539</v>
      </c>
      <c r="I813" s="665">
        <v>1372.7</v>
      </c>
      <c r="J813" s="665">
        <v>24</v>
      </c>
      <c r="K813" s="666">
        <v>32944.86</v>
      </c>
    </row>
    <row r="814" spans="1:11" ht="14.4" customHeight="1" x14ac:dyDescent="0.3">
      <c r="A814" s="661" t="s">
        <v>595</v>
      </c>
      <c r="B814" s="662" t="s">
        <v>3182</v>
      </c>
      <c r="C814" s="663" t="s">
        <v>617</v>
      </c>
      <c r="D814" s="664" t="s">
        <v>3188</v>
      </c>
      <c r="E814" s="663" t="s">
        <v>6708</v>
      </c>
      <c r="F814" s="664" t="s">
        <v>6709</v>
      </c>
      <c r="G814" s="663" t="s">
        <v>6540</v>
      </c>
      <c r="H814" s="663" t="s">
        <v>6541</v>
      </c>
      <c r="I814" s="665">
        <v>4624.1400000000003</v>
      </c>
      <c r="J814" s="665">
        <v>2</v>
      </c>
      <c r="K814" s="666">
        <v>9248.2800000000007</v>
      </c>
    </row>
    <row r="815" spans="1:11" ht="14.4" customHeight="1" x14ac:dyDescent="0.3">
      <c r="A815" s="661" t="s">
        <v>595</v>
      </c>
      <c r="B815" s="662" t="s">
        <v>3182</v>
      </c>
      <c r="C815" s="663" t="s">
        <v>617</v>
      </c>
      <c r="D815" s="664" t="s">
        <v>3188</v>
      </c>
      <c r="E815" s="663" t="s">
        <v>6708</v>
      </c>
      <c r="F815" s="664" t="s">
        <v>6709</v>
      </c>
      <c r="G815" s="663" t="s">
        <v>6542</v>
      </c>
      <c r="H815" s="663" t="s">
        <v>6543</v>
      </c>
      <c r="I815" s="665">
        <v>3006.6442857142861</v>
      </c>
      <c r="J815" s="665">
        <v>72</v>
      </c>
      <c r="K815" s="666">
        <v>216478.49</v>
      </c>
    </row>
    <row r="816" spans="1:11" ht="14.4" customHeight="1" x14ac:dyDescent="0.3">
      <c r="A816" s="661" t="s">
        <v>595</v>
      </c>
      <c r="B816" s="662" t="s">
        <v>3182</v>
      </c>
      <c r="C816" s="663" t="s">
        <v>617</v>
      </c>
      <c r="D816" s="664" t="s">
        <v>3188</v>
      </c>
      <c r="E816" s="663" t="s">
        <v>6708</v>
      </c>
      <c r="F816" s="664" t="s">
        <v>6709</v>
      </c>
      <c r="G816" s="663" t="s">
        <v>6544</v>
      </c>
      <c r="H816" s="663" t="s">
        <v>6545</v>
      </c>
      <c r="I816" s="665">
        <v>3006.65</v>
      </c>
      <c r="J816" s="665">
        <v>12</v>
      </c>
      <c r="K816" s="666">
        <v>36079.78</v>
      </c>
    </row>
    <row r="817" spans="1:11" ht="14.4" customHeight="1" x14ac:dyDescent="0.3">
      <c r="A817" s="661" t="s">
        <v>595</v>
      </c>
      <c r="B817" s="662" t="s">
        <v>3182</v>
      </c>
      <c r="C817" s="663" t="s">
        <v>617</v>
      </c>
      <c r="D817" s="664" t="s">
        <v>3188</v>
      </c>
      <c r="E817" s="663" t="s">
        <v>6708</v>
      </c>
      <c r="F817" s="664" t="s">
        <v>6709</v>
      </c>
      <c r="G817" s="663" t="s">
        <v>6546</v>
      </c>
      <c r="H817" s="663" t="s">
        <v>6547</v>
      </c>
      <c r="I817" s="665">
        <v>7966.5350000000008</v>
      </c>
      <c r="J817" s="665">
        <v>13</v>
      </c>
      <c r="K817" s="666">
        <v>103567.92</v>
      </c>
    </row>
    <row r="818" spans="1:11" ht="14.4" customHeight="1" x14ac:dyDescent="0.3">
      <c r="A818" s="661" t="s">
        <v>595</v>
      </c>
      <c r="B818" s="662" t="s">
        <v>3182</v>
      </c>
      <c r="C818" s="663" t="s">
        <v>617</v>
      </c>
      <c r="D818" s="664" t="s">
        <v>3188</v>
      </c>
      <c r="E818" s="663" t="s">
        <v>6708</v>
      </c>
      <c r="F818" s="664" t="s">
        <v>6709</v>
      </c>
      <c r="G818" s="663" t="s">
        <v>6548</v>
      </c>
      <c r="H818" s="663" t="s">
        <v>6549</v>
      </c>
      <c r="I818" s="665">
        <v>440.2</v>
      </c>
      <c r="J818" s="665">
        <v>6</v>
      </c>
      <c r="K818" s="666">
        <v>2641.19</v>
      </c>
    </row>
    <row r="819" spans="1:11" ht="14.4" customHeight="1" x14ac:dyDescent="0.3">
      <c r="A819" s="661" t="s">
        <v>595</v>
      </c>
      <c r="B819" s="662" t="s">
        <v>3182</v>
      </c>
      <c r="C819" s="663" t="s">
        <v>617</v>
      </c>
      <c r="D819" s="664" t="s">
        <v>3188</v>
      </c>
      <c r="E819" s="663" t="s">
        <v>6708</v>
      </c>
      <c r="F819" s="664" t="s">
        <v>6709</v>
      </c>
      <c r="G819" s="663" t="s">
        <v>6550</v>
      </c>
      <c r="H819" s="663" t="s">
        <v>6551</v>
      </c>
      <c r="I819" s="665">
        <v>5380.9919999999993</v>
      </c>
      <c r="J819" s="665">
        <v>21</v>
      </c>
      <c r="K819" s="666">
        <v>113000.84999999999</v>
      </c>
    </row>
    <row r="820" spans="1:11" ht="14.4" customHeight="1" x14ac:dyDescent="0.3">
      <c r="A820" s="661" t="s">
        <v>595</v>
      </c>
      <c r="B820" s="662" t="s">
        <v>3182</v>
      </c>
      <c r="C820" s="663" t="s">
        <v>617</v>
      </c>
      <c r="D820" s="664" t="s">
        <v>3188</v>
      </c>
      <c r="E820" s="663" t="s">
        <v>6708</v>
      </c>
      <c r="F820" s="664" t="s">
        <v>6709</v>
      </c>
      <c r="G820" s="663" t="s">
        <v>6552</v>
      </c>
      <c r="H820" s="663" t="s">
        <v>6553</v>
      </c>
      <c r="I820" s="665">
        <v>5607.3980000000001</v>
      </c>
      <c r="J820" s="665">
        <v>16</v>
      </c>
      <c r="K820" s="666">
        <v>89718.2</v>
      </c>
    </row>
    <row r="821" spans="1:11" ht="14.4" customHeight="1" x14ac:dyDescent="0.3">
      <c r="A821" s="661" t="s">
        <v>595</v>
      </c>
      <c r="B821" s="662" t="s">
        <v>3182</v>
      </c>
      <c r="C821" s="663" t="s">
        <v>617</v>
      </c>
      <c r="D821" s="664" t="s">
        <v>3188</v>
      </c>
      <c r="E821" s="663" t="s">
        <v>6708</v>
      </c>
      <c r="F821" s="664" t="s">
        <v>6709</v>
      </c>
      <c r="G821" s="663" t="s">
        <v>6554</v>
      </c>
      <c r="H821" s="663" t="s">
        <v>6555</v>
      </c>
      <c r="I821" s="665">
        <v>6957.5</v>
      </c>
      <c r="J821" s="665">
        <v>11</v>
      </c>
      <c r="K821" s="666">
        <v>76532.5</v>
      </c>
    </row>
    <row r="822" spans="1:11" ht="14.4" customHeight="1" x14ac:dyDescent="0.3">
      <c r="A822" s="661" t="s">
        <v>595</v>
      </c>
      <c r="B822" s="662" t="s">
        <v>3182</v>
      </c>
      <c r="C822" s="663" t="s">
        <v>617</v>
      </c>
      <c r="D822" s="664" t="s">
        <v>3188</v>
      </c>
      <c r="E822" s="663" t="s">
        <v>6708</v>
      </c>
      <c r="F822" s="664" t="s">
        <v>6709</v>
      </c>
      <c r="G822" s="663" t="s">
        <v>6556</v>
      </c>
      <c r="H822" s="663" t="s">
        <v>6557</v>
      </c>
      <c r="I822" s="665">
        <v>12705</v>
      </c>
      <c r="J822" s="665">
        <v>1</v>
      </c>
      <c r="K822" s="666">
        <v>12705</v>
      </c>
    </row>
    <row r="823" spans="1:11" ht="14.4" customHeight="1" x14ac:dyDescent="0.3">
      <c r="A823" s="661" t="s">
        <v>595</v>
      </c>
      <c r="B823" s="662" t="s">
        <v>3182</v>
      </c>
      <c r="C823" s="663" t="s">
        <v>617</v>
      </c>
      <c r="D823" s="664" t="s">
        <v>3188</v>
      </c>
      <c r="E823" s="663" t="s">
        <v>6708</v>
      </c>
      <c r="F823" s="664" t="s">
        <v>6709</v>
      </c>
      <c r="G823" s="663" t="s">
        <v>6558</v>
      </c>
      <c r="H823" s="663" t="s">
        <v>6559</v>
      </c>
      <c r="I823" s="665">
        <v>5605.534285714285</v>
      </c>
      <c r="J823" s="665">
        <v>16</v>
      </c>
      <c r="K823" s="666">
        <v>89692.64</v>
      </c>
    </row>
    <row r="824" spans="1:11" ht="14.4" customHeight="1" x14ac:dyDescent="0.3">
      <c r="A824" s="661" t="s">
        <v>595</v>
      </c>
      <c r="B824" s="662" t="s">
        <v>3182</v>
      </c>
      <c r="C824" s="663" t="s">
        <v>617</v>
      </c>
      <c r="D824" s="664" t="s">
        <v>3188</v>
      </c>
      <c r="E824" s="663" t="s">
        <v>6708</v>
      </c>
      <c r="F824" s="664" t="s">
        <v>6709</v>
      </c>
      <c r="G824" s="663" t="s">
        <v>6560</v>
      </c>
      <c r="H824" s="663" t="s">
        <v>6561</v>
      </c>
      <c r="I824" s="665">
        <v>7569.7600000000011</v>
      </c>
      <c r="J824" s="665">
        <v>7</v>
      </c>
      <c r="K824" s="666">
        <v>52988.320000000007</v>
      </c>
    </row>
    <row r="825" spans="1:11" ht="14.4" customHeight="1" x14ac:dyDescent="0.3">
      <c r="A825" s="661" t="s">
        <v>595</v>
      </c>
      <c r="B825" s="662" t="s">
        <v>3182</v>
      </c>
      <c r="C825" s="663" t="s">
        <v>617</v>
      </c>
      <c r="D825" s="664" t="s">
        <v>3188</v>
      </c>
      <c r="E825" s="663" t="s">
        <v>6708</v>
      </c>
      <c r="F825" s="664" t="s">
        <v>6709</v>
      </c>
      <c r="G825" s="663" t="s">
        <v>6562</v>
      </c>
      <c r="H825" s="663" t="s">
        <v>6563</v>
      </c>
      <c r="I825" s="665">
        <v>2542.8580000000002</v>
      </c>
      <c r="J825" s="665">
        <v>42</v>
      </c>
      <c r="K825" s="666">
        <v>106813.81</v>
      </c>
    </row>
    <row r="826" spans="1:11" ht="14.4" customHeight="1" x14ac:dyDescent="0.3">
      <c r="A826" s="661" t="s">
        <v>595</v>
      </c>
      <c r="B826" s="662" t="s">
        <v>3182</v>
      </c>
      <c r="C826" s="663" t="s">
        <v>617</v>
      </c>
      <c r="D826" s="664" t="s">
        <v>3188</v>
      </c>
      <c r="E826" s="663" t="s">
        <v>6708</v>
      </c>
      <c r="F826" s="664" t="s">
        <v>6709</v>
      </c>
      <c r="G826" s="663" t="s">
        <v>6564</v>
      </c>
      <c r="H826" s="663" t="s">
        <v>6565</v>
      </c>
      <c r="I826" s="665">
        <v>7247.8591666666662</v>
      </c>
      <c r="J826" s="665">
        <v>45</v>
      </c>
      <c r="K826" s="666">
        <v>326153.87999999995</v>
      </c>
    </row>
    <row r="827" spans="1:11" ht="14.4" customHeight="1" x14ac:dyDescent="0.3">
      <c r="A827" s="661" t="s">
        <v>595</v>
      </c>
      <c r="B827" s="662" t="s">
        <v>3182</v>
      </c>
      <c r="C827" s="663" t="s">
        <v>617</v>
      </c>
      <c r="D827" s="664" t="s">
        <v>3188</v>
      </c>
      <c r="E827" s="663" t="s">
        <v>6708</v>
      </c>
      <c r="F827" s="664" t="s">
        <v>6709</v>
      </c>
      <c r="G827" s="663" t="s">
        <v>6566</v>
      </c>
      <c r="H827" s="663" t="s">
        <v>6567</v>
      </c>
      <c r="I827" s="665">
        <v>11046.17</v>
      </c>
      <c r="J827" s="665">
        <v>8</v>
      </c>
      <c r="K827" s="666">
        <v>88369.37999999999</v>
      </c>
    </row>
    <row r="828" spans="1:11" ht="14.4" customHeight="1" x14ac:dyDescent="0.3">
      <c r="A828" s="661" t="s">
        <v>595</v>
      </c>
      <c r="B828" s="662" t="s">
        <v>3182</v>
      </c>
      <c r="C828" s="663" t="s">
        <v>617</v>
      </c>
      <c r="D828" s="664" t="s">
        <v>3188</v>
      </c>
      <c r="E828" s="663" t="s">
        <v>6708</v>
      </c>
      <c r="F828" s="664" t="s">
        <v>6709</v>
      </c>
      <c r="G828" s="663" t="s">
        <v>6568</v>
      </c>
      <c r="H828" s="663" t="s">
        <v>6569</v>
      </c>
      <c r="I828" s="665">
        <v>543.59</v>
      </c>
      <c r="J828" s="665">
        <v>4</v>
      </c>
      <c r="K828" s="666">
        <v>2174.36</v>
      </c>
    </row>
    <row r="829" spans="1:11" ht="14.4" customHeight="1" x14ac:dyDescent="0.3">
      <c r="A829" s="661" t="s">
        <v>595</v>
      </c>
      <c r="B829" s="662" t="s">
        <v>3182</v>
      </c>
      <c r="C829" s="663" t="s">
        <v>617</v>
      </c>
      <c r="D829" s="664" t="s">
        <v>3188</v>
      </c>
      <c r="E829" s="663" t="s">
        <v>6708</v>
      </c>
      <c r="F829" s="664" t="s">
        <v>6709</v>
      </c>
      <c r="G829" s="663" t="s">
        <v>6570</v>
      </c>
      <c r="H829" s="663" t="s">
        <v>6571</v>
      </c>
      <c r="I829" s="665">
        <v>1866.876666666667</v>
      </c>
      <c r="J829" s="665">
        <v>51</v>
      </c>
      <c r="K829" s="666">
        <v>95210.709999999992</v>
      </c>
    </row>
    <row r="830" spans="1:11" ht="14.4" customHeight="1" x14ac:dyDescent="0.3">
      <c r="A830" s="661" t="s">
        <v>595</v>
      </c>
      <c r="B830" s="662" t="s">
        <v>3182</v>
      </c>
      <c r="C830" s="663" t="s">
        <v>617</v>
      </c>
      <c r="D830" s="664" t="s">
        <v>3188</v>
      </c>
      <c r="E830" s="663" t="s">
        <v>6708</v>
      </c>
      <c r="F830" s="664" t="s">
        <v>6709</v>
      </c>
      <c r="G830" s="663" t="s">
        <v>6572</v>
      </c>
      <c r="H830" s="663" t="s">
        <v>6573</v>
      </c>
      <c r="I830" s="665">
        <v>12705</v>
      </c>
      <c r="J830" s="665">
        <v>20</v>
      </c>
      <c r="K830" s="666">
        <v>254100</v>
      </c>
    </row>
    <row r="831" spans="1:11" ht="14.4" customHeight="1" x14ac:dyDescent="0.3">
      <c r="A831" s="661" t="s">
        <v>595</v>
      </c>
      <c r="B831" s="662" t="s">
        <v>3182</v>
      </c>
      <c r="C831" s="663" t="s">
        <v>617</v>
      </c>
      <c r="D831" s="664" t="s">
        <v>3188</v>
      </c>
      <c r="E831" s="663" t="s">
        <v>6708</v>
      </c>
      <c r="F831" s="664" t="s">
        <v>6709</v>
      </c>
      <c r="G831" s="663" t="s">
        <v>6574</v>
      </c>
      <c r="H831" s="663" t="s">
        <v>6575</v>
      </c>
      <c r="I831" s="665">
        <v>5490.8099999999986</v>
      </c>
      <c r="J831" s="665">
        <v>49</v>
      </c>
      <c r="K831" s="666">
        <v>269049.69</v>
      </c>
    </row>
    <row r="832" spans="1:11" ht="14.4" customHeight="1" x14ac:dyDescent="0.3">
      <c r="A832" s="661" t="s">
        <v>595</v>
      </c>
      <c r="B832" s="662" t="s">
        <v>3182</v>
      </c>
      <c r="C832" s="663" t="s">
        <v>617</v>
      </c>
      <c r="D832" s="664" t="s">
        <v>3188</v>
      </c>
      <c r="E832" s="663" t="s">
        <v>6708</v>
      </c>
      <c r="F832" s="664" t="s">
        <v>6709</v>
      </c>
      <c r="G832" s="663" t="s">
        <v>6576</v>
      </c>
      <c r="H832" s="663" t="s">
        <v>6577</v>
      </c>
      <c r="I832" s="665">
        <v>5607.47</v>
      </c>
      <c r="J832" s="665">
        <v>10</v>
      </c>
      <c r="K832" s="666">
        <v>56074.66</v>
      </c>
    </row>
    <row r="833" spans="1:11" ht="14.4" customHeight="1" x14ac:dyDescent="0.3">
      <c r="A833" s="661" t="s">
        <v>595</v>
      </c>
      <c r="B833" s="662" t="s">
        <v>3182</v>
      </c>
      <c r="C833" s="663" t="s">
        <v>617</v>
      </c>
      <c r="D833" s="664" t="s">
        <v>3188</v>
      </c>
      <c r="E833" s="663" t="s">
        <v>6708</v>
      </c>
      <c r="F833" s="664" t="s">
        <v>6709</v>
      </c>
      <c r="G833" s="663" t="s">
        <v>6578</v>
      </c>
      <c r="H833" s="663" t="s">
        <v>6579</v>
      </c>
      <c r="I833" s="665">
        <v>1713.5</v>
      </c>
      <c r="J833" s="665">
        <v>15</v>
      </c>
      <c r="K833" s="666">
        <v>25702.5</v>
      </c>
    </row>
    <row r="834" spans="1:11" ht="14.4" customHeight="1" x14ac:dyDescent="0.3">
      <c r="A834" s="661" t="s">
        <v>595</v>
      </c>
      <c r="B834" s="662" t="s">
        <v>3182</v>
      </c>
      <c r="C834" s="663" t="s">
        <v>617</v>
      </c>
      <c r="D834" s="664" t="s">
        <v>3188</v>
      </c>
      <c r="E834" s="663" t="s">
        <v>6708</v>
      </c>
      <c r="F834" s="664" t="s">
        <v>6709</v>
      </c>
      <c r="G834" s="663" t="s">
        <v>6580</v>
      </c>
      <c r="H834" s="663" t="s">
        <v>6581</v>
      </c>
      <c r="I834" s="665">
        <v>12705</v>
      </c>
      <c r="J834" s="665">
        <v>23</v>
      </c>
      <c r="K834" s="666">
        <v>292215</v>
      </c>
    </row>
    <row r="835" spans="1:11" ht="14.4" customHeight="1" x14ac:dyDescent="0.3">
      <c r="A835" s="661" t="s">
        <v>595</v>
      </c>
      <c r="B835" s="662" t="s">
        <v>3182</v>
      </c>
      <c r="C835" s="663" t="s">
        <v>617</v>
      </c>
      <c r="D835" s="664" t="s">
        <v>3188</v>
      </c>
      <c r="E835" s="663" t="s">
        <v>6708</v>
      </c>
      <c r="F835" s="664" t="s">
        <v>6709</v>
      </c>
      <c r="G835" s="663" t="s">
        <v>6582</v>
      </c>
      <c r="H835" s="663" t="s">
        <v>6583</v>
      </c>
      <c r="I835" s="665">
        <v>494.5</v>
      </c>
      <c r="J835" s="665">
        <v>15</v>
      </c>
      <c r="K835" s="666">
        <v>7417.5</v>
      </c>
    </row>
    <row r="836" spans="1:11" ht="14.4" customHeight="1" x14ac:dyDescent="0.3">
      <c r="A836" s="661" t="s">
        <v>595</v>
      </c>
      <c r="B836" s="662" t="s">
        <v>3182</v>
      </c>
      <c r="C836" s="663" t="s">
        <v>617</v>
      </c>
      <c r="D836" s="664" t="s">
        <v>3188</v>
      </c>
      <c r="E836" s="663" t="s">
        <v>6708</v>
      </c>
      <c r="F836" s="664" t="s">
        <v>6709</v>
      </c>
      <c r="G836" s="663" t="s">
        <v>6584</v>
      </c>
      <c r="H836" s="663" t="s">
        <v>6585</v>
      </c>
      <c r="I836" s="665">
        <v>1372.7</v>
      </c>
      <c r="J836" s="665">
        <v>66</v>
      </c>
      <c r="K836" s="666">
        <v>90598.37</v>
      </c>
    </row>
    <row r="837" spans="1:11" ht="14.4" customHeight="1" x14ac:dyDescent="0.3">
      <c r="A837" s="661" t="s">
        <v>595</v>
      </c>
      <c r="B837" s="662" t="s">
        <v>3182</v>
      </c>
      <c r="C837" s="663" t="s">
        <v>617</v>
      </c>
      <c r="D837" s="664" t="s">
        <v>3188</v>
      </c>
      <c r="E837" s="663" t="s">
        <v>6708</v>
      </c>
      <c r="F837" s="664" t="s">
        <v>6709</v>
      </c>
      <c r="G837" s="663" t="s">
        <v>6586</v>
      </c>
      <c r="H837" s="663" t="s">
        <v>6587</v>
      </c>
      <c r="I837" s="665">
        <v>412.12000000000006</v>
      </c>
      <c r="J837" s="665">
        <v>54</v>
      </c>
      <c r="K837" s="666">
        <v>22254.51</v>
      </c>
    </row>
    <row r="838" spans="1:11" ht="14.4" customHeight="1" x14ac:dyDescent="0.3">
      <c r="A838" s="661" t="s">
        <v>595</v>
      </c>
      <c r="B838" s="662" t="s">
        <v>3182</v>
      </c>
      <c r="C838" s="663" t="s">
        <v>617</v>
      </c>
      <c r="D838" s="664" t="s">
        <v>3188</v>
      </c>
      <c r="E838" s="663" t="s">
        <v>6708</v>
      </c>
      <c r="F838" s="664" t="s">
        <v>6709</v>
      </c>
      <c r="G838" s="663" t="s">
        <v>6588</v>
      </c>
      <c r="H838" s="663" t="s">
        <v>6589</v>
      </c>
      <c r="I838" s="665">
        <v>9029.630000000001</v>
      </c>
      <c r="J838" s="665">
        <v>48</v>
      </c>
      <c r="K838" s="666">
        <v>433422.06000000006</v>
      </c>
    </row>
    <row r="839" spans="1:11" ht="14.4" customHeight="1" x14ac:dyDescent="0.3">
      <c r="A839" s="661" t="s">
        <v>595</v>
      </c>
      <c r="B839" s="662" t="s">
        <v>3182</v>
      </c>
      <c r="C839" s="663" t="s">
        <v>617</v>
      </c>
      <c r="D839" s="664" t="s">
        <v>3188</v>
      </c>
      <c r="E839" s="663" t="s">
        <v>6708</v>
      </c>
      <c r="F839" s="664" t="s">
        <v>6709</v>
      </c>
      <c r="G839" s="663" t="s">
        <v>6590</v>
      </c>
      <c r="H839" s="663" t="s">
        <v>6591</v>
      </c>
      <c r="I839" s="665">
        <v>12947</v>
      </c>
      <c r="J839" s="665">
        <v>43</v>
      </c>
      <c r="K839" s="666">
        <v>556721</v>
      </c>
    </row>
    <row r="840" spans="1:11" ht="14.4" customHeight="1" x14ac:dyDescent="0.3">
      <c r="A840" s="661" t="s">
        <v>595</v>
      </c>
      <c r="B840" s="662" t="s">
        <v>3182</v>
      </c>
      <c r="C840" s="663" t="s">
        <v>617</v>
      </c>
      <c r="D840" s="664" t="s">
        <v>3188</v>
      </c>
      <c r="E840" s="663" t="s">
        <v>6708</v>
      </c>
      <c r="F840" s="664" t="s">
        <v>6709</v>
      </c>
      <c r="G840" s="663" t="s">
        <v>6592</v>
      </c>
      <c r="H840" s="663" t="s">
        <v>6593</v>
      </c>
      <c r="I840" s="665">
        <v>9546.9</v>
      </c>
      <c r="J840" s="665">
        <v>4</v>
      </c>
      <c r="K840" s="666">
        <v>38187.599999999999</v>
      </c>
    </row>
    <row r="841" spans="1:11" ht="14.4" customHeight="1" x14ac:dyDescent="0.3">
      <c r="A841" s="661" t="s">
        <v>595</v>
      </c>
      <c r="B841" s="662" t="s">
        <v>3182</v>
      </c>
      <c r="C841" s="663" t="s">
        <v>617</v>
      </c>
      <c r="D841" s="664" t="s">
        <v>3188</v>
      </c>
      <c r="E841" s="663" t="s">
        <v>6708</v>
      </c>
      <c r="F841" s="664" t="s">
        <v>6709</v>
      </c>
      <c r="G841" s="663" t="s">
        <v>6594</v>
      </c>
      <c r="H841" s="663" t="s">
        <v>6595</v>
      </c>
      <c r="I841" s="665">
        <v>5607.47</v>
      </c>
      <c r="J841" s="665">
        <v>5</v>
      </c>
      <c r="K841" s="666">
        <v>28037.33</v>
      </c>
    </row>
    <row r="842" spans="1:11" ht="14.4" customHeight="1" x14ac:dyDescent="0.3">
      <c r="A842" s="661" t="s">
        <v>595</v>
      </c>
      <c r="B842" s="662" t="s">
        <v>3182</v>
      </c>
      <c r="C842" s="663" t="s">
        <v>617</v>
      </c>
      <c r="D842" s="664" t="s">
        <v>3188</v>
      </c>
      <c r="E842" s="663" t="s">
        <v>6708</v>
      </c>
      <c r="F842" s="664" t="s">
        <v>6709</v>
      </c>
      <c r="G842" s="663" t="s">
        <v>6596</v>
      </c>
      <c r="H842" s="663" t="s">
        <v>6597</v>
      </c>
      <c r="I842" s="665">
        <v>7969.1650000000009</v>
      </c>
      <c r="J842" s="665">
        <v>5</v>
      </c>
      <c r="K842" s="666">
        <v>39845.480000000003</v>
      </c>
    </row>
    <row r="843" spans="1:11" ht="14.4" customHeight="1" x14ac:dyDescent="0.3">
      <c r="A843" s="661" t="s">
        <v>595</v>
      </c>
      <c r="B843" s="662" t="s">
        <v>3182</v>
      </c>
      <c r="C843" s="663" t="s">
        <v>617</v>
      </c>
      <c r="D843" s="664" t="s">
        <v>3188</v>
      </c>
      <c r="E843" s="663" t="s">
        <v>6708</v>
      </c>
      <c r="F843" s="664" t="s">
        <v>6709</v>
      </c>
      <c r="G843" s="663" t="s">
        <v>6598</v>
      </c>
      <c r="H843" s="663" t="s">
        <v>6599</v>
      </c>
      <c r="I843" s="665">
        <v>4852.9250000000002</v>
      </c>
      <c r="J843" s="665">
        <v>9</v>
      </c>
      <c r="K843" s="666">
        <v>43676.31</v>
      </c>
    </row>
    <row r="844" spans="1:11" ht="14.4" customHeight="1" x14ac:dyDescent="0.3">
      <c r="A844" s="661" t="s">
        <v>595</v>
      </c>
      <c r="B844" s="662" t="s">
        <v>3182</v>
      </c>
      <c r="C844" s="663" t="s">
        <v>617</v>
      </c>
      <c r="D844" s="664" t="s">
        <v>3188</v>
      </c>
      <c r="E844" s="663" t="s">
        <v>6708</v>
      </c>
      <c r="F844" s="664" t="s">
        <v>6709</v>
      </c>
      <c r="G844" s="663" t="s">
        <v>6600</v>
      </c>
      <c r="H844" s="663" t="s">
        <v>6601</v>
      </c>
      <c r="I844" s="665">
        <v>3496.9</v>
      </c>
      <c r="J844" s="665">
        <v>6</v>
      </c>
      <c r="K844" s="666">
        <v>20981.4</v>
      </c>
    </row>
    <row r="845" spans="1:11" ht="14.4" customHeight="1" x14ac:dyDescent="0.3">
      <c r="A845" s="661" t="s">
        <v>595</v>
      </c>
      <c r="B845" s="662" t="s">
        <v>3182</v>
      </c>
      <c r="C845" s="663" t="s">
        <v>617</v>
      </c>
      <c r="D845" s="664" t="s">
        <v>3188</v>
      </c>
      <c r="E845" s="663" t="s">
        <v>6708</v>
      </c>
      <c r="F845" s="664" t="s">
        <v>6709</v>
      </c>
      <c r="G845" s="663" t="s">
        <v>6602</v>
      </c>
      <c r="H845" s="663" t="s">
        <v>6603</v>
      </c>
      <c r="I845" s="665">
        <v>6651.0949999999993</v>
      </c>
      <c r="J845" s="665">
        <v>4</v>
      </c>
      <c r="K845" s="666">
        <v>26604.379999999997</v>
      </c>
    </row>
    <row r="846" spans="1:11" ht="14.4" customHeight="1" x14ac:dyDescent="0.3">
      <c r="A846" s="661" t="s">
        <v>595</v>
      </c>
      <c r="B846" s="662" t="s">
        <v>3182</v>
      </c>
      <c r="C846" s="663" t="s">
        <v>617</v>
      </c>
      <c r="D846" s="664" t="s">
        <v>3188</v>
      </c>
      <c r="E846" s="663" t="s">
        <v>6708</v>
      </c>
      <c r="F846" s="664" t="s">
        <v>6709</v>
      </c>
      <c r="G846" s="663" t="s">
        <v>6604</v>
      </c>
      <c r="H846" s="663" t="s">
        <v>6605</v>
      </c>
      <c r="I846" s="665">
        <v>8605.4599999999991</v>
      </c>
      <c r="J846" s="665">
        <v>2</v>
      </c>
      <c r="K846" s="666">
        <v>17210.919999999998</v>
      </c>
    </row>
    <row r="847" spans="1:11" ht="14.4" customHeight="1" x14ac:dyDescent="0.3">
      <c r="A847" s="661" t="s">
        <v>595</v>
      </c>
      <c r="B847" s="662" t="s">
        <v>3182</v>
      </c>
      <c r="C847" s="663" t="s">
        <v>617</v>
      </c>
      <c r="D847" s="664" t="s">
        <v>3188</v>
      </c>
      <c r="E847" s="663" t="s">
        <v>6708</v>
      </c>
      <c r="F847" s="664" t="s">
        <v>6709</v>
      </c>
      <c r="G847" s="663" t="s">
        <v>6606</v>
      </c>
      <c r="H847" s="663" t="s">
        <v>6607</v>
      </c>
      <c r="I847" s="665">
        <v>8781.5</v>
      </c>
      <c r="J847" s="665">
        <v>17</v>
      </c>
      <c r="K847" s="666">
        <v>149285.5</v>
      </c>
    </row>
    <row r="848" spans="1:11" ht="14.4" customHeight="1" x14ac:dyDescent="0.3">
      <c r="A848" s="661" t="s">
        <v>595</v>
      </c>
      <c r="B848" s="662" t="s">
        <v>3182</v>
      </c>
      <c r="C848" s="663" t="s">
        <v>617</v>
      </c>
      <c r="D848" s="664" t="s">
        <v>3188</v>
      </c>
      <c r="E848" s="663" t="s">
        <v>6708</v>
      </c>
      <c r="F848" s="664" t="s">
        <v>6709</v>
      </c>
      <c r="G848" s="663" t="s">
        <v>6608</v>
      </c>
      <c r="H848" s="663" t="s">
        <v>6609</v>
      </c>
      <c r="I848" s="665">
        <v>5600.59</v>
      </c>
      <c r="J848" s="665">
        <v>3</v>
      </c>
      <c r="K848" s="666">
        <v>16801.78</v>
      </c>
    </row>
    <row r="849" spans="1:11" ht="14.4" customHeight="1" x14ac:dyDescent="0.3">
      <c r="A849" s="661" t="s">
        <v>595</v>
      </c>
      <c r="B849" s="662" t="s">
        <v>3182</v>
      </c>
      <c r="C849" s="663" t="s">
        <v>617</v>
      </c>
      <c r="D849" s="664" t="s">
        <v>3188</v>
      </c>
      <c r="E849" s="663" t="s">
        <v>6708</v>
      </c>
      <c r="F849" s="664" t="s">
        <v>6709</v>
      </c>
      <c r="G849" s="663" t="s">
        <v>6610</v>
      </c>
      <c r="H849" s="663" t="s">
        <v>6611</v>
      </c>
      <c r="I849" s="665">
        <v>14477.17</v>
      </c>
      <c r="J849" s="665">
        <v>3</v>
      </c>
      <c r="K849" s="666">
        <v>43431.5</v>
      </c>
    </row>
    <row r="850" spans="1:11" ht="14.4" customHeight="1" x14ac:dyDescent="0.3">
      <c r="A850" s="661" t="s">
        <v>595</v>
      </c>
      <c r="B850" s="662" t="s">
        <v>3182</v>
      </c>
      <c r="C850" s="663" t="s">
        <v>617</v>
      </c>
      <c r="D850" s="664" t="s">
        <v>3188</v>
      </c>
      <c r="E850" s="663" t="s">
        <v>6708</v>
      </c>
      <c r="F850" s="664" t="s">
        <v>6709</v>
      </c>
      <c r="G850" s="663" t="s">
        <v>6612</v>
      </c>
      <c r="H850" s="663" t="s">
        <v>6613</v>
      </c>
      <c r="I850" s="665">
        <v>5479.83</v>
      </c>
      <c r="J850" s="665">
        <v>5</v>
      </c>
      <c r="K850" s="666">
        <v>27399.14</v>
      </c>
    </row>
    <row r="851" spans="1:11" ht="14.4" customHeight="1" x14ac:dyDescent="0.3">
      <c r="A851" s="661" t="s">
        <v>595</v>
      </c>
      <c r="B851" s="662" t="s">
        <v>3182</v>
      </c>
      <c r="C851" s="663" t="s">
        <v>617</v>
      </c>
      <c r="D851" s="664" t="s">
        <v>3188</v>
      </c>
      <c r="E851" s="663" t="s">
        <v>6708</v>
      </c>
      <c r="F851" s="664" t="s">
        <v>6709</v>
      </c>
      <c r="G851" s="663" t="s">
        <v>6614</v>
      </c>
      <c r="H851" s="663" t="s">
        <v>6615</v>
      </c>
      <c r="I851" s="665">
        <v>3749.5</v>
      </c>
      <c r="J851" s="665">
        <v>10</v>
      </c>
      <c r="K851" s="666">
        <v>37495</v>
      </c>
    </row>
    <row r="852" spans="1:11" ht="14.4" customHeight="1" x14ac:dyDescent="0.3">
      <c r="A852" s="661" t="s">
        <v>595</v>
      </c>
      <c r="B852" s="662" t="s">
        <v>3182</v>
      </c>
      <c r="C852" s="663" t="s">
        <v>617</v>
      </c>
      <c r="D852" s="664" t="s">
        <v>3188</v>
      </c>
      <c r="E852" s="663" t="s">
        <v>6708</v>
      </c>
      <c r="F852" s="664" t="s">
        <v>6709</v>
      </c>
      <c r="G852" s="663" t="s">
        <v>6616</v>
      </c>
      <c r="H852" s="663" t="s">
        <v>6617</v>
      </c>
      <c r="I852" s="665">
        <v>866.59</v>
      </c>
      <c r="J852" s="665">
        <v>36</v>
      </c>
      <c r="K852" s="666">
        <v>31197.32</v>
      </c>
    </row>
    <row r="853" spans="1:11" ht="14.4" customHeight="1" x14ac:dyDescent="0.3">
      <c r="A853" s="661" t="s">
        <v>595</v>
      </c>
      <c r="B853" s="662" t="s">
        <v>3182</v>
      </c>
      <c r="C853" s="663" t="s">
        <v>617</v>
      </c>
      <c r="D853" s="664" t="s">
        <v>3188</v>
      </c>
      <c r="E853" s="663" t="s">
        <v>6708</v>
      </c>
      <c r="F853" s="664" t="s">
        <v>6709</v>
      </c>
      <c r="G853" s="663" t="s">
        <v>6618</v>
      </c>
      <c r="H853" s="663" t="s">
        <v>6619</v>
      </c>
      <c r="I853" s="665">
        <v>866.59</v>
      </c>
      <c r="J853" s="665">
        <v>48</v>
      </c>
      <c r="K853" s="666">
        <v>41596.39</v>
      </c>
    </row>
    <row r="854" spans="1:11" ht="14.4" customHeight="1" x14ac:dyDescent="0.3">
      <c r="A854" s="661" t="s">
        <v>595</v>
      </c>
      <c r="B854" s="662" t="s">
        <v>3182</v>
      </c>
      <c r="C854" s="663" t="s">
        <v>617</v>
      </c>
      <c r="D854" s="664" t="s">
        <v>3188</v>
      </c>
      <c r="E854" s="663" t="s">
        <v>6708</v>
      </c>
      <c r="F854" s="664" t="s">
        <v>6709</v>
      </c>
      <c r="G854" s="663" t="s">
        <v>6620</v>
      </c>
      <c r="H854" s="663" t="s">
        <v>6621</v>
      </c>
      <c r="I854" s="665">
        <v>6355.02</v>
      </c>
      <c r="J854" s="665">
        <v>2</v>
      </c>
      <c r="K854" s="666">
        <v>12710.04</v>
      </c>
    </row>
    <row r="855" spans="1:11" ht="14.4" customHeight="1" x14ac:dyDescent="0.3">
      <c r="A855" s="661" t="s">
        <v>595</v>
      </c>
      <c r="B855" s="662" t="s">
        <v>3182</v>
      </c>
      <c r="C855" s="663" t="s">
        <v>617</v>
      </c>
      <c r="D855" s="664" t="s">
        <v>3188</v>
      </c>
      <c r="E855" s="663" t="s">
        <v>6708</v>
      </c>
      <c r="F855" s="664" t="s">
        <v>6709</v>
      </c>
      <c r="G855" s="663" t="s">
        <v>6622</v>
      </c>
      <c r="H855" s="663" t="s">
        <v>6623</v>
      </c>
      <c r="I855" s="665">
        <v>12705</v>
      </c>
      <c r="J855" s="665">
        <v>4</v>
      </c>
      <c r="K855" s="666">
        <v>50820</v>
      </c>
    </row>
    <row r="856" spans="1:11" ht="14.4" customHeight="1" x14ac:dyDescent="0.3">
      <c r="A856" s="661" t="s">
        <v>595</v>
      </c>
      <c r="B856" s="662" t="s">
        <v>3182</v>
      </c>
      <c r="C856" s="663" t="s">
        <v>617</v>
      </c>
      <c r="D856" s="664" t="s">
        <v>3188</v>
      </c>
      <c r="E856" s="663" t="s">
        <v>6708</v>
      </c>
      <c r="F856" s="664" t="s">
        <v>6709</v>
      </c>
      <c r="G856" s="663" t="s">
        <v>6624</v>
      </c>
      <c r="H856" s="663" t="s">
        <v>6625</v>
      </c>
      <c r="I856" s="665">
        <v>10490.7</v>
      </c>
      <c r="J856" s="665">
        <v>2</v>
      </c>
      <c r="K856" s="666">
        <v>20981.4</v>
      </c>
    </row>
    <row r="857" spans="1:11" ht="14.4" customHeight="1" x14ac:dyDescent="0.3">
      <c r="A857" s="661" t="s">
        <v>595</v>
      </c>
      <c r="B857" s="662" t="s">
        <v>3182</v>
      </c>
      <c r="C857" s="663" t="s">
        <v>617</v>
      </c>
      <c r="D857" s="664" t="s">
        <v>3188</v>
      </c>
      <c r="E857" s="663" t="s">
        <v>6708</v>
      </c>
      <c r="F857" s="664" t="s">
        <v>6709</v>
      </c>
      <c r="G857" s="663" t="s">
        <v>6626</v>
      </c>
      <c r="H857" s="663" t="s">
        <v>6627</v>
      </c>
      <c r="I857" s="665">
        <v>2843.5</v>
      </c>
      <c r="J857" s="665">
        <v>8</v>
      </c>
      <c r="K857" s="666">
        <v>22748</v>
      </c>
    </row>
    <row r="858" spans="1:11" ht="14.4" customHeight="1" x14ac:dyDescent="0.3">
      <c r="A858" s="661" t="s">
        <v>595</v>
      </c>
      <c r="B858" s="662" t="s">
        <v>3182</v>
      </c>
      <c r="C858" s="663" t="s">
        <v>617</v>
      </c>
      <c r="D858" s="664" t="s">
        <v>3188</v>
      </c>
      <c r="E858" s="663" t="s">
        <v>6708</v>
      </c>
      <c r="F858" s="664" t="s">
        <v>6709</v>
      </c>
      <c r="G858" s="663" t="s">
        <v>6628</v>
      </c>
      <c r="H858" s="663" t="s">
        <v>6629</v>
      </c>
      <c r="I858" s="665">
        <v>8030.43</v>
      </c>
      <c r="J858" s="665">
        <v>19</v>
      </c>
      <c r="K858" s="666">
        <v>152578.12999999998</v>
      </c>
    </row>
    <row r="859" spans="1:11" ht="14.4" customHeight="1" x14ac:dyDescent="0.3">
      <c r="A859" s="661" t="s">
        <v>595</v>
      </c>
      <c r="B859" s="662" t="s">
        <v>3182</v>
      </c>
      <c r="C859" s="663" t="s">
        <v>617</v>
      </c>
      <c r="D859" s="664" t="s">
        <v>3188</v>
      </c>
      <c r="E859" s="663" t="s">
        <v>6708</v>
      </c>
      <c r="F859" s="664" t="s">
        <v>6709</v>
      </c>
      <c r="G859" s="663" t="s">
        <v>6630</v>
      </c>
      <c r="H859" s="663" t="s">
        <v>6631</v>
      </c>
      <c r="I859" s="665">
        <v>4235</v>
      </c>
      <c r="J859" s="665">
        <v>4</v>
      </c>
      <c r="K859" s="666">
        <v>16940</v>
      </c>
    </row>
    <row r="860" spans="1:11" ht="14.4" customHeight="1" x14ac:dyDescent="0.3">
      <c r="A860" s="661" t="s">
        <v>595</v>
      </c>
      <c r="B860" s="662" t="s">
        <v>3182</v>
      </c>
      <c r="C860" s="663" t="s">
        <v>617</v>
      </c>
      <c r="D860" s="664" t="s">
        <v>3188</v>
      </c>
      <c r="E860" s="663" t="s">
        <v>6708</v>
      </c>
      <c r="F860" s="664" t="s">
        <v>6709</v>
      </c>
      <c r="G860" s="663" t="s">
        <v>6632</v>
      </c>
      <c r="H860" s="663" t="s">
        <v>6633</v>
      </c>
      <c r="I860" s="665">
        <v>9773.64</v>
      </c>
      <c r="J860" s="665">
        <v>1</v>
      </c>
      <c r="K860" s="666">
        <v>9773.64</v>
      </c>
    </row>
    <row r="861" spans="1:11" ht="14.4" customHeight="1" x14ac:dyDescent="0.3">
      <c r="A861" s="661" t="s">
        <v>595</v>
      </c>
      <c r="B861" s="662" t="s">
        <v>3182</v>
      </c>
      <c r="C861" s="663" t="s">
        <v>617</v>
      </c>
      <c r="D861" s="664" t="s">
        <v>3188</v>
      </c>
      <c r="E861" s="663" t="s">
        <v>6708</v>
      </c>
      <c r="F861" s="664" t="s">
        <v>6709</v>
      </c>
      <c r="G861" s="663" t="s">
        <v>6634</v>
      </c>
      <c r="H861" s="663" t="s">
        <v>6635</v>
      </c>
      <c r="I861" s="665">
        <v>14347.58</v>
      </c>
      <c r="J861" s="665">
        <v>11</v>
      </c>
      <c r="K861" s="666">
        <v>157823.34000000003</v>
      </c>
    </row>
    <row r="862" spans="1:11" ht="14.4" customHeight="1" x14ac:dyDescent="0.3">
      <c r="A862" s="661" t="s">
        <v>595</v>
      </c>
      <c r="B862" s="662" t="s">
        <v>3182</v>
      </c>
      <c r="C862" s="663" t="s">
        <v>617</v>
      </c>
      <c r="D862" s="664" t="s">
        <v>3188</v>
      </c>
      <c r="E862" s="663" t="s">
        <v>6708</v>
      </c>
      <c r="F862" s="664" t="s">
        <v>6709</v>
      </c>
      <c r="G862" s="663" t="s">
        <v>6636</v>
      </c>
      <c r="H862" s="663" t="s">
        <v>6637</v>
      </c>
      <c r="I862" s="665">
        <v>5607.38</v>
      </c>
      <c r="J862" s="665">
        <v>4</v>
      </c>
      <c r="K862" s="666">
        <v>22429.53</v>
      </c>
    </row>
    <row r="863" spans="1:11" ht="14.4" customHeight="1" x14ac:dyDescent="0.3">
      <c r="A863" s="661" t="s">
        <v>595</v>
      </c>
      <c r="B863" s="662" t="s">
        <v>3182</v>
      </c>
      <c r="C863" s="663" t="s">
        <v>617</v>
      </c>
      <c r="D863" s="664" t="s">
        <v>3188</v>
      </c>
      <c r="E863" s="663" t="s">
        <v>6708</v>
      </c>
      <c r="F863" s="664" t="s">
        <v>6709</v>
      </c>
      <c r="G863" s="663" t="s">
        <v>6638</v>
      </c>
      <c r="H863" s="663" t="s">
        <v>6639</v>
      </c>
      <c r="I863" s="665">
        <v>30204.044999999998</v>
      </c>
      <c r="J863" s="665">
        <v>4</v>
      </c>
      <c r="K863" s="666">
        <v>120816.19</v>
      </c>
    </row>
    <row r="864" spans="1:11" ht="14.4" customHeight="1" x14ac:dyDescent="0.3">
      <c r="A864" s="661" t="s">
        <v>595</v>
      </c>
      <c r="B864" s="662" t="s">
        <v>3182</v>
      </c>
      <c r="C864" s="663" t="s">
        <v>617</v>
      </c>
      <c r="D864" s="664" t="s">
        <v>3188</v>
      </c>
      <c r="E864" s="663" t="s">
        <v>6708</v>
      </c>
      <c r="F864" s="664" t="s">
        <v>6709</v>
      </c>
      <c r="G864" s="663" t="s">
        <v>6640</v>
      </c>
      <c r="H864" s="663" t="s">
        <v>6641</v>
      </c>
      <c r="I864" s="665">
        <v>7731.9</v>
      </c>
      <c r="J864" s="665">
        <v>8</v>
      </c>
      <c r="K864" s="666">
        <v>61855.199999999997</v>
      </c>
    </row>
    <row r="865" spans="1:11" ht="14.4" customHeight="1" x14ac:dyDescent="0.3">
      <c r="A865" s="661" t="s">
        <v>595</v>
      </c>
      <c r="B865" s="662" t="s">
        <v>3182</v>
      </c>
      <c r="C865" s="663" t="s">
        <v>617</v>
      </c>
      <c r="D865" s="664" t="s">
        <v>3188</v>
      </c>
      <c r="E865" s="663" t="s">
        <v>6708</v>
      </c>
      <c r="F865" s="664" t="s">
        <v>6709</v>
      </c>
      <c r="G865" s="663" t="s">
        <v>6642</v>
      </c>
      <c r="H865" s="663" t="s">
        <v>6643</v>
      </c>
      <c r="I865" s="665">
        <v>8029.56</v>
      </c>
      <c r="J865" s="665">
        <v>2</v>
      </c>
      <c r="K865" s="666">
        <v>16059.12</v>
      </c>
    </row>
    <row r="866" spans="1:11" ht="14.4" customHeight="1" x14ac:dyDescent="0.3">
      <c r="A866" s="661" t="s">
        <v>595</v>
      </c>
      <c r="B866" s="662" t="s">
        <v>3182</v>
      </c>
      <c r="C866" s="663" t="s">
        <v>617</v>
      </c>
      <c r="D866" s="664" t="s">
        <v>3188</v>
      </c>
      <c r="E866" s="663" t="s">
        <v>6708</v>
      </c>
      <c r="F866" s="664" t="s">
        <v>6709</v>
      </c>
      <c r="G866" s="663" t="s">
        <v>6644</v>
      </c>
      <c r="H866" s="663" t="s">
        <v>6645</v>
      </c>
      <c r="I866" s="665">
        <v>201.53</v>
      </c>
      <c r="J866" s="665">
        <v>36</v>
      </c>
      <c r="K866" s="666">
        <v>7254.92</v>
      </c>
    </row>
    <row r="867" spans="1:11" ht="14.4" customHeight="1" x14ac:dyDescent="0.3">
      <c r="A867" s="661" t="s">
        <v>595</v>
      </c>
      <c r="B867" s="662" t="s">
        <v>3182</v>
      </c>
      <c r="C867" s="663" t="s">
        <v>617</v>
      </c>
      <c r="D867" s="664" t="s">
        <v>3188</v>
      </c>
      <c r="E867" s="663" t="s">
        <v>6708</v>
      </c>
      <c r="F867" s="664" t="s">
        <v>6709</v>
      </c>
      <c r="G867" s="663" t="s">
        <v>6646</v>
      </c>
      <c r="H867" s="663" t="s">
        <v>6647</v>
      </c>
      <c r="I867" s="665">
        <v>788.86</v>
      </c>
      <c r="J867" s="665">
        <v>6</v>
      </c>
      <c r="K867" s="666">
        <v>4733.16</v>
      </c>
    </row>
    <row r="868" spans="1:11" ht="14.4" customHeight="1" x14ac:dyDescent="0.3">
      <c r="A868" s="661" t="s">
        <v>595</v>
      </c>
      <c r="B868" s="662" t="s">
        <v>3182</v>
      </c>
      <c r="C868" s="663" t="s">
        <v>617</v>
      </c>
      <c r="D868" s="664" t="s">
        <v>3188</v>
      </c>
      <c r="E868" s="663" t="s">
        <v>6708</v>
      </c>
      <c r="F868" s="664" t="s">
        <v>6709</v>
      </c>
      <c r="G868" s="663" t="s">
        <v>6648</v>
      </c>
      <c r="H868" s="663" t="s">
        <v>6649</v>
      </c>
      <c r="I868" s="665">
        <v>4603.57</v>
      </c>
      <c r="J868" s="665">
        <v>6</v>
      </c>
      <c r="K868" s="666">
        <v>27621.4</v>
      </c>
    </row>
    <row r="869" spans="1:11" ht="14.4" customHeight="1" x14ac:dyDescent="0.3">
      <c r="A869" s="661" t="s">
        <v>595</v>
      </c>
      <c r="B869" s="662" t="s">
        <v>3182</v>
      </c>
      <c r="C869" s="663" t="s">
        <v>617</v>
      </c>
      <c r="D869" s="664" t="s">
        <v>3188</v>
      </c>
      <c r="E869" s="663" t="s">
        <v>6702</v>
      </c>
      <c r="F869" s="664" t="s">
        <v>6703</v>
      </c>
      <c r="G869" s="663" t="s">
        <v>6650</v>
      </c>
      <c r="H869" s="663" t="s">
        <v>6651</v>
      </c>
      <c r="I869" s="665">
        <v>50.09</v>
      </c>
      <c r="J869" s="665">
        <v>36</v>
      </c>
      <c r="K869" s="666">
        <v>1803.13</v>
      </c>
    </row>
    <row r="870" spans="1:11" ht="14.4" customHeight="1" x14ac:dyDescent="0.3">
      <c r="A870" s="661" t="s">
        <v>595</v>
      </c>
      <c r="B870" s="662" t="s">
        <v>3182</v>
      </c>
      <c r="C870" s="663" t="s">
        <v>617</v>
      </c>
      <c r="D870" s="664" t="s">
        <v>3188</v>
      </c>
      <c r="E870" s="663" t="s">
        <v>6702</v>
      </c>
      <c r="F870" s="664" t="s">
        <v>6703</v>
      </c>
      <c r="G870" s="663" t="s">
        <v>6652</v>
      </c>
      <c r="H870" s="663" t="s">
        <v>6653</v>
      </c>
      <c r="I870" s="665">
        <v>95.47</v>
      </c>
      <c r="J870" s="665">
        <v>48</v>
      </c>
      <c r="K870" s="666">
        <v>4582.5200000000004</v>
      </c>
    </row>
    <row r="871" spans="1:11" ht="14.4" customHeight="1" x14ac:dyDescent="0.3">
      <c r="A871" s="661" t="s">
        <v>595</v>
      </c>
      <c r="B871" s="662" t="s">
        <v>3182</v>
      </c>
      <c r="C871" s="663" t="s">
        <v>617</v>
      </c>
      <c r="D871" s="664" t="s">
        <v>3188</v>
      </c>
      <c r="E871" s="663" t="s">
        <v>6702</v>
      </c>
      <c r="F871" s="664" t="s">
        <v>6703</v>
      </c>
      <c r="G871" s="663" t="s">
        <v>6654</v>
      </c>
      <c r="H871" s="663" t="s">
        <v>6655</v>
      </c>
      <c r="I871" s="665">
        <v>94.25</v>
      </c>
      <c r="J871" s="665">
        <v>36</v>
      </c>
      <c r="K871" s="666">
        <v>3392.9</v>
      </c>
    </row>
    <row r="872" spans="1:11" ht="14.4" customHeight="1" x14ac:dyDescent="0.3">
      <c r="A872" s="661" t="s">
        <v>595</v>
      </c>
      <c r="B872" s="662" t="s">
        <v>3182</v>
      </c>
      <c r="C872" s="663" t="s">
        <v>617</v>
      </c>
      <c r="D872" s="664" t="s">
        <v>3188</v>
      </c>
      <c r="E872" s="663" t="s">
        <v>6710</v>
      </c>
      <c r="F872" s="664" t="s">
        <v>6711</v>
      </c>
      <c r="G872" s="663" t="s">
        <v>6656</v>
      </c>
      <c r="H872" s="663" t="s">
        <v>6657</v>
      </c>
      <c r="I872" s="665">
        <v>4903.1400000000003</v>
      </c>
      <c r="J872" s="665">
        <v>1</v>
      </c>
      <c r="K872" s="666">
        <v>4903.1400000000003</v>
      </c>
    </row>
    <row r="873" spans="1:11" ht="14.4" customHeight="1" x14ac:dyDescent="0.3">
      <c r="A873" s="661" t="s">
        <v>595</v>
      </c>
      <c r="B873" s="662" t="s">
        <v>3182</v>
      </c>
      <c r="C873" s="663" t="s">
        <v>617</v>
      </c>
      <c r="D873" s="664" t="s">
        <v>3188</v>
      </c>
      <c r="E873" s="663" t="s">
        <v>6710</v>
      </c>
      <c r="F873" s="664" t="s">
        <v>6711</v>
      </c>
      <c r="G873" s="663" t="s">
        <v>6658</v>
      </c>
      <c r="H873" s="663" t="s">
        <v>6659</v>
      </c>
      <c r="I873" s="665">
        <v>2903.18</v>
      </c>
      <c r="J873" s="665">
        <v>2</v>
      </c>
      <c r="K873" s="666">
        <v>5806.35</v>
      </c>
    </row>
    <row r="874" spans="1:11" ht="14.4" customHeight="1" x14ac:dyDescent="0.3">
      <c r="A874" s="661" t="s">
        <v>595</v>
      </c>
      <c r="B874" s="662" t="s">
        <v>3182</v>
      </c>
      <c r="C874" s="663" t="s">
        <v>620</v>
      </c>
      <c r="D874" s="664" t="s">
        <v>6712</v>
      </c>
      <c r="E874" s="663" t="s">
        <v>6688</v>
      </c>
      <c r="F874" s="664" t="s">
        <v>6689</v>
      </c>
      <c r="G874" s="663" t="s">
        <v>6431</v>
      </c>
      <c r="H874" s="663" t="s">
        <v>6432</v>
      </c>
      <c r="I874" s="665">
        <v>5664.12</v>
      </c>
      <c r="J874" s="665">
        <v>1</v>
      </c>
      <c r="K874" s="666">
        <v>5664.12</v>
      </c>
    </row>
    <row r="875" spans="1:11" ht="14.4" customHeight="1" x14ac:dyDescent="0.3">
      <c r="A875" s="661" t="s">
        <v>595</v>
      </c>
      <c r="B875" s="662" t="s">
        <v>3182</v>
      </c>
      <c r="C875" s="663" t="s">
        <v>620</v>
      </c>
      <c r="D875" s="664" t="s">
        <v>6712</v>
      </c>
      <c r="E875" s="663" t="s">
        <v>6688</v>
      </c>
      <c r="F875" s="664" t="s">
        <v>6689</v>
      </c>
      <c r="G875" s="663" t="s">
        <v>6451</v>
      </c>
      <c r="H875" s="663" t="s">
        <v>6452</v>
      </c>
      <c r="I875" s="665">
        <v>4332.97</v>
      </c>
      <c r="J875" s="665">
        <v>6</v>
      </c>
      <c r="K875" s="666">
        <v>25997.79</v>
      </c>
    </row>
    <row r="876" spans="1:11" ht="14.4" customHeight="1" x14ac:dyDescent="0.3">
      <c r="A876" s="661" t="s">
        <v>595</v>
      </c>
      <c r="B876" s="662" t="s">
        <v>3182</v>
      </c>
      <c r="C876" s="663" t="s">
        <v>620</v>
      </c>
      <c r="D876" s="664" t="s">
        <v>6712</v>
      </c>
      <c r="E876" s="663" t="s">
        <v>6688</v>
      </c>
      <c r="F876" s="664" t="s">
        <v>6689</v>
      </c>
      <c r="G876" s="663" t="s">
        <v>6459</v>
      </c>
      <c r="H876" s="663" t="s">
        <v>6460</v>
      </c>
      <c r="I876" s="665">
        <v>1636.08</v>
      </c>
      <c r="J876" s="665">
        <v>10</v>
      </c>
      <c r="K876" s="666">
        <v>16360.84</v>
      </c>
    </row>
    <row r="877" spans="1:11" ht="14.4" customHeight="1" x14ac:dyDescent="0.3">
      <c r="A877" s="661" t="s">
        <v>595</v>
      </c>
      <c r="B877" s="662" t="s">
        <v>3182</v>
      </c>
      <c r="C877" s="663" t="s">
        <v>620</v>
      </c>
      <c r="D877" s="664" t="s">
        <v>6712</v>
      </c>
      <c r="E877" s="663" t="s">
        <v>6688</v>
      </c>
      <c r="F877" s="664" t="s">
        <v>6689</v>
      </c>
      <c r="G877" s="663" t="s">
        <v>6465</v>
      </c>
      <c r="H877" s="663" t="s">
        <v>6466</v>
      </c>
      <c r="I877" s="665">
        <v>4101.88</v>
      </c>
      <c r="J877" s="665">
        <v>1</v>
      </c>
      <c r="K877" s="666">
        <v>4101.88</v>
      </c>
    </row>
    <row r="878" spans="1:11" ht="14.4" customHeight="1" x14ac:dyDescent="0.3">
      <c r="A878" s="661" t="s">
        <v>595</v>
      </c>
      <c r="B878" s="662" t="s">
        <v>3182</v>
      </c>
      <c r="C878" s="663" t="s">
        <v>620</v>
      </c>
      <c r="D878" s="664" t="s">
        <v>6712</v>
      </c>
      <c r="E878" s="663" t="s">
        <v>6708</v>
      </c>
      <c r="F878" s="664" t="s">
        <v>6709</v>
      </c>
      <c r="G878" s="663" t="s">
        <v>6520</v>
      </c>
      <c r="H878" s="663" t="s">
        <v>6521</v>
      </c>
      <c r="I878" s="665">
        <v>6698.79</v>
      </c>
      <c r="J878" s="665">
        <v>2</v>
      </c>
      <c r="K878" s="666">
        <v>13397.58</v>
      </c>
    </row>
    <row r="879" spans="1:11" ht="14.4" customHeight="1" x14ac:dyDescent="0.3">
      <c r="A879" s="661" t="s">
        <v>595</v>
      </c>
      <c r="B879" s="662" t="s">
        <v>3182</v>
      </c>
      <c r="C879" s="663" t="s">
        <v>620</v>
      </c>
      <c r="D879" s="664" t="s">
        <v>6712</v>
      </c>
      <c r="E879" s="663" t="s">
        <v>6708</v>
      </c>
      <c r="F879" s="664" t="s">
        <v>6709</v>
      </c>
      <c r="G879" s="663" t="s">
        <v>6522</v>
      </c>
      <c r="H879" s="663" t="s">
        <v>6523</v>
      </c>
      <c r="I879" s="665">
        <v>287.5</v>
      </c>
      <c r="J879" s="665">
        <v>3</v>
      </c>
      <c r="K879" s="666">
        <v>862.5</v>
      </c>
    </row>
    <row r="880" spans="1:11" ht="14.4" customHeight="1" x14ac:dyDescent="0.3">
      <c r="A880" s="661" t="s">
        <v>595</v>
      </c>
      <c r="B880" s="662" t="s">
        <v>3182</v>
      </c>
      <c r="C880" s="663" t="s">
        <v>620</v>
      </c>
      <c r="D880" s="664" t="s">
        <v>6712</v>
      </c>
      <c r="E880" s="663" t="s">
        <v>6708</v>
      </c>
      <c r="F880" s="664" t="s">
        <v>6709</v>
      </c>
      <c r="G880" s="663" t="s">
        <v>6528</v>
      </c>
      <c r="H880" s="663" t="s">
        <v>6529</v>
      </c>
      <c r="I880" s="665">
        <v>571.02</v>
      </c>
      <c r="J880" s="665">
        <v>5</v>
      </c>
      <c r="K880" s="666">
        <v>2855.11</v>
      </c>
    </row>
    <row r="881" spans="1:11" ht="14.4" customHeight="1" x14ac:dyDescent="0.3">
      <c r="A881" s="661" t="s">
        <v>595</v>
      </c>
      <c r="B881" s="662" t="s">
        <v>3182</v>
      </c>
      <c r="C881" s="663" t="s">
        <v>620</v>
      </c>
      <c r="D881" s="664" t="s">
        <v>6712</v>
      </c>
      <c r="E881" s="663" t="s">
        <v>6708</v>
      </c>
      <c r="F881" s="664" t="s">
        <v>6709</v>
      </c>
      <c r="G881" s="663" t="s">
        <v>6530</v>
      </c>
      <c r="H881" s="663" t="s">
        <v>6531</v>
      </c>
      <c r="I881" s="665">
        <v>13540.2</v>
      </c>
      <c r="J881" s="665">
        <v>1</v>
      </c>
      <c r="K881" s="666">
        <v>13540.2</v>
      </c>
    </row>
    <row r="882" spans="1:11" ht="14.4" customHeight="1" x14ac:dyDescent="0.3">
      <c r="A882" s="661" t="s">
        <v>595</v>
      </c>
      <c r="B882" s="662" t="s">
        <v>3182</v>
      </c>
      <c r="C882" s="663" t="s">
        <v>620</v>
      </c>
      <c r="D882" s="664" t="s">
        <v>6712</v>
      </c>
      <c r="E882" s="663" t="s">
        <v>6708</v>
      </c>
      <c r="F882" s="664" t="s">
        <v>6709</v>
      </c>
      <c r="G882" s="663" t="s">
        <v>6532</v>
      </c>
      <c r="H882" s="663" t="s">
        <v>6533</v>
      </c>
      <c r="I882" s="665">
        <v>13540.2</v>
      </c>
      <c r="J882" s="665">
        <v>8</v>
      </c>
      <c r="K882" s="666">
        <v>108321.62</v>
      </c>
    </row>
    <row r="883" spans="1:11" ht="14.4" customHeight="1" x14ac:dyDescent="0.3">
      <c r="A883" s="661" t="s">
        <v>595</v>
      </c>
      <c r="B883" s="662" t="s">
        <v>3182</v>
      </c>
      <c r="C883" s="663" t="s">
        <v>620</v>
      </c>
      <c r="D883" s="664" t="s">
        <v>6712</v>
      </c>
      <c r="E883" s="663" t="s">
        <v>6708</v>
      </c>
      <c r="F883" s="664" t="s">
        <v>6709</v>
      </c>
      <c r="G883" s="663" t="s">
        <v>6536</v>
      </c>
      <c r="H883" s="663" t="s">
        <v>6537</v>
      </c>
      <c r="I883" s="665">
        <v>933.44</v>
      </c>
      <c r="J883" s="665">
        <v>12</v>
      </c>
      <c r="K883" s="666">
        <v>11201.25</v>
      </c>
    </row>
    <row r="884" spans="1:11" ht="14.4" customHeight="1" x14ac:dyDescent="0.3">
      <c r="A884" s="661" t="s">
        <v>595</v>
      </c>
      <c r="B884" s="662" t="s">
        <v>3182</v>
      </c>
      <c r="C884" s="663" t="s">
        <v>620</v>
      </c>
      <c r="D884" s="664" t="s">
        <v>6712</v>
      </c>
      <c r="E884" s="663" t="s">
        <v>6708</v>
      </c>
      <c r="F884" s="664" t="s">
        <v>6709</v>
      </c>
      <c r="G884" s="663" t="s">
        <v>6546</v>
      </c>
      <c r="H884" s="663" t="s">
        <v>6547</v>
      </c>
      <c r="I884" s="665">
        <v>7969.51</v>
      </c>
      <c r="J884" s="665">
        <v>1</v>
      </c>
      <c r="K884" s="666">
        <v>7969.51</v>
      </c>
    </row>
    <row r="885" spans="1:11" ht="14.4" customHeight="1" x14ac:dyDescent="0.3">
      <c r="A885" s="661" t="s">
        <v>595</v>
      </c>
      <c r="B885" s="662" t="s">
        <v>3182</v>
      </c>
      <c r="C885" s="663" t="s">
        <v>620</v>
      </c>
      <c r="D885" s="664" t="s">
        <v>6712</v>
      </c>
      <c r="E885" s="663" t="s">
        <v>6708</v>
      </c>
      <c r="F885" s="664" t="s">
        <v>6709</v>
      </c>
      <c r="G885" s="663" t="s">
        <v>6548</v>
      </c>
      <c r="H885" s="663" t="s">
        <v>6549</v>
      </c>
      <c r="I885" s="665">
        <v>440.2</v>
      </c>
      <c r="J885" s="665">
        <v>12</v>
      </c>
      <c r="K885" s="666">
        <v>5282.38</v>
      </c>
    </row>
    <row r="886" spans="1:11" ht="14.4" customHeight="1" x14ac:dyDescent="0.3">
      <c r="A886" s="661" t="s">
        <v>595</v>
      </c>
      <c r="B886" s="662" t="s">
        <v>3182</v>
      </c>
      <c r="C886" s="663" t="s">
        <v>620</v>
      </c>
      <c r="D886" s="664" t="s">
        <v>6712</v>
      </c>
      <c r="E886" s="663" t="s">
        <v>6708</v>
      </c>
      <c r="F886" s="664" t="s">
        <v>6709</v>
      </c>
      <c r="G886" s="663" t="s">
        <v>6564</v>
      </c>
      <c r="H886" s="663" t="s">
        <v>6565</v>
      </c>
      <c r="I886" s="665">
        <v>7247.8649999999998</v>
      </c>
      <c r="J886" s="665">
        <v>3</v>
      </c>
      <c r="K886" s="666">
        <v>21743.599999999999</v>
      </c>
    </row>
    <row r="887" spans="1:11" ht="14.4" customHeight="1" x14ac:dyDescent="0.3">
      <c r="A887" s="661" t="s">
        <v>595</v>
      </c>
      <c r="B887" s="662" t="s">
        <v>3182</v>
      </c>
      <c r="C887" s="663" t="s">
        <v>620</v>
      </c>
      <c r="D887" s="664" t="s">
        <v>6712</v>
      </c>
      <c r="E887" s="663" t="s">
        <v>6708</v>
      </c>
      <c r="F887" s="664" t="s">
        <v>6709</v>
      </c>
      <c r="G887" s="663" t="s">
        <v>6568</v>
      </c>
      <c r="H887" s="663" t="s">
        <v>6569</v>
      </c>
      <c r="I887" s="665">
        <v>543.59</v>
      </c>
      <c r="J887" s="665">
        <v>5</v>
      </c>
      <c r="K887" s="666">
        <v>2717.9500000000003</v>
      </c>
    </row>
    <row r="888" spans="1:11" ht="14.4" customHeight="1" x14ac:dyDescent="0.3">
      <c r="A888" s="661" t="s">
        <v>595</v>
      </c>
      <c r="B888" s="662" t="s">
        <v>3182</v>
      </c>
      <c r="C888" s="663" t="s">
        <v>620</v>
      </c>
      <c r="D888" s="664" t="s">
        <v>6712</v>
      </c>
      <c r="E888" s="663" t="s">
        <v>6708</v>
      </c>
      <c r="F888" s="664" t="s">
        <v>6709</v>
      </c>
      <c r="G888" s="663" t="s">
        <v>6574</v>
      </c>
      <c r="H888" s="663" t="s">
        <v>6575</v>
      </c>
      <c r="I888" s="665">
        <v>5490.81</v>
      </c>
      <c r="J888" s="665">
        <v>1</v>
      </c>
      <c r="K888" s="666">
        <v>5490.81</v>
      </c>
    </row>
    <row r="889" spans="1:11" ht="14.4" customHeight="1" x14ac:dyDescent="0.3">
      <c r="A889" s="661" t="s">
        <v>595</v>
      </c>
      <c r="B889" s="662" t="s">
        <v>3182</v>
      </c>
      <c r="C889" s="663" t="s">
        <v>620</v>
      </c>
      <c r="D889" s="664" t="s">
        <v>6712</v>
      </c>
      <c r="E889" s="663" t="s">
        <v>6708</v>
      </c>
      <c r="F889" s="664" t="s">
        <v>6709</v>
      </c>
      <c r="G889" s="663" t="s">
        <v>6578</v>
      </c>
      <c r="H889" s="663" t="s">
        <v>6579</v>
      </c>
      <c r="I889" s="665">
        <v>1713.5</v>
      </c>
      <c r="J889" s="665">
        <v>2</v>
      </c>
      <c r="K889" s="666">
        <v>3427</v>
      </c>
    </row>
    <row r="890" spans="1:11" ht="14.4" customHeight="1" x14ac:dyDescent="0.3">
      <c r="A890" s="661" t="s">
        <v>595</v>
      </c>
      <c r="B890" s="662" t="s">
        <v>3182</v>
      </c>
      <c r="C890" s="663" t="s">
        <v>620</v>
      </c>
      <c r="D890" s="664" t="s">
        <v>6712</v>
      </c>
      <c r="E890" s="663" t="s">
        <v>6708</v>
      </c>
      <c r="F890" s="664" t="s">
        <v>6709</v>
      </c>
      <c r="G890" s="663" t="s">
        <v>6582</v>
      </c>
      <c r="H890" s="663" t="s">
        <v>6583</v>
      </c>
      <c r="I890" s="665">
        <v>494.5</v>
      </c>
      <c r="J890" s="665">
        <v>6</v>
      </c>
      <c r="K890" s="666">
        <v>2967</v>
      </c>
    </row>
    <row r="891" spans="1:11" ht="14.4" customHeight="1" x14ac:dyDescent="0.3">
      <c r="A891" s="661" t="s">
        <v>595</v>
      </c>
      <c r="B891" s="662" t="s">
        <v>3182</v>
      </c>
      <c r="C891" s="663" t="s">
        <v>620</v>
      </c>
      <c r="D891" s="664" t="s">
        <v>6712</v>
      </c>
      <c r="E891" s="663" t="s">
        <v>6708</v>
      </c>
      <c r="F891" s="664" t="s">
        <v>6709</v>
      </c>
      <c r="G891" s="663" t="s">
        <v>6588</v>
      </c>
      <c r="H891" s="663" t="s">
        <v>6589</v>
      </c>
      <c r="I891" s="665">
        <v>9029.6299999999992</v>
      </c>
      <c r="J891" s="665">
        <v>1</v>
      </c>
      <c r="K891" s="666">
        <v>9029.6299999999992</v>
      </c>
    </row>
    <row r="892" spans="1:11" ht="14.4" customHeight="1" x14ac:dyDescent="0.3">
      <c r="A892" s="661" t="s">
        <v>595</v>
      </c>
      <c r="B892" s="662" t="s">
        <v>3182</v>
      </c>
      <c r="C892" s="663" t="s">
        <v>620</v>
      </c>
      <c r="D892" s="664" t="s">
        <v>6712</v>
      </c>
      <c r="E892" s="663" t="s">
        <v>6708</v>
      </c>
      <c r="F892" s="664" t="s">
        <v>6709</v>
      </c>
      <c r="G892" s="663" t="s">
        <v>6592</v>
      </c>
      <c r="H892" s="663" t="s">
        <v>6593</v>
      </c>
      <c r="I892" s="665">
        <v>9546.9</v>
      </c>
      <c r="J892" s="665">
        <v>1</v>
      </c>
      <c r="K892" s="666">
        <v>9546.9</v>
      </c>
    </row>
    <row r="893" spans="1:11" ht="14.4" customHeight="1" x14ac:dyDescent="0.3">
      <c r="A893" s="661" t="s">
        <v>595</v>
      </c>
      <c r="B893" s="662" t="s">
        <v>3182</v>
      </c>
      <c r="C893" s="663" t="s">
        <v>620</v>
      </c>
      <c r="D893" s="664" t="s">
        <v>6712</v>
      </c>
      <c r="E893" s="663" t="s">
        <v>6708</v>
      </c>
      <c r="F893" s="664" t="s">
        <v>6709</v>
      </c>
      <c r="G893" s="663" t="s">
        <v>6598</v>
      </c>
      <c r="H893" s="663" t="s">
        <v>6599</v>
      </c>
      <c r="I893" s="665">
        <v>4852.92</v>
      </c>
      <c r="J893" s="665">
        <v>1</v>
      </c>
      <c r="K893" s="666">
        <v>4852.92</v>
      </c>
    </row>
    <row r="894" spans="1:11" ht="14.4" customHeight="1" x14ac:dyDescent="0.3">
      <c r="A894" s="661" t="s">
        <v>595</v>
      </c>
      <c r="B894" s="662" t="s">
        <v>3182</v>
      </c>
      <c r="C894" s="663" t="s">
        <v>620</v>
      </c>
      <c r="D894" s="664" t="s">
        <v>6712</v>
      </c>
      <c r="E894" s="663" t="s">
        <v>6708</v>
      </c>
      <c r="F894" s="664" t="s">
        <v>6709</v>
      </c>
      <c r="G894" s="663" t="s">
        <v>6622</v>
      </c>
      <c r="H894" s="663" t="s">
        <v>6623</v>
      </c>
      <c r="I894" s="665">
        <v>12705</v>
      </c>
      <c r="J894" s="665">
        <v>2</v>
      </c>
      <c r="K894" s="666">
        <v>25410</v>
      </c>
    </row>
    <row r="895" spans="1:11" ht="14.4" customHeight="1" x14ac:dyDescent="0.3">
      <c r="A895" s="661" t="s">
        <v>595</v>
      </c>
      <c r="B895" s="662" t="s">
        <v>3182</v>
      </c>
      <c r="C895" s="663" t="s">
        <v>623</v>
      </c>
      <c r="D895" s="664" t="s">
        <v>3189</v>
      </c>
      <c r="E895" s="663" t="s">
        <v>6686</v>
      </c>
      <c r="F895" s="664" t="s">
        <v>6687</v>
      </c>
      <c r="G895" s="663" t="s">
        <v>6200</v>
      </c>
      <c r="H895" s="663" t="s">
        <v>6201</v>
      </c>
      <c r="I895" s="665">
        <v>4.3</v>
      </c>
      <c r="J895" s="665">
        <v>1</v>
      </c>
      <c r="K895" s="666">
        <v>4.3</v>
      </c>
    </row>
    <row r="896" spans="1:11" ht="14.4" customHeight="1" x14ac:dyDescent="0.3">
      <c r="A896" s="661" t="s">
        <v>595</v>
      </c>
      <c r="B896" s="662" t="s">
        <v>3182</v>
      </c>
      <c r="C896" s="663" t="s">
        <v>623</v>
      </c>
      <c r="D896" s="664" t="s">
        <v>3189</v>
      </c>
      <c r="E896" s="663" t="s">
        <v>6686</v>
      </c>
      <c r="F896" s="664" t="s">
        <v>6687</v>
      </c>
      <c r="G896" s="663" t="s">
        <v>5698</v>
      </c>
      <c r="H896" s="663" t="s">
        <v>5699</v>
      </c>
      <c r="I896" s="665">
        <v>28.279999999999998</v>
      </c>
      <c r="J896" s="665">
        <v>31</v>
      </c>
      <c r="K896" s="666">
        <v>877.12</v>
      </c>
    </row>
    <row r="897" spans="1:11" ht="14.4" customHeight="1" x14ac:dyDescent="0.3">
      <c r="A897" s="661" t="s">
        <v>595</v>
      </c>
      <c r="B897" s="662" t="s">
        <v>3182</v>
      </c>
      <c r="C897" s="663" t="s">
        <v>623</v>
      </c>
      <c r="D897" s="664" t="s">
        <v>3189</v>
      </c>
      <c r="E897" s="663" t="s">
        <v>6686</v>
      </c>
      <c r="F897" s="664" t="s">
        <v>6687</v>
      </c>
      <c r="G897" s="663" t="s">
        <v>5980</v>
      </c>
      <c r="H897" s="663" t="s">
        <v>5981</v>
      </c>
      <c r="I897" s="665">
        <v>0.88</v>
      </c>
      <c r="J897" s="665">
        <v>100</v>
      </c>
      <c r="K897" s="666">
        <v>88</v>
      </c>
    </row>
    <row r="898" spans="1:11" ht="14.4" customHeight="1" x14ac:dyDescent="0.3">
      <c r="A898" s="661" t="s">
        <v>595</v>
      </c>
      <c r="B898" s="662" t="s">
        <v>3182</v>
      </c>
      <c r="C898" s="663" t="s">
        <v>623</v>
      </c>
      <c r="D898" s="664" t="s">
        <v>3189</v>
      </c>
      <c r="E898" s="663" t="s">
        <v>6686</v>
      </c>
      <c r="F898" s="664" t="s">
        <v>6687</v>
      </c>
      <c r="G898" s="663" t="s">
        <v>5989</v>
      </c>
      <c r="H898" s="663" t="s">
        <v>5990</v>
      </c>
      <c r="I898" s="665">
        <v>0.43333333333333335</v>
      </c>
      <c r="J898" s="665">
        <v>6000</v>
      </c>
      <c r="K898" s="666">
        <v>2600</v>
      </c>
    </row>
    <row r="899" spans="1:11" ht="14.4" customHeight="1" x14ac:dyDescent="0.3">
      <c r="A899" s="661" t="s">
        <v>595</v>
      </c>
      <c r="B899" s="662" t="s">
        <v>3182</v>
      </c>
      <c r="C899" s="663" t="s">
        <v>623</v>
      </c>
      <c r="D899" s="664" t="s">
        <v>3189</v>
      </c>
      <c r="E899" s="663" t="s">
        <v>6686</v>
      </c>
      <c r="F899" s="664" t="s">
        <v>6687</v>
      </c>
      <c r="G899" s="663" t="s">
        <v>5993</v>
      </c>
      <c r="H899" s="663" t="s">
        <v>5994</v>
      </c>
      <c r="I899" s="665">
        <v>1.38</v>
      </c>
      <c r="J899" s="665">
        <v>200</v>
      </c>
      <c r="K899" s="666">
        <v>276</v>
      </c>
    </row>
    <row r="900" spans="1:11" ht="14.4" customHeight="1" x14ac:dyDescent="0.3">
      <c r="A900" s="661" t="s">
        <v>595</v>
      </c>
      <c r="B900" s="662" t="s">
        <v>3182</v>
      </c>
      <c r="C900" s="663" t="s">
        <v>623</v>
      </c>
      <c r="D900" s="664" t="s">
        <v>3189</v>
      </c>
      <c r="E900" s="663" t="s">
        <v>6686</v>
      </c>
      <c r="F900" s="664" t="s">
        <v>6687</v>
      </c>
      <c r="G900" s="663" t="s">
        <v>5730</v>
      </c>
      <c r="H900" s="663" t="s">
        <v>5731</v>
      </c>
      <c r="I900" s="665">
        <v>0.63</v>
      </c>
      <c r="J900" s="665">
        <v>1300</v>
      </c>
      <c r="K900" s="666">
        <v>819</v>
      </c>
    </row>
    <row r="901" spans="1:11" ht="14.4" customHeight="1" x14ac:dyDescent="0.3">
      <c r="A901" s="661" t="s">
        <v>595</v>
      </c>
      <c r="B901" s="662" t="s">
        <v>3182</v>
      </c>
      <c r="C901" s="663" t="s">
        <v>623</v>
      </c>
      <c r="D901" s="664" t="s">
        <v>3189</v>
      </c>
      <c r="E901" s="663" t="s">
        <v>6686</v>
      </c>
      <c r="F901" s="664" t="s">
        <v>6687</v>
      </c>
      <c r="G901" s="663" t="s">
        <v>6139</v>
      </c>
      <c r="H901" s="663" t="s">
        <v>6140</v>
      </c>
      <c r="I901" s="665">
        <v>26.37</v>
      </c>
      <c r="J901" s="665">
        <v>24</v>
      </c>
      <c r="K901" s="666">
        <v>632.86</v>
      </c>
    </row>
    <row r="902" spans="1:11" ht="14.4" customHeight="1" x14ac:dyDescent="0.3">
      <c r="A902" s="661" t="s">
        <v>595</v>
      </c>
      <c r="B902" s="662" t="s">
        <v>3182</v>
      </c>
      <c r="C902" s="663" t="s">
        <v>623</v>
      </c>
      <c r="D902" s="664" t="s">
        <v>3189</v>
      </c>
      <c r="E902" s="663" t="s">
        <v>6686</v>
      </c>
      <c r="F902" s="664" t="s">
        <v>6687</v>
      </c>
      <c r="G902" s="663" t="s">
        <v>5749</v>
      </c>
      <c r="H902" s="663" t="s">
        <v>5750</v>
      </c>
      <c r="I902" s="665">
        <v>7.51</v>
      </c>
      <c r="J902" s="665">
        <v>5</v>
      </c>
      <c r="K902" s="666">
        <v>37.549999999999997</v>
      </c>
    </row>
    <row r="903" spans="1:11" ht="14.4" customHeight="1" x14ac:dyDescent="0.3">
      <c r="A903" s="661" t="s">
        <v>595</v>
      </c>
      <c r="B903" s="662" t="s">
        <v>3182</v>
      </c>
      <c r="C903" s="663" t="s">
        <v>623</v>
      </c>
      <c r="D903" s="664" t="s">
        <v>3189</v>
      </c>
      <c r="E903" s="663" t="s">
        <v>6686</v>
      </c>
      <c r="F903" s="664" t="s">
        <v>6687</v>
      </c>
      <c r="G903" s="663" t="s">
        <v>6660</v>
      </c>
      <c r="H903" s="663" t="s">
        <v>6661</v>
      </c>
      <c r="I903" s="665">
        <v>16.329999999999998</v>
      </c>
      <c r="J903" s="665">
        <v>25</v>
      </c>
      <c r="K903" s="666">
        <v>408.25</v>
      </c>
    </row>
    <row r="904" spans="1:11" ht="14.4" customHeight="1" x14ac:dyDescent="0.3">
      <c r="A904" s="661" t="s">
        <v>595</v>
      </c>
      <c r="B904" s="662" t="s">
        <v>3182</v>
      </c>
      <c r="C904" s="663" t="s">
        <v>623</v>
      </c>
      <c r="D904" s="664" t="s">
        <v>3189</v>
      </c>
      <c r="E904" s="663" t="s">
        <v>6688</v>
      </c>
      <c r="F904" s="664" t="s">
        <v>6689</v>
      </c>
      <c r="G904" s="663" t="s">
        <v>5802</v>
      </c>
      <c r="H904" s="663" t="s">
        <v>5803</v>
      </c>
      <c r="I904" s="665">
        <v>11.14</v>
      </c>
      <c r="J904" s="665">
        <v>50</v>
      </c>
      <c r="K904" s="666">
        <v>557</v>
      </c>
    </row>
    <row r="905" spans="1:11" ht="14.4" customHeight="1" x14ac:dyDescent="0.3">
      <c r="A905" s="661" t="s">
        <v>595</v>
      </c>
      <c r="B905" s="662" t="s">
        <v>3182</v>
      </c>
      <c r="C905" s="663" t="s">
        <v>623</v>
      </c>
      <c r="D905" s="664" t="s">
        <v>3189</v>
      </c>
      <c r="E905" s="663" t="s">
        <v>6688</v>
      </c>
      <c r="F905" s="664" t="s">
        <v>6689</v>
      </c>
      <c r="G905" s="663" t="s">
        <v>5804</v>
      </c>
      <c r="H905" s="663" t="s">
        <v>5805</v>
      </c>
      <c r="I905" s="665">
        <v>1.0900000000000001</v>
      </c>
      <c r="J905" s="665">
        <v>700</v>
      </c>
      <c r="K905" s="666">
        <v>763</v>
      </c>
    </row>
    <row r="906" spans="1:11" ht="14.4" customHeight="1" x14ac:dyDescent="0.3">
      <c r="A906" s="661" t="s">
        <v>595</v>
      </c>
      <c r="B906" s="662" t="s">
        <v>3182</v>
      </c>
      <c r="C906" s="663" t="s">
        <v>623</v>
      </c>
      <c r="D906" s="664" t="s">
        <v>3189</v>
      </c>
      <c r="E906" s="663" t="s">
        <v>6688</v>
      </c>
      <c r="F906" s="664" t="s">
        <v>6689</v>
      </c>
      <c r="G906" s="663" t="s">
        <v>5812</v>
      </c>
      <c r="H906" s="663" t="s">
        <v>5813</v>
      </c>
      <c r="I906" s="665">
        <v>3.13</v>
      </c>
      <c r="J906" s="665">
        <v>100</v>
      </c>
      <c r="K906" s="666">
        <v>313</v>
      </c>
    </row>
    <row r="907" spans="1:11" ht="14.4" customHeight="1" x14ac:dyDescent="0.3">
      <c r="A907" s="661" t="s">
        <v>595</v>
      </c>
      <c r="B907" s="662" t="s">
        <v>3182</v>
      </c>
      <c r="C907" s="663" t="s">
        <v>623</v>
      </c>
      <c r="D907" s="664" t="s">
        <v>3189</v>
      </c>
      <c r="E907" s="663" t="s">
        <v>6688</v>
      </c>
      <c r="F907" s="664" t="s">
        <v>6689</v>
      </c>
      <c r="G907" s="663" t="s">
        <v>6158</v>
      </c>
      <c r="H907" s="663" t="s">
        <v>6159</v>
      </c>
      <c r="I907" s="665">
        <v>6.28</v>
      </c>
      <c r="J907" s="665">
        <v>20</v>
      </c>
      <c r="K907" s="666">
        <v>125.6</v>
      </c>
    </row>
    <row r="908" spans="1:11" ht="14.4" customHeight="1" x14ac:dyDescent="0.3">
      <c r="A908" s="661" t="s">
        <v>595</v>
      </c>
      <c r="B908" s="662" t="s">
        <v>3182</v>
      </c>
      <c r="C908" s="663" t="s">
        <v>623</v>
      </c>
      <c r="D908" s="664" t="s">
        <v>3189</v>
      </c>
      <c r="E908" s="663" t="s">
        <v>6688</v>
      </c>
      <c r="F908" s="664" t="s">
        <v>6689</v>
      </c>
      <c r="G908" s="663" t="s">
        <v>6662</v>
      </c>
      <c r="H908" s="663" t="s">
        <v>6663</v>
      </c>
      <c r="I908" s="665">
        <v>6.29</v>
      </c>
      <c r="J908" s="665">
        <v>20</v>
      </c>
      <c r="K908" s="666">
        <v>125.8</v>
      </c>
    </row>
    <row r="909" spans="1:11" ht="14.4" customHeight="1" x14ac:dyDescent="0.3">
      <c r="A909" s="661" t="s">
        <v>595</v>
      </c>
      <c r="B909" s="662" t="s">
        <v>3182</v>
      </c>
      <c r="C909" s="663" t="s">
        <v>623</v>
      </c>
      <c r="D909" s="664" t="s">
        <v>3189</v>
      </c>
      <c r="E909" s="663" t="s">
        <v>6688</v>
      </c>
      <c r="F909" s="664" t="s">
        <v>6689</v>
      </c>
      <c r="G909" s="663" t="s">
        <v>5820</v>
      </c>
      <c r="H909" s="663" t="s">
        <v>5821</v>
      </c>
      <c r="I909" s="665">
        <v>80.574285714285708</v>
      </c>
      <c r="J909" s="665">
        <v>255</v>
      </c>
      <c r="K909" s="666">
        <v>20546.649999999998</v>
      </c>
    </row>
    <row r="910" spans="1:11" ht="14.4" customHeight="1" x14ac:dyDescent="0.3">
      <c r="A910" s="661" t="s">
        <v>595</v>
      </c>
      <c r="B910" s="662" t="s">
        <v>3182</v>
      </c>
      <c r="C910" s="663" t="s">
        <v>623</v>
      </c>
      <c r="D910" s="664" t="s">
        <v>3189</v>
      </c>
      <c r="E910" s="663" t="s">
        <v>6688</v>
      </c>
      <c r="F910" s="664" t="s">
        <v>6689</v>
      </c>
      <c r="G910" s="663" t="s">
        <v>5828</v>
      </c>
      <c r="H910" s="663" t="s">
        <v>5829</v>
      </c>
      <c r="I910" s="665">
        <v>1.98</v>
      </c>
      <c r="J910" s="665">
        <v>50</v>
      </c>
      <c r="K910" s="666">
        <v>99</v>
      </c>
    </row>
    <row r="911" spans="1:11" ht="14.4" customHeight="1" x14ac:dyDescent="0.3">
      <c r="A911" s="661" t="s">
        <v>595</v>
      </c>
      <c r="B911" s="662" t="s">
        <v>3182</v>
      </c>
      <c r="C911" s="663" t="s">
        <v>623</v>
      </c>
      <c r="D911" s="664" t="s">
        <v>3189</v>
      </c>
      <c r="E911" s="663" t="s">
        <v>6688</v>
      </c>
      <c r="F911" s="664" t="s">
        <v>6689</v>
      </c>
      <c r="G911" s="663" t="s">
        <v>6664</v>
      </c>
      <c r="H911" s="663" t="s">
        <v>6665</v>
      </c>
      <c r="I911" s="665">
        <v>1.8</v>
      </c>
      <c r="J911" s="665">
        <v>50</v>
      </c>
      <c r="K911" s="666">
        <v>90</v>
      </c>
    </row>
    <row r="912" spans="1:11" ht="14.4" customHeight="1" x14ac:dyDescent="0.3">
      <c r="A912" s="661" t="s">
        <v>595</v>
      </c>
      <c r="B912" s="662" t="s">
        <v>3182</v>
      </c>
      <c r="C912" s="663" t="s">
        <v>623</v>
      </c>
      <c r="D912" s="664" t="s">
        <v>3189</v>
      </c>
      <c r="E912" s="663" t="s">
        <v>6688</v>
      </c>
      <c r="F912" s="664" t="s">
        <v>6689</v>
      </c>
      <c r="G912" s="663" t="s">
        <v>6319</v>
      </c>
      <c r="H912" s="663" t="s">
        <v>6320</v>
      </c>
      <c r="I912" s="665">
        <v>1.9249999999999998</v>
      </c>
      <c r="J912" s="665">
        <v>100</v>
      </c>
      <c r="K912" s="666">
        <v>192.5</v>
      </c>
    </row>
    <row r="913" spans="1:11" ht="14.4" customHeight="1" x14ac:dyDescent="0.3">
      <c r="A913" s="661" t="s">
        <v>595</v>
      </c>
      <c r="B913" s="662" t="s">
        <v>3182</v>
      </c>
      <c r="C913" s="663" t="s">
        <v>623</v>
      </c>
      <c r="D913" s="664" t="s">
        <v>3189</v>
      </c>
      <c r="E913" s="663" t="s">
        <v>6688</v>
      </c>
      <c r="F913" s="664" t="s">
        <v>6689</v>
      </c>
      <c r="G913" s="663" t="s">
        <v>5834</v>
      </c>
      <c r="H913" s="663" t="s">
        <v>5835</v>
      </c>
      <c r="I913" s="665">
        <v>0.02</v>
      </c>
      <c r="J913" s="665">
        <v>100</v>
      </c>
      <c r="K913" s="666">
        <v>2</v>
      </c>
    </row>
    <row r="914" spans="1:11" ht="14.4" customHeight="1" x14ac:dyDescent="0.3">
      <c r="A914" s="661" t="s">
        <v>595</v>
      </c>
      <c r="B914" s="662" t="s">
        <v>3182</v>
      </c>
      <c r="C914" s="663" t="s">
        <v>623</v>
      </c>
      <c r="D914" s="664" t="s">
        <v>3189</v>
      </c>
      <c r="E914" s="663" t="s">
        <v>6688</v>
      </c>
      <c r="F914" s="664" t="s">
        <v>6689</v>
      </c>
      <c r="G914" s="663" t="s">
        <v>6164</v>
      </c>
      <c r="H914" s="663" t="s">
        <v>6165</v>
      </c>
      <c r="I914" s="665">
        <v>3.01</v>
      </c>
      <c r="J914" s="665">
        <v>50</v>
      </c>
      <c r="K914" s="666">
        <v>150.5</v>
      </c>
    </row>
    <row r="915" spans="1:11" ht="14.4" customHeight="1" x14ac:dyDescent="0.3">
      <c r="A915" s="661" t="s">
        <v>595</v>
      </c>
      <c r="B915" s="662" t="s">
        <v>3182</v>
      </c>
      <c r="C915" s="663" t="s">
        <v>623</v>
      </c>
      <c r="D915" s="664" t="s">
        <v>3189</v>
      </c>
      <c r="E915" s="663" t="s">
        <v>6688</v>
      </c>
      <c r="F915" s="664" t="s">
        <v>6689</v>
      </c>
      <c r="G915" s="663" t="s">
        <v>5838</v>
      </c>
      <c r="H915" s="663" t="s">
        <v>5839</v>
      </c>
      <c r="I915" s="665">
        <v>2.16</v>
      </c>
      <c r="J915" s="665">
        <v>8</v>
      </c>
      <c r="K915" s="666">
        <v>17.28</v>
      </c>
    </row>
    <row r="916" spans="1:11" ht="14.4" customHeight="1" x14ac:dyDescent="0.3">
      <c r="A916" s="661" t="s">
        <v>595</v>
      </c>
      <c r="B916" s="662" t="s">
        <v>3182</v>
      </c>
      <c r="C916" s="663" t="s">
        <v>623</v>
      </c>
      <c r="D916" s="664" t="s">
        <v>3189</v>
      </c>
      <c r="E916" s="663" t="s">
        <v>6688</v>
      </c>
      <c r="F916" s="664" t="s">
        <v>6689</v>
      </c>
      <c r="G916" s="663" t="s">
        <v>6072</v>
      </c>
      <c r="H916" s="663" t="s">
        <v>6073</v>
      </c>
      <c r="I916" s="665">
        <v>5.1349999999999998</v>
      </c>
      <c r="J916" s="665">
        <v>130</v>
      </c>
      <c r="K916" s="666">
        <v>667.4</v>
      </c>
    </row>
    <row r="917" spans="1:11" ht="14.4" customHeight="1" x14ac:dyDescent="0.3">
      <c r="A917" s="661" t="s">
        <v>595</v>
      </c>
      <c r="B917" s="662" t="s">
        <v>3182</v>
      </c>
      <c r="C917" s="663" t="s">
        <v>623</v>
      </c>
      <c r="D917" s="664" t="s">
        <v>3189</v>
      </c>
      <c r="E917" s="663" t="s">
        <v>6688</v>
      </c>
      <c r="F917" s="664" t="s">
        <v>6689</v>
      </c>
      <c r="G917" s="663" t="s">
        <v>6168</v>
      </c>
      <c r="H917" s="663" t="s">
        <v>6169</v>
      </c>
      <c r="I917" s="665">
        <v>13.13</v>
      </c>
      <c r="J917" s="665">
        <v>10</v>
      </c>
      <c r="K917" s="666">
        <v>131.29</v>
      </c>
    </row>
    <row r="918" spans="1:11" ht="14.4" customHeight="1" x14ac:dyDescent="0.3">
      <c r="A918" s="661" t="s">
        <v>595</v>
      </c>
      <c r="B918" s="662" t="s">
        <v>3182</v>
      </c>
      <c r="C918" s="663" t="s">
        <v>623</v>
      </c>
      <c r="D918" s="664" t="s">
        <v>3189</v>
      </c>
      <c r="E918" s="663" t="s">
        <v>6688</v>
      </c>
      <c r="F918" s="664" t="s">
        <v>6689</v>
      </c>
      <c r="G918" s="663" t="s">
        <v>5854</v>
      </c>
      <c r="H918" s="663" t="s">
        <v>5855</v>
      </c>
      <c r="I918" s="665">
        <v>17.98</v>
      </c>
      <c r="J918" s="665">
        <v>200</v>
      </c>
      <c r="K918" s="666">
        <v>3596</v>
      </c>
    </row>
    <row r="919" spans="1:11" ht="14.4" customHeight="1" x14ac:dyDescent="0.3">
      <c r="A919" s="661" t="s">
        <v>595</v>
      </c>
      <c r="B919" s="662" t="s">
        <v>3182</v>
      </c>
      <c r="C919" s="663" t="s">
        <v>623</v>
      </c>
      <c r="D919" s="664" t="s">
        <v>3189</v>
      </c>
      <c r="E919" s="663" t="s">
        <v>6688</v>
      </c>
      <c r="F919" s="664" t="s">
        <v>6689</v>
      </c>
      <c r="G919" s="663" t="s">
        <v>6337</v>
      </c>
      <c r="H919" s="663" t="s">
        <v>6338</v>
      </c>
      <c r="I919" s="665">
        <v>17.98</v>
      </c>
      <c r="J919" s="665">
        <v>101</v>
      </c>
      <c r="K919" s="666">
        <v>1815.98</v>
      </c>
    </row>
    <row r="920" spans="1:11" ht="14.4" customHeight="1" x14ac:dyDescent="0.3">
      <c r="A920" s="661" t="s">
        <v>595</v>
      </c>
      <c r="B920" s="662" t="s">
        <v>3182</v>
      </c>
      <c r="C920" s="663" t="s">
        <v>623</v>
      </c>
      <c r="D920" s="664" t="s">
        <v>3189</v>
      </c>
      <c r="E920" s="663" t="s">
        <v>6688</v>
      </c>
      <c r="F920" s="664" t="s">
        <v>6689</v>
      </c>
      <c r="G920" s="663" t="s">
        <v>5858</v>
      </c>
      <c r="H920" s="663" t="s">
        <v>5859</v>
      </c>
      <c r="I920" s="665">
        <v>12.103333333333333</v>
      </c>
      <c r="J920" s="665">
        <v>50</v>
      </c>
      <c r="K920" s="666">
        <v>605.20000000000005</v>
      </c>
    </row>
    <row r="921" spans="1:11" ht="14.4" customHeight="1" x14ac:dyDescent="0.3">
      <c r="A921" s="661" t="s">
        <v>595</v>
      </c>
      <c r="B921" s="662" t="s">
        <v>3182</v>
      </c>
      <c r="C921" s="663" t="s">
        <v>623</v>
      </c>
      <c r="D921" s="664" t="s">
        <v>3189</v>
      </c>
      <c r="E921" s="663" t="s">
        <v>6688</v>
      </c>
      <c r="F921" s="664" t="s">
        <v>6689</v>
      </c>
      <c r="G921" s="663" t="s">
        <v>5872</v>
      </c>
      <c r="H921" s="663" t="s">
        <v>5873</v>
      </c>
      <c r="I921" s="665">
        <v>21.24</v>
      </c>
      <c r="J921" s="665">
        <v>10</v>
      </c>
      <c r="K921" s="666">
        <v>212.4</v>
      </c>
    </row>
    <row r="922" spans="1:11" ht="14.4" customHeight="1" x14ac:dyDescent="0.3">
      <c r="A922" s="661" t="s">
        <v>595</v>
      </c>
      <c r="B922" s="662" t="s">
        <v>3182</v>
      </c>
      <c r="C922" s="663" t="s">
        <v>623</v>
      </c>
      <c r="D922" s="664" t="s">
        <v>3189</v>
      </c>
      <c r="E922" s="663" t="s">
        <v>6688</v>
      </c>
      <c r="F922" s="664" t="s">
        <v>6689</v>
      </c>
      <c r="G922" s="663" t="s">
        <v>6245</v>
      </c>
      <c r="H922" s="663" t="s">
        <v>6246</v>
      </c>
      <c r="I922" s="665">
        <v>0.47</v>
      </c>
      <c r="J922" s="665">
        <v>200</v>
      </c>
      <c r="K922" s="666">
        <v>94</v>
      </c>
    </row>
    <row r="923" spans="1:11" ht="14.4" customHeight="1" x14ac:dyDescent="0.3">
      <c r="A923" s="661" t="s">
        <v>595</v>
      </c>
      <c r="B923" s="662" t="s">
        <v>3182</v>
      </c>
      <c r="C923" s="663" t="s">
        <v>623</v>
      </c>
      <c r="D923" s="664" t="s">
        <v>3189</v>
      </c>
      <c r="E923" s="663" t="s">
        <v>6688</v>
      </c>
      <c r="F923" s="664" t="s">
        <v>6689</v>
      </c>
      <c r="G923" s="663" t="s">
        <v>5882</v>
      </c>
      <c r="H923" s="663" t="s">
        <v>5883</v>
      </c>
      <c r="I923" s="665">
        <v>4.03</v>
      </c>
      <c r="J923" s="665">
        <v>50</v>
      </c>
      <c r="K923" s="666">
        <v>201.5</v>
      </c>
    </row>
    <row r="924" spans="1:11" ht="14.4" customHeight="1" x14ac:dyDescent="0.3">
      <c r="A924" s="661" t="s">
        <v>595</v>
      </c>
      <c r="B924" s="662" t="s">
        <v>3182</v>
      </c>
      <c r="C924" s="663" t="s">
        <v>623</v>
      </c>
      <c r="D924" s="664" t="s">
        <v>3189</v>
      </c>
      <c r="E924" s="663" t="s">
        <v>6688</v>
      </c>
      <c r="F924" s="664" t="s">
        <v>6689</v>
      </c>
      <c r="G924" s="663" t="s">
        <v>6666</v>
      </c>
      <c r="H924" s="663" t="s">
        <v>6667</v>
      </c>
      <c r="I924" s="665">
        <v>1805.3</v>
      </c>
      <c r="J924" s="665">
        <v>1</v>
      </c>
      <c r="K924" s="666">
        <v>1805.3</v>
      </c>
    </row>
    <row r="925" spans="1:11" ht="14.4" customHeight="1" x14ac:dyDescent="0.3">
      <c r="A925" s="661" t="s">
        <v>595</v>
      </c>
      <c r="B925" s="662" t="s">
        <v>3182</v>
      </c>
      <c r="C925" s="663" t="s">
        <v>623</v>
      </c>
      <c r="D925" s="664" t="s">
        <v>3189</v>
      </c>
      <c r="E925" s="663" t="s">
        <v>6688</v>
      </c>
      <c r="F925" s="664" t="s">
        <v>6689</v>
      </c>
      <c r="G925" s="663" t="s">
        <v>6668</v>
      </c>
      <c r="H925" s="663" t="s">
        <v>6669</v>
      </c>
      <c r="I925" s="665">
        <v>96.7</v>
      </c>
      <c r="J925" s="665">
        <v>1</v>
      </c>
      <c r="K925" s="666">
        <v>96.7</v>
      </c>
    </row>
    <row r="926" spans="1:11" ht="14.4" customHeight="1" x14ac:dyDescent="0.3">
      <c r="A926" s="661" t="s">
        <v>595</v>
      </c>
      <c r="B926" s="662" t="s">
        <v>3182</v>
      </c>
      <c r="C926" s="663" t="s">
        <v>623</v>
      </c>
      <c r="D926" s="664" t="s">
        <v>3189</v>
      </c>
      <c r="E926" s="663" t="s">
        <v>6688</v>
      </c>
      <c r="F926" s="664" t="s">
        <v>6689</v>
      </c>
      <c r="G926" s="663" t="s">
        <v>6670</v>
      </c>
      <c r="H926" s="663" t="s">
        <v>6671</v>
      </c>
      <c r="I926" s="665">
        <v>2329.6600000000003</v>
      </c>
      <c r="J926" s="665">
        <v>47</v>
      </c>
      <c r="K926" s="666">
        <v>108308.17000000001</v>
      </c>
    </row>
    <row r="927" spans="1:11" ht="14.4" customHeight="1" x14ac:dyDescent="0.3">
      <c r="A927" s="661" t="s">
        <v>595</v>
      </c>
      <c r="B927" s="662" t="s">
        <v>3182</v>
      </c>
      <c r="C927" s="663" t="s">
        <v>623</v>
      </c>
      <c r="D927" s="664" t="s">
        <v>3189</v>
      </c>
      <c r="E927" s="663" t="s">
        <v>6688</v>
      </c>
      <c r="F927" s="664" t="s">
        <v>6689</v>
      </c>
      <c r="G927" s="663" t="s">
        <v>6672</v>
      </c>
      <c r="H927" s="663" t="s">
        <v>6673</v>
      </c>
      <c r="I927" s="665">
        <v>191.94</v>
      </c>
      <c r="J927" s="665">
        <v>50</v>
      </c>
      <c r="K927" s="666">
        <v>9597</v>
      </c>
    </row>
    <row r="928" spans="1:11" ht="14.4" customHeight="1" x14ac:dyDescent="0.3">
      <c r="A928" s="661" t="s">
        <v>595</v>
      </c>
      <c r="B928" s="662" t="s">
        <v>3182</v>
      </c>
      <c r="C928" s="663" t="s">
        <v>623</v>
      </c>
      <c r="D928" s="664" t="s">
        <v>3189</v>
      </c>
      <c r="E928" s="663" t="s">
        <v>6688</v>
      </c>
      <c r="F928" s="664" t="s">
        <v>6689</v>
      </c>
      <c r="G928" s="663" t="s">
        <v>6674</v>
      </c>
      <c r="H928" s="663" t="s">
        <v>6675</v>
      </c>
      <c r="I928" s="665">
        <v>272.25</v>
      </c>
      <c r="J928" s="665">
        <v>20</v>
      </c>
      <c r="K928" s="666">
        <v>5445</v>
      </c>
    </row>
    <row r="929" spans="1:11" ht="14.4" customHeight="1" x14ac:dyDescent="0.3">
      <c r="A929" s="661" t="s">
        <v>595</v>
      </c>
      <c r="B929" s="662" t="s">
        <v>3182</v>
      </c>
      <c r="C929" s="663" t="s">
        <v>623</v>
      </c>
      <c r="D929" s="664" t="s">
        <v>3189</v>
      </c>
      <c r="E929" s="663" t="s">
        <v>6688</v>
      </c>
      <c r="F929" s="664" t="s">
        <v>6689</v>
      </c>
      <c r="G929" s="663" t="s">
        <v>5916</v>
      </c>
      <c r="H929" s="663" t="s">
        <v>5917</v>
      </c>
      <c r="I929" s="665">
        <v>3.39</v>
      </c>
      <c r="J929" s="665">
        <v>120</v>
      </c>
      <c r="K929" s="666">
        <v>406.8</v>
      </c>
    </row>
    <row r="930" spans="1:11" ht="14.4" customHeight="1" x14ac:dyDescent="0.3">
      <c r="A930" s="661" t="s">
        <v>595</v>
      </c>
      <c r="B930" s="662" t="s">
        <v>3182</v>
      </c>
      <c r="C930" s="663" t="s">
        <v>623</v>
      </c>
      <c r="D930" s="664" t="s">
        <v>3189</v>
      </c>
      <c r="E930" s="663" t="s">
        <v>6688</v>
      </c>
      <c r="F930" s="664" t="s">
        <v>6689</v>
      </c>
      <c r="G930" s="663" t="s">
        <v>6676</v>
      </c>
      <c r="H930" s="663" t="s">
        <v>6677</v>
      </c>
      <c r="I930" s="665">
        <v>272.25</v>
      </c>
      <c r="J930" s="665">
        <v>20</v>
      </c>
      <c r="K930" s="666">
        <v>5445</v>
      </c>
    </row>
    <row r="931" spans="1:11" ht="14.4" customHeight="1" x14ac:dyDescent="0.3">
      <c r="A931" s="661" t="s">
        <v>595</v>
      </c>
      <c r="B931" s="662" t="s">
        <v>3182</v>
      </c>
      <c r="C931" s="663" t="s">
        <v>623</v>
      </c>
      <c r="D931" s="664" t="s">
        <v>3189</v>
      </c>
      <c r="E931" s="663" t="s">
        <v>6692</v>
      </c>
      <c r="F931" s="664" t="s">
        <v>6693</v>
      </c>
      <c r="G931" s="663" t="s">
        <v>6678</v>
      </c>
      <c r="H931" s="663" t="s">
        <v>6679</v>
      </c>
      <c r="I931" s="665">
        <v>2299</v>
      </c>
      <c r="J931" s="665">
        <v>6</v>
      </c>
      <c r="K931" s="666">
        <v>13794</v>
      </c>
    </row>
    <row r="932" spans="1:11" ht="14.4" customHeight="1" x14ac:dyDescent="0.3">
      <c r="A932" s="661" t="s">
        <v>595</v>
      </c>
      <c r="B932" s="662" t="s">
        <v>3182</v>
      </c>
      <c r="C932" s="663" t="s">
        <v>623</v>
      </c>
      <c r="D932" s="664" t="s">
        <v>3189</v>
      </c>
      <c r="E932" s="663" t="s">
        <v>6694</v>
      </c>
      <c r="F932" s="664" t="s">
        <v>6695</v>
      </c>
      <c r="G932" s="663" t="s">
        <v>5944</v>
      </c>
      <c r="H932" s="663" t="s">
        <v>5945</v>
      </c>
      <c r="I932" s="665">
        <v>0.48</v>
      </c>
      <c r="J932" s="665">
        <v>100</v>
      </c>
      <c r="K932" s="666">
        <v>48</v>
      </c>
    </row>
    <row r="933" spans="1:11" ht="14.4" customHeight="1" x14ac:dyDescent="0.3">
      <c r="A933" s="661" t="s">
        <v>595</v>
      </c>
      <c r="B933" s="662" t="s">
        <v>3182</v>
      </c>
      <c r="C933" s="663" t="s">
        <v>623</v>
      </c>
      <c r="D933" s="664" t="s">
        <v>3189</v>
      </c>
      <c r="E933" s="663" t="s">
        <v>6694</v>
      </c>
      <c r="F933" s="664" t="s">
        <v>6695</v>
      </c>
      <c r="G933" s="663" t="s">
        <v>5946</v>
      </c>
      <c r="H933" s="663" t="s">
        <v>5947</v>
      </c>
      <c r="I933" s="665">
        <v>0.48</v>
      </c>
      <c r="J933" s="665">
        <v>100</v>
      </c>
      <c r="K933" s="666">
        <v>48</v>
      </c>
    </row>
    <row r="934" spans="1:11" ht="14.4" customHeight="1" x14ac:dyDescent="0.3">
      <c r="A934" s="661" t="s">
        <v>595</v>
      </c>
      <c r="B934" s="662" t="s">
        <v>3182</v>
      </c>
      <c r="C934" s="663" t="s">
        <v>623</v>
      </c>
      <c r="D934" s="664" t="s">
        <v>3189</v>
      </c>
      <c r="E934" s="663" t="s">
        <v>6694</v>
      </c>
      <c r="F934" s="664" t="s">
        <v>6695</v>
      </c>
      <c r="G934" s="663" t="s">
        <v>5950</v>
      </c>
      <c r="H934" s="663" t="s">
        <v>5951</v>
      </c>
      <c r="I934" s="665">
        <v>1.8</v>
      </c>
      <c r="J934" s="665">
        <v>100</v>
      </c>
      <c r="K934" s="666">
        <v>180</v>
      </c>
    </row>
    <row r="935" spans="1:11" ht="14.4" customHeight="1" x14ac:dyDescent="0.3">
      <c r="A935" s="661" t="s">
        <v>595</v>
      </c>
      <c r="B935" s="662" t="s">
        <v>3182</v>
      </c>
      <c r="C935" s="663" t="s">
        <v>623</v>
      </c>
      <c r="D935" s="664" t="s">
        <v>3189</v>
      </c>
      <c r="E935" s="663" t="s">
        <v>6694</v>
      </c>
      <c r="F935" s="664" t="s">
        <v>6695</v>
      </c>
      <c r="G935" s="663" t="s">
        <v>6680</v>
      </c>
      <c r="H935" s="663" t="s">
        <v>6681</v>
      </c>
      <c r="I935" s="665">
        <v>1408.44</v>
      </c>
      <c r="J935" s="665">
        <v>5</v>
      </c>
      <c r="K935" s="666">
        <v>7042.2</v>
      </c>
    </row>
    <row r="936" spans="1:11" ht="14.4" customHeight="1" x14ac:dyDescent="0.3">
      <c r="A936" s="661" t="s">
        <v>595</v>
      </c>
      <c r="B936" s="662" t="s">
        <v>3182</v>
      </c>
      <c r="C936" s="663" t="s">
        <v>623</v>
      </c>
      <c r="D936" s="664" t="s">
        <v>3189</v>
      </c>
      <c r="E936" s="663" t="s">
        <v>6696</v>
      </c>
      <c r="F936" s="664" t="s">
        <v>6697</v>
      </c>
      <c r="G936" s="663" t="s">
        <v>6682</v>
      </c>
      <c r="H936" s="663" t="s">
        <v>6683</v>
      </c>
      <c r="I936" s="665">
        <v>2.44</v>
      </c>
      <c r="J936" s="665">
        <v>800</v>
      </c>
      <c r="K936" s="666">
        <v>1953.72</v>
      </c>
    </row>
    <row r="937" spans="1:11" ht="14.4" customHeight="1" x14ac:dyDescent="0.3">
      <c r="A937" s="661" t="s">
        <v>595</v>
      </c>
      <c r="B937" s="662" t="s">
        <v>3182</v>
      </c>
      <c r="C937" s="663" t="s">
        <v>623</v>
      </c>
      <c r="D937" s="664" t="s">
        <v>3189</v>
      </c>
      <c r="E937" s="663" t="s">
        <v>6696</v>
      </c>
      <c r="F937" s="664" t="s">
        <v>6697</v>
      </c>
      <c r="G937" s="663" t="s">
        <v>6273</v>
      </c>
      <c r="H937" s="663" t="s">
        <v>6274</v>
      </c>
      <c r="I937" s="665">
        <v>2.44</v>
      </c>
      <c r="J937" s="665">
        <v>1100</v>
      </c>
      <c r="K937" s="666">
        <v>2686.3599999999997</v>
      </c>
    </row>
    <row r="938" spans="1:11" ht="14.4" customHeight="1" x14ac:dyDescent="0.3">
      <c r="A938" s="661" t="s">
        <v>595</v>
      </c>
      <c r="B938" s="662" t="s">
        <v>3182</v>
      </c>
      <c r="C938" s="663" t="s">
        <v>623</v>
      </c>
      <c r="D938" s="664" t="s">
        <v>3189</v>
      </c>
      <c r="E938" s="663" t="s">
        <v>6698</v>
      </c>
      <c r="F938" s="664" t="s">
        <v>6699</v>
      </c>
      <c r="G938" s="663" t="s">
        <v>6684</v>
      </c>
      <c r="H938" s="663" t="s">
        <v>6685</v>
      </c>
      <c r="I938" s="665">
        <v>316.31</v>
      </c>
      <c r="J938" s="665">
        <v>5</v>
      </c>
      <c r="K938" s="666">
        <v>1573</v>
      </c>
    </row>
    <row r="939" spans="1:11" ht="14.4" customHeight="1" thickBot="1" x14ac:dyDescent="0.35">
      <c r="A939" s="667" t="s">
        <v>595</v>
      </c>
      <c r="B939" s="668" t="s">
        <v>3182</v>
      </c>
      <c r="C939" s="669" t="s">
        <v>623</v>
      </c>
      <c r="D939" s="670" t="s">
        <v>3189</v>
      </c>
      <c r="E939" s="669" t="s">
        <v>6700</v>
      </c>
      <c r="F939" s="670" t="s">
        <v>6701</v>
      </c>
      <c r="G939" s="669" t="s">
        <v>6128</v>
      </c>
      <c r="H939" s="669" t="s">
        <v>6129</v>
      </c>
      <c r="I939" s="671">
        <v>13.92</v>
      </c>
      <c r="J939" s="671">
        <v>10</v>
      </c>
      <c r="K939" s="672">
        <v>139.19999999999999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109.5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25.9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61.1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0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3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5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10.3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141428.09999999998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35433.799999999996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76727.64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3542.5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6453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13607.16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5664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1987.86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1770.3999999999999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217.46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0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7629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6966.5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642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20.5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0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489</v>
      </c>
      <c r="C14" s="413">
        <f xml:space="preserve">
IF($A$4&lt;=12,SUMIFS('ON Data'!G:G,'ON Data'!$D:$D,$A$4,'ON Data'!$E:$E,5),SUMIFS('ON Data'!G:G,'ON Data'!$E:$E,5))</f>
        <v>489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231352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231352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1696066</v>
      </c>
      <c r="C18" s="410">
        <f t="shared" ref="C18:G18" si="0" xml:space="preserve">
C19-C16-C17</f>
        <v>0</v>
      </c>
      <c r="D18" s="411">
        <f t="shared" si="0"/>
        <v>822830</v>
      </c>
      <c r="E18" s="411">
        <f t="shared" si="0"/>
        <v>0</v>
      </c>
      <c r="F18" s="411">
        <f t="shared" si="0"/>
        <v>736552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17794</v>
      </c>
      <c r="Z18" s="411">
        <f t="shared" si="1"/>
        <v>0</v>
      </c>
      <c r="AA18" s="411">
        <f t="shared" si="1"/>
        <v>29912</v>
      </c>
      <c r="AB18" s="411">
        <f t="shared" si="1"/>
        <v>0</v>
      </c>
      <c r="AC18" s="411">
        <f t="shared" si="1"/>
        <v>0</v>
      </c>
      <c r="AD18" s="411">
        <f t="shared" si="1"/>
        <v>56270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32708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1927418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1054182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736552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17794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29912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56270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32708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42040273</v>
      </c>
      <c r="C20" s="422">
        <f xml:space="preserve">
IF($A$4&lt;=12,SUMIFS('ON Data'!G:G,'ON Data'!$D:$D,$A$4,'ON Data'!$E:$E,6),SUMIFS('ON Data'!G:G,'ON Data'!$E:$E,6))</f>
        <v>97800</v>
      </c>
      <c r="D20" s="423">
        <f xml:space="preserve">
IF($A$4&lt;=12,SUMIFS('ON Data'!H:H,'ON Data'!$D:$D,$A$4,'ON Data'!$E:$E,6),SUMIFS('ON Data'!H:H,'ON Data'!$E:$E,6))</f>
        <v>21952784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16257769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0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378102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840147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1696182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817489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42040273</v>
      </c>
      <c r="C23" s="413">
        <f t="shared" ref="C23:G23" si="4" xml:space="preserve">
IF(C21="","",C20-C21)</f>
        <v>97800</v>
      </c>
      <c r="D23" s="414">
        <f t="shared" si="4"/>
        <v>21952784</v>
      </c>
      <c r="E23" s="414">
        <f t="shared" si="4"/>
        <v>0</v>
      </c>
      <c r="F23" s="414">
        <f t="shared" si="4"/>
        <v>16257769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0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378102</v>
      </c>
      <c r="Z23" s="414">
        <f t="shared" si="5"/>
        <v>0</v>
      </c>
      <c r="AA23" s="414">
        <f t="shared" si="5"/>
        <v>840147</v>
      </c>
      <c r="AB23" s="414">
        <f t="shared" si="5"/>
        <v>0</v>
      </c>
      <c r="AC23" s="414">
        <f t="shared" si="5"/>
        <v>0</v>
      </c>
      <c r="AD23" s="414">
        <f t="shared" si="5"/>
        <v>1696182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817489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34445</v>
      </c>
      <c r="C25" s="783">
        <f xml:space="preserve">
IF($A$4&lt;=12,SUMIFS('ON Data'!H:H,'ON Data'!$D:$D,$A$4,'ON Data'!$E:$E,10),SUMIFS('ON Data'!H:H,'ON Data'!$E:$E,10))</f>
        <v>20300</v>
      </c>
      <c r="D25" s="758"/>
      <c r="E25" s="759"/>
      <c r="F25" s="759">
        <f xml:space="preserve">
IF($A$4&lt;=12,SUMIFS('ON Data'!K:K,'ON Data'!$D:$D,$A$4,'ON Data'!$E:$E,10),SUMIFS('ON Data'!K:K,'ON Data'!$E:$E,10))</f>
        <v>14145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124138.95230455976</v>
      </c>
      <c r="C26" s="783">
        <f xml:space="preserve">
IF($A$4&lt;=12,SUMIFS('ON Data'!H:H,'ON Data'!$D:$D,$A$4,'ON Data'!$E:$E,11),SUMIFS('ON Data'!H:H,'ON Data'!$E:$E,11))</f>
        <v>64138.95230455976</v>
      </c>
      <c r="D26" s="758"/>
      <c r="E26" s="759"/>
      <c r="F26" s="760">
        <f xml:space="preserve">
IF($A$4&lt;=12,SUMIFS('ON Data'!K:K,'ON Data'!$D:$D,$A$4,'ON Data'!$E:$E,11),SUMIFS('ON Data'!K:K,'ON Data'!$E:$E,11))</f>
        <v>59999.999999999993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0.27747132838283828</v>
      </c>
      <c r="C27" s="784">
        <f xml:space="preserve">
IF(C26=0,0,C25/C26)</f>
        <v>0.31650033670033667</v>
      </c>
      <c r="D27" s="761"/>
      <c r="E27" s="762"/>
      <c r="F27" s="762">
        <f xml:space="preserve">
IF(F26=0,0,F25/F26)</f>
        <v>0.23575000000000002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89693.95230455976</v>
      </c>
      <c r="C28" s="785">
        <f xml:space="preserve">
C26-C25</f>
        <v>43838.95230455976</v>
      </c>
      <c r="D28" s="763"/>
      <c r="E28" s="764"/>
      <c r="F28" s="764">
        <f xml:space="preserve">
F26-F25</f>
        <v>45854.999999999993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81725.244012561554</v>
      </c>
      <c r="D4" s="287">
        <f ca="1">IF(ISERROR(VLOOKUP("Náklady celkem",INDIRECT("HI!$A:$G"),5,0)),0,VLOOKUP("Náklady celkem",INDIRECT("HI!$A:$G"),5,0))</f>
        <v>84898.625669999979</v>
      </c>
      <c r="E4" s="288">
        <f ca="1">IF(C4=0,0,D4/C4)</f>
        <v>1.0388298829300608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5928.5156602731886</v>
      </c>
      <c r="D7" s="295">
        <f>IF(ISERROR(HI!E5),"",HI!E5)</f>
        <v>5778.7350300000016</v>
      </c>
      <c r="E7" s="292">
        <f t="shared" ref="E7:E15" si="0">IF(C7=0,0,D7/C7)</f>
        <v>0.97473555964828384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0.93866564580542755</v>
      </c>
      <c r="E8" s="292">
        <f t="shared" si="0"/>
        <v>1.0429618286726972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0.17794517164732032</v>
      </c>
      <c r="E9" s="292">
        <f>IF(C9=0,0,D9/C9)</f>
        <v>0.59315057215773448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0.86471100693301994</v>
      </c>
      <c r="E11" s="292">
        <f t="shared" si="0"/>
        <v>1.4411850115550333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0.91221940115499645</v>
      </c>
      <c r="E12" s="292">
        <f t="shared" si="0"/>
        <v>1.1402742514437454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13438.131375520667</v>
      </c>
      <c r="D15" s="295">
        <f>IF(ISERROR(HI!E6),"",HI!E6)</f>
        <v>12918.165120000001</v>
      </c>
      <c r="E15" s="292">
        <f t="shared" si="0"/>
        <v>0.9613066548472764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52870.498334707365</v>
      </c>
      <c r="D16" s="291">
        <f ca="1">IF(ISERROR(VLOOKUP("Osobní náklady (Kč) *",INDIRECT("HI!$A:$G"),5,0)),0,VLOOKUP("Osobní náklady (Kč) *",INDIRECT("HI!$A:$G"),5,0))</f>
        <v>56646.757799999999</v>
      </c>
      <c r="E16" s="292">
        <f ca="1">IF(C16=0,0,D16/C16)</f>
        <v>1.0714246996762971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122600.86200000001</v>
      </c>
      <c r="D18" s="310">
        <f ca="1">IF(ISERROR(VLOOKUP("Výnosy celkem",INDIRECT("HI!$A:$G"),5,0)),0,VLOOKUP("Výnosy celkem",INDIRECT("HI!$A:$G"),5,0))</f>
        <v>129062.8196</v>
      </c>
      <c r="E18" s="311">
        <f t="shared" ref="E18:E28" ca="1" si="1">IF(C18=0,0,D18/C18)</f>
        <v>1.052707277049977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2733.4920000000002</v>
      </c>
      <c r="D19" s="291">
        <f ca="1">IF(ISERROR(VLOOKUP("Ambulance *",INDIRECT("HI!$A:$G"),5,0)),0,VLOOKUP("Ambulance *",INDIRECT("HI!$A:$G"),5,0))</f>
        <v>3463.3796000000016</v>
      </c>
      <c r="E19" s="292">
        <f t="shared" ca="1" si="1"/>
        <v>1.2670165487954606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1.2670165487954608</v>
      </c>
      <c r="E20" s="292">
        <f t="shared" si="1"/>
        <v>1.2670165487954608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1.027776346539564</v>
      </c>
      <c r="E21" s="292">
        <f t="shared" si="1"/>
        <v>1.2091486429877223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119867.37000000001</v>
      </c>
      <c r="D22" s="291">
        <f ca="1">IF(ISERROR(VLOOKUP("Hospitalizace *",INDIRECT("HI!$A:$G"),5,0)),0,VLOOKUP("Hospitalizace *",INDIRECT("HI!$A:$G"),5,0))</f>
        <v>125599.44</v>
      </c>
      <c r="E22" s="292">
        <f ca="1">IF(C22=0,0,D22/C22)</f>
        <v>1.0478201031690275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1.0478201031690275</v>
      </c>
      <c r="E23" s="292">
        <f t="shared" si="1"/>
        <v>1.0478201031690275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1.0458601869716504</v>
      </c>
      <c r="E24" s="292">
        <f t="shared" si="1"/>
        <v>1.0458601869716504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1.0212667591308369</v>
      </c>
      <c r="E26" s="292">
        <f t="shared" si="1"/>
        <v>1.0750176411903547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1.000169490839107</v>
      </c>
      <c r="E27" s="292">
        <f t="shared" si="1"/>
        <v>1.000169490839107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1.1722475201817859</v>
      </c>
      <c r="E28" s="292">
        <f t="shared" si="1"/>
        <v>1.2339447580860905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82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6714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9</v>
      </c>
      <c r="F3" s="379">
        <f>SUMIF($E5:$E1048576,"&lt;10",F5:F1048576)</f>
        <v>44351562.709999993</v>
      </c>
      <c r="G3" s="379">
        <f t="shared" ref="G3:AO3" si="0">SUMIF($E5:$E1048576,"&lt;10",G5:G1048576)</f>
        <v>98289</v>
      </c>
      <c r="H3" s="379">
        <f t="shared" si="0"/>
        <v>23282722.550000004</v>
      </c>
      <c r="I3" s="379">
        <f t="shared" si="0"/>
        <v>0</v>
      </c>
      <c r="J3" s="379">
        <f t="shared" si="0"/>
        <v>0</v>
      </c>
      <c r="K3" s="379">
        <f t="shared" si="0"/>
        <v>17072458.5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399486</v>
      </c>
      <c r="AE3" s="379">
        <f t="shared" si="0"/>
        <v>0</v>
      </c>
      <c r="AF3" s="379">
        <f t="shared" si="0"/>
        <v>876557</v>
      </c>
      <c r="AG3" s="379">
        <f t="shared" si="0"/>
        <v>0</v>
      </c>
      <c r="AH3" s="379">
        <f t="shared" si="0"/>
        <v>0</v>
      </c>
      <c r="AI3" s="379">
        <f t="shared" si="0"/>
        <v>1766152.66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855897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4</v>
      </c>
      <c r="D5" s="378">
        <v>1</v>
      </c>
      <c r="E5" s="378">
        <v>1</v>
      </c>
      <c r="F5" s="378">
        <v>106.3</v>
      </c>
      <c r="G5" s="378">
        <v>0</v>
      </c>
      <c r="H5" s="378">
        <v>25.2</v>
      </c>
      <c r="I5" s="378">
        <v>0</v>
      </c>
      <c r="J5" s="378">
        <v>0</v>
      </c>
      <c r="K5" s="378">
        <v>59.6</v>
      </c>
      <c r="L5" s="378">
        <v>0</v>
      </c>
      <c r="M5" s="378">
        <v>0</v>
      </c>
      <c r="N5" s="378">
        <v>0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2</v>
      </c>
      <c r="AE5" s="378">
        <v>0</v>
      </c>
      <c r="AF5" s="378">
        <v>5</v>
      </c>
      <c r="AG5" s="378">
        <v>0</v>
      </c>
      <c r="AH5" s="378">
        <v>0</v>
      </c>
      <c r="AI5" s="378">
        <v>10.5</v>
      </c>
      <c r="AJ5" s="378">
        <v>0</v>
      </c>
      <c r="AK5" s="378">
        <v>0</v>
      </c>
      <c r="AL5" s="378">
        <v>0</v>
      </c>
      <c r="AM5" s="378">
        <v>0</v>
      </c>
      <c r="AN5" s="378">
        <v>4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4</v>
      </c>
      <c r="D6" s="378">
        <v>1</v>
      </c>
      <c r="E6" s="378">
        <v>2</v>
      </c>
      <c r="F6" s="378">
        <v>16687.349999999999</v>
      </c>
      <c r="G6" s="378">
        <v>0</v>
      </c>
      <c r="H6" s="378">
        <v>4265.6000000000004</v>
      </c>
      <c r="I6" s="378">
        <v>0</v>
      </c>
      <c r="J6" s="378">
        <v>0</v>
      </c>
      <c r="K6" s="378">
        <v>8963.5</v>
      </c>
      <c r="L6" s="378">
        <v>0</v>
      </c>
      <c r="M6" s="378">
        <v>0</v>
      </c>
      <c r="N6" s="378">
        <v>0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166.5</v>
      </c>
      <c r="AE6" s="378">
        <v>0</v>
      </c>
      <c r="AF6" s="378">
        <v>812.5</v>
      </c>
      <c r="AG6" s="378">
        <v>0</v>
      </c>
      <c r="AH6" s="378">
        <v>0</v>
      </c>
      <c r="AI6" s="378">
        <v>1783.25</v>
      </c>
      <c r="AJ6" s="378">
        <v>0</v>
      </c>
      <c r="AK6" s="378">
        <v>0</v>
      </c>
      <c r="AL6" s="378">
        <v>0</v>
      </c>
      <c r="AM6" s="378">
        <v>0</v>
      </c>
      <c r="AN6" s="378">
        <v>696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4</v>
      </c>
      <c r="D7" s="378">
        <v>1</v>
      </c>
      <c r="E7" s="378">
        <v>3</v>
      </c>
      <c r="F7" s="378">
        <v>231.4</v>
      </c>
      <c r="G7" s="378">
        <v>0</v>
      </c>
      <c r="H7" s="378">
        <v>231.4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4</v>
      </c>
      <c r="D8" s="378">
        <v>1</v>
      </c>
      <c r="E8" s="378">
        <v>4</v>
      </c>
      <c r="F8" s="378">
        <v>796</v>
      </c>
      <c r="G8" s="378">
        <v>0</v>
      </c>
      <c r="H8" s="378">
        <v>790.5</v>
      </c>
      <c r="I8" s="378">
        <v>0</v>
      </c>
      <c r="J8" s="378">
        <v>0</v>
      </c>
      <c r="K8" s="378">
        <v>5.5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4</v>
      </c>
      <c r="D9" s="378">
        <v>1</v>
      </c>
      <c r="E9" s="378">
        <v>5</v>
      </c>
      <c r="F9" s="378">
        <v>55</v>
      </c>
      <c r="G9" s="378">
        <v>55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4</v>
      </c>
      <c r="D10" s="378">
        <v>1</v>
      </c>
      <c r="E10" s="378">
        <v>6</v>
      </c>
      <c r="F10" s="378">
        <v>4419245</v>
      </c>
      <c r="G10" s="378">
        <v>11000</v>
      </c>
      <c r="H10" s="378">
        <v>2462866</v>
      </c>
      <c r="I10" s="378">
        <v>0</v>
      </c>
      <c r="J10" s="378">
        <v>0</v>
      </c>
      <c r="K10" s="378">
        <v>1571985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15708</v>
      </c>
      <c r="AE10" s="378">
        <v>0</v>
      </c>
      <c r="AF10" s="378">
        <v>88321</v>
      </c>
      <c r="AG10" s="378">
        <v>0</v>
      </c>
      <c r="AH10" s="378">
        <v>0</v>
      </c>
      <c r="AI10" s="378">
        <v>182288</v>
      </c>
      <c r="AJ10" s="378">
        <v>0</v>
      </c>
      <c r="AK10" s="378">
        <v>0</v>
      </c>
      <c r="AL10" s="378">
        <v>0</v>
      </c>
      <c r="AM10" s="378">
        <v>0</v>
      </c>
      <c r="AN10" s="378">
        <v>87077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4</v>
      </c>
      <c r="D11" s="378">
        <v>1</v>
      </c>
      <c r="E11" s="378">
        <v>7</v>
      </c>
      <c r="F11" s="378">
        <v>37182</v>
      </c>
      <c r="G11" s="378">
        <v>0</v>
      </c>
      <c r="H11" s="378">
        <v>37182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4</v>
      </c>
      <c r="D12" s="378">
        <v>1</v>
      </c>
      <c r="E12" s="378">
        <v>9</v>
      </c>
      <c r="F12" s="378">
        <v>40882</v>
      </c>
      <c r="G12" s="378">
        <v>0</v>
      </c>
      <c r="H12" s="378">
        <v>40882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4</v>
      </c>
      <c r="D13" s="378">
        <v>1</v>
      </c>
      <c r="E13" s="378">
        <v>11</v>
      </c>
      <c r="F13" s="378">
        <v>13793.216922728861</v>
      </c>
      <c r="G13" s="378">
        <v>0</v>
      </c>
      <c r="H13" s="378">
        <v>7126.5502560621944</v>
      </c>
      <c r="I13" s="378">
        <v>0</v>
      </c>
      <c r="J13" s="378">
        <v>0</v>
      </c>
      <c r="K13" s="378">
        <v>6666.666666666667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4</v>
      </c>
      <c r="D14" s="378">
        <v>2</v>
      </c>
      <c r="E14" s="378">
        <v>1</v>
      </c>
      <c r="F14" s="378">
        <v>108.3</v>
      </c>
      <c r="G14" s="378">
        <v>0</v>
      </c>
      <c r="H14" s="378">
        <v>25.2</v>
      </c>
      <c r="I14" s="378">
        <v>0</v>
      </c>
      <c r="J14" s="378">
        <v>0</v>
      </c>
      <c r="K14" s="378">
        <v>60.6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3</v>
      </c>
      <c r="AE14" s="378">
        <v>0</v>
      </c>
      <c r="AF14" s="378">
        <v>5</v>
      </c>
      <c r="AG14" s="378">
        <v>0</v>
      </c>
      <c r="AH14" s="378">
        <v>0</v>
      </c>
      <c r="AI14" s="378">
        <v>10.5</v>
      </c>
      <c r="AJ14" s="378">
        <v>0</v>
      </c>
      <c r="AK14" s="378">
        <v>0</v>
      </c>
      <c r="AL14" s="378">
        <v>0</v>
      </c>
      <c r="AM14" s="378">
        <v>0</v>
      </c>
      <c r="AN14" s="378">
        <v>4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4</v>
      </c>
      <c r="D15" s="378">
        <v>2</v>
      </c>
      <c r="E15" s="378">
        <v>2</v>
      </c>
      <c r="F15" s="378">
        <v>14711.99</v>
      </c>
      <c r="G15" s="378">
        <v>0</v>
      </c>
      <c r="H15" s="378">
        <v>3567.2</v>
      </c>
      <c r="I15" s="378">
        <v>0</v>
      </c>
      <c r="J15" s="378">
        <v>0</v>
      </c>
      <c r="K15" s="378">
        <v>8103.54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311.5</v>
      </c>
      <c r="AE15" s="378">
        <v>0</v>
      </c>
      <c r="AF15" s="378">
        <v>729.25</v>
      </c>
      <c r="AG15" s="378">
        <v>0</v>
      </c>
      <c r="AH15" s="378">
        <v>0</v>
      </c>
      <c r="AI15" s="378">
        <v>1536.5</v>
      </c>
      <c r="AJ15" s="378">
        <v>0</v>
      </c>
      <c r="AK15" s="378">
        <v>0</v>
      </c>
      <c r="AL15" s="378">
        <v>0</v>
      </c>
      <c r="AM15" s="378">
        <v>0</v>
      </c>
      <c r="AN15" s="378">
        <v>464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4</v>
      </c>
      <c r="D16" s="378">
        <v>2</v>
      </c>
      <c r="E16" s="378">
        <v>3</v>
      </c>
      <c r="F16" s="378">
        <v>229.36</v>
      </c>
      <c r="G16" s="378">
        <v>0</v>
      </c>
      <c r="H16" s="378">
        <v>201.9</v>
      </c>
      <c r="I16" s="378">
        <v>0</v>
      </c>
      <c r="J16" s="378">
        <v>0</v>
      </c>
      <c r="K16" s="378">
        <v>27.46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</row>
    <row r="17" spans="3:41" x14ac:dyDescent="0.3">
      <c r="C17" s="378">
        <v>4</v>
      </c>
      <c r="D17" s="378">
        <v>2</v>
      </c>
      <c r="E17" s="378">
        <v>4</v>
      </c>
      <c r="F17" s="378">
        <v>798.1</v>
      </c>
      <c r="G17" s="378">
        <v>0</v>
      </c>
      <c r="H17" s="378">
        <v>798.1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4</v>
      </c>
      <c r="D18" s="378">
        <v>2</v>
      </c>
      <c r="E18" s="378">
        <v>5</v>
      </c>
      <c r="F18" s="378">
        <v>56</v>
      </c>
      <c r="G18" s="378">
        <v>56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4</v>
      </c>
      <c r="D19" s="378">
        <v>2</v>
      </c>
      <c r="E19" s="378">
        <v>6</v>
      </c>
      <c r="F19" s="378">
        <v>4394974</v>
      </c>
      <c r="G19" s="378">
        <v>11200</v>
      </c>
      <c r="H19" s="378">
        <v>2421201</v>
      </c>
      <c r="I19" s="378">
        <v>0</v>
      </c>
      <c r="J19" s="378">
        <v>0</v>
      </c>
      <c r="K19" s="378">
        <v>1573653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29132</v>
      </c>
      <c r="AE19" s="378">
        <v>0</v>
      </c>
      <c r="AF19" s="378">
        <v>89641</v>
      </c>
      <c r="AG19" s="378">
        <v>0</v>
      </c>
      <c r="AH19" s="378">
        <v>0</v>
      </c>
      <c r="AI19" s="378">
        <v>181969</v>
      </c>
      <c r="AJ19" s="378">
        <v>0</v>
      </c>
      <c r="AK19" s="378">
        <v>0</v>
      </c>
      <c r="AL19" s="378">
        <v>0</v>
      </c>
      <c r="AM19" s="378">
        <v>0</v>
      </c>
      <c r="AN19" s="378">
        <v>88178</v>
      </c>
      <c r="AO19" s="378">
        <v>0</v>
      </c>
    </row>
    <row r="20" spans="3:41" x14ac:dyDescent="0.3">
      <c r="C20" s="378">
        <v>4</v>
      </c>
      <c r="D20" s="378">
        <v>2</v>
      </c>
      <c r="E20" s="378">
        <v>9</v>
      </c>
      <c r="F20" s="378">
        <v>31933</v>
      </c>
      <c r="G20" s="378">
        <v>0</v>
      </c>
      <c r="H20" s="378">
        <v>933</v>
      </c>
      <c r="I20" s="378">
        <v>0</v>
      </c>
      <c r="J20" s="378">
        <v>0</v>
      </c>
      <c r="K20" s="378">
        <v>29000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2000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</row>
    <row r="21" spans="3:41" x14ac:dyDescent="0.3">
      <c r="C21" s="378">
        <v>4</v>
      </c>
      <c r="D21" s="378">
        <v>2</v>
      </c>
      <c r="E21" s="378">
        <v>11</v>
      </c>
      <c r="F21" s="378">
        <v>13793.216922728861</v>
      </c>
      <c r="G21" s="378">
        <v>0</v>
      </c>
      <c r="H21" s="378">
        <v>7126.5502560621944</v>
      </c>
      <c r="I21" s="378">
        <v>0</v>
      </c>
      <c r="J21" s="378">
        <v>0</v>
      </c>
      <c r="K21" s="378">
        <v>6666.666666666667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4</v>
      </c>
      <c r="D22" s="378">
        <v>3</v>
      </c>
      <c r="E22" s="378">
        <v>1</v>
      </c>
      <c r="F22" s="378">
        <v>111.3</v>
      </c>
      <c r="G22" s="378">
        <v>0</v>
      </c>
      <c r="H22" s="378">
        <v>25.2</v>
      </c>
      <c r="I22" s="378">
        <v>0</v>
      </c>
      <c r="J22" s="378">
        <v>0</v>
      </c>
      <c r="K22" s="378">
        <v>63.6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3</v>
      </c>
      <c r="AE22" s="378">
        <v>0</v>
      </c>
      <c r="AF22" s="378">
        <v>5</v>
      </c>
      <c r="AG22" s="378">
        <v>0</v>
      </c>
      <c r="AH22" s="378">
        <v>0</v>
      </c>
      <c r="AI22" s="378">
        <v>10.5</v>
      </c>
      <c r="AJ22" s="378">
        <v>0</v>
      </c>
      <c r="AK22" s="378">
        <v>0</v>
      </c>
      <c r="AL22" s="378">
        <v>0</v>
      </c>
      <c r="AM22" s="378">
        <v>0</v>
      </c>
      <c r="AN22" s="378">
        <v>4</v>
      </c>
      <c r="AO22" s="378">
        <v>0</v>
      </c>
    </row>
    <row r="23" spans="3:41" x14ac:dyDescent="0.3">
      <c r="C23" s="378">
        <v>4</v>
      </c>
      <c r="D23" s="378">
        <v>3</v>
      </c>
      <c r="E23" s="378">
        <v>2</v>
      </c>
      <c r="F23" s="378">
        <v>17337.400000000001</v>
      </c>
      <c r="G23" s="378">
        <v>0</v>
      </c>
      <c r="H23" s="378">
        <v>4094.8</v>
      </c>
      <c r="I23" s="378">
        <v>0</v>
      </c>
      <c r="J23" s="378">
        <v>0</v>
      </c>
      <c r="K23" s="378">
        <v>9636.1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462.5</v>
      </c>
      <c r="AE23" s="378">
        <v>0</v>
      </c>
      <c r="AF23" s="378">
        <v>784.5</v>
      </c>
      <c r="AG23" s="378">
        <v>0</v>
      </c>
      <c r="AH23" s="378">
        <v>0</v>
      </c>
      <c r="AI23" s="378">
        <v>1655.5</v>
      </c>
      <c r="AJ23" s="378">
        <v>0</v>
      </c>
      <c r="AK23" s="378">
        <v>0</v>
      </c>
      <c r="AL23" s="378">
        <v>0</v>
      </c>
      <c r="AM23" s="378">
        <v>0</v>
      </c>
      <c r="AN23" s="378">
        <v>704</v>
      </c>
      <c r="AO23" s="378">
        <v>0</v>
      </c>
    </row>
    <row r="24" spans="3:41" x14ac:dyDescent="0.3">
      <c r="C24" s="378">
        <v>4</v>
      </c>
      <c r="D24" s="378">
        <v>3</v>
      </c>
      <c r="E24" s="378">
        <v>3</v>
      </c>
      <c r="F24" s="378">
        <v>205.9</v>
      </c>
      <c r="G24" s="378">
        <v>0</v>
      </c>
      <c r="H24" s="378">
        <v>205.9</v>
      </c>
      <c r="I24" s="378">
        <v>0</v>
      </c>
      <c r="J24" s="378">
        <v>0</v>
      </c>
      <c r="K24" s="378">
        <v>0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4</v>
      </c>
      <c r="D25" s="378">
        <v>3</v>
      </c>
      <c r="E25" s="378">
        <v>4</v>
      </c>
      <c r="F25" s="378">
        <v>821.4</v>
      </c>
      <c r="G25" s="378">
        <v>0</v>
      </c>
      <c r="H25" s="378">
        <v>815.9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5.5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</row>
    <row r="26" spans="3:41" x14ac:dyDescent="0.3">
      <c r="C26" s="378">
        <v>4</v>
      </c>
      <c r="D26" s="378">
        <v>3</v>
      </c>
      <c r="E26" s="378">
        <v>5</v>
      </c>
      <c r="F26" s="378">
        <v>54</v>
      </c>
      <c r="G26" s="378">
        <v>54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</row>
    <row r="27" spans="3:41" x14ac:dyDescent="0.3">
      <c r="C27" s="378">
        <v>4</v>
      </c>
      <c r="D27" s="378">
        <v>3</v>
      </c>
      <c r="E27" s="378">
        <v>6</v>
      </c>
      <c r="F27" s="378">
        <v>4637640</v>
      </c>
      <c r="G27" s="378">
        <v>10800</v>
      </c>
      <c r="H27" s="378">
        <v>2505851</v>
      </c>
      <c r="I27" s="378">
        <v>0</v>
      </c>
      <c r="J27" s="378">
        <v>0</v>
      </c>
      <c r="K27" s="378">
        <v>1715957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47159</v>
      </c>
      <c r="AE27" s="378">
        <v>0</v>
      </c>
      <c r="AF27" s="378">
        <v>88351</v>
      </c>
      <c r="AG27" s="378">
        <v>0</v>
      </c>
      <c r="AH27" s="378">
        <v>0</v>
      </c>
      <c r="AI27" s="378">
        <v>182597</v>
      </c>
      <c r="AJ27" s="378">
        <v>0</v>
      </c>
      <c r="AK27" s="378">
        <v>0</v>
      </c>
      <c r="AL27" s="378">
        <v>0</v>
      </c>
      <c r="AM27" s="378">
        <v>0</v>
      </c>
      <c r="AN27" s="378">
        <v>86925</v>
      </c>
      <c r="AO27" s="378">
        <v>0</v>
      </c>
    </row>
    <row r="28" spans="3:41" x14ac:dyDescent="0.3">
      <c r="C28" s="378">
        <v>4</v>
      </c>
      <c r="D28" s="378">
        <v>3</v>
      </c>
      <c r="E28" s="378">
        <v>9</v>
      </c>
      <c r="F28" s="378">
        <v>75877</v>
      </c>
      <c r="G28" s="378">
        <v>0</v>
      </c>
      <c r="H28" s="378">
        <v>68437</v>
      </c>
      <c r="I28" s="378">
        <v>0</v>
      </c>
      <c r="J28" s="378">
        <v>0</v>
      </c>
      <c r="K28" s="378">
        <v>5440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2000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4</v>
      </c>
      <c r="D29" s="378">
        <v>3</v>
      </c>
      <c r="E29" s="378">
        <v>10</v>
      </c>
      <c r="F29" s="378">
        <v>10600</v>
      </c>
      <c r="G29" s="378">
        <v>0</v>
      </c>
      <c r="H29" s="378">
        <v>10600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4</v>
      </c>
      <c r="D30" s="378">
        <v>3</v>
      </c>
      <c r="E30" s="378">
        <v>11</v>
      </c>
      <c r="F30" s="378">
        <v>13793.216922728861</v>
      </c>
      <c r="G30" s="378">
        <v>0</v>
      </c>
      <c r="H30" s="378">
        <v>7126.5502560621944</v>
      </c>
      <c r="I30" s="378">
        <v>0</v>
      </c>
      <c r="J30" s="378">
        <v>0</v>
      </c>
      <c r="K30" s="378">
        <v>6666.666666666667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</row>
    <row r="31" spans="3:41" x14ac:dyDescent="0.3">
      <c r="C31" s="378">
        <v>4</v>
      </c>
      <c r="D31" s="378">
        <v>4</v>
      </c>
      <c r="E31" s="378">
        <v>1</v>
      </c>
      <c r="F31" s="378">
        <v>111.3</v>
      </c>
      <c r="G31" s="378">
        <v>0</v>
      </c>
      <c r="H31" s="378">
        <v>25.2</v>
      </c>
      <c r="I31" s="378">
        <v>0</v>
      </c>
      <c r="J31" s="378">
        <v>0</v>
      </c>
      <c r="K31" s="378">
        <v>63.6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3</v>
      </c>
      <c r="AE31" s="378">
        <v>0</v>
      </c>
      <c r="AF31" s="378">
        <v>5</v>
      </c>
      <c r="AG31" s="378">
        <v>0</v>
      </c>
      <c r="AH31" s="378">
        <v>0</v>
      </c>
      <c r="AI31" s="378">
        <v>10.5</v>
      </c>
      <c r="AJ31" s="378">
        <v>0</v>
      </c>
      <c r="AK31" s="378">
        <v>0</v>
      </c>
      <c r="AL31" s="378">
        <v>0</v>
      </c>
      <c r="AM31" s="378">
        <v>0</v>
      </c>
      <c r="AN31" s="378">
        <v>4</v>
      </c>
      <c r="AO31" s="378">
        <v>0</v>
      </c>
    </row>
    <row r="32" spans="3:41" x14ac:dyDescent="0.3">
      <c r="C32" s="378">
        <v>4</v>
      </c>
      <c r="D32" s="378">
        <v>4</v>
      </c>
      <c r="E32" s="378">
        <v>2</v>
      </c>
      <c r="F32" s="378">
        <v>17021.25</v>
      </c>
      <c r="G32" s="378">
        <v>0</v>
      </c>
      <c r="H32" s="378">
        <v>4206</v>
      </c>
      <c r="I32" s="378">
        <v>0</v>
      </c>
      <c r="J32" s="378">
        <v>0</v>
      </c>
      <c r="K32" s="378">
        <v>9401.75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516</v>
      </c>
      <c r="AE32" s="378">
        <v>0</v>
      </c>
      <c r="AF32" s="378">
        <v>638.25</v>
      </c>
      <c r="AG32" s="378">
        <v>0</v>
      </c>
      <c r="AH32" s="378">
        <v>0</v>
      </c>
      <c r="AI32" s="378">
        <v>1571.25</v>
      </c>
      <c r="AJ32" s="378">
        <v>0</v>
      </c>
      <c r="AK32" s="378">
        <v>0</v>
      </c>
      <c r="AL32" s="378">
        <v>0</v>
      </c>
      <c r="AM32" s="378">
        <v>0</v>
      </c>
      <c r="AN32" s="378">
        <v>688</v>
      </c>
      <c r="AO32" s="378">
        <v>0</v>
      </c>
    </row>
    <row r="33" spans="3:41" x14ac:dyDescent="0.3">
      <c r="C33" s="378">
        <v>4</v>
      </c>
      <c r="D33" s="378">
        <v>4</v>
      </c>
      <c r="E33" s="378">
        <v>3</v>
      </c>
      <c r="F33" s="378">
        <v>223.9</v>
      </c>
      <c r="G33" s="378">
        <v>0</v>
      </c>
      <c r="H33" s="378">
        <v>213.9</v>
      </c>
      <c r="I33" s="378">
        <v>0</v>
      </c>
      <c r="J33" s="378">
        <v>0</v>
      </c>
      <c r="K33" s="378">
        <v>10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4</v>
      </c>
      <c r="D34" s="378">
        <v>4</v>
      </c>
      <c r="E34" s="378">
        <v>4</v>
      </c>
      <c r="F34" s="378">
        <v>831.1</v>
      </c>
      <c r="G34" s="378">
        <v>0</v>
      </c>
      <c r="H34" s="378">
        <v>799.6</v>
      </c>
      <c r="I34" s="378">
        <v>0</v>
      </c>
      <c r="J34" s="378">
        <v>0</v>
      </c>
      <c r="K34" s="378">
        <v>31.5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4</v>
      </c>
      <c r="D35" s="378">
        <v>4</v>
      </c>
      <c r="E35" s="378">
        <v>5</v>
      </c>
      <c r="F35" s="378">
        <v>54</v>
      </c>
      <c r="G35" s="378">
        <v>54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</row>
    <row r="36" spans="3:41" x14ac:dyDescent="0.3">
      <c r="C36" s="378">
        <v>4</v>
      </c>
      <c r="D36" s="378">
        <v>4</v>
      </c>
      <c r="E36" s="378">
        <v>6</v>
      </c>
      <c r="F36" s="378">
        <v>4519413</v>
      </c>
      <c r="G36" s="378">
        <v>10800</v>
      </c>
      <c r="H36" s="378">
        <v>2381711</v>
      </c>
      <c r="I36" s="378">
        <v>0</v>
      </c>
      <c r="J36" s="378">
        <v>0</v>
      </c>
      <c r="K36" s="378">
        <v>1729854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44285</v>
      </c>
      <c r="AE36" s="378">
        <v>0</v>
      </c>
      <c r="AF36" s="378">
        <v>78594</v>
      </c>
      <c r="AG36" s="378">
        <v>0</v>
      </c>
      <c r="AH36" s="378">
        <v>0</v>
      </c>
      <c r="AI36" s="378">
        <v>187052</v>
      </c>
      <c r="AJ36" s="378">
        <v>0</v>
      </c>
      <c r="AK36" s="378">
        <v>0</v>
      </c>
      <c r="AL36" s="378">
        <v>0</v>
      </c>
      <c r="AM36" s="378">
        <v>0</v>
      </c>
      <c r="AN36" s="378">
        <v>87117</v>
      </c>
      <c r="AO36" s="378">
        <v>0</v>
      </c>
    </row>
    <row r="37" spans="3:41" x14ac:dyDescent="0.3">
      <c r="C37" s="378">
        <v>4</v>
      </c>
      <c r="D37" s="378">
        <v>4</v>
      </c>
      <c r="E37" s="378">
        <v>7</v>
      </c>
      <c r="F37" s="378">
        <v>194170</v>
      </c>
      <c r="G37" s="378">
        <v>0</v>
      </c>
      <c r="H37" s="378">
        <v>194170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4</v>
      </c>
      <c r="D38" s="378">
        <v>4</v>
      </c>
      <c r="E38" s="378">
        <v>9</v>
      </c>
      <c r="F38" s="378">
        <v>194170</v>
      </c>
      <c r="G38" s="378">
        <v>0</v>
      </c>
      <c r="H38" s="378">
        <v>194170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4</v>
      </c>
      <c r="D39" s="378">
        <v>4</v>
      </c>
      <c r="E39" s="378">
        <v>10</v>
      </c>
      <c r="F39" s="378">
        <v>9765</v>
      </c>
      <c r="G39" s="378">
        <v>0</v>
      </c>
      <c r="H39" s="378">
        <v>5800</v>
      </c>
      <c r="I39" s="378">
        <v>0</v>
      </c>
      <c r="J39" s="378">
        <v>0</v>
      </c>
      <c r="K39" s="378">
        <v>3965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4</v>
      </c>
      <c r="D40" s="378">
        <v>4</v>
      </c>
      <c r="E40" s="378">
        <v>11</v>
      </c>
      <c r="F40" s="378">
        <v>13793.216922728861</v>
      </c>
      <c r="G40" s="378">
        <v>0</v>
      </c>
      <c r="H40" s="378">
        <v>7126.5502560621944</v>
      </c>
      <c r="I40" s="378">
        <v>0</v>
      </c>
      <c r="J40" s="378">
        <v>0</v>
      </c>
      <c r="K40" s="378">
        <v>6666.666666666667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4</v>
      </c>
      <c r="D41" s="378">
        <v>5</v>
      </c>
      <c r="E41" s="378">
        <v>1</v>
      </c>
      <c r="F41" s="378">
        <v>106.8</v>
      </c>
      <c r="G41" s="378">
        <v>0</v>
      </c>
      <c r="H41" s="378">
        <v>25.2</v>
      </c>
      <c r="I41" s="378">
        <v>0</v>
      </c>
      <c r="J41" s="378">
        <v>0</v>
      </c>
      <c r="K41" s="378">
        <v>59.1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3</v>
      </c>
      <c r="AE41" s="378">
        <v>0</v>
      </c>
      <c r="AF41" s="378">
        <v>5</v>
      </c>
      <c r="AG41" s="378">
        <v>0</v>
      </c>
      <c r="AH41" s="378">
        <v>0</v>
      </c>
      <c r="AI41" s="378">
        <v>10.5</v>
      </c>
      <c r="AJ41" s="378">
        <v>0</v>
      </c>
      <c r="AK41" s="378">
        <v>0</v>
      </c>
      <c r="AL41" s="378">
        <v>0</v>
      </c>
      <c r="AM41" s="378">
        <v>0</v>
      </c>
      <c r="AN41" s="378">
        <v>4</v>
      </c>
      <c r="AO41" s="378">
        <v>0</v>
      </c>
    </row>
    <row r="42" spans="3:41" x14ac:dyDescent="0.3">
      <c r="C42" s="378">
        <v>4</v>
      </c>
      <c r="D42" s="378">
        <v>5</v>
      </c>
      <c r="E42" s="378">
        <v>2</v>
      </c>
      <c r="F42" s="378">
        <v>15869.5</v>
      </c>
      <c r="G42" s="378">
        <v>0</v>
      </c>
      <c r="H42" s="378">
        <v>3938</v>
      </c>
      <c r="I42" s="378">
        <v>0</v>
      </c>
      <c r="J42" s="378">
        <v>0</v>
      </c>
      <c r="K42" s="378">
        <v>8630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346</v>
      </c>
      <c r="AE42" s="378">
        <v>0</v>
      </c>
      <c r="AF42" s="378">
        <v>710.75</v>
      </c>
      <c r="AG42" s="378">
        <v>0</v>
      </c>
      <c r="AH42" s="378">
        <v>0</v>
      </c>
      <c r="AI42" s="378">
        <v>1572.75</v>
      </c>
      <c r="AJ42" s="378">
        <v>0</v>
      </c>
      <c r="AK42" s="378">
        <v>0</v>
      </c>
      <c r="AL42" s="378">
        <v>0</v>
      </c>
      <c r="AM42" s="378">
        <v>0</v>
      </c>
      <c r="AN42" s="378">
        <v>672</v>
      </c>
      <c r="AO42" s="378">
        <v>0</v>
      </c>
    </row>
    <row r="43" spans="3:41" x14ac:dyDescent="0.3">
      <c r="C43" s="378">
        <v>4</v>
      </c>
      <c r="D43" s="378">
        <v>5</v>
      </c>
      <c r="E43" s="378">
        <v>3</v>
      </c>
      <c r="F43" s="378">
        <v>229.5</v>
      </c>
      <c r="G43" s="378">
        <v>0</v>
      </c>
      <c r="H43" s="378">
        <v>199.5</v>
      </c>
      <c r="I43" s="378">
        <v>0</v>
      </c>
      <c r="J43" s="378">
        <v>0</v>
      </c>
      <c r="K43" s="378">
        <v>30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4</v>
      </c>
      <c r="D44" s="378">
        <v>5</v>
      </c>
      <c r="E44" s="378">
        <v>4</v>
      </c>
      <c r="F44" s="378">
        <v>943</v>
      </c>
      <c r="G44" s="378">
        <v>0</v>
      </c>
      <c r="H44" s="378">
        <v>768</v>
      </c>
      <c r="I44" s="378">
        <v>0</v>
      </c>
      <c r="J44" s="378">
        <v>0</v>
      </c>
      <c r="K44" s="378">
        <v>175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4</v>
      </c>
      <c r="D45" s="378">
        <v>5</v>
      </c>
      <c r="E45" s="378">
        <v>5</v>
      </c>
      <c r="F45" s="378">
        <v>54</v>
      </c>
      <c r="G45" s="378">
        <v>54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</row>
    <row r="46" spans="3:41" x14ac:dyDescent="0.3">
      <c r="C46" s="378">
        <v>4</v>
      </c>
      <c r="D46" s="378">
        <v>5</v>
      </c>
      <c r="E46" s="378">
        <v>6</v>
      </c>
      <c r="F46" s="378">
        <v>4630597</v>
      </c>
      <c r="G46" s="378">
        <v>10800</v>
      </c>
      <c r="H46" s="378">
        <v>2369258</v>
      </c>
      <c r="I46" s="378">
        <v>0</v>
      </c>
      <c r="J46" s="378">
        <v>0</v>
      </c>
      <c r="K46" s="378">
        <v>1844057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37599</v>
      </c>
      <c r="AE46" s="378">
        <v>0</v>
      </c>
      <c r="AF46" s="378">
        <v>83097</v>
      </c>
      <c r="AG46" s="378">
        <v>0</v>
      </c>
      <c r="AH46" s="378">
        <v>0</v>
      </c>
      <c r="AI46" s="378">
        <v>198861</v>
      </c>
      <c r="AJ46" s="378">
        <v>0</v>
      </c>
      <c r="AK46" s="378">
        <v>0</v>
      </c>
      <c r="AL46" s="378">
        <v>0</v>
      </c>
      <c r="AM46" s="378">
        <v>0</v>
      </c>
      <c r="AN46" s="378">
        <v>86925</v>
      </c>
      <c r="AO46" s="378">
        <v>0</v>
      </c>
    </row>
    <row r="47" spans="3:41" x14ac:dyDescent="0.3">
      <c r="C47" s="378">
        <v>4</v>
      </c>
      <c r="D47" s="378">
        <v>5</v>
      </c>
      <c r="E47" s="378">
        <v>9</v>
      </c>
      <c r="F47" s="378">
        <v>15560</v>
      </c>
      <c r="G47" s="378">
        <v>0</v>
      </c>
      <c r="H47" s="378">
        <v>0</v>
      </c>
      <c r="I47" s="378">
        <v>0</v>
      </c>
      <c r="J47" s="378">
        <v>0</v>
      </c>
      <c r="K47" s="378">
        <v>7560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2000</v>
      </c>
      <c r="AE47" s="378">
        <v>0</v>
      </c>
      <c r="AF47" s="378">
        <v>2000</v>
      </c>
      <c r="AG47" s="378">
        <v>0</v>
      </c>
      <c r="AH47" s="378">
        <v>0</v>
      </c>
      <c r="AI47" s="378">
        <v>4000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4</v>
      </c>
      <c r="D48" s="378">
        <v>5</v>
      </c>
      <c r="E48" s="378">
        <v>11</v>
      </c>
      <c r="F48" s="378">
        <v>13793.216922728861</v>
      </c>
      <c r="G48" s="378">
        <v>0</v>
      </c>
      <c r="H48" s="378">
        <v>7126.5502560621944</v>
      </c>
      <c r="I48" s="378">
        <v>0</v>
      </c>
      <c r="J48" s="378">
        <v>0</v>
      </c>
      <c r="K48" s="378">
        <v>6666.666666666667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4</v>
      </c>
      <c r="D49" s="378">
        <v>6</v>
      </c>
      <c r="E49" s="378">
        <v>1</v>
      </c>
      <c r="F49" s="378">
        <v>106.8</v>
      </c>
      <c r="G49" s="378">
        <v>0</v>
      </c>
      <c r="H49" s="378">
        <v>25.2</v>
      </c>
      <c r="I49" s="378">
        <v>0</v>
      </c>
      <c r="J49" s="378">
        <v>0</v>
      </c>
      <c r="K49" s="378">
        <v>59.1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3</v>
      </c>
      <c r="AE49" s="378">
        <v>0</v>
      </c>
      <c r="AF49" s="378">
        <v>5</v>
      </c>
      <c r="AG49" s="378">
        <v>0</v>
      </c>
      <c r="AH49" s="378">
        <v>0</v>
      </c>
      <c r="AI49" s="378">
        <v>10.5</v>
      </c>
      <c r="AJ49" s="378">
        <v>0</v>
      </c>
      <c r="AK49" s="378">
        <v>0</v>
      </c>
      <c r="AL49" s="378">
        <v>0</v>
      </c>
      <c r="AM49" s="378">
        <v>0</v>
      </c>
      <c r="AN49" s="378">
        <v>4</v>
      </c>
      <c r="AO49" s="378">
        <v>0</v>
      </c>
    </row>
    <row r="50" spans="3:41" x14ac:dyDescent="0.3">
      <c r="C50" s="378">
        <v>4</v>
      </c>
      <c r="D50" s="378">
        <v>6</v>
      </c>
      <c r="E50" s="378">
        <v>2</v>
      </c>
      <c r="F50" s="378">
        <v>15754</v>
      </c>
      <c r="G50" s="378">
        <v>0</v>
      </c>
      <c r="H50" s="378">
        <v>3962</v>
      </c>
      <c r="I50" s="378">
        <v>0</v>
      </c>
      <c r="J50" s="378">
        <v>0</v>
      </c>
      <c r="K50" s="378">
        <v>8310.5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512</v>
      </c>
      <c r="AE50" s="378">
        <v>0</v>
      </c>
      <c r="AF50" s="378">
        <v>743.5</v>
      </c>
      <c r="AG50" s="378">
        <v>0</v>
      </c>
      <c r="AH50" s="378">
        <v>0</v>
      </c>
      <c r="AI50" s="378">
        <v>1538</v>
      </c>
      <c r="AJ50" s="378">
        <v>0</v>
      </c>
      <c r="AK50" s="378">
        <v>0</v>
      </c>
      <c r="AL50" s="378">
        <v>0</v>
      </c>
      <c r="AM50" s="378">
        <v>0</v>
      </c>
      <c r="AN50" s="378">
        <v>688</v>
      </c>
      <c r="AO50" s="378">
        <v>0</v>
      </c>
    </row>
    <row r="51" spans="3:41" x14ac:dyDescent="0.3">
      <c r="C51" s="378">
        <v>4</v>
      </c>
      <c r="D51" s="378">
        <v>6</v>
      </c>
      <c r="E51" s="378">
        <v>3</v>
      </c>
      <c r="F51" s="378">
        <v>228.6</v>
      </c>
      <c r="G51" s="378">
        <v>0</v>
      </c>
      <c r="H51" s="378">
        <v>228.6</v>
      </c>
      <c r="I51" s="378">
        <v>0</v>
      </c>
      <c r="J51" s="378">
        <v>0</v>
      </c>
      <c r="K51" s="378">
        <v>0</v>
      </c>
      <c r="L51" s="378">
        <v>0</v>
      </c>
      <c r="M51" s="378">
        <v>0</v>
      </c>
      <c r="N51" s="378">
        <v>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4</v>
      </c>
      <c r="D52" s="378">
        <v>6</v>
      </c>
      <c r="E52" s="378">
        <v>4</v>
      </c>
      <c r="F52" s="378">
        <v>1043.7</v>
      </c>
      <c r="G52" s="378">
        <v>0</v>
      </c>
      <c r="H52" s="378">
        <v>718.7</v>
      </c>
      <c r="I52" s="378">
        <v>0</v>
      </c>
      <c r="J52" s="378">
        <v>0</v>
      </c>
      <c r="K52" s="378">
        <v>310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15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</row>
    <row r="53" spans="3:41" x14ac:dyDescent="0.3">
      <c r="C53" s="378">
        <v>4</v>
      </c>
      <c r="D53" s="378">
        <v>6</v>
      </c>
      <c r="E53" s="378">
        <v>5</v>
      </c>
      <c r="F53" s="378">
        <v>54</v>
      </c>
      <c r="G53" s="378">
        <v>54</v>
      </c>
      <c r="H53" s="378">
        <v>0</v>
      </c>
      <c r="I53" s="378">
        <v>0</v>
      </c>
      <c r="J53" s="378">
        <v>0</v>
      </c>
      <c r="K53" s="378">
        <v>0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4</v>
      </c>
      <c r="D54" s="378">
        <v>6</v>
      </c>
      <c r="E54" s="378">
        <v>6</v>
      </c>
      <c r="F54" s="378">
        <v>4400349</v>
      </c>
      <c r="G54" s="378">
        <v>10800</v>
      </c>
      <c r="H54" s="378">
        <v>2220474</v>
      </c>
      <c r="I54" s="378">
        <v>0</v>
      </c>
      <c r="J54" s="378">
        <v>0</v>
      </c>
      <c r="K54" s="378">
        <v>1761424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45810</v>
      </c>
      <c r="AE54" s="378">
        <v>0</v>
      </c>
      <c r="AF54" s="378">
        <v>94050</v>
      </c>
      <c r="AG54" s="378">
        <v>0</v>
      </c>
      <c r="AH54" s="378">
        <v>0</v>
      </c>
      <c r="AI54" s="378">
        <v>180676</v>
      </c>
      <c r="AJ54" s="378">
        <v>0</v>
      </c>
      <c r="AK54" s="378">
        <v>0</v>
      </c>
      <c r="AL54" s="378">
        <v>0</v>
      </c>
      <c r="AM54" s="378">
        <v>0</v>
      </c>
      <c r="AN54" s="378">
        <v>87115</v>
      </c>
      <c r="AO54" s="378">
        <v>0</v>
      </c>
    </row>
    <row r="55" spans="3:41" x14ac:dyDescent="0.3">
      <c r="C55" s="378">
        <v>4</v>
      </c>
      <c r="D55" s="378">
        <v>6</v>
      </c>
      <c r="E55" s="378">
        <v>9</v>
      </c>
      <c r="F55" s="378">
        <v>23452</v>
      </c>
      <c r="G55" s="378">
        <v>0</v>
      </c>
      <c r="H55" s="378">
        <v>15000</v>
      </c>
      <c r="I55" s="378">
        <v>0</v>
      </c>
      <c r="J55" s="378">
        <v>0</v>
      </c>
      <c r="K55" s="378">
        <v>8452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</row>
    <row r="56" spans="3:41" x14ac:dyDescent="0.3">
      <c r="C56" s="378">
        <v>4</v>
      </c>
      <c r="D56" s="378">
        <v>6</v>
      </c>
      <c r="E56" s="378">
        <v>10</v>
      </c>
      <c r="F56" s="378">
        <v>3980</v>
      </c>
      <c r="G56" s="378">
        <v>0</v>
      </c>
      <c r="H56" s="378">
        <v>0</v>
      </c>
      <c r="I56" s="378">
        <v>0</v>
      </c>
      <c r="J56" s="378">
        <v>0</v>
      </c>
      <c r="K56" s="378">
        <v>3980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</row>
    <row r="57" spans="3:41" x14ac:dyDescent="0.3">
      <c r="C57" s="378">
        <v>4</v>
      </c>
      <c r="D57" s="378">
        <v>6</v>
      </c>
      <c r="E57" s="378">
        <v>11</v>
      </c>
      <c r="F57" s="378">
        <v>13793.216922728861</v>
      </c>
      <c r="G57" s="378">
        <v>0</v>
      </c>
      <c r="H57" s="378">
        <v>7126.5502560621944</v>
      </c>
      <c r="I57" s="378">
        <v>0</v>
      </c>
      <c r="J57" s="378">
        <v>0</v>
      </c>
      <c r="K57" s="378">
        <v>6666.666666666667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4</v>
      </c>
      <c r="D58" s="378">
        <v>7</v>
      </c>
      <c r="E58" s="378">
        <v>1</v>
      </c>
      <c r="F58" s="378">
        <v>112.4</v>
      </c>
      <c r="G58" s="378">
        <v>0</v>
      </c>
      <c r="H58" s="378">
        <v>26.8</v>
      </c>
      <c r="I58" s="378">
        <v>0</v>
      </c>
      <c r="J58" s="378">
        <v>0</v>
      </c>
      <c r="K58" s="378">
        <v>63.1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3</v>
      </c>
      <c r="AE58" s="378">
        <v>0</v>
      </c>
      <c r="AF58" s="378">
        <v>5</v>
      </c>
      <c r="AG58" s="378">
        <v>0</v>
      </c>
      <c r="AH58" s="378">
        <v>0</v>
      </c>
      <c r="AI58" s="378">
        <v>10.5</v>
      </c>
      <c r="AJ58" s="378">
        <v>0</v>
      </c>
      <c r="AK58" s="378">
        <v>0</v>
      </c>
      <c r="AL58" s="378">
        <v>0</v>
      </c>
      <c r="AM58" s="378">
        <v>0</v>
      </c>
      <c r="AN58" s="378">
        <v>4</v>
      </c>
      <c r="AO58" s="378">
        <v>0</v>
      </c>
    </row>
    <row r="59" spans="3:41" x14ac:dyDescent="0.3">
      <c r="C59" s="378">
        <v>4</v>
      </c>
      <c r="D59" s="378">
        <v>7</v>
      </c>
      <c r="E59" s="378">
        <v>2</v>
      </c>
      <c r="F59" s="378">
        <v>14129.9</v>
      </c>
      <c r="G59" s="378">
        <v>0</v>
      </c>
      <c r="H59" s="378">
        <v>3708.4</v>
      </c>
      <c r="I59" s="378">
        <v>0</v>
      </c>
      <c r="J59" s="378">
        <v>0</v>
      </c>
      <c r="K59" s="378">
        <v>7582.75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356</v>
      </c>
      <c r="AE59" s="378">
        <v>0</v>
      </c>
      <c r="AF59" s="378">
        <v>693.5</v>
      </c>
      <c r="AG59" s="378">
        <v>0</v>
      </c>
      <c r="AH59" s="378">
        <v>0</v>
      </c>
      <c r="AI59" s="378">
        <v>1237.25</v>
      </c>
      <c r="AJ59" s="378">
        <v>0</v>
      </c>
      <c r="AK59" s="378">
        <v>0</v>
      </c>
      <c r="AL59" s="378">
        <v>0</v>
      </c>
      <c r="AM59" s="378">
        <v>0</v>
      </c>
      <c r="AN59" s="378">
        <v>552</v>
      </c>
      <c r="AO59" s="378">
        <v>0</v>
      </c>
    </row>
    <row r="60" spans="3:41" x14ac:dyDescent="0.3">
      <c r="C60" s="378">
        <v>4</v>
      </c>
      <c r="D60" s="378">
        <v>7</v>
      </c>
      <c r="E60" s="378">
        <v>3</v>
      </c>
      <c r="F60" s="378">
        <v>183.4</v>
      </c>
      <c r="G60" s="378">
        <v>0</v>
      </c>
      <c r="H60" s="378">
        <v>183.4</v>
      </c>
      <c r="I60" s="378">
        <v>0</v>
      </c>
      <c r="J60" s="378">
        <v>0</v>
      </c>
      <c r="K60" s="378">
        <v>0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4</v>
      </c>
      <c r="D61" s="378">
        <v>7</v>
      </c>
      <c r="E61" s="378">
        <v>4</v>
      </c>
      <c r="F61" s="378">
        <v>781.9</v>
      </c>
      <c r="G61" s="378">
        <v>0</v>
      </c>
      <c r="H61" s="378">
        <v>781.9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4</v>
      </c>
      <c r="D62" s="378">
        <v>7</v>
      </c>
      <c r="E62" s="378">
        <v>5</v>
      </c>
      <c r="F62" s="378">
        <v>50</v>
      </c>
      <c r="G62" s="378">
        <v>50</v>
      </c>
      <c r="H62" s="378">
        <v>0</v>
      </c>
      <c r="I62" s="378">
        <v>0</v>
      </c>
      <c r="J62" s="378">
        <v>0</v>
      </c>
      <c r="K62" s="378">
        <v>0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4</v>
      </c>
      <c r="D63" s="378">
        <v>7</v>
      </c>
      <c r="E63" s="378">
        <v>6</v>
      </c>
      <c r="F63" s="378">
        <v>6018285</v>
      </c>
      <c r="G63" s="378">
        <v>10000</v>
      </c>
      <c r="H63" s="378">
        <v>2989835</v>
      </c>
      <c r="I63" s="378">
        <v>0</v>
      </c>
      <c r="J63" s="378">
        <v>0</v>
      </c>
      <c r="K63" s="378">
        <v>2482583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57024</v>
      </c>
      <c r="AE63" s="378">
        <v>0</v>
      </c>
      <c r="AF63" s="378">
        <v>125074</v>
      </c>
      <c r="AG63" s="378">
        <v>0</v>
      </c>
      <c r="AH63" s="378">
        <v>0</v>
      </c>
      <c r="AI63" s="378">
        <v>232856</v>
      </c>
      <c r="AJ63" s="378">
        <v>0</v>
      </c>
      <c r="AK63" s="378">
        <v>0</v>
      </c>
      <c r="AL63" s="378">
        <v>0</v>
      </c>
      <c r="AM63" s="378">
        <v>0</v>
      </c>
      <c r="AN63" s="378">
        <v>120913</v>
      </c>
      <c r="AO63" s="378">
        <v>0</v>
      </c>
    </row>
    <row r="64" spans="3:41" x14ac:dyDescent="0.3">
      <c r="C64" s="378">
        <v>4</v>
      </c>
      <c r="D64" s="378">
        <v>7</v>
      </c>
      <c r="E64" s="378">
        <v>9</v>
      </c>
      <c r="F64" s="378">
        <v>1471607</v>
      </c>
      <c r="G64" s="378">
        <v>0</v>
      </c>
      <c r="H64" s="378">
        <v>684919</v>
      </c>
      <c r="I64" s="378">
        <v>0</v>
      </c>
      <c r="J64" s="378">
        <v>0</v>
      </c>
      <c r="K64" s="378">
        <v>670004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9794</v>
      </c>
      <c r="AE64" s="378">
        <v>0</v>
      </c>
      <c r="AF64" s="378">
        <v>23912</v>
      </c>
      <c r="AG64" s="378">
        <v>0</v>
      </c>
      <c r="AH64" s="378">
        <v>0</v>
      </c>
      <c r="AI64" s="378">
        <v>50270</v>
      </c>
      <c r="AJ64" s="378">
        <v>0</v>
      </c>
      <c r="AK64" s="378">
        <v>0</v>
      </c>
      <c r="AL64" s="378">
        <v>0</v>
      </c>
      <c r="AM64" s="378">
        <v>0</v>
      </c>
      <c r="AN64" s="378">
        <v>32708</v>
      </c>
      <c r="AO64" s="378">
        <v>0</v>
      </c>
    </row>
    <row r="65" spans="3:41" x14ac:dyDescent="0.3">
      <c r="C65" s="378">
        <v>4</v>
      </c>
      <c r="D65" s="378">
        <v>7</v>
      </c>
      <c r="E65" s="378">
        <v>10</v>
      </c>
      <c r="F65" s="378">
        <v>3900</v>
      </c>
      <c r="G65" s="378">
        <v>0</v>
      </c>
      <c r="H65" s="378">
        <v>3900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</row>
    <row r="66" spans="3:41" x14ac:dyDescent="0.3">
      <c r="C66" s="378">
        <v>4</v>
      </c>
      <c r="D66" s="378">
        <v>7</v>
      </c>
      <c r="E66" s="378">
        <v>11</v>
      </c>
      <c r="F66" s="378">
        <v>13793.216922728861</v>
      </c>
      <c r="G66" s="378">
        <v>0</v>
      </c>
      <c r="H66" s="378">
        <v>7126.5502560621944</v>
      </c>
      <c r="I66" s="378">
        <v>0</v>
      </c>
      <c r="J66" s="378">
        <v>0</v>
      </c>
      <c r="K66" s="378">
        <v>6666.666666666667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4</v>
      </c>
      <c r="D67" s="378">
        <v>8</v>
      </c>
      <c r="E67" s="378">
        <v>1</v>
      </c>
      <c r="F67" s="378">
        <v>112.2</v>
      </c>
      <c r="G67" s="378">
        <v>0</v>
      </c>
      <c r="H67" s="378">
        <v>27.6</v>
      </c>
      <c r="I67" s="378">
        <v>0</v>
      </c>
      <c r="J67" s="378">
        <v>0</v>
      </c>
      <c r="K67" s="378">
        <v>62.1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3</v>
      </c>
      <c r="AE67" s="378">
        <v>0</v>
      </c>
      <c r="AF67" s="378">
        <v>5</v>
      </c>
      <c r="AG67" s="378">
        <v>0</v>
      </c>
      <c r="AH67" s="378">
        <v>0</v>
      </c>
      <c r="AI67" s="378">
        <v>10.5</v>
      </c>
      <c r="AJ67" s="378">
        <v>0</v>
      </c>
      <c r="AK67" s="378">
        <v>0</v>
      </c>
      <c r="AL67" s="378">
        <v>0</v>
      </c>
      <c r="AM67" s="378">
        <v>0</v>
      </c>
      <c r="AN67" s="378">
        <v>4</v>
      </c>
      <c r="AO67" s="378">
        <v>0</v>
      </c>
    </row>
    <row r="68" spans="3:41" x14ac:dyDescent="0.3">
      <c r="C68" s="378">
        <v>4</v>
      </c>
      <c r="D68" s="378">
        <v>8</v>
      </c>
      <c r="E68" s="378">
        <v>2</v>
      </c>
      <c r="F68" s="378">
        <v>13544.26</v>
      </c>
      <c r="G68" s="378">
        <v>0</v>
      </c>
      <c r="H68" s="378">
        <v>3254.6</v>
      </c>
      <c r="I68" s="378">
        <v>0</v>
      </c>
      <c r="J68" s="378">
        <v>0</v>
      </c>
      <c r="K68" s="378">
        <v>7491.75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448</v>
      </c>
      <c r="AE68" s="378">
        <v>0</v>
      </c>
      <c r="AF68" s="378">
        <v>510</v>
      </c>
      <c r="AG68" s="378">
        <v>0</v>
      </c>
      <c r="AH68" s="378">
        <v>0</v>
      </c>
      <c r="AI68" s="378">
        <v>1327.91</v>
      </c>
      <c r="AJ68" s="378">
        <v>0</v>
      </c>
      <c r="AK68" s="378">
        <v>0</v>
      </c>
      <c r="AL68" s="378">
        <v>0</v>
      </c>
      <c r="AM68" s="378">
        <v>0</v>
      </c>
      <c r="AN68" s="378">
        <v>512</v>
      </c>
      <c r="AO68" s="378">
        <v>0</v>
      </c>
    </row>
    <row r="69" spans="3:41" x14ac:dyDescent="0.3">
      <c r="C69" s="378">
        <v>4</v>
      </c>
      <c r="D69" s="378">
        <v>8</v>
      </c>
      <c r="E69" s="378">
        <v>3</v>
      </c>
      <c r="F69" s="378">
        <v>193.3</v>
      </c>
      <c r="G69" s="378">
        <v>0</v>
      </c>
      <c r="H69" s="378">
        <v>153.30000000000001</v>
      </c>
      <c r="I69" s="378">
        <v>0</v>
      </c>
      <c r="J69" s="378">
        <v>0</v>
      </c>
      <c r="K69" s="378">
        <v>40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4</v>
      </c>
      <c r="D70" s="378">
        <v>8</v>
      </c>
      <c r="E70" s="378">
        <v>4</v>
      </c>
      <c r="F70" s="378">
        <v>790</v>
      </c>
      <c r="G70" s="378">
        <v>0</v>
      </c>
      <c r="H70" s="378">
        <v>770</v>
      </c>
      <c r="I70" s="378">
        <v>0</v>
      </c>
      <c r="J70" s="378">
        <v>0</v>
      </c>
      <c r="K70" s="378">
        <v>20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4</v>
      </c>
      <c r="D71" s="378">
        <v>8</v>
      </c>
      <c r="E71" s="378">
        <v>5</v>
      </c>
      <c r="F71" s="378">
        <v>56</v>
      </c>
      <c r="G71" s="378">
        <v>56</v>
      </c>
      <c r="H71" s="378">
        <v>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4</v>
      </c>
      <c r="D72" s="378">
        <v>8</v>
      </c>
      <c r="E72" s="378">
        <v>6</v>
      </c>
      <c r="F72" s="378">
        <v>4557060</v>
      </c>
      <c r="G72" s="378">
        <v>11200</v>
      </c>
      <c r="H72" s="378">
        <v>2359164</v>
      </c>
      <c r="I72" s="378">
        <v>0</v>
      </c>
      <c r="J72" s="378">
        <v>0</v>
      </c>
      <c r="K72" s="378">
        <v>1778094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48035</v>
      </c>
      <c r="AE72" s="378">
        <v>0</v>
      </c>
      <c r="AF72" s="378">
        <v>97560</v>
      </c>
      <c r="AG72" s="378">
        <v>0</v>
      </c>
      <c r="AH72" s="378">
        <v>0</v>
      </c>
      <c r="AI72" s="378">
        <v>176725</v>
      </c>
      <c r="AJ72" s="378">
        <v>0</v>
      </c>
      <c r="AK72" s="378">
        <v>0</v>
      </c>
      <c r="AL72" s="378">
        <v>0</v>
      </c>
      <c r="AM72" s="378">
        <v>0</v>
      </c>
      <c r="AN72" s="378">
        <v>86282</v>
      </c>
      <c r="AO72" s="378">
        <v>0</v>
      </c>
    </row>
    <row r="73" spans="3:41" x14ac:dyDescent="0.3">
      <c r="C73" s="378">
        <v>4</v>
      </c>
      <c r="D73" s="378">
        <v>8</v>
      </c>
      <c r="E73" s="378">
        <v>9</v>
      </c>
      <c r="F73" s="378">
        <v>73937</v>
      </c>
      <c r="G73" s="378">
        <v>0</v>
      </c>
      <c r="H73" s="378">
        <v>49841</v>
      </c>
      <c r="I73" s="378">
        <v>0</v>
      </c>
      <c r="J73" s="378">
        <v>0</v>
      </c>
      <c r="K73" s="378">
        <v>16096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2000</v>
      </c>
      <c r="AE73" s="378">
        <v>0</v>
      </c>
      <c r="AF73" s="378">
        <v>4000</v>
      </c>
      <c r="AG73" s="378">
        <v>0</v>
      </c>
      <c r="AH73" s="378">
        <v>0</v>
      </c>
      <c r="AI73" s="378">
        <v>2000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</row>
    <row r="74" spans="3:41" x14ac:dyDescent="0.3">
      <c r="C74" s="378">
        <v>4</v>
      </c>
      <c r="D74" s="378">
        <v>8</v>
      </c>
      <c r="E74" s="378">
        <v>11</v>
      </c>
      <c r="F74" s="378">
        <v>13793.216922728861</v>
      </c>
      <c r="G74" s="378">
        <v>0</v>
      </c>
      <c r="H74" s="378">
        <v>7126.5502560621944</v>
      </c>
      <c r="I74" s="378">
        <v>0</v>
      </c>
      <c r="J74" s="378">
        <v>0</v>
      </c>
      <c r="K74" s="378">
        <v>6666.666666666667</v>
      </c>
      <c r="L74" s="378">
        <v>0</v>
      </c>
      <c r="M74" s="378">
        <v>0</v>
      </c>
      <c r="N74" s="378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0</v>
      </c>
      <c r="AN74" s="378">
        <v>0</v>
      </c>
      <c r="AO74" s="378">
        <v>0</v>
      </c>
    </row>
    <row r="75" spans="3:41" x14ac:dyDescent="0.3">
      <c r="C75" s="378">
        <v>4</v>
      </c>
      <c r="D75" s="378">
        <v>9</v>
      </c>
      <c r="E75" s="378">
        <v>1</v>
      </c>
      <c r="F75" s="378">
        <v>110.35</v>
      </c>
      <c r="G75" s="378">
        <v>0</v>
      </c>
      <c r="H75" s="378">
        <v>28.25</v>
      </c>
      <c r="I75" s="378">
        <v>0</v>
      </c>
      <c r="J75" s="378">
        <v>0</v>
      </c>
      <c r="K75" s="378">
        <v>59.6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4</v>
      </c>
      <c r="AE75" s="378">
        <v>0</v>
      </c>
      <c r="AF75" s="378">
        <v>5</v>
      </c>
      <c r="AG75" s="378">
        <v>0</v>
      </c>
      <c r="AH75" s="378">
        <v>0</v>
      </c>
      <c r="AI75" s="378">
        <v>9.5</v>
      </c>
      <c r="AJ75" s="378">
        <v>0</v>
      </c>
      <c r="AK75" s="378">
        <v>0</v>
      </c>
      <c r="AL75" s="378">
        <v>0</v>
      </c>
      <c r="AM75" s="378">
        <v>0</v>
      </c>
      <c r="AN75" s="378">
        <v>4</v>
      </c>
      <c r="AO75" s="378">
        <v>0</v>
      </c>
    </row>
    <row r="76" spans="3:41" x14ac:dyDescent="0.3">
      <c r="C76" s="378">
        <v>4</v>
      </c>
      <c r="D76" s="378">
        <v>9</v>
      </c>
      <c r="E76" s="378">
        <v>2</v>
      </c>
      <c r="F76" s="378">
        <v>16372.45</v>
      </c>
      <c r="G76" s="378">
        <v>0</v>
      </c>
      <c r="H76" s="378">
        <v>4437.2</v>
      </c>
      <c r="I76" s="378">
        <v>0</v>
      </c>
      <c r="J76" s="378">
        <v>0</v>
      </c>
      <c r="K76" s="378">
        <v>8607.75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424</v>
      </c>
      <c r="AE76" s="378">
        <v>0</v>
      </c>
      <c r="AF76" s="378">
        <v>830.75</v>
      </c>
      <c r="AG76" s="378">
        <v>0</v>
      </c>
      <c r="AH76" s="378">
        <v>0</v>
      </c>
      <c r="AI76" s="378">
        <v>1384.75</v>
      </c>
      <c r="AJ76" s="378">
        <v>0</v>
      </c>
      <c r="AK76" s="378">
        <v>0</v>
      </c>
      <c r="AL76" s="378">
        <v>0</v>
      </c>
      <c r="AM76" s="378">
        <v>0</v>
      </c>
      <c r="AN76" s="378">
        <v>688</v>
      </c>
      <c r="AO76" s="378">
        <v>0</v>
      </c>
    </row>
    <row r="77" spans="3:41" x14ac:dyDescent="0.3">
      <c r="C77" s="378">
        <v>4</v>
      </c>
      <c r="D77" s="378">
        <v>9</v>
      </c>
      <c r="E77" s="378">
        <v>3</v>
      </c>
      <c r="F77" s="378">
        <v>262.5</v>
      </c>
      <c r="G77" s="378">
        <v>0</v>
      </c>
      <c r="H77" s="378">
        <v>152.5</v>
      </c>
      <c r="I77" s="378">
        <v>0</v>
      </c>
      <c r="J77" s="378">
        <v>0</v>
      </c>
      <c r="K77" s="378">
        <v>110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4</v>
      </c>
      <c r="D78" s="378">
        <v>9</v>
      </c>
      <c r="E78" s="378">
        <v>4</v>
      </c>
      <c r="F78" s="378">
        <v>823.8</v>
      </c>
      <c r="G78" s="378">
        <v>0</v>
      </c>
      <c r="H78" s="378">
        <v>723.8</v>
      </c>
      <c r="I78" s="378">
        <v>0</v>
      </c>
      <c r="J78" s="378">
        <v>0</v>
      </c>
      <c r="K78" s="378">
        <v>100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</row>
    <row r="79" spans="3:41" x14ac:dyDescent="0.3">
      <c r="C79" s="378">
        <v>4</v>
      </c>
      <c r="D79" s="378">
        <v>9</v>
      </c>
      <c r="E79" s="378">
        <v>5</v>
      </c>
      <c r="F79" s="378">
        <v>56</v>
      </c>
      <c r="G79" s="378">
        <v>56</v>
      </c>
      <c r="H79" s="378">
        <v>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4</v>
      </c>
      <c r="D80" s="378">
        <v>9</v>
      </c>
      <c r="E80" s="378">
        <v>6</v>
      </c>
      <c r="F80" s="378">
        <v>4462710</v>
      </c>
      <c r="G80" s="378">
        <v>11200</v>
      </c>
      <c r="H80" s="378">
        <v>2242424</v>
      </c>
      <c r="I80" s="378">
        <v>0</v>
      </c>
      <c r="J80" s="378">
        <v>0</v>
      </c>
      <c r="K80" s="378">
        <v>1800162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53350</v>
      </c>
      <c r="AE80" s="378">
        <v>0</v>
      </c>
      <c r="AF80" s="378">
        <v>95459</v>
      </c>
      <c r="AG80" s="378">
        <v>0</v>
      </c>
      <c r="AH80" s="378">
        <v>0</v>
      </c>
      <c r="AI80" s="378">
        <v>173158</v>
      </c>
      <c r="AJ80" s="378">
        <v>0</v>
      </c>
      <c r="AK80" s="378">
        <v>0</v>
      </c>
      <c r="AL80" s="378">
        <v>0</v>
      </c>
      <c r="AM80" s="378">
        <v>0</v>
      </c>
      <c r="AN80" s="378">
        <v>86957</v>
      </c>
      <c r="AO80" s="378">
        <v>0</v>
      </c>
    </row>
    <row r="81" spans="3:41" x14ac:dyDescent="0.3">
      <c r="C81" s="378">
        <v>4</v>
      </c>
      <c r="D81" s="378">
        <v>9</v>
      </c>
      <c r="E81" s="378">
        <v>10</v>
      </c>
      <c r="F81" s="378">
        <v>6200</v>
      </c>
      <c r="G81" s="378">
        <v>0</v>
      </c>
      <c r="H81" s="378">
        <v>0</v>
      </c>
      <c r="I81" s="378">
        <v>0</v>
      </c>
      <c r="J81" s="378">
        <v>0</v>
      </c>
      <c r="K81" s="378">
        <v>6200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4</v>
      </c>
      <c r="D82" s="378">
        <v>9</v>
      </c>
      <c r="E82" s="378">
        <v>11</v>
      </c>
      <c r="F82" s="378">
        <v>13793.216922728861</v>
      </c>
      <c r="G82" s="378">
        <v>0</v>
      </c>
      <c r="H82" s="378">
        <v>7126.5502560621944</v>
      </c>
      <c r="I82" s="378">
        <v>0</v>
      </c>
      <c r="J82" s="378">
        <v>0</v>
      </c>
      <c r="K82" s="378">
        <v>6666.666666666667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6717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2733492</v>
      </c>
      <c r="C3" s="351">
        <f t="shared" ref="C3:R3" si="0">SUBTOTAL(9,C6:C1048576)</f>
        <v>4</v>
      </c>
      <c r="D3" s="351">
        <f>SUBTOTAL(9,D6:D1048576)/2</f>
        <v>3139435</v>
      </c>
      <c r="E3" s="351">
        <f t="shared" si="0"/>
        <v>4.551147689728273</v>
      </c>
      <c r="F3" s="351">
        <f>SUBTOTAL(9,F6:F1048576)/2</f>
        <v>3463379.6000000015</v>
      </c>
      <c r="G3" s="352">
        <f>IF(B3&lt;&gt;0,F3/B3,"")</f>
        <v>1.2670165487954608</v>
      </c>
      <c r="H3" s="353">
        <f t="shared" si="0"/>
        <v>21255.060000000005</v>
      </c>
      <c r="I3" s="351">
        <f t="shared" si="0"/>
        <v>1</v>
      </c>
      <c r="J3" s="351">
        <f t="shared" si="0"/>
        <v>27301.900000000009</v>
      </c>
      <c r="K3" s="351">
        <f t="shared" si="0"/>
        <v>1.2844894345158284</v>
      </c>
      <c r="L3" s="351">
        <f t="shared" si="0"/>
        <v>20390.86</v>
      </c>
      <c r="M3" s="354">
        <f>IF(H3&lt;&gt;0,L3/H3,"")</f>
        <v>0.95934144622503992</v>
      </c>
      <c r="N3" s="350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6715</v>
      </c>
      <c r="B6" s="790">
        <v>2526488</v>
      </c>
      <c r="C6" s="737">
        <v>1</v>
      </c>
      <c r="D6" s="790">
        <v>2915395</v>
      </c>
      <c r="E6" s="737">
        <v>1.1539318611447986</v>
      </c>
      <c r="F6" s="790">
        <v>3205400.9400000013</v>
      </c>
      <c r="G6" s="742">
        <v>1.2687180544692875</v>
      </c>
      <c r="H6" s="790">
        <v>21255.060000000005</v>
      </c>
      <c r="I6" s="737">
        <v>1</v>
      </c>
      <c r="J6" s="790">
        <v>27301.900000000009</v>
      </c>
      <c r="K6" s="737">
        <v>1.2844894345158284</v>
      </c>
      <c r="L6" s="790">
        <v>20390.86</v>
      </c>
      <c r="M6" s="742">
        <v>0.95934144622503992</v>
      </c>
      <c r="N6" s="790"/>
      <c r="O6" s="737"/>
      <c r="P6" s="790"/>
      <c r="Q6" s="737"/>
      <c r="R6" s="790"/>
      <c r="S6" s="235"/>
    </row>
    <row r="7" spans="1:19" ht="14.4" customHeight="1" thickBot="1" x14ac:dyDescent="0.35">
      <c r="A7" s="792" t="s">
        <v>6716</v>
      </c>
      <c r="B7" s="791">
        <v>207004</v>
      </c>
      <c r="C7" s="668">
        <v>1</v>
      </c>
      <c r="D7" s="791">
        <v>224040</v>
      </c>
      <c r="E7" s="668">
        <v>1.0822979266101138</v>
      </c>
      <c r="F7" s="791">
        <v>257978.66</v>
      </c>
      <c r="G7" s="679">
        <v>1.2462496376881607</v>
      </c>
      <c r="H7" s="791"/>
      <c r="I7" s="668"/>
      <c r="J7" s="791"/>
      <c r="K7" s="668"/>
      <c r="L7" s="791"/>
      <c r="M7" s="679"/>
      <c r="N7" s="791"/>
      <c r="O7" s="668"/>
      <c r="P7" s="791"/>
      <c r="Q7" s="668"/>
      <c r="R7" s="791"/>
      <c r="S7" s="702"/>
    </row>
    <row r="8" spans="1:19" ht="14.4" customHeight="1" thickBot="1" x14ac:dyDescent="0.35"/>
    <row r="9" spans="1:19" ht="14.4" customHeight="1" x14ac:dyDescent="0.3">
      <c r="A9" s="751" t="s">
        <v>611</v>
      </c>
      <c r="B9" s="790">
        <v>2135179</v>
      </c>
      <c r="C9" s="737">
        <v>1</v>
      </c>
      <c r="D9" s="790">
        <v>2437386</v>
      </c>
      <c r="E9" s="737">
        <v>1.1415370795610111</v>
      </c>
      <c r="F9" s="790">
        <v>2604129.2700000009</v>
      </c>
      <c r="G9" s="742">
        <v>1.2196304244281162</v>
      </c>
      <c r="H9" s="790"/>
      <c r="I9" s="737"/>
      <c r="J9" s="790"/>
      <c r="K9" s="737"/>
      <c r="L9" s="790"/>
      <c r="M9" s="742"/>
      <c r="N9" s="790"/>
      <c r="O9" s="737"/>
      <c r="P9" s="790"/>
      <c r="Q9" s="737"/>
      <c r="R9" s="790"/>
      <c r="S9" s="235"/>
    </row>
    <row r="10" spans="1:19" ht="14.4" customHeight="1" thickBot="1" x14ac:dyDescent="0.35">
      <c r="A10" s="792" t="s">
        <v>623</v>
      </c>
      <c r="B10" s="791">
        <v>598313</v>
      </c>
      <c r="C10" s="668">
        <v>1</v>
      </c>
      <c r="D10" s="791">
        <v>702049</v>
      </c>
      <c r="E10" s="668">
        <v>1.1733808224123494</v>
      </c>
      <c r="F10" s="791">
        <v>859250.33000000007</v>
      </c>
      <c r="G10" s="679">
        <v>1.4361217790688152</v>
      </c>
      <c r="H10" s="791"/>
      <c r="I10" s="668"/>
      <c r="J10" s="791"/>
      <c r="K10" s="668"/>
      <c r="L10" s="791"/>
      <c r="M10" s="679"/>
      <c r="N10" s="791"/>
      <c r="O10" s="668"/>
      <c r="P10" s="791"/>
      <c r="Q10" s="668"/>
      <c r="R10" s="791"/>
      <c r="S10" s="702"/>
    </row>
    <row r="11" spans="1:19" ht="14.4" customHeight="1" x14ac:dyDescent="0.3">
      <c r="A11" s="716" t="s">
        <v>3528</v>
      </c>
    </row>
    <row r="12" spans="1:19" ht="14.4" customHeight="1" x14ac:dyDescent="0.3">
      <c r="A12" s="717" t="s">
        <v>3529</v>
      </c>
    </row>
    <row r="13" spans="1:19" ht="14.4" customHeight="1" x14ac:dyDescent="0.3">
      <c r="A13" s="716" t="s">
        <v>6718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6735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24909</v>
      </c>
      <c r="C3" s="468">
        <f t="shared" si="0"/>
        <v>27562</v>
      </c>
      <c r="D3" s="468">
        <f t="shared" si="0"/>
        <v>29816</v>
      </c>
      <c r="E3" s="353">
        <f t="shared" si="0"/>
        <v>2733492</v>
      </c>
      <c r="F3" s="351">
        <f t="shared" si="0"/>
        <v>3139435</v>
      </c>
      <c r="G3" s="469">
        <f t="shared" si="0"/>
        <v>3463379.5999999996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3">
        <v>2015</v>
      </c>
    </row>
    <row r="6" spans="1:7" ht="14.4" customHeight="1" x14ac:dyDescent="0.3">
      <c r="A6" s="751" t="s">
        <v>3531</v>
      </c>
      <c r="B6" s="229">
        <v>1161</v>
      </c>
      <c r="C6" s="229">
        <v>1151</v>
      </c>
      <c r="D6" s="229">
        <v>895</v>
      </c>
      <c r="E6" s="790">
        <v>180140</v>
      </c>
      <c r="F6" s="790">
        <v>191099</v>
      </c>
      <c r="G6" s="794">
        <v>188527.32999999996</v>
      </c>
    </row>
    <row r="7" spans="1:7" ht="14.4" customHeight="1" x14ac:dyDescent="0.3">
      <c r="A7" s="688" t="s">
        <v>3532</v>
      </c>
      <c r="B7" s="665">
        <v>1069</v>
      </c>
      <c r="C7" s="665">
        <v>590</v>
      </c>
      <c r="D7" s="665">
        <v>904</v>
      </c>
      <c r="E7" s="795">
        <v>81552</v>
      </c>
      <c r="F7" s="795">
        <v>40943</v>
      </c>
      <c r="G7" s="796">
        <v>87284.67</v>
      </c>
    </row>
    <row r="8" spans="1:7" ht="14.4" customHeight="1" x14ac:dyDescent="0.3">
      <c r="A8" s="688" t="s">
        <v>6719</v>
      </c>
      <c r="B8" s="665">
        <v>664</v>
      </c>
      <c r="C8" s="665">
        <v>1074</v>
      </c>
      <c r="D8" s="665">
        <v>7425</v>
      </c>
      <c r="E8" s="795">
        <v>50410</v>
      </c>
      <c r="F8" s="795">
        <v>78116</v>
      </c>
      <c r="G8" s="796">
        <v>182507.63999999998</v>
      </c>
    </row>
    <row r="9" spans="1:7" ht="14.4" customHeight="1" x14ac:dyDescent="0.3">
      <c r="A9" s="688" t="s">
        <v>3533</v>
      </c>
      <c r="B9" s="665">
        <v>94</v>
      </c>
      <c r="C9" s="665">
        <v>81</v>
      </c>
      <c r="D9" s="665">
        <v>69</v>
      </c>
      <c r="E9" s="795">
        <v>9592</v>
      </c>
      <c r="F9" s="795">
        <v>10127</v>
      </c>
      <c r="G9" s="796">
        <v>6834.34</v>
      </c>
    </row>
    <row r="10" spans="1:7" ht="14.4" customHeight="1" x14ac:dyDescent="0.3">
      <c r="A10" s="688" t="s">
        <v>3534</v>
      </c>
      <c r="B10" s="665">
        <v>119</v>
      </c>
      <c r="C10" s="665">
        <v>70</v>
      </c>
      <c r="D10" s="665">
        <v>57</v>
      </c>
      <c r="E10" s="795">
        <v>13230</v>
      </c>
      <c r="F10" s="795">
        <v>10066</v>
      </c>
      <c r="G10" s="796">
        <v>17534.989999999998</v>
      </c>
    </row>
    <row r="11" spans="1:7" ht="14.4" customHeight="1" x14ac:dyDescent="0.3">
      <c r="A11" s="688" t="s">
        <v>3535</v>
      </c>
      <c r="B11" s="665">
        <v>1538</v>
      </c>
      <c r="C11" s="665">
        <v>1581</v>
      </c>
      <c r="D11" s="665">
        <v>1243</v>
      </c>
      <c r="E11" s="795">
        <v>110825</v>
      </c>
      <c r="F11" s="795">
        <v>108574</v>
      </c>
      <c r="G11" s="796">
        <v>134323.66</v>
      </c>
    </row>
    <row r="12" spans="1:7" ht="14.4" customHeight="1" x14ac:dyDescent="0.3">
      <c r="A12" s="688" t="s">
        <v>3536</v>
      </c>
      <c r="B12" s="665">
        <v>1465</v>
      </c>
      <c r="C12" s="665">
        <v>740</v>
      </c>
      <c r="D12" s="665">
        <v>1168</v>
      </c>
      <c r="E12" s="795">
        <v>104822</v>
      </c>
      <c r="F12" s="795">
        <v>50700</v>
      </c>
      <c r="G12" s="796">
        <v>92094.67</v>
      </c>
    </row>
    <row r="13" spans="1:7" ht="14.4" customHeight="1" x14ac:dyDescent="0.3">
      <c r="A13" s="688" t="s">
        <v>3537</v>
      </c>
      <c r="B13" s="665">
        <v>48</v>
      </c>
      <c r="C13" s="665">
        <v>46</v>
      </c>
      <c r="D13" s="665">
        <v>40</v>
      </c>
      <c r="E13" s="795">
        <v>2592</v>
      </c>
      <c r="F13" s="795">
        <v>3299</v>
      </c>
      <c r="G13" s="796">
        <v>5030</v>
      </c>
    </row>
    <row r="14" spans="1:7" ht="14.4" customHeight="1" x14ac:dyDescent="0.3">
      <c r="A14" s="688" t="s">
        <v>6720</v>
      </c>
      <c r="B14" s="665"/>
      <c r="C14" s="665"/>
      <c r="D14" s="665">
        <v>6</v>
      </c>
      <c r="E14" s="795"/>
      <c r="F14" s="795"/>
      <c r="G14" s="796">
        <v>1260</v>
      </c>
    </row>
    <row r="15" spans="1:7" ht="14.4" customHeight="1" x14ac:dyDescent="0.3">
      <c r="A15" s="688" t="s">
        <v>6721</v>
      </c>
      <c r="B15" s="665">
        <v>4</v>
      </c>
      <c r="C15" s="665">
        <v>3</v>
      </c>
      <c r="D15" s="665"/>
      <c r="E15" s="795">
        <v>808</v>
      </c>
      <c r="F15" s="795">
        <v>348</v>
      </c>
      <c r="G15" s="796"/>
    </row>
    <row r="16" spans="1:7" ht="14.4" customHeight="1" x14ac:dyDescent="0.3">
      <c r="A16" s="688" t="s">
        <v>6722</v>
      </c>
      <c r="B16" s="665"/>
      <c r="C16" s="665"/>
      <c r="D16" s="665">
        <v>1</v>
      </c>
      <c r="E16" s="795"/>
      <c r="F16" s="795"/>
      <c r="G16" s="796">
        <v>118</v>
      </c>
    </row>
    <row r="17" spans="1:7" ht="14.4" customHeight="1" x14ac:dyDescent="0.3">
      <c r="A17" s="688" t="s">
        <v>6723</v>
      </c>
      <c r="B17" s="665">
        <v>6</v>
      </c>
      <c r="C17" s="665"/>
      <c r="D17" s="665"/>
      <c r="E17" s="795">
        <v>266</v>
      </c>
      <c r="F17" s="795"/>
      <c r="G17" s="796"/>
    </row>
    <row r="18" spans="1:7" ht="14.4" customHeight="1" x14ac:dyDescent="0.3">
      <c r="A18" s="688" t="s">
        <v>3539</v>
      </c>
      <c r="B18" s="665">
        <v>311</v>
      </c>
      <c r="C18" s="665">
        <v>382</v>
      </c>
      <c r="D18" s="665">
        <v>327</v>
      </c>
      <c r="E18" s="795">
        <v>24246</v>
      </c>
      <c r="F18" s="795">
        <v>29887</v>
      </c>
      <c r="G18" s="796">
        <v>36619.660000000003</v>
      </c>
    </row>
    <row r="19" spans="1:7" ht="14.4" customHeight="1" x14ac:dyDescent="0.3">
      <c r="A19" s="688" t="s">
        <v>3540</v>
      </c>
      <c r="B19" s="665">
        <v>1654</v>
      </c>
      <c r="C19" s="665">
        <v>1942</v>
      </c>
      <c r="D19" s="665">
        <v>2510</v>
      </c>
      <c r="E19" s="795">
        <v>429842</v>
      </c>
      <c r="F19" s="795">
        <v>399612</v>
      </c>
      <c r="G19" s="796">
        <v>597715.66</v>
      </c>
    </row>
    <row r="20" spans="1:7" ht="14.4" customHeight="1" x14ac:dyDescent="0.3">
      <c r="A20" s="688" t="s">
        <v>6724</v>
      </c>
      <c r="B20" s="665">
        <v>2</v>
      </c>
      <c r="C20" s="665"/>
      <c r="D20" s="665"/>
      <c r="E20" s="795">
        <v>68</v>
      </c>
      <c r="F20" s="795"/>
      <c r="G20" s="796"/>
    </row>
    <row r="21" spans="1:7" ht="14.4" customHeight="1" x14ac:dyDescent="0.3">
      <c r="A21" s="688" t="s">
        <v>3541</v>
      </c>
      <c r="B21" s="665">
        <v>1435</v>
      </c>
      <c r="C21" s="665">
        <v>1522</v>
      </c>
      <c r="D21" s="665">
        <v>1270</v>
      </c>
      <c r="E21" s="795">
        <v>87991</v>
      </c>
      <c r="F21" s="795">
        <v>102161</v>
      </c>
      <c r="G21" s="796">
        <v>111015.33</v>
      </c>
    </row>
    <row r="22" spans="1:7" ht="14.4" customHeight="1" x14ac:dyDescent="0.3">
      <c r="A22" s="688" t="s">
        <v>3542</v>
      </c>
      <c r="B22" s="665">
        <v>232</v>
      </c>
      <c r="C22" s="665">
        <v>326</v>
      </c>
      <c r="D22" s="665">
        <v>362</v>
      </c>
      <c r="E22" s="795">
        <v>13714</v>
      </c>
      <c r="F22" s="795">
        <v>23557</v>
      </c>
      <c r="G22" s="796">
        <v>35957</v>
      </c>
    </row>
    <row r="23" spans="1:7" ht="14.4" customHeight="1" x14ac:dyDescent="0.3">
      <c r="A23" s="688" t="s">
        <v>3543</v>
      </c>
      <c r="B23" s="665">
        <v>670</v>
      </c>
      <c r="C23" s="665">
        <v>864</v>
      </c>
      <c r="D23" s="665">
        <v>840</v>
      </c>
      <c r="E23" s="795">
        <v>118402</v>
      </c>
      <c r="F23" s="795">
        <v>138664</v>
      </c>
      <c r="G23" s="796">
        <v>149996.32999999999</v>
      </c>
    </row>
    <row r="24" spans="1:7" ht="14.4" customHeight="1" x14ac:dyDescent="0.3">
      <c r="A24" s="688" t="s">
        <v>6725</v>
      </c>
      <c r="B24" s="665"/>
      <c r="C24" s="665"/>
      <c r="D24" s="665">
        <v>1</v>
      </c>
      <c r="E24" s="795"/>
      <c r="F24" s="795"/>
      <c r="G24" s="796">
        <v>349</v>
      </c>
    </row>
    <row r="25" spans="1:7" ht="14.4" customHeight="1" x14ac:dyDescent="0.3">
      <c r="A25" s="688" t="s">
        <v>3544</v>
      </c>
      <c r="B25" s="665">
        <v>740</v>
      </c>
      <c r="C25" s="665">
        <v>821</v>
      </c>
      <c r="D25" s="665">
        <v>573</v>
      </c>
      <c r="E25" s="795">
        <v>64804</v>
      </c>
      <c r="F25" s="795">
        <v>67111</v>
      </c>
      <c r="G25" s="796">
        <v>66386.67</v>
      </c>
    </row>
    <row r="26" spans="1:7" ht="14.4" customHeight="1" x14ac:dyDescent="0.3">
      <c r="A26" s="688" t="s">
        <v>3546</v>
      </c>
      <c r="B26" s="665">
        <v>419</v>
      </c>
      <c r="C26" s="665">
        <v>531</v>
      </c>
      <c r="D26" s="665">
        <v>737</v>
      </c>
      <c r="E26" s="795">
        <v>79084</v>
      </c>
      <c r="F26" s="795">
        <v>94384</v>
      </c>
      <c r="G26" s="796">
        <v>128448.99</v>
      </c>
    </row>
    <row r="27" spans="1:7" ht="14.4" customHeight="1" x14ac:dyDescent="0.3">
      <c r="A27" s="688" t="s">
        <v>6726</v>
      </c>
      <c r="B27" s="665"/>
      <c r="C27" s="665">
        <v>4</v>
      </c>
      <c r="D27" s="665"/>
      <c r="E27" s="795"/>
      <c r="F27" s="795">
        <v>352</v>
      </c>
      <c r="G27" s="796"/>
    </row>
    <row r="28" spans="1:7" ht="14.4" customHeight="1" x14ac:dyDescent="0.3">
      <c r="A28" s="688" t="s">
        <v>3567</v>
      </c>
      <c r="B28" s="665"/>
      <c r="C28" s="665"/>
      <c r="D28" s="665">
        <v>1</v>
      </c>
      <c r="E28" s="795"/>
      <c r="F28" s="795"/>
      <c r="G28" s="796">
        <v>349</v>
      </c>
    </row>
    <row r="29" spans="1:7" ht="14.4" customHeight="1" x14ac:dyDescent="0.3">
      <c r="A29" s="688" t="s">
        <v>3547</v>
      </c>
      <c r="B29" s="665">
        <v>10</v>
      </c>
      <c r="C29" s="665">
        <v>2</v>
      </c>
      <c r="D29" s="665">
        <v>19</v>
      </c>
      <c r="E29" s="795">
        <v>694</v>
      </c>
      <c r="F29" s="795">
        <v>71</v>
      </c>
      <c r="G29" s="796">
        <v>3934</v>
      </c>
    </row>
    <row r="30" spans="1:7" ht="14.4" customHeight="1" x14ac:dyDescent="0.3">
      <c r="A30" s="688" t="s">
        <v>6727</v>
      </c>
      <c r="B30" s="665"/>
      <c r="C30" s="665">
        <v>4</v>
      </c>
      <c r="D30" s="665"/>
      <c r="E30" s="795"/>
      <c r="F30" s="795">
        <v>928</v>
      </c>
      <c r="G30" s="796"/>
    </row>
    <row r="31" spans="1:7" ht="14.4" customHeight="1" x14ac:dyDescent="0.3">
      <c r="A31" s="688" t="s">
        <v>6728</v>
      </c>
      <c r="B31" s="665"/>
      <c r="C31" s="665">
        <v>52</v>
      </c>
      <c r="D31" s="665"/>
      <c r="E31" s="795"/>
      <c r="F31" s="795">
        <v>2963</v>
      </c>
      <c r="G31" s="796"/>
    </row>
    <row r="32" spans="1:7" ht="14.4" customHeight="1" x14ac:dyDescent="0.3">
      <c r="A32" s="688" t="s">
        <v>6729</v>
      </c>
      <c r="B32" s="665">
        <v>1</v>
      </c>
      <c r="C32" s="665"/>
      <c r="D32" s="665">
        <v>8</v>
      </c>
      <c r="E32" s="795">
        <v>34</v>
      </c>
      <c r="F32" s="795"/>
      <c r="G32" s="796">
        <v>975</v>
      </c>
    </row>
    <row r="33" spans="1:7" ht="14.4" customHeight="1" x14ac:dyDescent="0.3">
      <c r="A33" s="688" t="s">
        <v>3549</v>
      </c>
      <c r="B33" s="665">
        <v>838</v>
      </c>
      <c r="C33" s="665">
        <v>382</v>
      </c>
      <c r="D33" s="665">
        <v>1025</v>
      </c>
      <c r="E33" s="795">
        <v>58229</v>
      </c>
      <c r="F33" s="795">
        <v>21537</v>
      </c>
      <c r="G33" s="796">
        <v>84613.32</v>
      </c>
    </row>
    <row r="34" spans="1:7" ht="14.4" customHeight="1" x14ac:dyDescent="0.3">
      <c r="A34" s="688" t="s">
        <v>6730</v>
      </c>
      <c r="B34" s="665"/>
      <c r="C34" s="665"/>
      <c r="D34" s="665">
        <v>2</v>
      </c>
      <c r="E34" s="795"/>
      <c r="F34" s="795"/>
      <c r="G34" s="796">
        <v>70</v>
      </c>
    </row>
    <row r="35" spans="1:7" ht="14.4" customHeight="1" x14ac:dyDescent="0.3">
      <c r="A35" s="688" t="s">
        <v>3550</v>
      </c>
      <c r="B35" s="665">
        <v>557</v>
      </c>
      <c r="C35" s="665">
        <v>704</v>
      </c>
      <c r="D35" s="665">
        <v>441</v>
      </c>
      <c r="E35" s="795">
        <v>47290</v>
      </c>
      <c r="F35" s="795">
        <v>52146</v>
      </c>
      <c r="G35" s="796">
        <v>45092.68</v>
      </c>
    </row>
    <row r="36" spans="1:7" ht="14.4" customHeight="1" x14ac:dyDescent="0.3">
      <c r="A36" s="688" t="s">
        <v>3551</v>
      </c>
      <c r="B36" s="665">
        <v>1089</v>
      </c>
      <c r="C36" s="665">
        <v>1440</v>
      </c>
      <c r="D36" s="665">
        <v>127</v>
      </c>
      <c r="E36" s="795">
        <v>125317</v>
      </c>
      <c r="F36" s="795">
        <v>170281</v>
      </c>
      <c r="G36" s="796">
        <v>16085</v>
      </c>
    </row>
    <row r="37" spans="1:7" ht="14.4" customHeight="1" x14ac:dyDescent="0.3">
      <c r="A37" s="688" t="s">
        <v>6731</v>
      </c>
      <c r="B37" s="665"/>
      <c r="C37" s="665"/>
      <c r="D37" s="665">
        <v>1</v>
      </c>
      <c r="E37" s="795"/>
      <c r="F37" s="795"/>
      <c r="G37" s="796">
        <v>235</v>
      </c>
    </row>
    <row r="38" spans="1:7" ht="14.4" customHeight="1" x14ac:dyDescent="0.3">
      <c r="A38" s="688" t="s">
        <v>3552</v>
      </c>
      <c r="B38" s="665">
        <v>922</v>
      </c>
      <c r="C38" s="665">
        <v>993</v>
      </c>
      <c r="D38" s="665">
        <v>618</v>
      </c>
      <c r="E38" s="795">
        <v>61257</v>
      </c>
      <c r="F38" s="795">
        <v>74133</v>
      </c>
      <c r="G38" s="796">
        <v>63584.33</v>
      </c>
    </row>
    <row r="39" spans="1:7" ht="14.4" customHeight="1" x14ac:dyDescent="0.3">
      <c r="A39" s="688" t="s">
        <v>3553</v>
      </c>
      <c r="B39" s="665">
        <v>1996</v>
      </c>
      <c r="C39" s="665">
        <v>2376</v>
      </c>
      <c r="D39" s="665">
        <v>2356</v>
      </c>
      <c r="E39" s="795">
        <v>290519</v>
      </c>
      <c r="F39" s="795">
        <v>440127</v>
      </c>
      <c r="G39" s="796">
        <v>498476.67999999988</v>
      </c>
    </row>
    <row r="40" spans="1:7" ht="14.4" customHeight="1" x14ac:dyDescent="0.3">
      <c r="A40" s="688" t="s">
        <v>3555</v>
      </c>
      <c r="B40" s="665">
        <v>264</v>
      </c>
      <c r="C40" s="665">
        <v>262</v>
      </c>
      <c r="D40" s="665">
        <v>266</v>
      </c>
      <c r="E40" s="795">
        <v>28143</v>
      </c>
      <c r="F40" s="795">
        <v>26147</v>
      </c>
      <c r="G40" s="796">
        <v>28665.339999999997</v>
      </c>
    </row>
    <row r="41" spans="1:7" ht="14.4" customHeight="1" x14ac:dyDescent="0.3">
      <c r="A41" s="688" t="s">
        <v>6732</v>
      </c>
      <c r="B41" s="665">
        <v>25</v>
      </c>
      <c r="C41" s="665"/>
      <c r="D41" s="665"/>
      <c r="E41" s="795">
        <v>1726</v>
      </c>
      <c r="F41" s="795"/>
      <c r="G41" s="796"/>
    </row>
    <row r="42" spans="1:7" ht="14.4" customHeight="1" x14ac:dyDescent="0.3">
      <c r="A42" s="688" t="s">
        <v>6733</v>
      </c>
      <c r="B42" s="665"/>
      <c r="C42" s="665">
        <v>6</v>
      </c>
      <c r="D42" s="665"/>
      <c r="E42" s="795"/>
      <c r="F42" s="795">
        <v>344</v>
      </c>
      <c r="G42" s="796"/>
    </row>
    <row r="43" spans="1:7" ht="14.4" customHeight="1" x14ac:dyDescent="0.3">
      <c r="A43" s="688" t="s">
        <v>3557</v>
      </c>
      <c r="B43" s="665">
        <v>1734</v>
      </c>
      <c r="C43" s="665">
        <v>2631</v>
      </c>
      <c r="D43" s="665">
        <v>911</v>
      </c>
      <c r="E43" s="795">
        <v>147968</v>
      </c>
      <c r="F43" s="795">
        <v>238077</v>
      </c>
      <c r="G43" s="796">
        <v>143803.67000000001</v>
      </c>
    </row>
    <row r="44" spans="1:7" ht="14.4" customHeight="1" x14ac:dyDescent="0.3">
      <c r="A44" s="688" t="s">
        <v>3564</v>
      </c>
      <c r="B44" s="665">
        <v>159</v>
      </c>
      <c r="C44" s="665">
        <v>962</v>
      </c>
      <c r="D44" s="665">
        <v>1340</v>
      </c>
      <c r="E44" s="795">
        <v>10587</v>
      </c>
      <c r="F44" s="795">
        <v>59450</v>
      </c>
      <c r="G44" s="796">
        <v>101821</v>
      </c>
    </row>
    <row r="45" spans="1:7" ht="14.4" customHeight="1" x14ac:dyDescent="0.3">
      <c r="A45" s="688" t="s">
        <v>6734</v>
      </c>
      <c r="B45" s="665"/>
      <c r="C45" s="665">
        <v>5</v>
      </c>
      <c r="D45" s="665"/>
      <c r="E45" s="795"/>
      <c r="F45" s="795">
        <v>611</v>
      </c>
      <c r="G45" s="796"/>
    </row>
    <row r="46" spans="1:7" ht="14.4" customHeight="1" x14ac:dyDescent="0.3">
      <c r="A46" s="688" t="s">
        <v>3558</v>
      </c>
      <c r="B46" s="665">
        <v>290</v>
      </c>
      <c r="C46" s="665">
        <v>396</v>
      </c>
      <c r="D46" s="665">
        <v>363</v>
      </c>
      <c r="E46" s="795">
        <v>46015</v>
      </c>
      <c r="F46" s="795">
        <v>53940</v>
      </c>
      <c r="G46" s="796">
        <v>50458.990000000005</v>
      </c>
    </row>
    <row r="47" spans="1:7" ht="14.4" customHeight="1" x14ac:dyDescent="0.3">
      <c r="A47" s="688" t="s">
        <v>3559</v>
      </c>
      <c r="B47" s="665">
        <v>663</v>
      </c>
      <c r="C47" s="665">
        <v>709</v>
      </c>
      <c r="D47" s="665">
        <v>541</v>
      </c>
      <c r="E47" s="795">
        <v>67903</v>
      </c>
      <c r="F47" s="795">
        <v>70317</v>
      </c>
      <c r="G47" s="796">
        <v>76347.320000000007</v>
      </c>
    </row>
    <row r="48" spans="1:7" ht="14.4" customHeight="1" x14ac:dyDescent="0.3">
      <c r="A48" s="688" t="s">
        <v>3560</v>
      </c>
      <c r="B48" s="665">
        <v>575</v>
      </c>
      <c r="C48" s="665">
        <v>728</v>
      </c>
      <c r="D48" s="665">
        <v>237</v>
      </c>
      <c r="E48" s="795">
        <v>42069</v>
      </c>
      <c r="F48" s="795">
        <v>53031</v>
      </c>
      <c r="G48" s="796">
        <v>25369.339999999997</v>
      </c>
    </row>
    <row r="49" spans="1:7" ht="14.4" customHeight="1" x14ac:dyDescent="0.3">
      <c r="A49" s="688" t="s">
        <v>3561</v>
      </c>
      <c r="B49" s="665">
        <v>2103</v>
      </c>
      <c r="C49" s="665">
        <v>2206</v>
      </c>
      <c r="D49" s="665">
        <v>1510</v>
      </c>
      <c r="E49" s="795">
        <v>270835</v>
      </c>
      <c r="F49" s="795">
        <v>363824</v>
      </c>
      <c r="G49" s="796">
        <v>304885.65000000002</v>
      </c>
    </row>
    <row r="50" spans="1:7" ht="14.4" customHeight="1" x14ac:dyDescent="0.3">
      <c r="A50" s="688" t="s">
        <v>3562</v>
      </c>
      <c r="B50" s="665">
        <v>55</v>
      </c>
      <c r="C50" s="665">
        <v>43</v>
      </c>
      <c r="D50" s="665">
        <v>38</v>
      </c>
      <c r="E50" s="795">
        <v>1836</v>
      </c>
      <c r="F50" s="795">
        <v>1707</v>
      </c>
      <c r="G50" s="796">
        <v>1330</v>
      </c>
    </row>
    <row r="51" spans="1:7" ht="14.4" customHeight="1" thickBot="1" x14ac:dyDescent="0.35">
      <c r="A51" s="792" t="s">
        <v>3563</v>
      </c>
      <c r="B51" s="671">
        <v>1997</v>
      </c>
      <c r="C51" s="671">
        <v>1933</v>
      </c>
      <c r="D51" s="671">
        <v>1584</v>
      </c>
      <c r="E51" s="791">
        <v>160682</v>
      </c>
      <c r="F51" s="791">
        <v>160801</v>
      </c>
      <c r="G51" s="797">
        <v>175279.34</v>
      </c>
    </row>
    <row r="52" spans="1:7" ht="14.4" customHeight="1" x14ac:dyDescent="0.3">
      <c r="A52" s="716" t="s">
        <v>3528</v>
      </c>
    </row>
    <row r="53" spans="1:7" ht="14.4" customHeight="1" x14ac:dyDescent="0.3">
      <c r="A53" s="717" t="s">
        <v>3529</v>
      </c>
    </row>
    <row r="54" spans="1:7" ht="14.4" customHeight="1" x14ac:dyDescent="0.3">
      <c r="A54" s="716" t="s">
        <v>6718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29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6904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25039.58</v>
      </c>
      <c r="G3" s="212">
        <f t="shared" si="0"/>
        <v>2754747.06</v>
      </c>
      <c r="H3" s="78"/>
      <c r="I3" s="78"/>
      <c r="J3" s="212">
        <f t="shared" si="0"/>
        <v>27744.900000000005</v>
      </c>
      <c r="K3" s="212">
        <f t="shared" si="0"/>
        <v>3166736.9000000004</v>
      </c>
      <c r="L3" s="78"/>
      <c r="M3" s="78"/>
      <c r="N3" s="212">
        <f t="shared" si="0"/>
        <v>29939.3</v>
      </c>
      <c r="O3" s="212">
        <f t="shared" si="0"/>
        <v>3483770.4600000004</v>
      </c>
      <c r="P3" s="79">
        <f>IF(G3=0,0,O3/G3)</f>
        <v>1.2646425911785892</v>
      </c>
      <c r="Q3" s="213">
        <f>IF(N3=0,0,O3/N3)</f>
        <v>116.36111933144731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6736</v>
      </c>
      <c r="B6" s="737" t="s">
        <v>611</v>
      </c>
      <c r="C6" s="737" t="s">
        <v>6737</v>
      </c>
      <c r="D6" s="737" t="s">
        <v>6738</v>
      </c>
      <c r="E6" s="737" t="s">
        <v>5539</v>
      </c>
      <c r="F6" s="229">
        <v>0.2</v>
      </c>
      <c r="G6" s="229">
        <v>18.23</v>
      </c>
      <c r="H6" s="737">
        <v>1</v>
      </c>
      <c r="I6" s="737">
        <v>91.149999999999991</v>
      </c>
      <c r="J6" s="229"/>
      <c r="K6" s="229"/>
      <c r="L6" s="737"/>
      <c r="M6" s="737"/>
      <c r="N6" s="229"/>
      <c r="O6" s="229"/>
      <c r="P6" s="742"/>
      <c r="Q6" s="750"/>
    </row>
    <row r="7" spans="1:17" ht="14.4" customHeight="1" x14ac:dyDescent="0.3">
      <c r="A7" s="661" t="s">
        <v>6736</v>
      </c>
      <c r="B7" s="662" t="s">
        <v>611</v>
      </c>
      <c r="C7" s="662" t="s">
        <v>6737</v>
      </c>
      <c r="D7" s="662" t="s">
        <v>6739</v>
      </c>
      <c r="E7" s="662" t="s">
        <v>6740</v>
      </c>
      <c r="F7" s="665"/>
      <c r="G7" s="665"/>
      <c r="H7" s="662"/>
      <c r="I7" s="662"/>
      <c r="J7" s="665"/>
      <c r="K7" s="665"/>
      <c r="L7" s="662"/>
      <c r="M7" s="662"/>
      <c r="N7" s="665">
        <v>0.2</v>
      </c>
      <c r="O7" s="665">
        <v>21.65</v>
      </c>
      <c r="P7" s="678"/>
      <c r="Q7" s="666">
        <v>108.24999999999999</v>
      </c>
    </row>
    <row r="8" spans="1:17" ht="14.4" customHeight="1" x14ac:dyDescent="0.3">
      <c r="A8" s="661" t="s">
        <v>6736</v>
      </c>
      <c r="B8" s="662" t="s">
        <v>611</v>
      </c>
      <c r="C8" s="662" t="s">
        <v>6737</v>
      </c>
      <c r="D8" s="662" t="s">
        <v>6741</v>
      </c>
      <c r="E8" s="662" t="s">
        <v>6742</v>
      </c>
      <c r="F8" s="665">
        <v>8.1999999999999993</v>
      </c>
      <c r="G8" s="665">
        <v>1294.8699999999999</v>
      </c>
      <c r="H8" s="662">
        <v>1</v>
      </c>
      <c r="I8" s="662">
        <v>157.91097560975609</v>
      </c>
      <c r="J8" s="665">
        <v>18.799999999999997</v>
      </c>
      <c r="K8" s="665">
        <v>2653.0399999999995</v>
      </c>
      <c r="L8" s="662">
        <v>2.0488852162765374</v>
      </c>
      <c r="M8" s="662">
        <v>141.11914893617021</v>
      </c>
      <c r="N8" s="665">
        <v>9.6999999999999993</v>
      </c>
      <c r="O8" s="665">
        <v>1434.9600000000003</v>
      </c>
      <c r="P8" s="678">
        <v>1.1081884667958948</v>
      </c>
      <c r="Q8" s="666">
        <v>147.93402061855673</v>
      </c>
    </row>
    <row r="9" spans="1:17" ht="14.4" customHeight="1" x14ac:dyDescent="0.3">
      <c r="A9" s="661" t="s">
        <v>6736</v>
      </c>
      <c r="B9" s="662" t="s">
        <v>611</v>
      </c>
      <c r="C9" s="662" t="s">
        <v>6737</v>
      </c>
      <c r="D9" s="662" t="s">
        <v>6743</v>
      </c>
      <c r="E9" s="662" t="s">
        <v>6744</v>
      </c>
      <c r="F9" s="665">
        <v>0.2</v>
      </c>
      <c r="G9" s="665">
        <v>53.02</v>
      </c>
      <c r="H9" s="662">
        <v>1</v>
      </c>
      <c r="I9" s="662">
        <v>265.10000000000002</v>
      </c>
      <c r="J9" s="665"/>
      <c r="K9" s="665"/>
      <c r="L9" s="662"/>
      <c r="M9" s="662"/>
      <c r="N9" s="665"/>
      <c r="O9" s="665"/>
      <c r="P9" s="678"/>
      <c r="Q9" s="666"/>
    </row>
    <row r="10" spans="1:17" ht="14.4" customHeight="1" x14ac:dyDescent="0.3">
      <c r="A10" s="661" t="s">
        <v>6736</v>
      </c>
      <c r="B10" s="662" t="s">
        <v>611</v>
      </c>
      <c r="C10" s="662" t="s">
        <v>6737</v>
      </c>
      <c r="D10" s="662" t="s">
        <v>6745</v>
      </c>
      <c r="E10" s="662" t="s">
        <v>5162</v>
      </c>
      <c r="F10" s="665"/>
      <c r="G10" s="665"/>
      <c r="H10" s="662"/>
      <c r="I10" s="662"/>
      <c r="J10" s="665"/>
      <c r="K10" s="665"/>
      <c r="L10" s="662"/>
      <c r="M10" s="662"/>
      <c r="N10" s="665">
        <v>0.1</v>
      </c>
      <c r="O10" s="665">
        <v>6.14</v>
      </c>
      <c r="P10" s="678"/>
      <c r="Q10" s="666">
        <v>61.399999999999991</v>
      </c>
    </row>
    <row r="11" spans="1:17" ht="14.4" customHeight="1" x14ac:dyDescent="0.3">
      <c r="A11" s="661" t="s">
        <v>6736</v>
      </c>
      <c r="B11" s="662" t="s">
        <v>611</v>
      </c>
      <c r="C11" s="662" t="s">
        <v>6737</v>
      </c>
      <c r="D11" s="662" t="s">
        <v>6746</v>
      </c>
      <c r="E11" s="662" t="s">
        <v>3496</v>
      </c>
      <c r="F11" s="665">
        <v>0.1</v>
      </c>
      <c r="G11" s="665">
        <v>18.43</v>
      </c>
      <c r="H11" s="662">
        <v>1</v>
      </c>
      <c r="I11" s="662">
        <v>184.29999999999998</v>
      </c>
      <c r="J11" s="665"/>
      <c r="K11" s="665"/>
      <c r="L11" s="662"/>
      <c r="M11" s="662"/>
      <c r="N11" s="665">
        <v>0.1</v>
      </c>
      <c r="O11" s="665">
        <v>9.3800000000000008</v>
      </c>
      <c r="P11" s="678">
        <v>0.50895279435702667</v>
      </c>
      <c r="Q11" s="666">
        <v>93.8</v>
      </c>
    </row>
    <row r="12" spans="1:17" ht="14.4" customHeight="1" x14ac:dyDescent="0.3">
      <c r="A12" s="661" t="s">
        <v>6736</v>
      </c>
      <c r="B12" s="662" t="s">
        <v>611</v>
      </c>
      <c r="C12" s="662" t="s">
        <v>6737</v>
      </c>
      <c r="D12" s="662" t="s">
        <v>6747</v>
      </c>
      <c r="E12" s="662" t="s">
        <v>2872</v>
      </c>
      <c r="F12" s="665"/>
      <c r="G12" s="665"/>
      <c r="H12" s="662"/>
      <c r="I12" s="662"/>
      <c r="J12" s="665"/>
      <c r="K12" s="665"/>
      <c r="L12" s="662"/>
      <c r="M12" s="662"/>
      <c r="N12" s="665">
        <v>0.05</v>
      </c>
      <c r="O12" s="665">
        <v>4.5199999999999996</v>
      </c>
      <c r="P12" s="678"/>
      <c r="Q12" s="666">
        <v>90.399999999999991</v>
      </c>
    </row>
    <row r="13" spans="1:17" ht="14.4" customHeight="1" x14ac:dyDescent="0.3">
      <c r="A13" s="661" t="s">
        <v>6736</v>
      </c>
      <c r="B13" s="662" t="s">
        <v>611</v>
      </c>
      <c r="C13" s="662" t="s">
        <v>6737</v>
      </c>
      <c r="D13" s="662" t="s">
        <v>6748</v>
      </c>
      <c r="E13" s="662"/>
      <c r="F13" s="665">
        <v>1</v>
      </c>
      <c r="G13" s="665">
        <v>3.7800000000000002</v>
      </c>
      <c r="H13" s="662">
        <v>1</v>
      </c>
      <c r="I13" s="662">
        <v>3.7800000000000002</v>
      </c>
      <c r="J13" s="665"/>
      <c r="K13" s="665"/>
      <c r="L13" s="662"/>
      <c r="M13" s="662"/>
      <c r="N13" s="665"/>
      <c r="O13" s="665"/>
      <c r="P13" s="678"/>
      <c r="Q13" s="666"/>
    </row>
    <row r="14" spans="1:17" ht="14.4" customHeight="1" x14ac:dyDescent="0.3">
      <c r="A14" s="661" t="s">
        <v>6736</v>
      </c>
      <c r="B14" s="662" t="s">
        <v>611</v>
      </c>
      <c r="C14" s="662" t="s">
        <v>6737</v>
      </c>
      <c r="D14" s="662" t="s">
        <v>6749</v>
      </c>
      <c r="E14" s="662" t="s">
        <v>6750</v>
      </c>
      <c r="F14" s="665">
        <v>1.5999999999999999</v>
      </c>
      <c r="G14" s="665">
        <v>107.77999999999999</v>
      </c>
      <c r="H14" s="662">
        <v>1</v>
      </c>
      <c r="I14" s="662">
        <v>67.362499999999997</v>
      </c>
      <c r="J14" s="665">
        <v>1</v>
      </c>
      <c r="K14" s="665">
        <v>53.75</v>
      </c>
      <c r="L14" s="662">
        <v>0.49870105771015039</v>
      </c>
      <c r="M14" s="662">
        <v>53.75</v>
      </c>
      <c r="N14" s="665">
        <v>10.4</v>
      </c>
      <c r="O14" s="665">
        <v>534.61999999999989</v>
      </c>
      <c r="P14" s="678">
        <v>4.9602894785674518</v>
      </c>
      <c r="Q14" s="666">
        <v>51.405769230769216</v>
      </c>
    </row>
    <row r="15" spans="1:17" ht="14.4" customHeight="1" x14ac:dyDescent="0.3">
      <c r="A15" s="661" t="s">
        <v>6736</v>
      </c>
      <c r="B15" s="662" t="s">
        <v>611</v>
      </c>
      <c r="C15" s="662" t="s">
        <v>6737</v>
      </c>
      <c r="D15" s="662" t="s">
        <v>6751</v>
      </c>
      <c r="E15" s="662" t="s">
        <v>2841</v>
      </c>
      <c r="F15" s="665"/>
      <c r="G15" s="665"/>
      <c r="H15" s="662"/>
      <c r="I15" s="662"/>
      <c r="J15" s="665">
        <v>0.2</v>
      </c>
      <c r="K15" s="665">
        <v>55.21</v>
      </c>
      <c r="L15" s="662"/>
      <c r="M15" s="662">
        <v>276.05</v>
      </c>
      <c r="N15" s="665"/>
      <c r="O15" s="665"/>
      <c r="P15" s="678"/>
      <c r="Q15" s="666"/>
    </row>
    <row r="16" spans="1:17" ht="14.4" customHeight="1" x14ac:dyDescent="0.3">
      <c r="A16" s="661" t="s">
        <v>6736</v>
      </c>
      <c r="B16" s="662" t="s">
        <v>611</v>
      </c>
      <c r="C16" s="662" t="s">
        <v>6737</v>
      </c>
      <c r="D16" s="662" t="s">
        <v>6752</v>
      </c>
      <c r="E16" s="662" t="s">
        <v>6750</v>
      </c>
      <c r="F16" s="665"/>
      <c r="G16" s="665"/>
      <c r="H16" s="662"/>
      <c r="I16" s="662"/>
      <c r="J16" s="665"/>
      <c r="K16" s="665"/>
      <c r="L16" s="662"/>
      <c r="M16" s="662"/>
      <c r="N16" s="665">
        <v>1</v>
      </c>
      <c r="O16" s="665">
        <v>51.4</v>
      </c>
      <c r="P16" s="678"/>
      <c r="Q16" s="666">
        <v>51.4</v>
      </c>
    </row>
    <row r="17" spans="1:17" ht="14.4" customHeight="1" x14ac:dyDescent="0.3">
      <c r="A17" s="661" t="s">
        <v>6736</v>
      </c>
      <c r="B17" s="662" t="s">
        <v>611</v>
      </c>
      <c r="C17" s="662" t="s">
        <v>6737</v>
      </c>
      <c r="D17" s="662" t="s">
        <v>6753</v>
      </c>
      <c r="E17" s="662" t="s">
        <v>6754</v>
      </c>
      <c r="F17" s="665"/>
      <c r="G17" s="665"/>
      <c r="H17" s="662"/>
      <c r="I17" s="662"/>
      <c r="J17" s="665"/>
      <c r="K17" s="665"/>
      <c r="L17" s="662"/>
      <c r="M17" s="662"/>
      <c r="N17" s="665">
        <v>0.05</v>
      </c>
      <c r="O17" s="665">
        <v>19.64</v>
      </c>
      <c r="P17" s="678"/>
      <c r="Q17" s="666">
        <v>392.8</v>
      </c>
    </row>
    <row r="18" spans="1:17" ht="14.4" customHeight="1" x14ac:dyDescent="0.3">
      <c r="A18" s="661" t="s">
        <v>6736</v>
      </c>
      <c r="B18" s="662" t="s">
        <v>611</v>
      </c>
      <c r="C18" s="662" t="s">
        <v>6737</v>
      </c>
      <c r="D18" s="662" t="s">
        <v>6755</v>
      </c>
      <c r="E18" s="662"/>
      <c r="F18" s="665"/>
      <c r="G18" s="665"/>
      <c r="H18" s="662"/>
      <c r="I18" s="662"/>
      <c r="J18" s="665">
        <v>2</v>
      </c>
      <c r="K18" s="665">
        <v>107.26</v>
      </c>
      <c r="L18" s="662"/>
      <c r="M18" s="662">
        <v>53.63</v>
      </c>
      <c r="N18" s="665"/>
      <c r="O18" s="665"/>
      <c r="P18" s="678"/>
      <c r="Q18" s="666"/>
    </row>
    <row r="19" spans="1:17" ht="14.4" customHeight="1" x14ac:dyDescent="0.3">
      <c r="A19" s="661" t="s">
        <v>6736</v>
      </c>
      <c r="B19" s="662" t="s">
        <v>611</v>
      </c>
      <c r="C19" s="662" t="s">
        <v>6737</v>
      </c>
      <c r="D19" s="662" t="s">
        <v>6756</v>
      </c>
      <c r="E19" s="662" t="s">
        <v>6757</v>
      </c>
      <c r="F19" s="665"/>
      <c r="G19" s="665"/>
      <c r="H19" s="662"/>
      <c r="I19" s="662"/>
      <c r="J19" s="665"/>
      <c r="K19" s="665"/>
      <c r="L19" s="662"/>
      <c r="M19" s="662"/>
      <c r="N19" s="665">
        <v>0.2</v>
      </c>
      <c r="O19" s="665">
        <v>5.14</v>
      </c>
      <c r="P19" s="678"/>
      <c r="Q19" s="666">
        <v>25.699999999999996</v>
      </c>
    </row>
    <row r="20" spans="1:17" ht="14.4" customHeight="1" x14ac:dyDescent="0.3">
      <c r="A20" s="661" t="s">
        <v>6736</v>
      </c>
      <c r="B20" s="662" t="s">
        <v>611</v>
      </c>
      <c r="C20" s="662" t="s">
        <v>6758</v>
      </c>
      <c r="D20" s="662" t="s">
        <v>6759</v>
      </c>
      <c r="E20" s="662" t="s">
        <v>6760</v>
      </c>
      <c r="F20" s="665"/>
      <c r="G20" s="665"/>
      <c r="H20" s="662"/>
      <c r="I20" s="662"/>
      <c r="J20" s="665">
        <v>1</v>
      </c>
      <c r="K20" s="665">
        <v>891.27</v>
      </c>
      <c r="L20" s="662"/>
      <c r="M20" s="662">
        <v>891.27</v>
      </c>
      <c r="N20" s="665"/>
      <c r="O20" s="665"/>
      <c r="P20" s="678"/>
      <c r="Q20" s="666"/>
    </row>
    <row r="21" spans="1:17" ht="14.4" customHeight="1" x14ac:dyDescent="0.3">
      <c r="A21" s="661" t="s">
        <v>6736</v>
      </c>
      <c r="B21" s="662" t="s">
        <v>611</v>
      </c>
      <c r="C21" s="662" t="s">
        <v>6758</v>
      </c>
      <c r="D21" s="662" t="s">
        <v>6761</v>
      </c>
      <c r="E21" s="662" t="s">
        <v>6762</v>
      </c>
      <c r="F21" s="665">
        <v>91</v>
      </c>
      <c r="G21" s="665">
        <v>14814.8</v>
      </c>
      <c r="H21" s="662">
        <v>1</v>
      </c>
      <c r="I21" s="662">
        <v>162.79999999999998</v>
      </c>
      <c r="J21" s="665">
        <v>136</v>
      </c>
      <c r="K21" s="665">
        <v>21815.199999999997</v>
      </c>
      <c r="L21" s="662">
        <v>1.4725274725274724</v>
      </c>
      <c r="M21" s="662">
        <v>160.40588235294115</v>
      </c>
      <c r="N21" s="665">
        <v>73</v>
      </c>
      <c r="O21" s="665">
        <v>11884.400000000001</v>
      </c>
      <c r="P21" s="678">
        <v>0.80219780219780235</v>
      </c>
      <c r="Q21" s="666">
        <v>162.80000000000001</v>
      </c>
    </row>
    <row r="22" spans="1:17" ht="14.4" customHeight="1" x14ac:dyDescent="0.3">
      <c r="A22" s="661" t="s">
        <v>6736</v>
      </c>
      <c r="B22" s="662" t="s">
        <v>611</v>
      </c>
      <c r="C22" s="662" t="s">
        <v>6758</v>
      </c>
      <c r="D22" s="662" t="s">
        <v>6763</v>
      </c>
      <c r="E22" s="662" t="s">
        <v>6764</v>
      </c>
      <c r="F22" s="665">
        <v>1</v>
      </c>
      <c r="G22" s="665">
        <v>108.6</v>
      </c>
      <c r="H22" s="662">
        <v>1</v>
      </c>
      <c r="I22" s="662">
        <v>108.6</v>
      </c>
      <c r="J22" s="665"/>
      <c r="K22" s="665"/>
      <c r="L22" s="662"/>
      <c r="M22" s="662"/>
      <c r="N22" s="665"/>
      <c r="O22" s="665"/>
      <c r="P22" s="678"/>
      <c r="Q22" s="666"/>
    </row>
    <row r="23" spans="1:17" ht="14.4" customHeight="1" x14ac:dyDescent="0.3">
      <c r="A23" s="661" t="s">
        <v>6736</v>
      </c>
      <c r="B23" s="662" t="s">
        <v>611</v>
      </c>
      <c r="C23" s="662" t="s">
        <v>6758</v>
      </c>
      <c r="D23" s="662" t="s">
        <v>6765</v>
      </c>
      <c r="E23" s="662" t="s">
        <v>6766</v>
      </c>
      <c r="F23" s="665"/>
      <c r="G23" s="665"/>
      <c r="H23" s="662"/>
      <c r="I23" s="662"/>
      <c r="J23" s="665"/>
      <c r="K23" s="665"/>
      <c r="L23" s="662"/>
      <c r="M23" s="662"/>
      <c r="N23" s="665">
        <v>1</v>
      </c>
      <c r="O23" s="665">
        <v>960.19</v>
      </c>
      <c r="P23" s="678"/>
      <c r="Q23" s="666">
        <v>960.19</v>
      </c>
    </row>
    <row r="24" spans="1:17" ht="14.4" customHeight="1" x14ac:dyDescent="0.3">
      <c r="A24" s="661" t="s">
        <v>6736</v>
      </c>
      <c r="B24" s="662" t="s">
        <v>611</v>
      </c>
      <c r="C24" s="662" t="s">
        <v>6767</v>
      </c>
      <c r="D24" s="662" t="s">
        <v>6768</v>
      </c>
      <c r="E24" s="662" t="s">
        <v>6769</v>
      </c>
      <c r="F24" s="665">
        <v>10</v>
      </c>
      <c r="G24" s="665">
        <v>1560</v>
      </c>
      <c r="H24" s="662">
        <v>1</v>
      </c>
      <c r="I24" s="662">
        <v>156</v>
      </c>
      <c r="J24" s="665">
        <v>9</v>
      </c>
      <c r="K24" s="665">
        <v>1404</v>
      </c>
      <c r="L24" s="662">
        <v>0.9</v>
      </c>
      <c r="M24" s="662">
        <v>156</v>
      </c>
      <c r="N24" s="665">
        <v>13</v>
      </c>
      <c r="O24" s="665">
        <v>1872</v>
      </c>
      <c r="P24" s="678">
        <v>1.2</v>
      </c>
      <c r="Q24" s="666">
        <v>144</v>
      </c>
    </row>
    <row r="25" spans="1:17" ht="14.4" customHeight="1" x14ac:dyDescent="0.3">
      <c r="A25" s="661" t="s">
        <v>6736</v>
      </c>
      <c r="B25" s="662" t="s">
        <v>611</v>
      </c>
      <c r="C25" s="662" t="s">
        <v>6767</v>
      </c>
      <c r="D25" s="662" t="s">
        <v>6770</v>
      </c>
      <c r="E25" s="662" t="s">
        <v>6771</v>
      </c>
      <c r="F25" s="665">
        <v>1593</v>
      </c>
      <c r="G25" s="665">
        <v>127440</v>
      </c>
      <c r="H25" s="662">
        <v>1</v>
      </c>
      <c r="I25" s="662">
        <v>80</v>
      </c>
      <c r="J25" s="665">
        <v>1832</v>
      </c>
      <c r="K25" s="665">
        <v>147049</v>
      </c>
      <c r="L25" s="662">
        <v>1.153868487131199</v>
      </c>
      <c r="M25" s="662">
        <v>80.266921397379917</v>
      </c>
      <c r="N25" s="665">
        <v>930</v>
      </c>
      <c r="O25" s="665">
        <v>75330</v>
      </c>
      <c r="P25" s="678">
        <v>0.59110169491525422</v>
      </c>
      <c r="Q25" s="666">
        <v>81</v>
      </c>
    </row>
    <row r="26" spans="1:17" ht="14.4" customHeight="1" x14ac:dyDescent="0.3">
      <c r="A26" s="661" t="s">
        <v>6736</v>
      </c>
      <c r="B26" s="662" t="s">
        <v>611</v>
      </c>
      <c r="C26" s="662" t="s">
        <v>6767</v>
      </c>
      <c r="D26" s="662" t="s">
        <v>6772</v>
      </c>
      <c r="E26" s="662" t="s">
        <v>6773</v>
      </c>
      <c r="F26" s="665">
        <v>3</v>
      </c>
      <c r="G26" s="665">
        <v>855</v>
      </c>
      <c r="H26" s="662">
        <v>1</v>
      </c>
      <c r="I26" s="662">
        <v>285</v>
      </c>
      <c r="J26" s="665">
        <v>3</v>
      </c>
      <c r="K26" s="665">
        <v>859</v>
      </c>
      <c r="L26" s="662">
        <v>1.0046783625730995</v>
      </c>
      <c r="M26" s="662">
        <v>286.33333333333331</v>
      </c>
      <c r="N26" s="665"/>
      <c r="O26" s="665"/>
      <c r="P26" s="678"/>
      <c r="Q26" s="666"/>
    </row>
    <row r="27" spans="1:17" ht="14.4" customHeight="1" x14ac:dyDescent="0.3">
      <c r="A27" s="661" t="s">
        <v>6736</v>
      </c>
      <c r="B27" s="662" t="s">
        <v>611</v>
      </c>
      <c r="C27" s="662" t="s">
        <v>6767</v>
      </c>
      <c r="D27" s="662" t="s">
        <v>6774</v>
      </c>
      <c r="E27" s="662" t="s">
        <v>6775</v>
      </c>
      <c r="F27" s="665">
        <v>3533</v>
      </c>
      <c r="G27" s="665">
        <v>120122</v>
      </c>
      <c r="H27" s="662">
        <v>1</v>
      </c>
      <c r="I27" s="662">
        <v>34</v>
      </c>
      <c r="J27" s="665">
        <v>4544</v>
      </c>
      <c r="K27" s="665">
        <v>156050</v>
      </c>
      <c r="L27" s="662">
        <v>1.2990959191488654</v>
      </c>
      <c r="M27" s="662">
        <v>34.34198943661972</v>
      </c>
      <c r="N27" s="665">
        <v>2346</v>
      </c>
      <c r="O27" s="665">
        <v>82110</v>
      </c>
      <c r="P27" s="678">
        <v>0.6835550523634305</v>
      </c>
      <c r="Q27" s="666">
        <v>35</v>
      </c>
    </row>
    <row r="28" spans="1:17" ht="14.4" customHeight="1" x14ac:dyDescent="0.3">
      <c r="A28" s="661" t="s">
        <v>6736</v>
      </c>
      <c r="B28" s="662" t="s">
        <v>611</v>
      </c>
      <c r="C28" s="662" t="s">
        <v>6767</v>
      </c>
      <c r="D28" s="662" t="s">
        <v>6776</v>
      </c>
      <c r="E28" s="662" t="s">
        <v>6777</v>
      </c>
      <c r="F28" s="665">
        <v>234</v>
      </c>
      <c r="G28" s="665">
        <v>2340</v>
      </c>
      <c r="H28" s="662">
        <v>1</v>
      </c>
      <c r="I28" s="662">
        <v>10</v>
      </c>
      <c r="J28" s="665">
        <v>241</v>
      </c>
      <c r="K28" s="665">
        <v>2410</v>
      </c>
      <c r="L28" s="662">
        <v>1.0299145299145298</v>
      </c>
      <c r="M28" s="662">
        <v>10</v>
      </c>
      <c r="N28" s="665">
        <v>251</v>
      </c>
      <c r="O28" s="665">
        <v>2510</v>
      </c>
      <c r="P28" s="678">
        <v>1.0726495726495726</v>
      </c>
      <c r="Q28" s="666">
        <v>10</v>
      </c>
    </row>
    <row r="29" spans="1:17" ht="14.4" customHeight="1" x14ac:dyDescent="0.3">
      <c r="A29" s="661" t="s">
        <v>6736</v>
      </c>
      <c r="B29" s="662" t="s">
        <v>611</v>
      </c>
      <c r="C29" s="662" t="s">
        <v>6767</v>
      </c>
      <c r="D29" s="662" t="s">
        <v>6778</v>
      </c>
      <c r="E29" s="662" t="s">
        <v>6779</v>
      </c>
      <c r="F29" s="665">
        <v>12</v>
      </c>
      <c r="G29" s="665">
        <v>60</v>
      </c>
      <c r="H29" s="662">
        <v>1</v>
      </c>
      <c r="I29" s="662">
        <v>5</v>
      </c>
      <c r="J29" s="665">
        <v>5</v>
      </c>
      <c r="K29" s="665">
        <v>25</v>
      </c>
      <c r="L29" s="662">
        <v>0.41666666666666669</v>
      </c>
      <c r="M29" s="662">
        <v>5</v>
      </c>
      <c r="N29" s="665">
        <v>4</v>
      </c>
      <c r="O29" s="665">
        <v>20</v>
      </c>
      <c r="P29" s="678">
        <v>0.33333333333333331</v>
      </c>
      <c r="Q29" s="666">
        <v>5</v>
      </c>
    </row>
    <row r="30" spans="1:17" ht="14.4" customHeight="1" x14ac:dyDescent="0.3">
      <c r="A30" s="661" t="s">
        <v>6736</v>
      </c>
      <c r="B30" s="662" t="s">
        <v>611</v>
      </c>
      <c r="C30" s="662" t="s">
        <v>6767</v>
      </c>
      <c r="D30" s="662" t="s">
        <v>6780</v>
      </c>
      <c r="E30" s="662" t="s">
        <v>6781</v>
      </c>
      <c r="F30" s="665">
        <v>6</v>
      </c>
      <c r="G30" s="665">
        <v>30</v>
      </c>
      <c r="H30" s="662">
        <v>1</v>
      </c>
      <c r="I30" s="662">
        <v>5</v>
      </c>
      <c r="J30" s="665">
        <v>3</v>
      </c>
      <c r="K30" s="665">
        <v>15</v>
      </c>
      <c r="L30" s="662">
        <v>0.5</v>
      </c>
      <c r="M30" s="662">
        <v>5</v>
      </c>
      <c r="N30" s="665"/>
      <c r="O30" s="665"/>
      <c r="P30" s="678"/>
      <c r="Q30" s="666"/>
    </row>
    <row r="31" spans="1:17" ht="14.4" customHeight="1" x14ac:dyDescent="0.3">
      <c r="A31" s="661" t="s">
        <v>6736</v>
      </c>
      <c r="B31" s="662" t="s">
        <v>611</v>
      </c>
      <c r="C31" s="662" t="s">
        <v>6767</v>
      </c>
      <c r="D31" s="662" t="s">
        <v>6782</v>
      </c>
      <c r="E31" s="662" t="s">
        <v>6783</v>
      </c>
      <c r="F31" s="665">
        <v>41</v>
      </c>
      <c r="G31" s="665">
        <v>3403</v>
      </c>
      <c r="H31" s="662">
        <v>1</v>
      </c>
      <c r="I31" s="662">
        <v>83</v>
      </c>
      <c r="J31" s="665">
        <v>34</v>
      </c>
      <c r="K31" s="665">
        <v>2846</v>
      </c>
      <c r="L31" s="662">
        <v>0.83632089332941517</v>
      </c>
      <c r="M31" s="662">
        <v>83.705882352941174</v>
      </c>
      <c r="N31" s="665">
        <v>23</v>
      </c>
      <c r="O31" s="665">
        <v>1932</v>
      </c>
      <c r="P31" s="678">
        <v>0.56773435204231559</v>
      </c>
      <c r="Q31" s="666">
        <v>84</v>
      </c>
    </row>
    <row r="32" spans="1:17" ht="14.4" customHeight="1" x14ac:dyDescent="0.3">
      <c r="A32" s="661" t="s">
        <v>6736</v>
      </c>
      <c r="B32" s="662" t="s">
        <v>611</v>
      </c>
      <c r="C32" s="662" t="s">
        <v>6767</v>
      </c>
      <c r="D32" s="662" t="s">
        <v>6784</v>
      </c>
      <c r="E32" s="662" t="s">
        <v>6785</v>
      </c>
      <c r="F32" s="665">
        <v>156</v>
      </c>
      <c r="G32" s="665">
        <v>95316</v>
      </c>
      <c r="H32" s="662">
        <v>1</v>
      </c>
      <c r="I32" s="662">
        <v>611</v>
      </c>
      <c r="J32" s="665">
        <v>157</v>
      </c>
      <c r="K32" s="665">
        <v>96442</v>
      </c>
      <c r="L32" s="662">
        <v>1.011813336690587</v>
      </c>
      <c r="M32" s="662">
        <v>614.28025477707001</v>
      </c>
      <c r="N32" s="665">
        <v>138</v>
      </c>
      <c r="O32" s="665">
        <v>85146</v>
      </c>
      <c r="P32" s="678">
        <v>0.89330227873599399</v>
      </c>
      <c r="Q32" s="666">
        <v>617</v>
      </c>
    </row>
    <row r="33" spans="1:17" ht="14.4" customHeight="1" x14ac:dyDescent="0.3">
      <c r="A33" s="661" t="s">
        <v>6736</v>
      </c>
      <c r="B33" s="662" t="s">
        <v>611</v>
      </c>
      <c r="C33" s="662" t="s">
        <v>6767</v>
      </c>
      <c r="D33" s="662" t="s">
        <v>6786</v>
      </c>
      <c r="E33" s="662" t="s">
        <v>6787</v>
      </c>
      <c r="F33" s="665">
        <v>129</v>
      </c>
      <c r="G33" s="665">
        <v>49794</v>
      </c>
      <c r="H33" s="662">
        <v>1</v>
      </c>
      <c r="I33" s="662">
        <v>386</v>
      </c>
      <c r="J33" s="665">
        <v>122</v>
      </c>
      <c r="K33" s="665">
        <v>47260</v>
      </c>
      <c r="L33" s="662">
        <v>0.94911033457846328</v>
      </c>
      <c r="M33" s="662">
        <v>387.37704918032784</v>
      </c>
      <c r="N33" s="665">
        <v>126</v>
      </c>
      <c r="O33" s="665">
        <v>48888</v>
      </c>
      <c r="P33" s="678">
        <v>0.98180503675141584</v>
      </c>
      <c r="Q33" s="666">
        <v>388</v>
      </c>
    </row>
    <row r="34" spans="1:17" ht="14.4" customHeight="1" x14ac:dyDescent="0.3">
      <c r="A34" s="661" t="s">
        <v>6736</v>
      </c>
      <c r="B34" s="662" t="s">
        <v>611</v>
      </c>
      <c r="C34" s="662" t="s">
        <v>6767</v>
      </c>
      <c r="D34" s="662" t="s">
        <v>6788</v>
      </c>
      <c r="E34" s="662" t="s">
        <v>6789</v>
      </c>
      <c r="F34" s="665">
        <v>142</v>
      </c>
      <c r="G34" s="665">
        <v>5538</v>
      </c>
      <c r="H34" s="662">
        <v>1</v>
      </c>
      <c r="I34" s="662">
        <v>39</v>
      </c>
      <c r="J34" s="665">
        <v>138</v>
      </c>
      <c r="K34" s="665">
        <v>5382</v>
      </c>
      <c r="L34" s="662">
        <v>0.971830985915493</v>
      </c>
      <c r="M34" s="662">
        <v>39</v>
      </c>
      <c r="N34" s="665">
        <v>154</v>
      </c>
      <c r="O34" s="665">
        <v>6006</v>
      </c>
      <c r="P34" s="678">
        <v>1.0845070422535212</v>
      </c>
      <c r="Q34" s="666">
        <v>39</v>
      </c>
    </row>
    <row r="35" spans="1:17" ht="14.4" customHeight="1" x14ac:dyDescent="0.3">
      <c r="A35" s="661" t="s">
        <v>6736</v>
      </c>
      <c r="B35" s="662" t="s">
        <v>611</v>
      </c>
      <c r="C35" s="662" t="s">
        <v>6767</v>
      </c>
      <c r="D35" s="662" t="s">
        <v>6790</v>
      </c>
      <c r="E35" s="662" t="s">
        <v>6791</v>
      </c>
      <c r="F35" s="665"/>
      <c r="G35" s="665"/>
      <c r="H35" s="662"/>
      <c r="I35" s="662"/>
      <c r="J35" s="665"/>
      <c r="K35" s="665"/>
      <c r="L35" s="662"/>
      <c r="M35" s="662"/>
      <c r="N35" s="665">
        <v>1</v>
      </c>
      <c r="O35" s="665">
        <v>17655</v>
      </c>
      <c r="P35" s="678"/>
      <c r="Q35" s="666">
        <v>17655</v>
      </c>
    </row>
    <row r="36" spans="1:17" ht="14.4" customHeight="1" x14ac:dyDescent="0.3">
      <c r="A36" s="661" t="s">
        <v>6736</v>
      </c>
      <c r="B36" s="662" t="s">
        <v>611</v>
      </c>
      <c r="C36" s="662" t="s">
        <v>6767</v>
      </c>
      <c r="D36" s="662" t="s">
        <v>6792</v>
      </c>
      <c r="E36" s="662" t="s">
        <v>6793</v>
      </c>
      <c r="F36" s="665">
        <v>1</v>
      </c>
      <c r="G36" s="665">
        <v>1686</v>
      </c>
      <c r="H36" s="662">
        <v>1</v>
      </c>
      <c r="I36" s="662">
        <v>1686</v>
      </c>
      <c r="J36" s="665"/>
      <c r="K36" s="665"/>
      <c r="L36" s="662"/>
      <c r="M36" s="662"/>
      <c r="N36" s="665"/>
      <c r="O36" s="665"/>
      <c r="P36" s="678"/>
      <c r="Q36" s="666"/>
    </row>
    <row r="37" spans="1:17" ht="14.4" customHeight="1" x14ac:dyDescent="0.3">
      <c r="A37" s="661" t="s">
        <v>6736</v>
      </c>
      <c r="B37" s="662" t="s">
        <v>611</v>
      </c>
      <c r="C37" s="662" t="s">
        <v>6767</v>
      </c>
      <c r="D37" s="662" t="s">
        <v>6794</v>
      </c>
      <c r="E37" s="662" t="s">
        <v>6795</v>
      </c>
      <c r="F37" s="665"/>
      <c r="G37" s="665"/>
      <c r="H37" s="662"/>
      <c r="I37" s="662"/>
      <c r="J37" s="665"/>
      <c r="K37" s="665"/>
      <c r="L37" s="662"/>
      <c r="M37" s="662"/>
      <c r="N37" s="665">
        <v>1</v>
      </c>
      <c r="O37" s="665">
        <v>680</v>
      </c>
      <c r="P37" s="678"/>
      <c r="Q37" s="666">
        <v>680</v>
      </c>
    </row>
    <row r="38" spans="1:17" ht="14.4" customHeight="1" x14ac:dyDescent="0.3">
      <c r="A38" s="661" t="s">
        <v>6736</v>
      </c>
      <c r="B38" s="662" t="s">
        <v>611</v>
      </c>
      <c r="C38" s="662" t="s">
        <v>6767</v>
      </c>
      <c r="D38" s="662" t="s">
        <v>6796</v>
      </c>
      <c r="E38" s="662" t="s">
        <v>6797</v>
      </c>
      <c r="F38" s="665">
        <v>9</v>
      </c>
      <c r="G38" s="665">
        <v>39825</v>
      </c>
      <c r="H38" s="662">
        <v>1</v>
      </c>
      <c r="I38" s="662">
        <v>4425</v>
      </c>
      <c r="J38" s="665">
        <v>29</v>
      </c>
      <c r="K38" s="665">
        <v>128370</v>
      </c>
      <c r="L38" s="662">
        <v>3.2233521657250472</v>
      </c>
      <c r="M38" s="662">
        <v>4426.5517241379312</v>
      </c>
      <c r="N38" s="665">
        <v>21</v>
      </c>
      <c r="O38" s="665">
        <v>93009</v>
      </c>
      <c r="P38" s="678">
        <v>2.3354425612052729</v>
      </c>
      <c r="Q38" s="666">
        <v>4429</v>
      </c>
    </row>
    <row r="39" spans="1:17" ht="14.4" customHeight="1" x14ac:dyDescent="0.3">
      <c r="A39" s="661" t="s">
        <v>6736</v>
      </c>
      <c r="B39" s="662" t="s">
        <v>611</v>
      </c>
      <c r="C39" s="662" t="s">
        <v>6767</v>
      </c>
      <c r="D39" s="662" t="s">
        <v>6798</v>
      </c>
      <c r="E39" s="662" t="s">
        <v>6799</v>
      </c>
      <c r="F39" s="665"/>
      <c r="G39" s="665"/>
      <c r="H39" s="662"/>
      <c r="I39" s="662"/>
      <c r="J39" s="665">
        <v>2</v>
      </c>
      <c r="K39" s="665">
        <v>1383</v>
      </c>
      <c r="L39" s="662"/>
      <c r="M39" s="662">
        <v>691.5</v>
      </c>
      <c r="N39" s="665">
        <v>1</v>
      </c>
      <c r="O39" s="665">
        <v>695</v>
      </c>
      <c r="P39" s="678"/>
      <c r="Q39" s="666">
        <v>695</v>
      </c>
    </row>
    <row r="40" spans="1:17" ht="14.4" customHeight="1" x14ac:dyDescent="0.3">
      <c r="A40" s="661" t="s">
        <v>6736</v>
      </c>
      <c r="B40" s="662" t="s">
        <v>611</v>
      </c>
      <c r="C40" s="662" t="s">
        <v>6767</v>
      </c>
      <c r="D40" s="662" t="s">
        <v>6800</v>
      </c>
      <c r="E40" s="662" t="s">
        <v>6801</v>
      </c>
      <c r="F40" s="665">
        <v>1</v>
      </c>
      <c r="G40" s="665">
        <v>291</v>
      </c>
      <c r="H40" s="662">
        <v>1</v>
      </c>
      <c r="I40" s="662">
        <v>291</v>
      </c>
      <c r="J40" s="665"/>
      <c r="K40" s="665"/>
      <c r="L40" s="662"/>
      <c r="M40" s="662"/>
      <c r="N40" s="665"/>
      <c r="O40" s="665"/>
      <c r="P40" s="678"/>
      <c r="Q40" s="666"/>
    </row>
    <row r="41" spans="1:17" ht="14.4" customHeight="1" x14ac:dyDescent="0.3">
      <c r="A41" s="661" t="s">
        <v>6736</v>
      </c>
      <c r="B41" s="662" t="s">
        <v>611</v>
      </c>
      <c r="C41" s="662" t="s">
        <v>6767</v>
      </c>
      <c r="D41" s="662" t="s">
        <v>6802</v>
      </c>
      <c r="E41" s="662" t="s">
        <v>6803</v>
      </c>
      <c r="F41" s="665">
        <v>2209</v>
      </c>
      <c r="G41" s="665">
        <v>512488</v>
      </c>
      <c r="H41" s="662">
        <v>1</v>
      </c>
      <c r="I41" s="662">
        <v>232</v>
      </c>
      <c r="J41" s="665">
        <v>2836</v>
      </c>
      <c r="K41" s="665">
        <v>657654</v>
      </c>
      <c r="L41" s="662">
        <v>1.2832573640748661</v>
      </c>
      <c r="M41" s="662">
        <v>231.89492242595205</v>
      </c>
      <c r="N41" s="665">
        <v>2607</v>
      </c>
      <c r="O41" s="665">
        <v>612645</v>
      </c>
      <c r="P41" s="678">
        <v>1.195432868672047</v>
      </c>
      <c r="Q41" s="666">
        <v>235</v>
      </c>
    </row>
    <row r="42" spans="1:17" ht="14.4" customHeight="1" x14ac:dyDescent="0.3">
      <c r="A42" s="661" t="s">
        <v>6736</v>
      </c>
      <c r="B42" s="662" t="s">
        <v>611</v>
      </c>
      <c r="C42" s="662" t="s">
        <v>6767</v>
      </c>
      <c r="D42" s="662" t="s">
        <v>6804</v>
      </c>
      <c r="E42" s="662" t="s">
        <v>6805</v>
      </c>
      <c r="F42" s="665">
        <v>5259</v>
      </c>
      <c r="G42" s="665">
        <v>610044</v>
      </c>
      <c r="H42" s="662">
        <v>1</v>
      </c>
      <c r="I42" s="662">
        <v>116</v>
      </c>
      <c r="J42" s="665">
        <v>4871</v>
      </c>
      <c r="K42" s="665">
        <v>571010</v>
      </c>
      <c r="L42" s="662">
        <v>0.9360144514166191</v>
      </c>
      <c r="M42" s="662">
        <v>117.226442208992</v>
      </c>
      <c r="N42" s="665">
        <v>7019</v>
      </c>
      <c r="O42" s="665">
        <v>828242</v>
      </c>
      <c r="P42" s="678">
        <v>1.3576758397754916</v>
      </c>
      <c r="Q42" s="666">
        <v>118</v>
      </c>
    </row>
    <row r="43" spans="1:17" ht="14.4" customHeight="1" x14ac:dyDescent="0.3">
      <c r="A43" s="661" t="s">
        <v>6736</v>
      </c>
      <c r="B43" s="662" t="s">
        <v>611</v>
      </c>
      <c r="C43" s="662" t="s">
        <v>6767</v>
      </c>
      <c r="D43" s="662" t="s">
        <v>6806</v>
      </c>
      <c r="E43" s="662" t="s">
        <v>6807</v>
      </c>
      <c r="F43" s="665">
        <v>1</v>
      </c>
      <c r="G43" s="665">
        <v>678</v>
      </c>
      <c r="H43" s="662">
        <v>1</v>
      </c>
      <c r="I43" s="662">
        <v>678</v>
      </c>
      <c r="J43" s="665">
        <v>13</v>
      </c>
      <c r="K43" s="665">
        <v>8924</v>
      </c>
      <c r="L43" s="662">
        <v>13.162241887905605</v>
      </c>
      <c r="M43" s="662">
        <v>686.46153846153845</v>
      </c>
      <c r="N43" s="665">
        <v>12</v>
      </c>
      <c r="O43" s="665">
        <v>8304</v>
      </c>
      <c r="P43" s="678">
        <v>12.247787610619469</v>
      </c>
      <c r="Q43" s="666">
        <v>692</v>
      </c>
    </row>
    <row r="44" spans="1:17" ht="14.4" customHeight="1" x14ac:dyDescent="0.3">
      <c r="A44" s="661" t="s">
        <v>6736</v>
      </c>
      <c r="B44" s="662" t="s">
        <v>611</v>
      </c>
      <c r="C44" s="662" t="s">
        <v>6767</v>
      </c>
      <c r="D44" s="662" t="s">
        <v>6808</v>
      </c>
      <c r="E44" s="662" t="s">
        <v>6809</v>
      </c>
      <c r="F44" s="665"/>
      <c r="G44" s="665"/>
      <c r="H44" s="662"/>
      <c r="I44" s="662"/>
      <c r="J44" s="665">
        <v>3</v>
      </c>
      <c r="K44" s="665">
        <v>270</v>
      </c>
      <c r="L44" s="662"/>
      <c r="M44" s="662">
        <v>90</v>
      </c>
      <c r="N44" s="665">
        <v>1</v>
      </c>
      <c r="O44" s="665">
        <v>92</v>
      </c>
      <c r="P44" s="678"/>
      <c r="Q44" s="666">
        <v>92</v>
      </c>
    </row>
    <row r="45" spans="1:17" ht="14.4" customHeight="1" x14ac:dyDescent="0.3">
      <c r="A45" s="661" t="s">
        <v>6736</v>
      </c>
      <c r="B45" s="662" t="s">
        <v>611</v>
      </c>
      <c r="C45" s="662" t="s">
        <v>6767</v>
      </c>
      <c r="D45" s="662" t="s">
        <v>6810</v>
      </c>
      <c r="E45" s="662" t="s">
        <v>6811</v>
      </c>
      <c r="F45" s="665">
        <v>8</v>
      </c>
      <c r="G45" s="665">
        <v>1528</v>
      </c>
      <c r="H45" s="662">
        <v>1</v>
      </c>
      <c r="I45" s="662">
        <v>191</v>
      </c>
      <c r="J45" s="665">
        <v>10</v>
      </c>
      <c r="K45" s="665">
        <v>1928</v>
      </c>
      <c r="L45" s="662">
        <v>1.2617801047120418</v>
      </c>
      <c r="M45" s="662">
        <v>192.8</v>
      </c>
      <c r="N45" s="665"/>
      <c r="O45" s="665"/>
      <c r="P45" s="678"/>
      <c r="Q45" s="666"/>
    </row>
    <row r="46" spans="1:17" ht="14.4" customHeight="1" x14ac:dyDescent="0.3">
      <c r="A46" s="661" t="s">
        <v>6736</v>
      </c>
      <c r="B46" s="662" t="s">
        <v>611</v>
      </c>
      <c r="C46" s="662" t="s">
        <v>6767</v>
      </c>
      <c r="D46" s="662" t="s">
        <v>6812</v>
      </c>
      <c r="E46" s="662" t="s">
        <v>6813</v>
      </c>
      <c r="F46" s="665">
        <v>1</v>
      </c>
      <c r="G46" s="665">
        <v>91</v>
      </c>
      <c r="H46" s="662">
        <v>1</v>
      </c>
      <c r="I46" s="662">
        <v>91</v>
      </c>
      <c r="J46" s="665"/>
      <c r="K46" s="665"/>
      <c r="L46" s="662"/>
      <c r="M46" s="662"/>
      <c r="N46" s="665"/>
      <c r="O46" s="665"/>
      <c r="P46" s="678"/>
      <c r="Q46" s="666"/>
    </row>
    <row r="47" spans="1:17" ht="14.4" customHeight="1" x14ac:dyDescent="0.3">
      <c r="A47" s="661" t="s">
        <v>6736</v>
      </c>
      <c r="B47" s="662" t="s">
        <v>611</v>
      </c>
      <c r="C47" s="662" t="s">
        <v>6767</v>
      </c>
      <c r="D47" s="662" t="s">
        <v>6814</v>
      </c>
      <c r="E47" s="662" t="s">
        <v>6815</v>
      </c>
      <c r="F47" s="665">
        <v>32</v>
      </c>
      <c r="G47" s="665">
        <v>7424</v>
      </c>
      <c r="H47" s="662">
        <v>1</v>
      </c>
      <c r="I47" s="662">
        <v>232</v>
      </c>
      <c r="J47" s="665">
        <v>1</v>
      </c>
      <c r="K47" s="665">
        <v>232</v>
      </c>
      <c r="L47" s="662">
        <v>3.125E-2</v>
      </c>
      <c r="M47" s="662">
        <v>232</v>
      </c>
      <c r="N47" s="665"/>
      <c r="O47" s="665"/>
      <c r="P47" s="678"/>
      <c r="Q47" s="666"/>
    </row>
    <row r="48" spans="1:17" ht="14.4" customHeight="1" x14ac:dyDescent="0.3">
      <c r="A48" s="661" t="s">
        <v>6736</v>
      </c>
      <c r="B48" s="662" t="s">
        <v>611</v>
      </c>
      <c r="C48" s="662" t="s">
        <v>6767</v>
      </c>
      <c r="D48" s="662" t="s">
        <v>6816</v>
      </c>
      <c r="E48" s="662" t="s">
        <v>6817</v>
      </c>
      <c r="F48" s="665">
        <v>3</v>
      </c>
      <c r="G48" s="665">
        <v>348</v>
      </c>
      <c r="H48" s="662">
        <v>1</v>
      </c>
      <c r="I48" s="662">
        <v>116</v>
      </c>
      <c r="J48" s="665">
        <v>3</v>
      </c>
      <c r="K48" s="665">
        <v>348</v>
      </c>
      <c r="L48" s="662">
        <v>1</v>
      </c>
      <c r="M48" s="662">
        <v>116</v>
      </c>
      <c r="N48" s="665"/>
      <c r="O48" s="665"/>
      <c r="P48" s="678"/>
      <c r="Q48" s="666"/>
    </row>
    <row r="49" spans="1:17" ht="14.4" customHeight="1" x14ac:dyDescent="0.3">
      <c r="A49" s="661" t="s">
        <v>6736</v>
      </c>
      <c r="B49" s="662" t="s">
        <v>611</v>
      </c>
      <c r="C49" s="662" t="s">
        <v>6767</v>
      </c>
      <c r="D49" s="662" t="s">
        <v>6818</v>
      </c>
      <c r="E49" s="662" t="s">
        <v>6819</v>
      </c>
      <c r="F49" s="665">
        <v>4</v>
      </c>
      <c r="G49" s="665">
        <v>1924</v>
      </c>
      <c r="H49" s="662">
        <v>1</v>
      </c>
      <c r="I49" s="662">
        <v>481</v>
      </c>
      <c r="J49" s="665">
        <v>4</v>
      </c>
      <c r="K49" s="665">
        <v>1928</v>
      </c>
      <c r="L49" s="662">
        <v>1.002079002079002</v>
      </c>
      <c r="M49" s="662">
        <v>482</v>
      </c>
      <c r="N49" s="665">
        <v>1</v>
      </c>
      <c r="O49" s="665">
        <v>486</v>
      </c>
      <c r="P49" s="678">
        <v>0.25259875259875259</v>
      </c>
      <c r="Q49" s="666">
        <v>486</v>
      </c>
    </row>
    <row r="50" spans="1:17" ht="14.4" customHeight="1" x14ac:dyDescent="0.3">
      <c r="A50" s="661" t="s">
        <v>6736</v>
      </c>
      <c r="B50" s="662" t="s">
        <v>611</v>
      </c>
      <c r="C50" s="662" t="s">
        <v>6767</v>
      </c>
      <c r="D50" s="662" t="s">
        <v>6820</v>
      </c>
      <c r="E50" s="662" t="s">
        <v>6821</v>
      </c>
      <c r="F50" s="665">
        <v>50</v>
      </c>
      <c r="G50" s="665">
        <v>32950</v>
      </c>
      <c r="H50" s="662">
        <v>1</v>
      </c>
      <c r="I50" s="662">
        <v>659</v>
      </c>
      <c r="J50" s="665">
        <v>62</v>
      </c>
      <c r="K50" s="665">
        <v>41023</v>
      </c>
      <c r="L50" s="662">
        <v>1.2450075872534143</v>
      </c>
      <c r="M50" s="662">
        <v>661.66129032258061</v>
      </c>
      <c r="N50" s="665">
        <v>58</v>
      </c>
      <c r="O50" s="665">
        <v>38628</v>
      </c>
      <c r="P50" s="678">
        <v>1.1723216995447647</v>
      </c>
      <c r="Q50" s="666">
        <v>666</v>
      </c>
    </row>
    <row r="51" spans="1:17" ht="14.4" customHeight="1" x14ac:dyDescent="0.3">
      <c r="A51" s="661" t="s">
        <v>6736</v>
      </c>
      <c r="B51" s="662" t="s">
        <v>611</v>
      </c>
      <c r="C51" s="662" t="s">
        <v>6767</v>
      </c>
      <c r="D51" s="662" t="s">
        <v>6822</v>
      </c>
      <c r="E51" s="662" t="s">
        <v>6823</v>
      </c>
      <c r="F51" s="665">
        <v>9</v>
      </c>
      <c r="G51" s="665">
        <v>8892</v>
      </c>
      <c r="H51" s="662">
        <v>1</v>
      </c>
      <c r="I51" s="662">
        <v>988</v>
      </c>
      <c r="J51" s="665">
        <v>1</v>
      </c>
      <c r="K51" s="665">
        <v>998</v>
      </c>
      <c r="L51" s="662">
        <v>0.1122357174988754</v>
      </c>
      <c r="M51" s="662">
        <v>998</v>
      </c>
      <c r="N51" s="665">
        <v>9</v>
      </c>
      <c r="O51" s="665">
        <v>9018</v>
      </c>
      <c r="P51" s="678">
        <v>1.01417004048583</v>
      </c>
      <c r="Q51" s="666">
        <v>1002</v>
      </c>
    </row>
    <row r="52" spans="1:17" ht="14.4" customHeight="1" x14ac:dyDescent="0.3">
      <c r="A52" s="661" t="s">
        <v>6736</v>
      </c>
      <c r="B52" s="662" t="s">
        <v>611</v>
      </c>
      <c r="C52" s="662" t="s">
        <v>6767</v>
      </c>
      <c r="D52" s="662" t="s">
        <v>6824</v>
      </c>
      <c r="E52" s="662" t="s">
        <v>6825</v>
      </c>
      <c r="F52" s="665">
        <v>14</v>
      </c>
      <c r="G52" s="665">
        <v>0</v>
      </c>
      <c r="H52" s="662"/>
      <c r="I52" s="662">
        <v>0</v>
      </c>
      <c r="J52" s="665">
        <v>7</v>
      </c>
      <c r="K52" s="665">
        <v>0</v>
      </c>
      <c r="L52" s="662"/>
      <c r="M52" s="662">
        <v>0</v>
      </c>
      <c r="N52" s="665"/>
      <c r="O52" s="665"/>
      <c r="P52" s="678"/>
      <c r="Q52" s="666"/>
    </row>
    <row r="53" spans="1:17" ht="14.4" customHeight="1" x14ac:dyDescent="0.3">
      <c r="A53" s="661" t="s">
        <v>6736</v>
      </c>
      <c r="B53" s="662" t="s">
        <v>611</v>
      </c>
      <c r="C53" s="662" t="s">
        <v>6767</v>
      </c>
      <c r="D53" s="662" t="s">
        <v>6826</v>
      </c>
      <c r="E53" s="662" t="s">
        <v>6827</v>
      </c>
      <c r="F53" s="665">
        <v>6463</v>
      </c>
      <c r="G53" s="665">
        <v>0</v>
      </c>
      <c r="H53" s="662"/>
      <c r="I53" s="662">
        <v>0</v>
      </c>
      <c r="J53" s="665">
        <v>6818</v>
      </c>
      <c r="K53" s="665">
        <v>0</v>
      </c>
      <c r="L53" s="662"/>
      <c r="M53" s="662">
        <v>0</v>
      </c>
      <c r="N53" s="665">
        <v>9468</v>
      </c>
      <c r="O53" s="665">
        <v>123966.61000000003</v>
      </c>
      <c r="P53" s="678"/>
      <c r="Q53" s="666">
        <v>13.093220321081541</v>
      </c>
    </row>
    <row r="54" spans="1:17" ht="14.4" customHeight="1" x14ac:dyDescent="0.3">
      <c r="A54" s="661" t="s">
        <v>6736</v>
      </c>
      <c r="B54" s="662" t="s">
        <v>611</v>
      </c>
      <c r="C54" s="662" t="s">
        <v>6767</v>
      </c>
      <c r="D54" s="662" t="s">
        <v>6828</v>
      </c>
      <c r="E54" s="662" t="s">
        <v>6829</v>
      </c>
      <c r="F54" s="665">
        <v>57</v>
      </c>
      <c r="G54" s="665">
        <v>53979</v>
      </c>
      <c r="H54" s="662">
        <v>1</v>
      </c>
      <c r="I54" s="662">
        <v>947</v>
      </c>
      <c r="J54" s="665">
        <v>62</v>
      </c>
      <c r="K54" s="665">
        <v>58882</v>
      </c>
      <c r="L54" s="662">
        <v>1.0908316197039589</v>
      </c>
      <c r="M54" s="662">
        <v>949.70967741935488</v>
      </c>
      <c r="N54" s="665">
        <v>82</v>
      </c>
      <c r="O54" s="665">
        <v>78392</v>
      </c>
      <c r="P54" s="678">
        <v>1.4522684747772281</v>
      </c>
      <c r="Q54" s="666">
        <v>956</v>
      </c>
    </row>
    <row r="55" spans="1:17" ht="14.4" customHeight="1" x14ac:dyDescent="0.3">
      <c r="A55" s="661" t="s">
        <v>6736</v>
      </c>
      <c r="B55" s="662" t="s">
        <v>611</v>
      </c>
      <c r="C55" s="662" t="s">
        <v>6767</v>
      </c>
      <c r="D55" s="662" t="s">
        <v>6830</v>
      </c>
      <c r="E55" s="662" t="s">
        <v>6831</v>
      </c>
      <c r="F55" s="665">
        <v>225</v>
      </c>
      <c r="G55" s="665">
        <v>37125</v>
      </c>
      <c r="H55" s="662">
        <v>1</v>
      </c>
      <c r="I55" s="662">
        <v>165</v>
      </c>
      <c r="J55" s="665">
        <v>235</v>
      </c>
      <c r="K55" s="665">
        <v>39225</v>
      </c>
      <c r="L55" s="662">
        <v>1.0565656565656565</v>
      </c>
      <c r="M55" s="662">
        <v>166.91489361702128</v>
      </c>
      <c r="N55" s="665">
        <v>216</v>
      </c>
      <c r="O55" s="665">
        <v>36504</v>
      </c>
      <c r="P55" s="678">
        <v>0.9832727272727273</v>
      </c>
      <c r="Q55" s="666">
        <v>169</v>
      </c>
    </row>
    <row r="56" spans="1:17" ht="14.4" customHeight="1" x14ac:dyDescent="0.3">
      <c r="A56" s="661" t="s">
        <v>6736</v>
      </c>
      <c r="B56" s="662" t="s">
        <v>611</v>
      </c>
      <c r="C56" s="662" t="s">
        <v>6767</v>
      </c>
      <c r="D56" s="662" t="s">
        <v>6832</v>
      </c>
      <c r="E56" s="662" t="s">
        <v>6833</v>
      </c>
      <c r="F56" s="665">
        <v>257</v>
      </c>
      <c r="G56" s="665">
        <v>8995</v>
      </c>
      <c r="H56" s="662">
        <v>1</v>
      </c>
      <c r="I56" s="662">
        <v>35</v>
      </c>
      <c r="J56" s="665">
        <v>365</v>
      </c>
      <c r="K56" s="665">
        <v>13001</v>
      </c>
      <c r="L56" s="662">
        <v>1.4453585325180656</v>
      </c>
      <c r="M56" s="662">
        <v>35.61917808219178</v>
      </c>
      <c r="N56" s="665">
        <v>320</v>
      </c>
      <c r="O56" s="665">
        <v>11520</v>
      </c>
      <c r="P56" s="678">
        <v>1.2807115063924401</v>
      </c>
      <c r="Q56" s="666">
        <v>36</v>
      </c>
    </row>
    <row r="57" spans="1:17" ht="14.4" customHeight="1" x14ac:dyDescent="0.3">
      <c r="A57" s="661" t="s">
        <v>6736</v>
      </c>
      <c r="B57" s="662" t="s">
        <v>611</v>
      </c>
      <c r="C57" s="662" t="s">
        <v>6767</v>
      </c>
      <c r="D57" s="662" t="s">
        <v>6834</v>
      </c>
      <c r="E57" s="662" t="s">
        <v>6835</v>
      </c>
      <c r="F57" s="665">
        <v>173</v>
      </c>
      <c r="G57" s="665">
        <v>14013</v>
      </c>
      <c r="H57" s="662">
        <v>1</v>
      </c>
      <c r="I57" s="662">
        <v>81</v>
      </c>
      <c r="J57" s="665">
        <v>211</v>
      </c>
      <c r="K57" s="665">
        <v>16723</v>
      </c>
      <c r="L57" s="662">
        <v>1.1933918504246057</v>
      </c>
      <c r="M57" s="662">
        <v>79.255924170616112</v>
      </c>
      <c r="N57" s="665">
        <v>214</v>
      </c>
      <c r="O57" s="665">
        <v>17548</v>
      </c>
      <c r="P57" s="678">
        <v>1.2522657532291444</v>
      </c>
      <c r="Q57" s="666">
        <v>82</v>
      </c>
    </row>
    <row r="58" spans="1:17" ht="14.4" customHeight="1" x14ac:dyDescent="0.3">
      <c r="A58" s="661" t="s">
        <v>6736</v>
      </c>
      <c r="B58" s="662" t="s">
        <v>611</v>
      </c>
      <c r="C58" s="662" t="s">
        <v>6767</v>
      </c>
      <c r="D58" s="662" t="s">
        <v>6836</v>
      </c>
      <c r="E58" s="662" t="s">
        <v>6837</v>
      </c>
      <c r="F58" s="665">
        <v>1</v>
      </c>
      <c r="G58" s="665">
        <v>30</v>
      </c>
      <c r="H58" s="662">
        <v>1</v>
      </c>
      <c r="I58" s="662">
        <v>30</v>
      </c>
      <c r="J58" s="665">
        <v>2</v>
      </c>
      <c r="K58" s="665">
        <v>62</v>
      </c>
      <c r="L58" s="662">
        <v>2.0666666666666669</v>
      </c>
      <c r="M58" s="662">
        <v>31</v>
      </c>
      <c r="N58" s="665">
        <v>4</v>
      </c>
      <c r="O58" s="665">
        <v>124</v>
      </c>
      <c r="P58" s="678">
        <v>4.1333333333333337</v>
      </c>
      <c r="Q58" s="666">
        <v>31</v>
      </c>
    </row>
    <row r="59" spans="1:17" ht="14.4" customHeight="1" x14ac:dyDescent="0.3">
      <c r="A59" s="661" t="s">
        <v>6736</v>
      </c>
      <c r="B59" s="662" t="s">
        <v>611</v>
      </c>
      <c r="C59" s="662" t="s">
        <v>6767</v>
      </c>
      <c r="D59" s="662" t="s">
        <v>6838</v>
      </c>
      <c r="E59" s="662" t="s">
        <v>6839</v>
      </c>
      <c r="F59" s="665">
        <v>1</v>
      </c>
      <c r="G59" s="665">
        <v>0</v>
      </c>
      <c r="H59" s="662"/>
      <c r="I59" s="662">
        <v>0</v>
      </c>
      <c r="J59" s="665"/>
      <c r="K59" s="665"/>
      <c r="L59" s="662"/>
      <c r="M59" s="662"/>
      <c r="N59" s="665">
        <v>2</v>
      </c>
      <c r="O59" s="665">
        <v>0</v>
      </c>
      <c r="P59" s="678"/>
      <c r="Q59" s="666">
        <v>0</v>
      </c>
    </row>
    <row r="60" spans="1:17" ht="14.4" customHeight="1" x14ac:dyDescent="0.3">
      <c r="A60" s="661" t="s">
        <v>6736</v>
      </c>
      <c r="B60" s="662" t="s">
        <v>611</v>
      </c>
      <c r="C60" s="662" t="s">
        <v>6767</v>
      </c>
      <c r="D60" s="662" t="s">
        <v>6840</v>
      </c>
      <c r="E60" s="662" t="s">
        <v>6841</v>
      </c>
      <c r="F60" s="665"/>
      <c r="G60" s="665"/>
      <c r="H60" s="662"/>
      <c r="I60" s="662"/>
      <c r="J60" s="665">
        <v>8</v>
      </c>
      <c r="K60" s="665">
        <v>1063</v>
      </c>
      <c r="L60" s="662"/>
      <c r="M60" s="662">
        <v>132.875</v>
      </c>
      <c r="N60" s="665">
        <v>6</v>
      </c>
      <c r="O60" s="665">
        <v>774</v>
      </c>
      <c r="P60" s="678"/>
      <c r="Q60" s="666">
        <v>129</v>
      </c>
    </row>
    <row r="61" spans="1:17" ht="14.4" customHeight="1" x14ac:dyDescent="0.3">
      <c r="A61" s="661" t="s">
        <v>6736</v>
      </c>
      <c r="B61" s="662" t="s">
        <v>611</v>
      </c>
      <c r="C61" s="662" t="s">
        <v>6767</v>
      </c>
      <c r="D61" s="662" t="s">
        <v>6842</v>
      </c>
      <c r="E61" s="662" t="s">
        <v>6843</v>
      </c>
      <c r="F61" s="665">
        <v>246</v>
      </c>
      <c r="G61" s="665">
        <v>50676</v>
      </c>
      <c r="H61" s="662">
        <v>1</v>
      </c>
      <c r="I61" s="662">
        <v>206</v>
      </c>
      <c r="J61" s="665">
        <v>232</v>
      </c>
      <c r="K61" s="665">
        <v>47887</v>
      </c>
      <c r="L61" s="662">
        <v>0.94496408556318567</v>
      </c>
      <c r="M61" s="662">
        <v>206.4094827586207</v>
      </c>
      <c r="N61" s="665">
        <v>34</v>
      </c>
      <c r="O61" s="665">
        <v>7140</v>
      </c>
      <c r="P61" s="678">
        <v>0.14089509827137106</v>
      </c>
      <c r="Q61" s="666">
        <v>210</v>
      </c>
    </row>
    <row r="62" spans="1:17" ht="14.4" customHeight="1" x14ac:dyDescent="0.3">
      <c r="A62" s="661" t="s">
        <v>6736</v>
      </c>
      <c r="B62" s="662" t="s">
        <v>611</v>
      </c>
      <c r="C62" s="662" t="s">
        <v>6767</v>
      </c>
      <c r="D62" s="662" t="s">
        <v>6844</v>
      </c>
      <c r="E62" s="662" t="s">
        <v>6845</v>
      </c>
      <c r="F62" s="665">
        <v>1</v>
      </c>
      <c r="G62" s="665">
        <v>76</v>
      </c>
      <c r="H62" s="662">
        <v>1</v>
      </c>
      <c r="I62" s="662">
        <v>76</v>
      </c>
      <c r="J62" s="665"/>
      <c r="K62" s="665"/>
      <c r="L62" s="662"/>
      <c r="M62" s="662"/>
      <c r="N62" s="665">
        <v>1</v>
      </c>
      <c r="O62" s="665">
        <v>77</v>
      </c>
      <c r="P62" s="678">
        <v>1.013157894736842</v>
      </c>
      <c r="Q62" s="666">
        <v>77</v>
      </c>
    </row>
    <row r="63" spans="1:17" ht="14.4" customHeight="1" x14ac:dyDescent="0.3">
      <c r="A63" s="661" t="s">
        <v>6736</v>
      </c>
      <c r="B63" s="662" t="s">
        <v>611</v>
      </c>
      <c r="C63" s="662" t="s">
        <v>6767</v>
      </c>
      <c r="D63" s="662" t="s">
        <v>6846</v>
      </c>
      <c r="E63" s="662" t="s">
        <v>6847</v>
      </c>
      <c r="F63" s="665">
        <v>5</v>
      </c>
      <c r="G63" s="665">
        <v>3670</v>
      </c>
      <c r="H63" s="662">
        <v>1</v>
      </c>
      <c r="I63" s="662">
        <v>734</v>
      </c>
      <c r="J63" s="665">
        <v>15</v>
      </c>
      <c r="K63" s="665">
        <v>11065</v>
      </c>
      <c r="L63" s="662">
        <v>3.0149863760217985</v>
      </c>
      <c r="M63" s="662">
        <v>737.66666666666663</v>
      </c>
      <c r="N63" s="665">
        <v>11</v>
      </c>
      <c r="O63" s="665">
        <v>8140</v>
      </c>
      <c r="P63" s="678">
        <v>2.2179836512261581</v>
      </c>
      <c r="Q63" s="666">
        <v>740</v>
      </c>
    </row>
    <row r="64" spans="1:17" ht="14.4" customHeight="1" x14ac:dyDescent="0.3">
      <c r="A64" s="661" t="s">
        <v>6736</v>
      </c>
      <c r="B64" s="662" t="s">
        <v>611</v>
      </c>
      <c r="C64" s="662" t="s">
        <v>6767</v>
      </c>
      <c r="D64" s="662" t="s">
        <v>6848</v>
      </c>
      <c r="E64" s="662" t="s">
        <v>6849</v>
      </c>
      <c r="F64" s="665">
        <v>1</v>
      </c>
      <c r="G64" s="665">
        <v>56</v>
      </c>
      <c r="H64" s="662">
        <v>1</v>
      </c>
      <c r="I64" s="662">
        <v>56</v>
      </c>
      <c r="J64" s="665"/>
      <c r="K64" s="665"/>
      <c r="L64" s="662"/>
      <c r="M64" s="662"/>
      <c r="N64" s="665"/>
      <c r="O64" s="665"/>
      <c r="P64" s="678"/>
      <c r="Q64" s="666"/>
    </row>
    <row r="65" spans="1:17" ht="14.4" customHeight="1" x14ac:dyDescent="0.3">
      <c r="A65" s="661" t="s">
        <v>6736</v>
      </c>
      <c r="B65" s="662" t="s">
        <v>611</v>
      </c>
      <c r="C65" s="662" t="s">
        <v>6767</v>
      </c>
      <c r="D65" s="662" t="s">
        <v>6850</v>
      </c>
      <c r="E65" s="662" t="s">
        <v>6851</v>
      </c>
      <c r="F65" s="665">
        <v>3</v>
      </c>
      <c r="G65" s="665">
        <v>1293</v>
      </c>
      <c r="H65" s="662">
        <v>1</v>
      </c>
      <c r="I65" s="662">
        <v>431</v>
      </c>
      <c r="J65" s="665">
        <v>1</v>
      </c>
      <c r="K65" s="665">
        <v>431</v>
      </c>
      <c r="L65" s="662">
        <v>0.33333333333333331</v>
      </c>
      <c r="M65" s="662">
        <v>431</v>
      </c>
      <c r="N65" s="665">
        <v>2</v>
      </c>
      <c r="O65" s="665">
        <v>872</v>
      </c>
      <c r="P65" s="678">
        <v>0.67440061871616397</v>
      </c>
      <c r="Q65" s="666">
        <v>436</v>
      </c>
    </row>
    <row r="66" spans="1:17" ht="14.4" customHeight="1" x14ac:dyDescent="0.3">
      <c r="A66" s="661" t="s">
        <v>6736</v>
      </c>
      <c r="B66" s="662" t="s">
        <v>611</v>
      </c>
      <c r="C66" s="662" t="s">
        <v>6767</v>
      </c>
      <c r="D66" s="662" t="s">
        <v>6852</v>
      </c>
      <c r="E66" s="662" t="s">
        <v>6853</v>
      </c>
      <c r="F66" s="665">
        <v>28</v>
      </c>
      <c r="G66" s="665">
        <v>9380</v>
      </c>
      <c r="H66" s="662">
        <v>1</v>
      </c>
      <c r="I66" s="662">
        <v>335</v>
      </c>
      <c r="J66" s="665">
        <v>2</v>
      </c>
      <c r="K66" s="665">
        <v>670</v>
      </c>
      <c r="L66" s="662">
        <v>7.1428571428571425E-2</v>
      </c>
      <c r="M66" s="662">
        <v>335</v>
      </c>
      <c r="N66" s="665"/>
      <c r="O66" s="665"/>
      <c r="P66" s="678"/>
      <c r="Q66" s="666"/>
    </row>
    <row r="67" spans="1:17" ht="14.4" customHeight="1" x14ac:dyDescent="0.3">
      <c r="A67" s="661" t="s">
        <v>6736</v>
      </c>
      <c r="B67" s="662" t="s">
        <v>611</v>
      </c>
      <c r="C67" s="662" t="s">
        <v>6767</v>
      </c>
      <c r="D67" s="662" t="s">
        <v>6854</v>
      </c>
      <c r="E67" s="662" t="s">
        <v>6855</v>
      </c>
      <c r="F67" s="665">
        <v>32</v>
      </c>
      <c r="G67" s="665">
        <v>33376</v>
      </c>
      <c r="H67" s="662">
        <v>1</v>
      </c>
      <c r="I67" s="662">
        <v>1043</v>
      </c>
      <c r="J67" s="665">
        <v>67</v>
      </c>
      <c r="K67" s="665">
        <v>65899</v>
      </c>
      <c r="L67" s="662">
        <v>1.9744427133269415</v>
      </c>
      <c r="M67" s="662">
        <v>983.56716417910445</v>
      </c>
      <c r="N67" s="665">
        <v>53</v>
      </c>
      <c r="O67" s="665">
        <v>55650</v>
      </c>
      <c r="P67" s="678">
        <v>1.6673657718120805</v>
      </c>
      <c r="Q67" s="666">
        <v>1050</v>
      </c>
    </row>
    <row r="68" spans="1:17" ht="14.4" customHeight="1" x14ac:dyDescent="0.3">
      <c r="A68" s="661" t="s">
        <v>6736</v>
      </c>
      <c r="B68" s="662" t="s">
        <v>611</v>
      </c>
      <c r="C68" s="662" t="s">
        <v>6767</v>
      </c>
      <c r="D68" s="662" t="s">
        <v>6856</v>
      </c>
      <c r="E68" s="662" t="s">
        <v>6857</v>
      </c>
      <c r="F68" s="665">
        <v>2</v>
      </c>
      <c r="G68" s="665">
        <v>236</v>
      </c>
      <c r="H68" s="662">
        <v>1</v>
      </c>
      <c r="I68" s="662">
        <v>118</v>
      </c>
      <c r="J68" s="665">
        <v>4</v>
      </c>
      <c r="K68" s="665">
        <v>474</v>
      </c>
      <c r="L68" s="662">
        <v>2.0084745762711864</v>
      </c>
      <c r="M68" s="662">
        <v>118.5</v>
      </c>
      <c r="N68" s="665">
        <v>1</v>
      </c>
      <c r="O68" s="665">
        <v>120</v>
      </c>
      <c r="P68" s="678">
        <v>0.50847457627118642</v>
      </c>
      <c r="Q68" s="666">
        <v>120</v>
      </c>
    </row>
    <row r="69" spans="1:17" ht="14.4" customHeight="1" x14ac:dyDescent="0.3">
      <c r="A69" s="661" t="s">
        <v>6736</v>
      </c>
      <c r="B69" s="662" t="s">
        <v>611</v>
      </c>
      <c r="C69" s="662" t="s">
        <v>6767</v>
      </c>
      <c r="D69" s="662" t="s">
        <v>6858</v>
      </c>
      <c r="E69" s="662" t="s">
        <v>6859</v>
      </c>
      <c r="F69" s="665">
        <v>53</v>
      </c>
      <c r="G69" s="665">
        <v>18232</v>
      </c>
      <c r="H69" s="662">
        <v>1</v>
      </c>
      <c r="I69" s="662">
        <v>344</v>
      </c>
      <c r="J69" s="665">
        <v>46</v>
      </c>
      <c r="K69" s="665">
        <v>15976</v>
      </c>
      <c r="L69" s="662">
        <v>0.87626151820974107</v>
      </c>
      <c r="M69" s="662">
        <v>347.30434782608694</v>
      </c>
      <c r="N69" s="665">
        <v>44</v>
      </c>
      <c r="O69" s="665">
        <v>15356</v>
      </c>
      <c r="P69" s="678">
        <v>0.84225537516454585</v>
      </c>
      <c r="Q69" s="666">
        <v>349</v>
      </c>
    </row>
    <row r="70" spans="1:17" ht="14.4" customHeight="1" x14ac:dyDescent="0.3">
      <c r="A70" s="661" t="s">
        <v>6736</v>
      </c>
      <c r="B70" s="662" t="s">
        <v>611</v>
      </c>
      <c r="C70" s="662" t="s">
        <v>6767</v>
      </c>
      <c r="D70" s="662" t="s">
        <v>6860</v>
      </c>
      <c r="E70" s="662" t="s">
        <v>6861</v>
      </c>
      <c r="F70" s="665">
        <v>4</v>
      </c>
      <c r="G70" s="665">
        <v>224</v>
      </c>
      <c r="H70" s="662">
        <v>1</v>
      </c>
      <c r="I70" s="662">
        <v>56</v>
      </c>
      <c r="J70" s="665">
        <v>5</v>
      </c>
      <c r="K70" s="665">
        <v>285</v>
      </c>
      <c r="L70" s="662">
        <v>1.2723214285714286</v>
      </c>
      <c r="M70" s="662">
        <v>57</v>
      </c>
      <c r="N70" s="665">
        <v>3</v>
      </c>
      <c r="O70" s="665">
        <v>171</v>
      </c>
      <c r="P70" s="678">
        <v>0.7633928571428571</v>
      </c>
      <c r="Q70" s="666">
        <v>57</v>
      </c>
    </row>
    <row r="71" spans="1:17" ht="14.4" customHeight="1" x14ac:dyDescent="0.3">
      <c r="A71" s="661" t="s">
        <v>6736</v>
      </c>
      <c r="B71" s="662" t="s">
        <v>611</v>
      </c>
      <c r="C71" s="662" t="s">
        <v>6767</v>
      </c>
      <c r="D71" s="662" t="s">
        <v>6862</v>
      </c>
      <c r="E71" s="662" t="s">
        <v>6863</v>
      </c>
      <c r="F71" s="665">
        <v>39</v>
      </c>
      <c r="G71" s="665">
        <v>4368</v>
      </c>
      <c r="H71" s="662">
        <v>1</v>
      </c>
      <c r="I71" s="662">
        <v>112</v>
      </c>
      <c r="J71" s="665">
        <v>96</v>
      </c>
      <c r="K71" s="665">
        <v>10926</v>
      </c>
      <c r="L71" s="662">
        <v>2.5013736263736264</v>
      </c>
      <c r="M71" s="662">
        <v>113.8125</v>
      </c>
      <c r="N71" s="665">
        <v>309</v>
      </c>
      <c r="O71" s="665">
        <v>35226</v>
      </c>
      <c r="P71" s="678">
        <v>8.0645604395604398</v>
      </c>
      <c r="Q71" s="666">
        <v>114</v>
      </c>
    </row>
    <row r="72" spans="1:17" ht="14.4" customHeight="1" x14ac:dyDescent="0.3">
      <c r="A72" s="661" t="s">
        <v>6736</v>
      </c>
      <c r="B72" s="662" t="s">
        <v>611</v>
      </c>
      <c r="C72" s="662" t="s">
        <v>6767</v>
      </c>
      <c r="D72" s="662" t="s">
        <v>6864</v>
      </c>
      <c r="E72" s="662" t="s">
        <v>6865</v>
      </c>
      <c r="F72" s="665">
        <v>1</v>
      </c>
      <c r="G72" s="665">
        <v>88</v>
      </c>
      <c r="H72" s="662">
        <v>1</v>
      </c>
      <c r="I72" s="662">
        <v>88</v>
      </c>
      <c r="J72" s="665">
        <v>1</v>
      </c>
      <c r="K72" s="665">
        <v>89</v>
      </c>
      <c r="L72" s="662">
        <v>1.0113636363636365</v>
      </c>
      <c r="M72" s="662">
        <v>89</v>
      </c>
      <c r="N72" s="665">
        <v>2</v>
      </c>
      <c r="O72" s="665">
        <v>178</v>
      </c>
      <c r="P72" s="678">
        <v>2.0227272727272729</v>
      </c>
      <c r="Q72" s="666">
        <v>89</v>
      </c>
    </row>
    <row r="73" spans="1:17" ht="14.4" customHeight="1" x14ac:dyDescent="0.3">
      <c r="A73" s="661" t="s">
        <v>6736</v>
      </c>
      <c r="B73" s="662" t="s">
        <v>611</v>
      </c>
      <c r="C73" s="662" t="s">
        <v>6767</v>
      </c>
      <c r="D73" s="662" t="s">
        <v>6866</v>
      </c>
      <c r="E73" s="662" t="s">
        <v>6867</v>
      </c>
      <c r="F73" s="665">
        <v>49</v>
      </c>
      <c r="G73" s="665">
        <v>8673</v>
      </c>
      <c r="H73" s="662">
        <v>1</v>
      </c>
      <c r="I73" s="662">
        <v>177</v>
      </c>
      <c r="J73" s="665">
        <v>54</v>
      </c>
      <c r="K73" s="665">
        <v>8883</v>
      </c>
      <c r="L73" s="662">
        <v>1.0242130750605327</v>
      </c>
      <c r="M73" s="662">
        <v>164.5</v>
      </c>
      <c r="N73" s="665">
        <v>43</v>
      </c>
      <c r="O73" s="665">
        <v>7697</v>
      </c>
      <c r="P73" s="678">
        <v>0.88746685114723856</v>
      </c>
      <c r="Q73" s="666">
        <v>179</v>
      </c>
    </row>
    <row r="74" spans="1:17" ht="14.4" customHeight="1" x14ac:dyDescent="0.3">
      <c r="A74" s="661" t="s">
        <v>6736</v>
      </c>
      <c r="B74" s="662" t="s">
        <v>611</v>
      </c>
      <c r="C74" s="662" t="s">
        <v>6767</v>
      </c>
      <c r="D74" s="662" t="s">
        <v>6868</v>
      </c>
      <c r="E74" s="662" t="s">
        <v>6869</v>
      </c>
      <c r="F74" s="665"/>
      <c r="G74" s="665"/>
      <c r="H74" s="662"/>
      <c r="I74" s="662"/>
      <c r="J74" s="665"/>
      <c r="K74" s="665"/>
      <c r="L74" s="662"/>
      <c r="M74" s="662"/>
      <c r="N74" s="665">
        <v>1</v>
      </c>
      <c r="O74" s="665">
        <v>635</v>
      </c>
      <c r="P74" s="678"/>
      <c r="Q74" s="666">
        <v>635</v>
      </c>
    </row>
    <row r="75" spans="1:17" ht="14.4" customHeight="1" x14ac:dyDescent="0.3">
      <c r="A75" s="661" t="s">
        <v>6736</v>
      </c>
      <c r="B75" s="662" t="s">
        <v>611</v>
      </c>
      <c r="C75" s="662" t="s">
        <v>6767</v>
      </c>
      <c r="D75" s="662" t="s">
        <v>6870</v>
      </c>
      <c r="E75" s="662" t="s">
        <v>6871</v>
      </c>
      <c r="F75" s="665">
        <v>3</v>
      </c>
      <c r="G75" s="665">
        <v>3831</v>
      </c>
      <c r="H75" s="662">
        <v>1</v>
      </c>
      <c r="I75" s="662">
        <v>1277</v>
      </c>
      <c r="J75" s="665">
        <v>3</v>
      </c>
      <c r="K75" s="665">
        <v>3839</v>
      </c>
      <c r="L75" s="662">
        <v>1.0020882276168102</v>
      </c>
      <c r="M75" s="662">
        <v>1279.6666666666667</v>
      </c>
      <c r="N75" s="665">
        <v>3</v>
      </c>
      <c r="O75" s="665">
        <v>3864</v>
      </c>
      <c r="P75" s="678">
        <v>1.0086139389193423</v>
      </c>
      <c r="Q75" s="666">
        <v>1288</v>
      </c>
    </row>
    <row r="76" spans="1:17" ht="14.4" customHeight="1" x14ac:dyDescent="0.3">
      <c r="A76" s="661" t="s">
        <v>6736</v>
      </c>
      <c r="B76" s="662" t="s">
        <v>611</v>
      </c>
      <c r="C76" s="662" t="s">
        <v>6767</v>
      </c>
      <c r="D76" s="662" t="s">
        <v>6872</v>
      </c>
      <c r="E76" s="662" t="s">
        <v>6873</v>
      </c>
      <c r="F76" s="665"/>
      <c r="G76" s="665"/>
      <c r="H76" s="662"/>
      <c r="I76" s="662"/>
      <c r="J76" s="665">
        <v>4</v>
      </c>
      <c r="K76" s="665">
        <v>1412</v>
      </c>
      <c r="L76" s="662"/>
      <c r="M76" s="662">
        <v>353</v>
      </c>
      <c r="N76" s="665"/>
      <c r="O76" s="665"/>
      <c r="P76" s="678"/>
      <c r="Q76" s="666"/>
    </row>
    <row r="77" spans="1:17" ht="14.4" customHeight="1" x14ac:dyDescent="0.3">
      <c r="A77" s="661" t="s">
        <v>6736</v>
      </c>
      <c r="B77" s="662" t="s">
        <v>611</v>
      </c>
      <c r="C77" s="662" t="s">
        <v>6767</v>
      </c>
      <c r="D77" s="662" t="s">
        <v>6874</v>
      </c>
      <c r="E77" s="662" t="s">
        <v>6875</v>
      </c>
      <c r="F77" s="665">
        <v>47</v>
      </c>
      <c r="G77" s="665">
        <v>17766</v>
      </c>
      <c r="H77" s="662">
        <v>1</v>
      </c>
      <c r="I77" s="662">
        <v>378</v>
      </c>
      <c r="J77" s="665">
        <v>8</v>
      </c>
      <c r="K77" s="665">
        <v>3024</v>
      </c>
      <c r="L77" s="662">
        <v>0.1702127659574468</v>
      </c>
      <c r="M77" s="662">
        <v>378</v>
      </c>
      <c r="N77" s="665"/>
      <c r="O77" s="665"/>
      <c r="P77" s="678"/>
      <c r="Q77" s="666"/>
    </row>
    <row r="78" spans="1:17" ht="14.4" customHeight="1" x14ac:dyDescent="0.3">
      <c r="A78" s="661" t="s">
        <v>6736</v>
      </c>
      <c r="B78" s="662" t="s">
        <v>611</v>
      </c>
      <c r="C78" s="662" t="s">
        <v>6767</v>
      </c>
      <c r="D78" s="662" t="s">
        <v>6876</v>
      </c>
      <c r="E78" s="662" t="s">
        <v>6877</v>
      </c>
      <c r="F78" s="665">
        <v>44</v>
      </c>
      <c r="G78" s="665">
        <v>11220</v>
      </c>
      <c r="H78" s="662">
        <v>1</v>
      </c>
      <c r="I78" s="662">
        <v>255</v>
      </c>
      <c r="J78" s="665">
        <v>34</v>
      </c>
      <c r="K78" s="665">
        <v>8754</v>
      </c>
      <c r="L78" s="662">
        <v>0.78021390374331556</v>
      </c>
      <c r="M78" s="662">
        <v>257.47058823529414</v>
      </c>
      <c r="N78" s="665">
        <v>35</v>
      </c>
      <c r="O78" s="665">
        <v>9100</v>
      </c>
      <c r="P78" s="678">
        <v>0.81105169340463457</v>
      </c>
      <c r="Q78" s="666">
        <v>260</v>
      </c>
    </row>
    <row r="79" spans="1:17" ht="14.4" customHeight="1" x14ac:dyDescent="0.3">
      <c r="A79" s="661" t="s">
        <v>6736</v>
      </c>
      <c r="B79" s="662" t="s">
        <v>611</v>
      </c>
      <c r="C79" s="662" t="s">
        <v>6767</v>
      </c>
      <c r="D79" s="662" t="s">
        <v>6878</v>
      </c>
      <c r="E79" s="662" t="s">
        <v>6879</v>
      </c>
      <c r="F79" s="665">
        <v>37</v>
      </c>
      <c r="G79" s="665">
        <v>4218</v>
      </c>
      <c r="H79" s="662">
        <v>1</v>
      </c>
      <c r="I79" s="662">
        <v>114</v>
      </c>
      <c r="J79" s="665">
        <v>26</v>
      </c>
      <c r="K79" s="665">
        <v>2996</v>
      </c>
      <c r="L79" s="662">
        <v>0.71028923660502608</v>
      </c>
      <c r="M79" s="662">
        <v>115.23076923076923</v>
      </c>
      <c r="N79" s="665">
        <v>34</v>
      </c>
      <c r="O79" s="665">
        <v>3944</v>
      </c>
      <c r="P79" s="678">
        <v>0.93504030346135614</v>
      </c>
      <c r="Q79" s="666">
        <v>116</v>
      </c>
    </row>
    <row r="80" spans="1:17" ht="14.4" customHeight="1" x14ac:dyDescent="0.3">
      <c r="A80" s="661" t="s">
        <v>6736</v>
      </c>
      <c r="B80" s="662" t="s">
        <v>611</v>
      </c>
      <c r="C80" s="662" t="s">
        <v>6767</v>
      </c>
      <c r="D80" s="662" t="s">
        <v>6880</v>
      </c>
      <c r="E80" s="662" t="s">
        <v>6881</v>
      </c>
      <c r="F80" s="665">
        <v>1</v>
      </c>
      <c r="G80" s="665">
        <v>928</v>
      </c>
      <c r="H80" s="662">
        <v>1</v>
      </c>
      <c r="I80" s="662">
        <v>928</v>
      </c>
      <c r="J80" s="665">
        <v>1</v>
      </c>
      <c r="K80" s="665">
        <v>933</v>
      </c>
      <c r="L80" s="662">
        <v>1.0053879310344827</v>
      </c>
      <c r="M80" s="662">
        <v>933</v>
      </c>
      <c r="N80" s="665">
        <v>1</v>
      </c>
      <c r="O80" s="665">
        <v>935</v>
      </c>
      <c r="P80" s="678">
        <v>1.0075431034482758</v>
      </c>
      <c r="Q80" s="666">
        <v>935</v>
      </c>
    </row>
    <row r="81" spans="1:17" ht="14.4" customHeight="1" x14ac:dyDescent="0.3">
      <c r="A81" s="661" t="s">
        <v>6736</v>
      </c>
      <c r="B81" s="662" t="s">
        <v>611</v>
      </c>
      <c r="C81" s="662" t="s">
        <v>6767</v>
      </c>
      <c r="D81" s="662" t="s">
        <v>6882</v>
      </c>
      <c r="E81" s="662" t="s">
        <v>6883</v>
      </c>
      <c r="F81" s="665">
        <v>1</v>
      </c>
      <c r="G81" s="665">
        <v>80</v>
      </c>
      <c r="H81" s="662">
        <v>1</v>
      </c>
      <c r="I81" s="662">
        <v>80</v>
      </c>
      <c r="J81" s="665">
        <v>6</v>
      </c>
      <c r="K81" s="665">
        <v>492</v>
      </c>
      <c r="L81" s="662">
        <v>6.15</v>
      </c>
      <c r="M81" s="662">
        <v>82</v>
      </c>
      <c r="N81" s="665"/>
      <c r="O81" s="665"/>
      <c r="P81" s="678"/>
      <c r="Q81" s="666"/>
    </row>
    <row r="82" spans="1:17" ht="14.4" customHeight="1" x14ac:dyDescent="0.3">
      <c r="A82" s="661" t="s">
        <v>6736</v>
      </c>
      <c r="B82" s="662" t="s">
        <v>611</v>
      </c>
      <c r="C82" s="662" t="s">
        <v>6767</v>
      </c>
      <c r="D82" s="662" t="s">
        <v>6884</v>
      </c>
      <c r="E82" s="662" t="s">
        <v>6885</v>
      </c>
      <c r="F82" s="665">
        <v>111</v>
      </c>
      <c r="G82" s="665">
        <v>20535</v>
      </c>
      <c r="H82" s="662">
        <v>1</v>
      </c>
      <c r="I82" s="662">
        <v>185</v>
      </c>
      <c r="J82" s="665">
        <v>144</v>
      </c>
      <c r="K82" s="665">
        <v>26448</v>
      </c>
      <c r="L82" s="662">
        <v>1.2879474068663257</v>
      </c>
      <c r="M82" s="662">
        <v>183.66666666666666</v>
      </c>
      <c r="N82" s="665">
        <v>79</v>
      </c>
      <c r="O82" s="665">
        <v>14852</v>
      </c>
      <c r="P82" s="678">
        <v>0.72325298271244221</v>
      </c>
      <c r="Q82" s="666">
        <v>188</v>
      </c>
    </row>
    <row r="83" spans="1:17" ht="14.4" customHeight="1" x14ac:dyDescent="0.3">
      <c r="A83" s="661" t="s">
        <v>6736</v>
      </c>
      <c r="B83" s="662" t="s">
        <v>611</v>
      </c>
      <c r="C83" s="662" t="s">
        <v>6767</v>
      </c>
      <c r="D83" s="662" t="s">
        <v>6886</v>
      </c>
      <c r="E83" s="662" t="s">
        <v>6887</v>
      </c>
      <c r="F83" s="665">
        <v>5</v>
      </c>
      <c r="G83" s="665">
        <v>480</v>
      </c>
      <c r="H83" s="662">
        <v>1</v>
      </c>
      <c r="I83" s="662">
        <v>96</v>
      </c>
      <c r="J83" s="665">
        <v>1</v>
      </c>
      <c r="K83" s="665">
        <v>97</v>
      </c>
      <c r="L83" s="662">
        <v>0.20208333333333334</v>
      </c>
      <c r="M83" s="662">
        <v>97</v>
      </c>
      <c r="N83" s="665">
        <v>1</v>
      </c>
      <c r="O83" s="665">
        <v>97</v>
      </c>
      <c r="P83" s="678">
        <v>0.20208333333333334</v>
      </c>
      <c r="Q83" s="666">
        <v>97</v>
      </c>
    </row>
    <row r="84" spans="1:17" ht="14.4" customHeight="1" x14ac:dyDescent="0.3">
      <c r="A84" s="661" t="s">
        <v>6736</v>
      </c>
      <c r="B84" s="662" t="s">
        <v>623</v>
      </c>
      <c r="C84" s="662" t="s">
        <v>6737</v>
      </c>
      <c r="D84" s="662" t="s">
        <v>6738</v>
      </c>
      <c r="E84" s="662" t="s">
        <v>5539</v>
      </c>
      <c r="F84" s="665"/>
      <c r="G84" s="665"/>
      <c r="H84" s="662"/>
      <c r="I84" s="662"/>
      <c r="J84" s="665"/>
      <c r="K84" s="665"/>
      <c r="L84" s="662"/>
      <c r="M84" s="662"/>
      <c r="N84" s="665">
        <v>0.2</v>
      </c>
      <c r="O84" s="665">
        <v>10.82</v>
      </c>
      <c r="P84" s="678"/>
      <c r="Q84" s="666">
        <v>54.1</v>
      </c>
    </row>
    <row r="85" spans="1:17" ht="14.4" customHeight="1" x14ac:dyDescent="0.3">
      <c r="A85" s="661" t="s">
        <v>6736</v>
      </c>
      <c r="B85" s="662" t="s">
        <v>623</v>
      </c>
      <c r="C85" s="662" t="s">
        <v>6737</v>
      </c>
      <c r="D85" s="662" t="s">
        <v>6739</v>
      </c>
      <c r="E85" s="662" t="s">
        <v>6740</v>
      </c>
      <c r="F85" s="665"/>
      <c r="G85" s="665"/>
      <c r="H85" s="662"/>
      <c r="I85" s="662"/>
      <c r="J85" s="665">
        <v>0.2</v>
      </c>
      <c r="K85" s="665">
        <v>22.64</v>
      </c>
      <c r="L85" s="662"/>
      <c r="M85" s="662">
        <v>113.2</v>
      </c>
      <c r="N85" s="665"/>
      <c r="O85" s="665"/>
      <c r="P85" s="678"/>
      <c r="Q85" s="666"/>
    </row>
    <row r="86" spans="1:17" ht="14.4" customHeight="1" x14ac:dyDescent="0.3">
      <c r="A86" s="661" t="s">
        <v>6736</v>
      </c>
      <c r="B86" s="662" t="s">
        <v>623</v>
      </c>
      <c r="C86" s="662" t="s">
        <v>6737</v>
      </c>
      <c r="D86" s="662" t="s">
        <v>6741</v>
      </c>
      <c r="E86" s="662" t="s">
        <v>6742</v>
      </c>
      <c r="F86" s="665"/>
      <c r="G86" s="665"/>
      <c r="H86" s="662"/>
      <c r="I86" s="662"/>
      <c r="J86" s="665"/>
      <c r="K86" s="665"/>
      <c r="L86" s="662"/>
      <c r="M86" s="662"/>
      <c r="N86" s="665">
        <v>0.2</v>
      </c>
      <c r="O86" s="665">
        <v>30.2</v>
      </c>
      <c r="P86" s="678"/>
      <c r="Q86" s="666">
        <v>151</v>
      </c>
    </row>
    <row r="87" spans="1:17" ht="14.4" customHeight="1" x14ac:dyDescent="0.3">
      <c r="A87" s="661" t="s">
        <v>6736</v>
      </c>
      <c r="B87" s="662" t="s">
        <v>623</v>
      </c>
      <c r="C87" s="662" t="s">
        <v>6737</v>
      </c>
      <c r="D87" s="662" t="s">
        <v>6743</v>
      </c>
      <c r="E87" s="662" t="s">
        <v>6744</v>
      </c>
      <c r="F87" s="665">
        <v>0.2</v>
      </c>
      <c r="G87" s="665">
        <v>53.02</v>
      </c>
      <c r="H87" s="662">
        <v>1</v>
      </c>
      <c r="I87" s="662">
        <v>265.10000000000002</v>
      </c>
      <c r="J87" s="665"/>
      <c r="K87" s="665"/>
      <c r="L87" s="662"/>
      <c r="M87" s="662"/>
      <c r="N87" s="665"/>
      <c r="O87" s="665"/>
      <c r="P87" s="678"/>
      <c r="Q87" s="666"/>
    </row>
    <row r="88" spans="1:17" ht="14.4" customHeight="1" x14ac:dyDescent="0.3">
      <c r="A88" s="661" t="s">
        <v>6736</v>
      </c>
      <c r="B88" s="662" t="s">
        <v>623</v>
      </c>
      <c r="C88" s="662" t="s">
        <v>6737</v>
      </c>
      <c r="D88" s="662" t="s">
        <v>6888</v>
      </c>
      <c r="E88" s="662"/>
      <c r="F88" s="665">
        <v>0.1</v>
      </c>
      <c r="G88" s="665">
        <v>53.24</v>
      </c>
      <c r="H88" s="662">
        <v>1</v>
      </c>
      <c r="I88" s="662">
        <v>532.4</v>
      </c>
      <c r="J88" s="665"/>
      <c r="K88" s="665"/>
      <c r="L88" s="662"/>
      <c r="M88" s="662"/>
      <c r="N88" s="665"/>
      <c r="O88" s="665"/>
      <c r="P88" s="678"/>
      <c r="Q88" s="666"/>
    </row>
    <row r="89" spans="1:17" ht="14.4" customHeight="1" x14ac:dyDescent="0.3">
      <c r="A89" s="661" t="s">
        <v>6736</v>
      </c>
      <c r="B89" s="662" t="s">
        <v>623</v>
      </c>
      <c r="C89" s="662" t="s">
        <v>6737</v>
      </c>
      <c r="D89" s="662" t="s">
        <v>6889</v>
      </c>
      <c r="E89" s="662" t="s">
        <v>6757</v>
      </c>
      <c r="F89" s="665">
        <v>0.4</v>
      </c>
      <c r="G89" s="665">
        <v>12.56</v>
      </c>
      <c r="H89" s="662">
        <v>1</v>
      </c>
      <c r="I89" s="662">
        <v>31.4</v>
      </c>
      <c r="J89" s="665">
        <v>0.4</v>
      </c>
      <c r="K89" s="665">
        <v>10.74</v>
      </c>
      <c r="L89" s="662">
        <v>0.85509554140127386</v>
      </c>
      <c r="M89" s="662">
        <v>26.849999999999998</v>
      </c>
      <c r="N89" s="665"/>
      <c r="O89" s="665"/>
      <c r="P89" s="678"/>
      <c r="Q89" s="666"/>
    </row>
    <row r="90" spans="1:17" ht="14.4" customHeight="1" x14ac:dyDescent="0.3">
      <c r="A90" s="661" t="s">
        <v>6736</v>
      </c>
      <c r="B90" s="662" t="s">
        <v>623</v>
      </c>
      <c r="C90" s="662" t="s">
        <v>6737</v>
      </c>
      <c r="D90" s="662" t="s">
        <v>6746</v>
      </c>
      <c r="E90" s="662" t="s">
        <v>3496</v>
      </c>
      <c r="F90" s="665">
        <v>3.3</v>
      </c>
      <c r="G90" s="665">
        <v>608.19000000000005</v>
      </c>
      <c r="H90" s="662">
        <v>1</v>
      </c>
      <c r="I90" s="662">
        <v>184.30000000000004</v>
      </c>
      <c r="J90" s="665">
        <v>1.7000000000000002</v>
      </c>
      <c r="K90" s="665">
        <v>166.76999999999998</v>
      </c>
      <c r="L90" s="662">
        <v>0.27420707344744238</v>
      </c>
      <c r="M90" s="662">
        <v>98.09999999999998</v>
      </c>
      <c r="N90" s="665">
        <v>0.1</v>
      </c>
      <c r="O90" s="665">
        <v>9.3800000000000008</v>
      </c>
      <c r="P90" s="678">
        <v>1.5422811950212927E-2</v>
      </c>
      <c r="Q90" s="666">
        <v>93.8</v>
      </c>
    </row>
    <row r="91" spans="1:17" ht="14.4" customHeight="1" x14ac:dyDescent="0.3">
      <c r="A91" s="661" t="s">
        <v>6736</v>
      </c>
      <c r="B91" s="662" t="s">
        <v>623</v>
      </c>
      <c r="C91" s="662" t="s">
        <v>6737</v>
      </c>
      <c r="D91" s="662" t="s">
        <v>6749</v>
      </c>
      <c r="E91" s="662" t="s">
        <v>6750</v>
      </c>
      <c r="F91" s="665">
        <v>15</v>
      </c>
      <c r="G91" s="665">
        <v>1034.98</v>
      </c>
      <c r="H91" s="662">
        <v>1</v>
      </c>
      <c r="I91" s="662">
        <v>68.998666666666665</v>
      </c>
      <c r="J91" s="665">
        <v>20.2</v>
      </c>
      <c r="K91" s="665">
        <v>1085.83</v>
      </c>
      <c r="L91" s="662">
        <v>1.0491313841813368</v>
      </c>
      <c r="M91" s="662">
        <v>53.753960396039602</v>
      </c>
      <c r="N91" s="665">
        <v>19.2</v>
      </c>
      <c r="O91" s="665">
        <v>986.93999999999971</v>
      </c>
      <c r="P91" s="678">
        <v>0.9535836441283887</v>
      </c>
      <c r="Q91" s="666">
        <v>51.403124999999989</v>
      </c>
    </row>
    <row r="92" spans="1:17" ht="14.4" customHeight="1" x14ac:dyDescent="0.3">
      <c r="A92" s="661" t="s">
        <v>6736</v>
      </c>
      <c r="B92" s="662" t="s">
        <v>623</v>
      </c>
      <c r="C92" s="662" t="s">
        <v>6737</v>
      </c>
      <c r="D92" s="662" t="s">
        <v>6890</v>
      </c>
      <c r="E92" s="662" t="s">
        <v>3146</v>
      </c>
      <c r="F92" s="665">
        <v>1.2</v>
      </c>
      <c r="G92" s="665">
        <v>117</v>
      </c>
      <c r="H92" s="662">
        <v>1</v>
      </c>
      <c r="I92" s="662">
        <v>97.5</v>
      </c>
      <c r="J92" s="665"/>
      <c r="K92" s="665"/>
      <c r="L92" s="662"/>
      <c r="M92" s="662"/>
      <c r="N92" s="665"/>
      <c r="O92" s="665"/>
      <c r="P92" s="678"/>
      <c r="Q92" s="666"/>
    </row>
    <row r="93" spans="1:17" ht="14.4" customHeight="1" x14ac:dyDescent="0.3">
      <c r="A93" s="661" t="s">
        <v>6736</v>
      </c>
      <c r="B93" s="662" t="s">
        <v>623</v>
      </c>
      <c r="C93" s="662" t="s">
        <v>6737</v>
      </c>
      <c r="D93" s="662" t="s">
        <v>6891</v>
      </c>
      <c r="E93" s="662"/>
      <c r="F93" s="665">
        <v>0.08</v>
      </c>
      <c r="G93" s="665">
        <v>25.73</v>
      </c>
      <c r="H93" s="662">
        <v>1</v>
      </c>
      <c r="I93" s="662">
        <v>321.625</v>
      </c>
      <c r="J93" s="665"/>
      <c r="K93" s="665"/>
      <c r="L93" s="662"/>
      <c r="M93" s="662"/>
      <c r="N93" s="665"/>
      <c r="O93" s="665"/>
      <c r="P93" s="678"/>
      <c r="Q93" s="666"/>
    </row>
    <row r="94" spans="1:17" ht="14.4" customHeight="1" x14ac:dyDescent="0.3">
      <c r="A94" s="661" t="s">
        <v>6736</v>
      </c>
      <c r="B94" s="662" t="s">
        <v>623</v>
      </c>
      <c r="C94" s="662" t="s">
        <v>6737</v>
      </c>
      <c r="D94" s="662" t="s">
        <v>6752</v>
      </c>
      <c r="E94" s="662" t="s">
        <v>6750</v>
      </c>
      <c r="F94" s="665"/>
      <c r="G94" s="665"/>
      <c r="H94" s="662"/>
      <c r="I94" s="662"/>
      <c r="J94" s="665">
        <v>0.4</v>
      </c>
      <c r="K94" s="665">
        <v>21.5</v>
      </c>
      <c r="L94" s="662"/>
      <c r="M94" s="662">
        <v>53.75</v>
      </c>
      <c r="N94" s="665">
        <v>4.2</v>
      </c>
      <c r="O94" s="665">
        <v>215.88</v>
      </c>
      <c r="P94" s="678"/>
      <c r="Q94" s="666">
        <v>51.4</v>
      </c>
    </row>
    <row r="95" spans="1:17" ht="14.4" customHeight="1" x14ac:dyDescent="0.3">
      <c r="A95" s="661" t="s">
        <v>6736</v>
      </c>
      <c r="B95" s="662" t="s">
        <v>623</v>
      </c>
      <c r="C95" s="662" t="s">
        <v>6737</v>
      </c>
      <c r="D95" s="662" t="s">
        <v>6756</v>
      </c>
      <c r="E95" s="662" t="s">
        <v>6757</v>
      </c>
      <c r="F95" s="665"/>
      <c r="G95" s="665"/>
      <c r="H95" s="662"/>
      <c r="I95" s="662"/>
      <c r="J95" s="665"/>
      <c r="K95" s="665"/>
      <c r="L95" s="662"/>
      <c r="M95" s="662"/>
      <c r="N95" s="665">
        <v>0.60000000000000009</v>
      </c>
      <c r="O95" s="665">
        <v>15.419999999999998</v>
      </c>
      <c r="P95" s="678"/>
      <c r="Q95" s="666">
        <v>25.699999999999992</v>
      </c>
    </row>
    <row r="96" spans="1:17" ht="14.4" customHeight="1" x14ac:dyDescent="0.3">
      <c r="A96" s="661" t="s">
        <v>6736</v>
      </c>
      <c r="B96" s="662" t="s">
        <v>623</v>
      </c>
      <c r="C96" s="662" t="s">
        <v>6737</v>
      </c>
      <c r="D96" s="662" t="s">
        <v>6892</v>
      </c>
      <c r="E96" s="662" t="s">
        <v>6893</v>
      </c>
      <c r="F96" s="665"/>
      <c r="G96" s="665"/>
      <c r="H96" s="662"/>
      <c r="I96" s="662"/>
      <c r="J96" s="665"/>
      <c r="K96" s="665"/>
      <c r="L96" s="662"/>
      <c r="M96" s="662"/>
      <c r="N96" s="665">
        <v>1</v>
      </c>
      <c r="O96" s="665">
        <v>57.27</v>
      </c>
      <c r="P96" s="678"/>
      <c r="Q96" s="666">
        <v>57.27</v>
      </c>
    </row>
    <row r="97" spans="1:17" ht="14.4" customHeight="1" x14ac:dyDescent="0.3">
      <c r="A97" s="661" t="s">
        <v>6736</v>
      </c>
      <c r="B97" s="662" t="s">
        <v>623</v>
      </c>
      <c r="C97" s="662" t="s">
        <v>6758</v>
      </c>
      <c r="D97" s="662" t="s">
        <v>6894</v>
      </c>
      <c r="E97" s="662" t="s">
        <v>6895</v>
      </c>
      <c r="F97" s="665"/>
      <c r="G97" s="665"/>
      <c r="H97" s="662"/>
      <c r="I97" s="662"/>
      <c r="J97" s="665"/>
      <c r="K97" s="665"/>
      <c r="L97" s="662"/>
      <c r="M97" s="662"/>
      <c r="N97" s="665">
        <v>1</v>
      </c>
      <c r="O97" s="665">
        <v>3714.22</v>
      </c>
      <c r="P97" s="678"/>
      <c r="Q97" s="666">
        <v>3714.22</v>
      </c>
    </row>
    <row r="98" spans="1:17" ht="14.4" customHeight="1" x14ac:dyDescent="0.3">
      <c r="A98" s="661" t="s">
        <v>6736</v>
      </c>
      <c r="B98" s="662" t="s">
        <v>623</v>
      </c>
      <c r="C98" s="662" t="s">
        <v>6758</v>
      </c>
      <c r="D98" s="662" t="s">
        <v>6896</v>
      </c>
      <c r="E98" s="662" t="s">
        <v>6897</v>
      </c>
      <c r="F98" s="665">
        <v>7</v>
      </c>
      <c r="G98" s="665">
        <v>2930.83</v>
      </c>
      <c r="H98" s="662">
        <v>1</v>
      </c>
      <c r="I98" s="662">
        <v>418.69</v>
      </c>
      <c r="J98" s="665">
        <v>1</v>
      </c>
      <c r="K98" s="665">
        <v>418.69</v>
      </c>
      <c r="L98" s="662">
        <v>0.14285714285714285</v>
      </c>
      <c r="M98" s="662">
        <v>418.69</v>
      </c>
      <c r="N98" s="665">
        <v>1</v>
      </c>
      <c r="O98" s="665">
        <v>418.69</v>
      </c>
      <c r="P98" s="678">
        <v>0.14285714285714285</v>
      </c>
      <c r="Q98" s="666">
        <v>418.69</v>
      </c>
    </row>
    <row r="99" spans="1:17" ht="14.4" customHeight="1" x14ac:dyDescent="0.3">
      <c r="A99" s="661" t="s">
        <v>6736</v>
      </c>
      <c r="B99" s="662" t="s">
        <v>623</v>
      </c>
      <c r="C99" s="662" t="s">
        <v>6767</v>
      </c>
      <c r="D99" s="662" t="s">
        <v>6768</v>
      </c>
      <c r="E99" s="662" t="s">
        <v>6769</v>
      </c>
      <c r="F99" s="665">
        <v>72</v>
      </c>
      <c r="G99" s="665">
        <v>11232</v>
      </c>
      <c r="H99" s="662">
        <v>1</v>
      </c>
      <c r="I99" s="662">
        <v>156</v>
      </c>
      <c r="J99" s="665">
        <v>105</v>
      </c>
      <c r="K99" s="665">
        <v>15613</v>
      </c>
      <c r="L99" s="662">
        <v>1.3900462962962963</v>
      </c>
      <c r="M99" s="662">
        <v>148.6952380952381</v>
      </c>
      <c r="N99" s="665">
        <v>121</v>
      </c>
      <c r="O99" s="665">
        <v>17424</v>
      </c>
      <c r="P99" s="678">
        <v>1.5512820512820513</v>
      </c>
      <c r="Q99" s="666">
        <v>144</v>
      </c>
    </row>
    <row r="100" spans="1:17" ht="14.4" customHeight="1" x14ac:dyDescent="0.3">
      <c r="A100" s="661" t="s">
        <v>6736</v>
      </c>
      <c r="B100" s="662" t="s">
        <v>623</v>
      </c>
      <c r="C100" s="662" t="s">
        <v>6767</v>
      </c>
      <c r="D100" s="662" t="s">
        <v>6774</v>
      </c>
      <c r="E100" s="662" t="s">
        <v>6775</v>
      </c>
      <c r="F100" s="665">
        <v>132</v>
      </c>
      <c r="G100" s="665">
        <v>4488</v>
      </c>
      <c r="H100" s="662">
        <v>1</v>
      </c>
      <c r="I100" s="662">
        <v>34</v>
      </c>
      <c r="J100" s="665">
        <v>188</v>
      </c>
      <c r="K100" s="665">
        <v>6522</v>
      </c>
      <c r="L100" s="662">
        <v>1.4532085561497325</v>
      </c>
      <c r="M100" s="662">
        <v>34.691489361702125</v>
      </c>
      <c r="N100" s="665">
        <v>62</v>
      </c>
      <c r="O100" s="665">
        <v>2170</v>
      </c>
      <c r="P100" s="678">
        <v>0.48351158645276293</v>
      </c>
      <c r="Q100" s="666">
        <v>35</v>
      </c>
    </row>
    <row r="101" spans="1:17" ht="14.4" customHeight="1" x14ac:dyDescent="0.3">
      <c r="A101" s="661" t="s">
        <v>6736</v>
      </c>
      <c r="B101" s="662" t="s">
        <v>623</v>
      </c>
      <c r="C101" s="662" t="s">
        <v>6767</v>
      </c>
      <c r="D101" s="662" t="s">
        <v>6776</v>
      </c>
      <c r="E101" s="662" t="s">
        <v>6777</v>
      </c>
      <c r="F101" s="665">
        <v>56</v>
      </c>
      <c r="G101" s="665">
        <v>560</v>
      </c>
      <c r="H101" s="662">
        <v>1</v>
      </c>
      <c r="I101" s="662">
        <v>10</v>
      </c>
      <c r="J101" s="665">
        <v>54</v>
      </c>
      <c r="K101" s="665">
        <v>540</v>
      </c>
      <c r="L101" s="662">
        <v>0.9642857142857143</v>
      </c>
      <c r="M101" s="662">
        <v>10</v>
      </c>
      <c r="N101" s="665">
        <v>79</v>
      </c>
      <c r="O101" s="665">
        <v>790</v>
      </c>
      <c r="P101" s="678">
        <v>1.4107142857142858</v>
      </c>
      <c r="Q101" s="666">
        <v>10</v>
      </c>
    </row>
    <row r="102" spans="1:17" ht="14.4" customHeight="1" x14ac:dyDescent="0.3">
      <c r="A102" s="661" t="s">
        <v>6736</v>
      </c>
      <c r="B102" s="662" t="s">
        <v>623</v>
      </c>
      <c r="C102" s="662" t="s">
        <v>6767</v>
      </c>
      <c r="D102" s="662" t="s">
        <v>6898</v>
      </c>
      <c r="E102" s="662" t="s">
        <v>6899</v>
      </c>
      <c r="F102" s="665">
        <v>1</v>
      </c>
      <c r="G102" s="665">
        <v>115</v>
      </c>
      <c r="H102" s="662">
        <v>1</v>
      </c>
      <c r="I102" s="662">
        <v>115</v>
      </c>
      <c r="J102" s="665">
        <v>3</v>
      </c>
      <c r="K102" s="665">
        <v>117</v>
      </c>
      <c r="L102" s="662">
        <v>1.017391304347826</v>
      </c>
      <c r="M102" s="662">
        <v>39</v>
      </c>
      <c r="N102" s="665"/>
      <c r="O102" s="665"/>
      <c r="P102" s="678"/>
      <c r="Q102" s="666"/>
    </row>
    <row r="103" spans="1:17" ht="14.4" customHeight="1" x14ac:dyDescent="0.3">
      <c r="A103" s="661" t="s">
        <v>6736</v>
      </c>
      <c r="B103" s="662" t="s">
        <v>623</v>
      </c>
      <c r="C103" s="662" t="s">
        <v>6767</v>
      </c>
      <c r="D103" s="662" t="s">
        <v>6782</v>
      </c>
      <c r="E103" s="662" t="s">
        <v>6783</v>
      </c>
      <c r="F103" s="665">
        <v>88</v>
      </c>
      <c r="G103" s="665">
        <v>7304</v>
      </c>
      <c r="H103" s="662">
        <v>1</v>
      </c>
      <c r="I103" s="662">
        <v>83</v>
      </c>
      <c r="J103" s="665">
        <v>100</v>
      </c>
      <c r="K103" s="665">
        <v>8196</v>
      </c>
      <c r="L103" s="662">
        <v>1.1221248630887186</v>
      </c>
      <c r="M103" s="662">
        <v>81.96</v>
      </c>
      <c r="N103" s="665">
        <v>121</v>
      </c>
      <c r="O103" s="665">
        <v>10164</v>
      </c>
      <c r="P103" s="678">
        <v>1.3915662650602409</v>
      </c>
      <c r="Q103" s="666">
        <v>84</v>
      </c>
    </row>
    <row r="104" spans="1:17" ht="14.4" customHeight="1" x14ac:dyDescent="0.3">
      <c r="A104" s="661" t="s">
        <v>6736</v>
      </c>
      <c r="B104" s="662" t="s">
        <v>623</v>
      </c>
      <c r="C104" s="662" t="s">
        <v>6767</v>
      </c>
      <c r="D104" s="662" t="s">
        <v>6784</v>
      </c>
      <c r="E104" s="662" t="s">
        <v>6785</v>
      </c>
      <c r="F104" s="665">
        <v>96</v>
      </c>
      <c r="G104" s="665">
        <v>58656</v>
      </c>
      <c r="H104" s="662">
        <v>1</v>
      </c>
      <c r="I104" s="662">
        <v>611</v>
      </c>
      <c r="J104" s="665">
        <v>133</v>
      </c>
      <c r="K104" s="665">
        <v>80466</v>
      </c>
      <c r="L104" s="662">
        <v>1.3718289689034371</v>
      </c>
      <c r="M104" s="662">
        <v>605.00751879699249</v>
      </c>
      <c r="N104" s="665">
        <v>145</v>
      </c>
      <c r="O104" s="665">
        <v>89465</v>
      </c>
      <c r="P104" s="678">
        <v>1.5252489088925258</v>
      </c>
      <c r="Q104" s="666">
        <v>617</v>
      </c>
    </row>
    <row r="105" spans="1:17" ht="14.4" customHeight="1" x14ac:dyDescent="0.3">
      <c r="A105" s="661" t="s">
        <v>6736</v>
      </c>
      <c r="B105" s="662" t="s">
        <v>623</v>
      </c>
      <c r="C105" s="662" t="s">
        <v>6767</v>
      </c>
      <c r="D105" s="662" t="s">
        <v>6786</v>
      </c>
      <c r="E105" s="662" t="s">
        <v>6787</v>
      </c>
      <c r="F105" s="665">
        <v>129</v>
      </c>
      <c r="G105" s="665">
        <v>49794</v>
      </c>
      <c r="H105" s="662">
        <v>1</v>
      </c>
      <c r="I105" s="662">
        <v>386</v>
      </c>
      <c r="J105" s="665">
        <v>151</v>
      </c>
      <c r="K105" s="665">
        <v>57696</v>
      </c>
      <c r="L105" s="662">
        <v>1.1586938185323532</v>
      </c>
      <c r="M105" s="662">
        <v>382.09271523178808</v>
      </c>
      <c r="N105" s="665">
        <v>181</v>
      </c>
      <c r="O105" s="665">
        <v>70228</v>
      </c>
      <c r="P105" s="678">
        <v>1.4103707273968751</v>
      </c>
      <c r="Q105" s="666">
        <v>388</v>
      </c>
    </row>
    <row r="106" spans="1:17" ht="14.4" customHeight="1" x14ac:dyDescent="0.3">
      <c r="A106" s="661" t="s">
        <v>6736</v>
      </c>
      <c r="B106" s="662" t="s">
        <v>623</v>
      </c>
      <c r="C106" s="662" t="s">
        <v>6767</v>
      </c>
      <c r="D106" s="662" t="s">
        <v>6788</v>
      </c>
      <c r="E106" s="662" t="s">
        <v>6789</v>
      </c>
      <c r="F106" s="665">
        <v>518</v>
      </c>
      <c r="G106" s="665">
        <v>20202</v>
      </c>
      <c r="H106" s="662">
        <v>1</v>
      </c>
      <c r="I106" s="662">
        <v>39</v>
      </c>
      <c r="J106" s="665">
        <v>741</v>
      </c>
      <c r="K106" s="665">
        <v>28587</v>
      </c>
      <c r="L106" s="662">
        <v>1.415057915057915</v>
      </c>
      <c r="M106" s="662">
        <v>38.578947368421055</v>
      </c>
      <c r="N106" s="665">
        <v>852</v>
      </c>
      <c r="O106" s="665">
        <v>33228</v>
      </c>
      <c r="P106" s="678">
        <v>1.6447876447876448</v>
      </c>
      <c r="Q106" s="666">
        <v>39</v>
      </c>
    </row>
    <row r="107" spans="1:17" ht="14.4" customHeight="1" x14ac:dyDescent="0.3">
      <c r="A107" s="661" t="s">
        <v>6736</v>
      </c>
      <c r="B107" s="662" t="s">
        <v>623</v>
      </c>
      <c r="C107" s="662" t="s">
        <v>6767</v>
      </c>
      <c r="D107" s="662" t="s">
        <v>6790</v>
      </c>
      <c r="E107" s="662" t="s">
        <v>6791</v>
      </c>
      <c r="F107" s="665"/>
      <c r="G107" s="665"/>
      <c r="H107" s="662"/>
      <c r="I107" s="662"/>
      <c r="J107" s="665">
        <v>2</v>
      </c>
      <c r="K107" s="665">
        <v>35302</v>
      </c>
      <c r="L107" s="662"/>
      <c r="M107" s="662">
        <v>17651</v>
      </c>
      <c r="N107" s="665">
        <v>5</v>
      </c>
      <c r="O107" s="665">
        <v>88275</v>
      </c>
      <c r="P107" s="678"/>
      <c r="Q107" s="666">
        <v>17655</v>
      </c>
    </row>
    <row r="108" spans="1:17" ht="14.4" customHeight="1" x14ac:dyDescent="0.3">
      <c r="A108" s="661" t="s">
        <v>6736</v>
      </c>
      <c r="B108" s="662" t="s">
        <v>623</v>
      </c>
      <c r="C108" s="662" t="s">
        <v>6767</v>
      </c>
      <c r="D108" s="662" t="s">
        <v>6900</v>
      </c>
      <c r="E108" s="662" t="s">
        <v>6901</v>
      </c>
      <c r="F108" s="665"/>
      <c r="G108" s="665"/>
      <c r="H108" s="662"/>
      <c r="I108" s="662"/>
      <c r="J108" s="665">
        <v>2</v>
      </c>
      <c r="K108" s="665">
        <v>1136</v>
      </c>
      <c r="L108" s="662"/>
      <c r="M108" s="662">
        <v>568</v>
      </c>
      <c r="N108" s="665"/>
      <c r="O108" s="665"/>
      <c r="P108" s="678"/>
      <c r="Q108" s="666"/>
    </row>
    <row r="109" spans="1:17" ht="14.4" customHeight="1" x14ac:dyDescent="0.3">
      <c r="A109" s="661" t="s">
        <v>6736</v>
      </c>
      <c r="B109" s="662" t="s">
        <v>623</v>
      </c>
      <c r="C109" s="662" t="s">
        <v>6767</v>
      </c>
      <c r="D109" s="662" t="s">
        <v>6792</v>
      </c>
      <c r="E109" s="662" t="s">
        <v>6793</v>
      </c>
      <c r="F109" s="665">
        <v>1</v>
      </c>
      <c r="G109" s="665">
        <v>1686</v>
      </c>
      <c r="H109" s="662">
        <v>1</v>
      </c>
      <c r="I109" s="662">
        <v>1686</v>
      </c>
      <c r="J109" s="665">
        <v>1</v>
      </c>
      <c r="K109" s="665">
        <v>1688</v>
      </c>
      <c r="L109" s="662">
        <v>1.0011862396204034</v>
      </c>
      <c r="M109" s="662">
        <v>1688</v>
      </c>
      <c r="N109" s="665">
        <v>1</v>
      </c>
      <c r="O109" s="665">
        <v>1689</v>
      </c>
      <c r="P109" s="678">
        <v>1.001779359430605</v>
      </c>
      <c r="Q109" s="666">
        <v>1689</v>
      </c>
    </row>
    <row r="110" spans="1:17" ht="14.4" customHeight="1" x14ac:dyDescent="0.3">
      <c r="A110" s="661" t="s">
        <v>6736</v>
      </c>
      <c r="B110" s="662" t="s">
        <v>623</v>
      </c>
      <c r="C110" s="662" t="s">
        <v>6767</v>
      </c>
      <c r="D110" s="662" t="s">
        <v>6794</v>
      </c>
      <c r="E110" s="662" t="s">
        <v>6795</v>
      </c>
      <c r="F110" s="665">
        <v>5</v>
      </c>
      <c r="G110" s="665">
        <v>3370</v>
      </c>
      <c r="H110" s="662">
        <v>1</v>
      </c>
      <c r="I110" s="662">
        <v>674</v>
      </c>
      <c r="J110" s="665">
        <v>4</v>
      </c>
      <c r="K110" s="665">
        <v>2706</v>
      </c>
      <c r="L110" s="662">
        <v>0.80296735905044514</v>
      </c>
      <c r="M110" s="662">
        <v>676.5</v>
      </c>
      <c r="N110" s="665">
        <v>3</v>
      </c>
      <c r="O110" s="665">
        <v>2040</v>
      </c>
      <c r="P110" s="678">
        <v>0.60534124629080122</v>
      </c>
      <c r="Q110" s="666">
        <v>680</v>
      </c>
    </row>
    <row r="111" spans="1:17" ht="14.4" customHeight="1" x14ac:dyDescent="0.3">
      <c r="A111" s="661" t="s">
        <v>6736</v>
      </c>
      <c r="B111" s="662" t="s">
        <v>623</v>
      </c>
      <c r="C111" s="662" t="s">
        <v>6767</v>
      </c>
      <c r="D111" s="662" t="s">
        <v>6796</v>
      </c>
      <c r="E111" s="662" t="s">
        <v>6797</v>
      </c>
      <c r="F111" s="665">
        <v>38</v>
      </c>
      <c r="G111" s="665">
        <v>168150</v>
      </c>
      <c r="H111" s="662">
        <v>1</v>
      </c>
      <c r="I111" s="662">
        <v>4425</v>
      </c>
      <c r="J111" s="665">
        <v>37</v>
      </c>
      <c r="K111" s="665">
        <v>163806</v>
      </c>
      <c r="L111" s="662">
        <v>0.97416592328278317</v>
      </c>
      <c r="M111" s="662">
        <v>4427.1891891891892</v>
      </c>
      <c r="N111" s="665">
        <v>38</v>
      </c>
      <c r="O111" s="665">
        <v>168302</v>
      </c>
      <c r="P111" s="678">
        <v>1.0009039548022598</v>
      </c>
      <c r="Q111" s="666">
        <v>4429</v>
      </c>
    </row>
    <row r="112" spans="1:17" ht="14.4" customHeight="1" x14ac:dyDescent="0.3">
      <c r="A112" s="661" t="s">
        <v>6736</v>
      </c>
      <c r="B112" s="662" t="s">
        <v>623</v>
      </c>
      <c r="C112" s="662" t="s">
        <v>6767</v>
      </c>
      <c r="D112" s="662" t="s">
        <v>6798</v>
      </c>
      <c r="E112" s="662" t="s">
        <v>6799</v>
      </c>
      <c r="F112" s="665">
        <v>2</v>
      </c>
      <c r="G112" s="665">
        <v>1378</v>
      </c>
      <c r="H112" s="662">
        <v>1</v>
      </c>
      <c r="I112" s="662">
        <v>689</v>
      </c>
      <c r="J112" s="665">
        <v>4</v>
      </c>
      <c r="K112" s="665">
        <v>2771</v>
      </c>
      <c r="L112" s="662">
        <v>2.0108853410740202</v>
      </c>
      <c r="M112" s="662">
        <v>692.75</v>
      </c>
      <c r="N112" s="665">
        <v>2</v>
      </c>
      <c r="O112" s="665">
        <v>1390</v>
      </c>
      <c r="P112" s="678">
        <v>1.0087082728592163</v>
      </c>
      <c r="Q112" s="666">
        <v>695</v>
      </c>
    </row>
    <row r="113" spans="1:17" ht="14.4" customHeight="1" x14ac:dyDescent="0.3">
      <c r="A113" s="661" t="s">
        <v>6736</v>
      </c>
      <c r="B113" s="662" t="s">
        <v>623</v>
      </c>
      <c r="C113" s="662" t="s">
        <v>6767</v>
      </c>
      <c r="D113" s="662" t="s">
        <v>6802</v>
      </c>
      <c r="E113" s="662" t="s">
        <v>6803</v>
      </c>
      <c r="F113" s="665">
        <v>106</v>
      </c>
      <c r="G113" s="665">
        <v>24592</v>
      </c>
      <c r="H113" s="662">
        <v>1</v>
      </c>
      <c r="I113" s="662">
        <v>232</v>
      </c>
      <c r="J113" s="665">
        <v>122</v>
      </c>
      <c r="K113" s="665">
        <v>27974</v>
      </c>
      <c r="L113" s="662">
        <v>1.1375243981782694</v>
      </c>
      <c r="M113" s="662">
        <v>229.29508196721312</v>
      </c>
      <c r="N113" s="665">
        <v>145</v>
      </c>
      <c r="O113" s="665">
        <v>34075</v>
      </c>
      <c r="P113" s="678">
        <v>1.3856132075471699</v>
      </c>
      <c r="Q113" s="666">
        <v>235</v>
      </c>
    </row>
    <row r="114" spans="1:17" ht="14.4" customHeight="1" x14ac:dyDescent="0.3">
      <c r="A114" s="661" t="s">
        <v>6736</v>
      </c>
      <c r="B114" s="662" t="s">
        <v>623</v>
      </c>
      <c r="C114" s="662" t="s">
        <v>6767</v>
      </c>
      <c r="D114" s="662" t="s">
        <v>6804</v>
      </c>
      <c r="E114" s="662" t="s">
        <v>6805</v>
      </c>
      <c r="F114" s="665">
        <v>327</v>
      </c>
      <c r="G114" s="665">
        <v>37932</v>
      </c>
      <c r="H114" s="662">
        <v>1</v>
      </c>
      <c r="I114" s="662">
        <v>116</v>
      </c>
      <c r="J114" s="665">
        <v>391</v>
      </c>
      <c r="K114" s="665">
        <v>45854</v>
      </c>
      <c r="L114" s="662">
        <v>1.2088474111568068</v>
      </c>
      <c r="M114" s="662">
        <v>117.27365728900256</v>
      </c>
      <c r="N114" s="665">
        <v>696</v>
      </c>
      <c r="O114" s="665">
        <v>82128</v>
      </c>
      <c r="P114" s="678">
        <v>2.165137614678899</v>
      </c>
      <c r="Q114" s="666">
        <v>118</v>
      </c>
    </row>
    <row r="115" spans="1:17" ht="14.4" customHeight="1" x14ac:dyDescent="0.3">
      <c r="A115" s="661" t="s">
        <v>6736</v>
      </c>
      <c r="B115" s="662" t="s">
        <v>623</v>
      </c>
      <c r="C115" s="662" t="s">
        <v>6767</v>
      </c>
      <c r="D115" s="662" t="s">
        <v>6826</v>
      </c>
      <c r="E115" s="662" t="s">
        <v>6827</v>
      </c>
      <c r="F115" s="665">
        <v>417</v>
      </c>
      <c r="G115" s="665">
        <v>0</v>
      </c>
      <c r="H115" s="662"/>
      <c r="I115" s="662">
        <v>0</v>
      </c>
      <c r="J115" s="665">
        <v>497</v>
      </c>
      <c r="K115" s="665">
        <v>0</v>
      </c>
      <c r="L115" s="662"/>
      <c r="M115" s="662">
        <v>0</v>
      </c>
      <c r="N115" s="665">
        <v>829</v>
      </c>
      <c r="O115" s="665">
        <v>9433.33</v>
      </c>
      <c r="P115" s="678"/>
      <c r="Q115" s="666">
        <v>11.379167671893848</v>
      </c>
    </row>
    <row r="116" spans="1:17" ht="14.4" customHeight="1" x14ac:dyDescent="0.3">
      <c r="A116" s="661" t="s">
        <v>6736</v>
      </c>
      <c r="B116" s="662" t="s">
        <v>623</v>
      </c>
      <c r="C116" s="662" t="s">
        <v>6767</v>
      </c>
      <c r="D116" s="662" t="s">
        <v>6828</v>
      </c>
      <c r="E116" s="662" t="s">
        <v>6829</v>
      </c>
      <c r="F116" s="665">
        <v>159</v>
      </c>
      <c r="G116" s="665">
        <v>150573</v>
      </c>
      <c r="H116" s="662">
        <v>1</v>
      </c>
      <c r="I116" s="662">
        <v>947</v>
      </c>
      <c r="J116" s="665">
        <v>190</v>
      </c>
      <c r="K116" s="665">
        <v>180632</v>
      </c>
      <c r="L116" s="662">
        <v>1.1996307438916671</v>
      </c>
      <c r="M116" s="662">
        <v>950.69473684210527</v>
      </c>
      <c r="N116" s="665">
        <v>208</v>
      </c>
      <c r="O116" s="665">
        <v>198848</v>
      </c>
      <c r="P116" s="678">
        <v>1.320608608449058</v>
      </c>
      <c r="Q116" s="666">
        <v>956</v>
      </c>
    </row>
    <row r="117" spans="1:17" ht="14.4" customHeight="1" x14ac:dyDescent="0.3">
      <c r="A117" s="661" t="s">
        <v>6736</v>
      </c>
      <c r="B117" s="662" t="s">
        <v>623</v>
      </c>
      <c r="C117" s="662" t="s">
        <v>6767</v>
      </c>
      <c r="D117" s="662" t="s">
        <v>6830</v>
      </c>
      <c r="E117" s="662" t="s">
        <v>6831</v>
      </c>
      <c r="F117" s="665">
        <v>158</v>
      </c>
      <c r="G117" s="665">
        <v>26070</v>
      </c>
      <c r="H117" s="662">
        <v>1</v>
      </c>
      <c r="I117" s="662">
        <v>165</v>
      </c>
      <c r="J117" s="665">
        <v>187</v>
      </c>
      <c r="K117" s="665">
        <v>31200</v>
      </c>
      <c r="L117" s="662">
        <v>1.1967779056386652</v>
      </c>
      <c r="M117" s="662">
        <v>166.84491978609626</v>
      </c>
      <c r="N117" s="665">
        <v>200</v>
      </c>
      <c r="O117" s="665">
        <v>33800</v>
      </c>
      <c r="P117" s="678">
        <v>1.2965093977752205</v>
      </c>
      <c r="Q117" s="666">
        <v>169</v>
      </c>
    </row>
    <row r="118" spans="1:17" ht="14.4" customHeight="1" x14ac:dyDescent="0.3">
      <c r="A118" s="661" t="s">
        <v>6736</v>
      </c>
      <c r="B118" s="662" t="s">
        <v>623</v>
      </c>
      <c r="C118" s="662" t="s">
        <v>6767</v>
      </c>
      <c r="D118" s="662" t="s">
        <v>6832</v>
      </c>
      <c r="E118" s="662" t="s">
        <v>6833</v>
      </c>
      <c r="F118" s="665">
        <v>7</v>
      </c>
      <c r="G118" s="665">
        <v>245</v>
      </c>
      <c r="H118" s="662">
        <v>1</v>
      </c>
      <c r="I118" s="662">
        <v>35</v>
      </c>
      <c r="J118" s="665">
        <v>10</v>
      </c>
      <c r="K118" s="665">
        <v>359</v>
      </c>
      <c r="L118" s="662">
        <v>1.4653061224489796</v>
      </c>
      <c r="M118" s="662">
        <v>35.9</v>
      </c>
      <c r="N118" s="665">
        <v>3</v>
      </c>
      <c r="O118" s="665">
        <v>108</v>
      </c>
      <c r="P118" s="678">
        <v>0.44081632653061226</v>
      </c>
      <c r="Q118" s="666">
        <v>36</v>
      </c>
    </row>
    <row r="119" spans="1:17" ht="14.4" customHeight="1" x14ac:dyDescent="0.3">
      <c r="A119" s="661" t="s">
        <v>6736</v>
      </c>
      <c r="B119" s="662" t="s">
        <v>623</v>
      </c>
      <c r="C119" s="662" t="s">
        <v>6767</v>
      </c>
      <c r="D119" s="662" t="s">
        <v>6834</v>
      </c>
      <c r="E119" s="662" t="s">
        <v>6835</v>
      </c>
      <c r="F119" s="665">
        <v>7</v>
      </c>
      <c r="G119" s="665">
        <v>567</v>
      </c>
      <c r="H119" s="662">
        <v>1</v>
      </c>
      <c r="I119" s="662">
        <v>81</v>
      </c>
      <c r="J119" s="665">
        <v>4</v>
      </c>
      <c r="K119" s="665">
        <v>325</v>
      </c>
      <c r="L119" s="662">
        <v>0.57319223985890655</v>
      </c>
      <c r="M119" s="662">
        <v>81.25</v>
      </c>
      <c r="N119" s="665">
        <v>9</v>
      </c>
      <c r="O119" s="665">
        <v>738</v>
      </c>
      <c r="P119" s="678">
        <v>1.3015873015873016</v>
      </c>
      <c r="Q119" s="666">
        <v>82</v>
      </c>
    </row>
    <row r="120" spans="1:17" ht="14.4" customHeight="1" x14ac:dyDescent="0.3">
      <c r="A120" s="661" t="s">
        <v>6736</v>
      </c>
      <c r="B120" s="662" t="s">
        <v>623</v>
      </c>
      <c r="C120" s="662" t="s">
        <v>6767</v>
      </c>
      <c r="D120" s="662" t="s">
        <v>6836</v>
      </c>
      <c r="E120" s="662" t="s">
        <v>6837</v>
      </c>
      <c r="F120" s="665">
        <v>3</v>
      </c>
      <c r="G120" s="665">
        <v>90</v>
      </c>
      <c r="H120" s="662">
        <v>1</v>
      </c>
      <c r="I120" s="662">
        <v>30</v>
      </c>
      <c r="J120" s="665">
        <v>1</v>
      </c>
      <c r="K120" s="665">
        <v>31</v>
      </c>
      <c r="L120" s="662">
        <v>0.34444444444444444</v>
      </c>
      <c r="M120" s="662">
        <v>31</v>
      </c>
      <c r="N120" s="665"/>
      <c r="O120" s="665"/>
      <c r="P120" s="678"/>
      <c r="Q120" s="666"/>
    </row>
    <row r="121" spans="1:17" ht="14.4" customHeight="1" x14ac:dyDescent="0.3">
      <c r="A121" s="661" t="s">
        <v>6736</v>
      </c>
      <c r="B121" s="662" t="s">
        <v>623</v>
      </c>
      <c r="C121" s="662" t="s">
        <v>6767</v>
      </c>
      <c r="D121" s="662" t="s">
        <v>6846</v>
      </c>
      <c r="E121" s="662" t="s">
        <v>6847</v>
      </c>
      <c r="F121" s="665">
        <v>12</v>
      </c>
      <c r="G121" s="665">
        <v>8808</v>
      </c>
      <c r="H121" s="662">
        <v>1</v>
      </c>
      <c r="I121" s="662">
        <v>734</v>
      </c>
      <c r="J121" s="665">
        <v>12</v>
      </c>
      <c r="K121" s="665">
        <v>8853</v>
      </c>
      <c r="L121" s="662">
        <v>1.0051089918256131</v>
      </c>
      <c r="M121" s="662">
        <v>737.75</v>
      </c>
      <c r="N121" s="665">
        <v>19</v>
      </c>
      <c r="O121" s="665">
        <v>14060</v>
      </c>
      <c r="P121" s="678">
        <v>1.5962761126248866</v>
      </c>
      <c r="Q121" s="666">
        <v>740</v>
      </c>
    </row>
    <row r="122" spans="1:17" ht="14.4" customHeight="1" x14ac:dyDescent="0.3">
      <c r="A122" s="661" t="s">
        <v>6736</v>
      </c>
      <c r="B122" s="662" t="s">
        <v>623</v>
      </c>
      <c r="C122" s="662" t="s">
        <v>6767</v>
      </c>
      <c r="D122" s="662" t="s">
        <v>6848</v>
      </c>
      <c r="E122" s="662" t="s">
        <v>6849</v>
      </c>
      <c r="F122" s="665">
        <v>1</v>
      </c>
      <c r="G122" s="665">
        <v>56</v>
      </c>
      <c r="H122" s="662">
        <v>1</v>
      </c>
      <c r="I122" s="662">
        <v>56</v>
      </c>
      <c r="J122" s="665"/>
      <c r="K122" s="665"/>
      <c r="L122" s="662"/>
      <c r="M122" s="662"/>
      <c r="N122" s="665"/>
      <c r="O122" s="665"/>
      <c r="P122" s="678"/>
      <c r="Q122" s="666"/>
    </row>
    <row r="123" spans="1:17" ht="14.4" customHeight="1" x14ac:dyDescent="0.3">
      <c r="A123" s="661" t="s">
        <v>6736</v>
      </c>
      <c r="B123" s="662" t="s">
        <v>623</v>
      </c>
      <c r="C123" s="662" t="s">
        <v>6767</v>
      </c>
      <c r="D123" s="662" t="s">
        <v>6852</v>
      </c>
      <c r="E123" s="662" t="s">
        <v>6853</v>
      </c>
      <c r="F123" s="665">
        <v>67</v>
      </c>
      <c r="G123" s="665">
        <v>22445</v>
      </c>
      <c r="H123" s="662">
        <v>1</v>
      </c>
      <c r="I123" s="662">
        <v>335</v>
      </c>
      <c r="J123" s="665">
        <v>5</v>
      </c>
      <c r="K123" s="665">
        <v>1675</v>
      </c>
      <c r="L123" s="662">
        <v>7.4626865671641784E-2</v>
      </c>
      <c r="M123" s="662">
        <v>335</v>
      </c>
      <c r="N123" s="665"/>
      <c r="O123" s="665"/>
      <c r="P123" s="678"/>
      <c r="Q123" s="666"/>
    </row>
    <row r="124" spans="1:17" ht="14.4" customHeight="1" x14ac:dyDescent="0.3">
      <c r="A124" s="661" t="s">
        <v>6736</v>
      </c>
      <c r="B124" s="662" t="s">
        <v>623</v>
      </c>
      <c r="C124" s="662" t="s">
        <v>6767</v>
      </c>
      <c r="D124" s="662" t="s">
        <v>6868</v>
      </c>
      <c r="E124" s="662" t="s">
        <v>6869</v>
      </c>
      <c r="F124" s="665"/>
      <c r="G124" s="665"/>
      <c r="H124" s="662"/>
      <c r="I124" s="662"/>
      <c r="J124" s="665"/>
      <c r="K124" s="665"/>
      <c r="L124" s="662"/>
      <c r="M124" s="662"/>
      <c r="N124" s="665">
        <v>1</v>
      </c>
      <c r="O124" s="665">
        <v>635</v>
      </c>
      <c r="P124" s="678"/>
      <c r="Q124" s="666">
        <v>635</v>
      </c>
    </row>
    <row r="125" spans="1:17" ht="14.4" customHeight="1" x14ac:dyDescent="0.3">
      <c r="A125" s="661" t="s">
        <v>6736</v>
      </c>
      <c r="B125" s="662" t="s">
        <v>623</v>
      </c>
      <c r="C125" s="662" t="s">
        <v>6767</v>
      </c>
      <c r="D125" s="662" t="s">
        <v>6876</v>
      </c>
      <c r="E125" s="662" t="s">
        <v>6877</v>
      </c>
      <c r="F125" s="665"/>
      <c r="G125" s="665"/>
      <c r="H125" s="662"/>
      <c r="I125" s="662"/>
      <c r="J125" s="665"/>
      <c r="K125" s="665"/>
      <c r="L125" s="662"/>
      <c r="M125" s="662"/>
      <c r="N125" s="665">
        <v>1</v>
      </c>
      <c r="O125" s="665">
        <v>260</v>
      </c>
      <c r="P125" s="678"/>
      <c r="Q125" s="666">
        <v>260</v>
      </c>
    </row>
    <row r="126" spans="1:17" ht="14.4" customHeight="1" x14ac:dyDescent="0.3">
      <c r="A126" s="661" t="s">
        <v>661</v>
      </c>
      <c r="B126" s="662" t="s">
        <v>611</v>
      </c>
      <c r="C126" s="662" t="s">
        <v>6767</v>
      </c>
      <c r="D126" s="662" t="s">
        <v>6814</v>
      </c>
      <c r="E126" s="662" t="s">
        <v>6815</v>
      </c>
      <c r="F126" s="665">
        <v>762</v>
      </c>
      <c r="G126" s="665">
        <v>176784</v>
      </c>
      <c r="H126" s="662">
        <v>1</v>
      </c>
      <c r="I126" s="662">
        <v>232</v>
      </c>
      <c r="J126" s="665">
        <v>755</v>
      </c>
      <c r="K126" s="665">
        <v>174640</v>
      </c>
      <c r="L126" s="662">
        <v>0.98787220562946876</v>
      </c>
      <c r="M126" s="662">
        <v>231.31125827814569</v>
      </c>
      <c r="N126" s="665">
        <v>842</v>
      </c>
      <c r="O126" s="665">
        <v>197870</v>
      </c>
      <c r="P126" s="678">
        <v>1.119275500045253</v>
      </c>
      <c r="Q126" s="666">
        <v>235</v>
      </c>
    </row>
    <row r="127" spans="1:17" ht="14.4" customHeight="1" x14ac:dyDescent="0.3">
      <c r="A127" s="661" t="s">
        <v>661</v>
      </c>
      <c r="B127" s="662" t="s">
        <v>611</v>
      </c>
      <c r="C127" s="662" t="s">
        <v>6767</v>
      </c>
      <c r="D127" s="662" t="s">
        <v>6816</v>
      </c>
      <c r="E127" s="662" t="s">
        <v>6817</v>
      </c>
      <c r="F127" s="665">
        <v>1</v>
      </c>
      <c r="G127" s="665">
        <v>116</v>
      </c>
      <c r="H127" s="662">
        <v>1</v>
      </c>
      <c r="I127" s="662">
        <v>116</v>
      </c>
      <c r="J127" s="665">
        <v>1</v>
      </c>
      <c r="K127" s="665">
        <v>116</v>
      </c>
      <c r="L127" s="662">
        <v>1</v>
      </c>
      <c r="M127" s="662">
        <v>116</v>
      </c>
      <c r="N127" s="665">
        <v>1</v>
      </c>
      <c r="O127" s="665">
        <v>118</v>
      </c>
      <c r="P127" s="678">
        <v>1.0172413793103448</v>
      </c>
      <c r="Q127" s="666">
        <v>118</v>
      </c>
    </row>
    <row r="128" spans="1:17" ht="14.4" customHeight="1" x14ac:dyDescent="0.3">
      <c r="A128" s="661" t="s">
        <v>661</v>
      </c>
      <c r="B128" s="662" t="s">
        <v>611</v>
      </c>
      <c r="C128" s="662" t="s">
        <v>6767</v>
      </c>
      <c r="D128" s="662" t="s">
        <v>6826</v>
      </c>
      <c r="E128" s="662" t="s">
        <v>6827</v>
      </c>
      <c r="F128" s="665">
        <v>4</v>
      </c>
      <c r="G128" s="665">
        <v>0</v>
      </c>
      <c r="H128" s="662"/>
      <c r="I128" s="662">
        <v>0</v>
      </c>
      <c r="J128" s="665">
        <v>13</v>
      </c>
      <c r="K128" s="665">
        <v>0</v>
      </c>
      <c r="L128" s="662"/>
      <c r="M128" s="662">
        <v>0</v>
      </c>
      <c r="N128" s="665">
        <v>14</v>
      </c>
      <c r="O128" s="665">
        <v>266.65999999999997</v>
      </c>
      <c r="P128" s="678"/>
      <c r="Q128" s="666">
        <v>19.047142857142855</v>
      </c>
    </row>
    <row r="129" spans="1:17" ht="14.4" customHeight="1" thickBot="1" x14ac:dyDescent="0.35">
      <c r="A129" s="667" t="s">
        <v>661</v>
      </c>
      <c r="B129" s="668" t="s">
        <v>611</v>
      </c>
      <c r="C129" s="668" t="s">
        <v>6767</v>
      </c>
      <c r="D129" s="668" t="s">
        <v>6902</v>
      </c>
      <c r="E129" s="668" t="s">
        <v>6903</v>
      </c>
      <c r="F129" s="671">
        <v>390</v>
      </c>
      <c r="G129" s="671">
        <v>30104</v>
      </c>
      <c r="H129" s="668">
        <v>1</v>
      </c>
      <c r="I129" s="668">
        <v>77.189743589743586</v>
      </c>
      <c r="J129" s="671">
        <v>468</v>
      </c>
      <c r="K129" s="671">
        <v>49284</v>
      </c>
      <c r="L129" s="668">
        <v>1.6371246346000532</v>
      </c>
      <c r="M129" s="668">
        <v>105.30769230769231</v>
      </c>
      <c r="N129" s="671">
        <v>553</v>
      </c>
      <c r="O129" s="671">
        <v>59724</v>
      </c>
      <c r="P129" s="679">
        <v>1.9839224023385598</v>
      </c>
      <c r="Q129" s="672">
        <v>108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45606198</v>
      </c>
      <c r="C3" s="351">
        <f t="shared" ref="C3:R3" si="0">SUBTOTAL(9,C6:C1048576)</f>
        <v>26</v>
      </c>
      <c r="D3" s="351">
        <f t="shared" si="0"/>
        <v>48594183</v>
      </c>
      <c r="E3" s="351">
        <f t="shared" si="0"/>
        <v>70.931685966830159</v>
      </c>
      <c r="F3" s="351">
        <f t="shared" si="0"/>
        <v>46872971.559999965</v>
      </c>
      <c r="G3" s="354">
        <f>IF(B3&lt;&gt;0,F3/B3,"")</f>
        <v>1.027776346539564</v>
      </c>
      <c r="H3" s="350">
        <f t="shared" si="0"/>
        <v>10336647.6</v>
      </c>
      <c r="I3" s="351">
        <f t="shared" si="0"/>
        <v>3</v>
      </c>
      <c r="J3" s="351">
        <f t="shared" si="0"/>
        <v>14819801.360000011</v>
      </c>
      <c r="K3" s="351">
        <f t="shared" si="0"/>
        <v>2.0338406347182554</v>
      </c>
      <c r="L3" s="351">
        <f t="shared" si="0"/>
        <v>14648296.459999999</v>
      </c>
      <c r="M3" s="352">
        <f>IF(H3&lt;&gt;0,L3/H3,"")</f>
        <v>1.4171225552857194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6905</v>
      </c>
      <c r="B6" s="790">
        <v>4308</v>
      </c>
      <c r="C6" s="737">
        <v>1</v>
      </c>
      <c r="D6" s="790">
        <v>4462</v>
      </c>
      <c r="E6" s="737">
        <v>1.0357474466109564</v>
      </c>
      <c r="F6" s="790">
        <v>3227.99</v>
      </c>
      <c r="G6" s="742">
        <v>0.74930129990714944</v>
      </c>
      <c r="H6" s="790"/>
      <c r="I6" s="737"/>
      <c r="J6" s="790"/>
      <c r="K6" s="737"/>
      <c r="L6" s="790"/>
      <c r="M6" s="742"/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6906</v>
      </c>
      <c r="B7" s="795">
        <v>21519</v>
      </c>
      <c r="C7" s="662">
        <v>1</v>
      </c>
      <c r="D7" s="795">
        <v>33761</v>
      </c>
      <c r="E7" s="662">
        <v>1.5688926065337609</v>
      </c>
      <c r="F7" s="795">
        <v>24954.33</v>
      </c>
      <c r="G7" s="678">
        <v>1.1596417119754636</v>
      </c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6907</v>
      </c>
      <c r="B8" s="795">
        <v>24469</v>
      </c>
      <c r="C8" s="662">
        <v>1</v>
      </c>
      <c r="D8" s="795">
        <v>37104</v>
      </c>
      <c r="E8" s="662">
        <v>1.5163676488618252</v>
      </c>
      <c r="F8" s="795">
        <v>27169.33</v>
      </c>
      <c r="G8" s="678">
        <v>1.1103571866443256</v>
      </c>
      <c r="H8" s="795"/>
      <c r="I8" s="662"/>
      <c r="J8" s="795"/>
      <c r="K8" s="662"/>
      <c r="L8" s="795">
        <v>162.80000000000001</v>
      </c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3504</v>
      </c>
      <c r="B9" s="795">
        <v>44953937</v>
      </c>
      <c r="C9" s="662">
        <v>1</v>
      </c>
      <c r="D9" s="795">
        <v>47807312</v>
      </c>
      <c r="E9" s="662">
        <v>1.0634733060198933</v>
      </c>
      <c r="F9" s="795">
        <v>46150667.649999991</v>
      </c>
      <c r="G9" s="678">
        <v>1.026621264562434</v>
      </c>
      <c r="H9" s="795">
        <v>10321717.979999999</v>
      </c>
      <c r="I9" s="662">
        <v>1</v>
      </c>
      <c r="J9" s="795">
        <v>14808642.910000009</v>
      </c>
      <c r="K9" s="662">
        <v>1.4347071813717596</v>
      </c>
      <c r="L9" s="795">
        <v>14618695.259999998</v>
      </c>
      <c r="M9" s="678">
        <v>1.4163044648503369</v>
      </c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6908</v>
      </c>
      <c r="B10" s="795">
        <v>34</v>
      </c>
      <c r="C10" s="662">
        <v>1</v>
      </c>
      <c r="D10" s="795">
        <v>1284</v>
      </c>
      <c r="E10" s="662">
        <v>37.764705882352942</v>
      </c>
      <c r="F10" s="795">
        <v>3829</v>
      </c>
      <c r="G10" s="678">
        <v>112.61764705882354</v>
      </c>
      <c r="H10" s="795"/>
      <c r="I10" s="662"/>
      <c r="J10" s="795"/>
      <c r="K10" s="662"/>
      <c r="L10" s="795"/>
      <c r="M10" s="678"/>
      <c r="N10" s="795"/>
      <c r="O10" s="662"/>
      <c r="P10" s="795"/>
      <c r="Q10" s="662"/>
      <c r="R10" s="795"/>
      <c r="S10" s="701"/>
    </row>
    <row r="11" spans="1:19" ht="14.4" customHeight="1" x14ac:dyDescent="0.3">
      <c r="A11" s="688" t="s">
        <v>6909</v>
      </c>
      <c r="B11" s="795">
        <v>1972</v>
      </c>
      <c r="C11" s="662">
        <v>1</v>
      </c>
      <c r="D11" s="795">
        <v>702</v>
      </c>
      <c r="E11" s="662">
        <v>0.35598377281947263</v>
      </c>
      <c r="F11" s="795">
        <v>235</v>
      </c>
      <c r="G11" s="678">
        <v>0.1191683569979716</v>
      </c>
      <c r="H11" s="795"/>
      <c r="I11" s="662"/>
      <c r="J11" s="795"/>
      <c r="K11" s="662"/>
      <c r="L11" s="795"/>
      <c r="M11" s="678"/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6910</v>
      </c>
      <c r="B12" s="795">
        <v>80203</v>
      </c>
      <c r="C12" s="662">
        <v>1</v>
      </c>
      <c r="D12" s="795">
        <v>122001</v>
      </c>
      <c r="E12" s="662">
        <v>1.5211525753400745</v>
      </c>
      <c r="F12" s="795">
        <v>94456.319999999992</v>
      </c>
      <c r="G12" s="678">
        <v>1.1777155467999949</v>
      </c>
      <c r="H12" s="795"/>
      <c r="I12" s="662"/>
      <c r="J12" s="795"/>
      <c r="K12" s="662"/>
      <c r="L12" s="795"/>
      <c r="M12" s="678"/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6911</v>
      </c>
      <c r="B13" s="795">
        <v>6961</v>
      </c>
      <c r="C13" s="662">
        <v>1</v>
      </c>
      <c r="D13" s="795">
        <v>6023</v>
      </c>
      <c r="E13" s="662">
        <v>0.86524924579801754</v>
      </c>
      <c r="F13" s="795">
        <v>6477.33</v>
      </c>
      <c r="G13" s="678">
        <v>0.93051716707369625</v>
      </c>
      <c r="H13" s="795"/>
      <c r="I13" s="662"/>
      <c r="J13" s="795"/>
      <c r="K13" s="662"/>
      <c r="L13" s="795"/>
      <c r="M13" s="678"/>
      <c r="N13" s="795"/>
      <c r="O13" s="662"/>
      <c r="P13" s="795"/>
      <c r="Q13" s="662"/>
      <c r="R13" s="795"/>
      <c r="S13" s="701"/>
    </row>
    <row r="14" spans="1:19" ht="14.4" customHeight="1" x14ac:dyDescent="0.3">
      <c r="A14" s="688" t="s">
        <v>6912</v>
      </c>
      <c r="B14" s="795">
        <v>13490</v>
      </c>
      <c r="C14" s="662">
        <v>1</v>
      </c>
      <c r="D14" s="795">
        <v>8404</v>
      </c>
      <c r="E14" s="662">
        <v>0.62297998517420317</v>
      </c>
      <c r="F14" s="795">
        <v>13513</v>
      </c>
      <c r="G14" s="678">
        <v>1.0017049666419571</v>
      </c>
      <c r="H14" s="795"/>
      <c r="I14" s="662"/>
      <c r="J14" s="795"/>
      <c r="K14" s="662"/>
      <c r="L14" s="795"/>
      <c r="M14" s="678"/>
      <c r="N14" s="795"/>
      <c r="O14" s="662"/>
      <c r="P14" s="795"/>
      <c r="Q14" s="662"/>
      <c r="R14" s="795"/>
      <c r="S14" s="701"/>
    </row>
    <row r="15" spans="1:19" ht="14.4" customHeight="1" x14ac:dyDescent="0.3">
      <c r="A15" s="688" t="s">
        <v>6913</v>
      </c>
      <c r="B15" s="795">
        <v>164862</v>
      </c>
      <c r="C15" s="662">
        <v>1</v>
      </c>
      <c r="D15" s="795">
        <v>188207</v>
      </c>
      <c r="E15" s="662">
        <v>1.1416032803192973</v>
      </c>
      <c r="F15" s="795">
        <v>182758.33000000002</v>
      </c>
      <c r="G15" s="678">
        <v>1.1085533961737697</v>
      </c>
      <c r="H15" s="795">
        <v>8730.2999999999993</v>
      </c>
      <c r="I15" s="662">
        <v>1</v>
      </c>
      <c r="J15" s="795"/>
      <c r="K15" s="662"/>
      <c r="L15" s="795"/>
      <c r="M15" s="678"/>
      <c r="N15" s="795"/>
      <c r="O15" s="662"/>
      <c r="P15" s="795"/>
      <c r="Q15" s="662"/>
      <c r="R15" s="795"/>
      <c r="S15" s="701"/>
    </row>
    <row r="16" spans="1:19" ht="14.4" customHeight="1" x14ac:dyDescent="0.3">
      <c r="A16" s="688" t="s">
        <v>6914</v>
      </c>
      <c r="B16" s="795">
        <v>928</v>
      </c>
      <c r="C16" s="662">
        <v>1</v>
      </c>
      <c r="D16" s="795">
        <v>752</v>
      </c>
      <c r="E16" s="662">
        <v>0.81034482758620685</v>
      </c>
      <c r="F16" s="795">
        <v>973.33</v>
      </c>
      <c r="G16" s="678">
        <v>1.0488469827586206</v>
      </c>
      <c r="H16" s="795"/>
      <c r="I16" s="662"/>
      <c r="J16" s="795"/>
      <c r="K16" s="662"/>
      <c r="L16" s="795"/>
      <c r="M16" s="678"/>
      <c r="N16" s="795"/>
      <c r="O16" s="662"/>
      <c r="P16" s="795"/>
      <c r="Q16" s="662"/>
      <c r="R16" s="795"/>
      <c r="S16" s="701"/>
    </row>
    <row r="17" spans="1:19" ht="14.4" customHeight="1" x14ac:dyDescent="0.3">
      <c r="A17" s="688" t="s">
        <v>6915</v>
      </c>
      <c r="B17" s="795">
        <v>2422</v>
      </c>
      <c r="C17" s="662">
        <v>1</v>
      </c>
      <c r="D17" s="795">
        <v>6449</v>
      </c>
      <c r="E17" s="662">
        <v>2.6626754748142032</v>
      </c>
      <c r="F17" s="795">
        <v>3971.33</v>
      </c>
      <c r="G17" s="678">
        <v>1.6396903385631709</v>
      </c>
      <c r="H17" s="795"/>
      <c r="I17" s="662"/>
      <c r="J17" s="795"/>
      <c r="K17" s="662"/>
      <c r="L17" s="795"/>
      <c r="M17" s="678"/>
      <c r="N17" s="795"/>
      <c r="O17" s="662"/>
      <c r="P17" s="795"/>
      <c r="Q17" s="662"/>
      <c r="R17" s="795"/>
      <c r="S17" s="701"/>
    </row>
    <row r="18" spans="1:19" ht="14.4" customHeight="1" x14ac:dyDescent="0.3">
      <c r="A18" s="688" t="s">
        <v>6916</v>
      </c>
      <c r="B18" s="795">
        <v>232</v>
      </c>
      <c r="C18" s="662">
        <v>1</v>
      </c>
      <c r="D18" s="795">
        <v>887</v>
      </c>
      <c r="E18" s="662">
        <v>3.8232758620689653</v>
      </c>
      <c r="F18" s="795">
        <v>3422.33</v>
      </c>
      <c r="G18" s="678">
        <v>14.751422413793103</v>
      </c>
      <c r="H18" s="795"/>
      <c r="I18" s="662"/>
      <c r="J18" s="795"/>
      <c r="K18" s="662"/>
      <c r="L18" s="795"/>
      <c r="M18" s="678"/>
      <c r="N18" s="795"/>
      <c r="O18" s="662"/>
      <c r="P18" s="795"/>
      <c r="Q18" s="662"/>
      <c r="R18" s="795"/>
      <c r="S18" s="701"/>
    </row>
    <row r="19" spans="1:19" ht="14.4" customHeight="1" x14ac:dyDescent="0.3">
      <c r="A19" s="688" t="s">
        <v>6917</v>
      </c>
      <c r="B19" s="795">
        <v>34</v>
      </c>
      <c r="C19" s="662">
        <v>1</v>
      </c>
      <c r="D19" s="795"/>
      <c r="E19" s="662"/>
      <c r="F19" s="795"/>
      <c r="G19" s="678"/>
      <c r="H19" s="795"/>
      <c r="I19" s="662"/>
      <c r="J19" s="795"/>
      <c r="K19" s="662"/>
      <c r="L19" s="795"/>
      <c r="M19" s="678"/>
      <c r="N19" s="795"/>
      <c r="O19" s="662"/>
      <c r="P19" s="795"/>
      <c r="Q19" s="662"/>
      <c r="R19" s="795"/>
      <c r="S19" s="701"/>
    </row>
    <row r="20" spans="1:19" ht="14.4" customHeight="1" x14ac:dyDescent="0.3">
      <c r="A20" s="688" t="s">
        <v>6918</v>
      </c>
      <c r="B20" s="795">
        <v>20759</v>
      </c>
      <c r="C20" s="662">
        <v>1</v>
      </c>
      <c r="D20" s="795">
        <v>18587</v>
      </c>
      <c r="E20" s="662">
        <v>0.89537068259550079</v>
      </c>
      <c r="F20" s="795">
        <v>11560.66</v>
      </c>
      <c r="G20" s="678">
        <v>0.55689869454212626</v>
      </c>
      <c r="H20" s="795"/>
      <c r="I20" s="662"/>
      <c r="J20" s="795"/>
      <c r="K20" s="662"/>
      <c r="L20" s="795"/>
      <c r="M20" s="678"/>
      <c r="N20" s="795"/>
      <c r="O20" s="662"/>
      <c r="P20" s="795"/>
      <c r="Q20" s="662"/>
      <c r="R20" s="795"/>
      <c r="S20" s="701"/>
    </row>
    <row r="21" spans="1:19" ht="14.4" customHeight="1" x14ac:dyDescent="0.3">
      <c r="A21" s="688" t="s">
        <v>6919</v>
      </c>
      <c r="B21" s="795">
        <v>11811</v>
      </c>
      <c r="C21" s="662">
        <v>1</v>
      </c>
      <c r="D21" s="795">
        <v>11617</v>
      </c>
      <c r="E21" s="662">
        <v>0.98357463381593435</v>
      </c>
      <c r="F21" s="795">
        <v>5194</v>
      </c>
      <c r="G21" s="678">
        <v>0.43975954618575902</v>
      </c>
      <c r="H21" s="795"/>
      <c r="I21" s="662"/>
      <c r="J21" s="795">
        <v>3714.22</v>
      </c>
      <c r="K21" s="662"/>
      <c r="L21" s="795"/>
      <c r="M21" s="678"/>
      <c r="N21" s="795"/>
      <c r="O21" s="662"/>
      <c r="P21" s="795"/>
      <c r="Q21" s="662"/>
      <c r="R21" s="795"/>
      <c r="S21" s="701"/>
    </row>
    <row r="22" spans="1:19" ht="14.4" customHeight="1" x14ac:dyDescent="0.3">
      <c r="A22" s="688" t="s">
        <v>6920</v>
      </c>
      <c r="B22" s="795">
        <v>846</v>
      </c>
      <c r="C22" s="662">
        <v>1</v>
      </c>
      <c r="D22" s="795">
        <v>855</v>
      </c>
      <c r="E22" s="662">
        <v>1.0106382978723405</v>
      </c>
      <c r="F22" s="795">
        <v>739.32999999999993</v>
      </c>
      <c r="G22" s="678">
        <v>0.87391252955082732</v>
      </c>
      <c r="H22" s="795"/>
      <c r="I22" s="662"/>
      <c r="J22" s="795"/>
      <c r="K22" s="662"/>
      <c r="L22" s="795"/>
      <c r="M22" s="678"/>
      <c r="N22" s="795"/>
      <c r="O22" s="662"/>
      <c r="P22" s="795"/>
      <c r="Q22" s="662"/>
      <c r="R22" s="795"/>
      <c r="S22" s="701"/>
    </row>
    <row r="23" spans="1:19" ht="14.4" customHeight="1" x14ac:dyDescent="0.3">
      <c r="A23" s="688" t="s">
        <v>6921</v>
      </c>
      <c r="B23" s="795">
        <v>1983</v>
      </c>
      <c r="C23" s="662">
        <v>1</v>
      </c>
      <c r="D23" s="795">
        <v>2807</v>
      </c>
      <c r="E23" s="662">
        <v>1.4155320221886032</v>
      </c>
      <c r="F23" s="795">
        <v>1091.33</v>
      </c>
      <c r="G23" s="678">
        <v>0.5503429147755925</v>
      </c>
      <c r="H23" s="795"/>
      <c r="I23" s="662"/>
      <c r="J23" s="795"/>
      <c r="K23" s="662"/>
      <c r="L23" s="795"/>
      <c r="M23" s="678"/>
      <c r="N23" s="795"/>
      <c r="O23" s="662"/>
      <c r="P23" s="795"/>
      <c r="Q23" s="662"/>
      <c r="R23" s="795"/>
      <c r="S23" s="701"/>
    </row>
    <row r="24" spans="1:19" ht="14.4" customHeight="1" x14ac:dyDescent="0.3">
      <c r="A24" s="688" t="s">
        <v>6922</v>
      </c>
      <c r="B24" s="795">
        <v>9988</v>
      </c>
      <c r="C24" s="662">
        <v>1</v>
      </c>
      <c r="D24" s="795">
        <v>10829</v>
      </c>
      <c r="E24" s="662">
        <v>1.0842010412494993</v>
      </c>
      <c r="F24" s="795">
        <v>9974</v>
      </c>
      <c r="G24" s="678">
        <v>0.99859831798157794</v>
      </c>
      <c r="H24" s="795"/>
      <c r="I24" s="662"/>
      <c r="J24" s="795"/>
      <c r="K24" s="662"/>
      <c r="L24" s="795"/>
      <c r="M24" s="678"/>
      <c r="N24" s="795"/>
      <c r="O24" s="662"/>
      <c r="P24" s="795"/>
      <c r="Q24" s="662"/>
      <c r="R24" s="795"/>
      <c r="S24" s="701"/>
    </row>
    <row r="25" spans="1:19" ht="14.4" customHeight="1" x14ac:dyDescent="0.3">
      <c r="A25" s="688" t="s">
        <v>6923</v>
      </c>
      <c r="B25" s="795">
        <v>6451</v>
      </c>
      <c r="C25" s="662">
        <v>1</v>
      </c>
      <c r="D25" s="795">
        <v>16339</v>
      </c>
      <c r="E25" s="662">
        <v>2.53278561463339</v>
      </c>
      <c r="F25" s="795">
        <v>10554</v>
      </c>
      <c r="G25" s="678">
        <v>1.6360254224151294</v>
      </c>
      <c r="H25" s="795"/>
      <c r="I25" s="662"/>
      <c r="J25" s="795">
        <v>3714.22</v>
      </c>
      <c r="K25" s="662"/>
      <c r="L25" s="795"/>
      <c r="M25" s="678"/>
      <c r="N25" s="795"/>
      <c r="O25" s="662"/>
      <c r="P25" s="795"/>
      <c r="Q25" s="662"/>
      <c r="R25" s="795"/>
      <c r="S25" s="701"/>
    </row>
    <row r="26" spans="1:19" ht="14.4" customHeight="1" x14ac:dyDescent="0.3">
      <c r="A26" s="688" t="s">
        <v>6924</v>
      </c>
      <c r="B26" s="795">
        <v>498</v>
      </c>
      <c r="C26" s="662">
        <v>1</v>
      </c>
      <c r="D26" s="795">
        <v>584</v>
      </c>
      <c r="E26" s="662">
        <v>1.1726907630522088</v>
      </c>
      <c r="F26" s="795">
        <v>858</v>
      </c>
      <c r="G26" s="678">
        <v>1.7228915662650603</v>
      </c>
      <c r="H26" s="795"/>
      <c r="I26" s="662"/>
      <c r="J26" s="795"/>
      <c r="K26" s="662"/>
      <c r="L26" s="795"/>
      <c r="M26" s="678"/>
      <c r="N26" s="795"/>
      <c r="O26" s="662"/>
      <c r="P26" s="795"/>
      <c r="Q26" s="662"/>
      <c r="R26" s="795"/>
      <c r="S26" s="701"/>
    </row>
    <row r="27" spans="1:19" ht="14.4" customHeight="1" x14ac:dyDescent="0.3">
      <c r="A27" s="688" t="s">
        <v>6925</v>
      </c>
      <c r="B27" s="795">
        <v>8665</v>
      </c>
      <c r="C27" s="662">
        <v>1</v>
      </c>
      <c r="D27" s="795">
        <v>8716</v>
      </c>
      <c r="E27" s="662">
        <v>1.0058857472590883</v>
      </c>
      <c r="F27" s="795">
        <v>3538.67</v>
      </c>
      <c r="G27" s="678">
        <v>0.40838661281015581</v>
      </c>
      <c r="H27" s="795">
        <v>6199.32</v>
      </c>
      <c r="I27" s="662">
        <v>1</v>
      </c>
      <c r="J27" s="795">
        <v>3714.22</v>
      </c>
      <c r="K27" s="662">
        <v>0.59913345334649604</v>
      </c>
      <c r="L27" s="795"/>
      <c r="M27" s="678"/>
      <c r="N27" s="795"/>
      <c r="O27" s="662"/>
      <c r="P27" s="795"/>
      <c r="Q27" s="662"/>
      <c r="R27" s="795"/>
      <c r="S27" s="701"/>
    </row>
    <row r="28" spans="1:19" ht="14.4" customHeight="1" x14ac:dyDescent="0.3">
      <c r="A28" s="688" t="s">
        <v>6926</v>
      </c>
      <c r="B28" s="795">
        <v>1078</v>
      </c>
      <c r="C28" s="662">
        <v>1</v>
      </c>
      <c r="D28" s="795">
        <v>2806</v>
      </c>
      <c r="E28" s="662">
        <v>2.6029684601113172</v>
      </c>
      <c r="F28" s="795">
        <v>5554.66</v>
      </c>
      <c r="G28" s="678">
        <v>5.1527458256029686</v>
      </c>
      <c r="H28" s="795"/>
      <c r="I28" s="662"/>
      <c r="J28" s="795"/>
      <c r="K28" s="662"/>
      <c r="L28" s="795"/>
      <c r="M28" s="678"/>
      <c r="N28" s="795"/>
      <c r="O28" s="662"/>
      <c r="P28" s="795"/>
      <c r="Q28" s="662"/>
      <c r="R28" s="795"/>
      <c r="S28" s="701"/>
    </row>
    <row r="29" spans="1:19" ht="14.4" customHeight="1" x14ac:dyDescent="0.3">
      <c r="A29" s="688" t="s">
        <v>6927</v>
      </c>
      <c r="B29" s="795">
        <v>7124</v>
      </c>
      <c r="C29" s="662">
        <v>1</v>
      </c>
      <c r="D29" s="795">
        <v>9567</v>
      </c>
      <c r="E29" s="662">
        <v>1.3429253228523301</v>
      </c>
      <c r="F29" s="795">
        <v>20772.320000000003</v>
      </c>
      <c r="G29" s="678">
        <v>2.9158225715889956</v>
      </c>
      <c r="H29" s="795"/>
      <c r="I29" s="662"/>
      <c r="J29" s="795">
        <v>15.79</v>
      </c>
      <c r="K29" s="662"/>
      <c r="L29" s="795">
        <v>325.60000000000002</v>
      </c>
      <c r="M29" s="678"/>
      <c r="N29" s="795"/>
      <c r="O29" s="662"/>
      <c r="P29" s="795"/>
      <c r="Q29" s="662"/>
      <c r="R29" s="795"/>
      <c r="S29" s="701"/>
    </row>
    <row r="30" spans="1:19" ht="14.4" customHeight="1" x14ac:dyDescent="0.3">
      <c r="A30" s="688" t="s">
        <v>6928</v>
      </c>
      <c r="B30" s="795">
        <v>4592</v>
      </c>
      <c r="C30" s="662">
        <v>1</v>
      </c>
      <c r="D30" s="795">
        <v>4621</v>
      </c>
      <c r="E30" s="662">
        <v>1.0063153310104529</v>
      </c>
      <c r="F30" s="795">
        <v>2486.66</v>
      </c>
      <c r="G30" s="678">
        <v>0.54152003484320554</v>
      </c>
      <c r="H30" s="795"/>
      <c r="I30" s="662"/>
      <c r="J30" s="795"/>
      <c r="K30" s="662"/>
      <c r="L30" s="795">
        <v>162.80000000000001</v>
      </c>
      <c r="M30" s="678"/>
      <c r="N30" s="795"/>
      <c r="O30" s="662"/>
      <c r="P30" s="795"/>
      <c r="Q30" s="662"/>
      <c r="R30" s="795"/>
      <c r="S30" s="701"/>
    </row>
    <row r="31" spans="1:19" ht="14.4" customHeight="1" thickBot="1" x14ac:dyDescent="0.35">
      <c r="A31" s="792" t="s">
        <v>6929</v>
      </c>
      <c r="B31" s="791">
        <v>257032</v>
      </c>
      <c r="C31" s="668">
        <v>1</v>
      </c>
      <c r="D31" s="791">
        <v>289507</v>
      </c>
      <c r="E31" s="668">
        <v>1.1263461358896947</v>
      </c>
      <c r="F31" s="791">
        <v>284992.66000000003</v>
      </c>
      <c r="G31" s="679">
        <v>1.1087827974726883</v>
      </c>
      <c r="H31" s="791"/>
      <c r="I31" s="668"/>
      <c r="J31" s="791"/>
      <c r="K31" s="668"/>
      <c r="L31" s="791">
        <v>28950</v>
      </c>
      <c r="M31" s="679"/>
      <c r="N31" s="791"/>
      <c r="O31" s="668"/>
      <c r="P31" s="791"/>
      <c r="Q31" s="668"/>
      <c r="R31" s="791"/>
      <c r="S31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09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8097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56932.799999999981</v>
      </c>
      <c r="G3" s="212">
        <f t="shared" si="0"/>
        <v>55942845.599999979</v>
      </c>
      <c r="H3" s="212"/>
      <c r="I3" s="212"/>
      <c r="J3" s="212">
        <f t="shared" si="0"/>
        <v>49695.309999999976</v>
      </c>
      <c r="K3" s="212">
        <f t="shared" si="0"/>
        <v>63413984.360000007</v>
      </c>
      <c r="L3" s="212"/>
      <c r="M3" s="212"/>
      <c r="N3" s="212">
        <f t="shared" si="0"/>
        <v>48161.369999999988</v>
      </c>
      <c r="O3" s="212">
        <f t="shared" si="0"/>
        <v>61521268.019999973</v>
      </c>
      <c r="P3" s="79">
        <f>IF(G3=0,0,O3/G3)</f>
        <v>1.0997164581130996</v>
      </c>
      <c r="Q3" s="213">
        <f>IF(N3=0,0,O3/N3)</f>
        <v>1277.3986292333459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6930</v>
      </c>
      <c r="B6" s="737" t="s">
        <v>6736</v>
      </c>
      <c r="C6" s="737" t="s">
        <v>6767</v>
      </c>
      <c r="D6" s="737" t="s">
        <v>6774</v>
      </c>
      <c r="E6" s="737" t="s">
        <v>6775</v>
      </c>
      <c r="F6" s="229">
        <v>4</v>
      </c>
      <c r="G6" s="229">
        <v>136</v>
      </c>
      <c r="H6" s="229">
        <v>1</v>
      </c>
      <c r="I6" s="229">
        <v>34</v>
      </c>
      <c r="J6" s="229">
        <v>9</v>
      </c>
      <c r="K6" s="229">
        <v>310</v>
      </c>
      <c r="L6" s="229">
        <v>2.2794117647058822</v>
      </c>
      <c r="M6" s="229">
        <v>34.444444444444443</v>
      </c>
      <c r="N6" s="229">
        <v>2</v>
      </c>
      <c r="O6" s="229">
        <v>70</v>
      </c>
      <c r="P6" s="742">
        <v>0.51470588235294112</v>
      </c>
      <c r="Q6" s="750">
        <v>35</v>
      </c>
    </row>
    <row r="7" spans="1:17" ht="14.4" customHeight="1" x14ac:dyDescent="0.3">
      <c r="A7" s="661" t="s">
        <v>6930</v>
      </c>
      <c r="B7" s="662" t="s">
        <v>6736</v>
      </c>
      <c r="C7" s="662" t="s">
        <v>6767</v>
      </c>
      <c r="D7" s="662" t="s">
        <v>6802</v>
      </c>
      <c r="E7" s="662" t="s">
        <v>6803</v>
      </c>
      <c r="F7" s="665">
        <v>15</v>
      </c>
      <c r="G7" s="665">
        <v>3480</v>
      </c>
      <c r="H7" s="665">
        <v>1</v>
      </c>
      <c r="I7" s="665">
        <v>232</v>
      </c>
      <c r="J7" s="665">
        <v>10</v>
      </c>
      <c r="K7" s="665">
        <v>2334</v>
      </c>
      <c r="L7" s="665">
        <v>0.67068965517241375</v>
      </c>
      <c r="M7" s="665">
        <v>233.4</v>
      </c>
      <c r="N7" s="665">
        <v>10</v>
      </c>
      <c r="O7" s="665">
        <v>2350</v>
      </c>
      <c r="P7" s="678">
        <v>0.67528735632183912</v>
      </c>
      <c r="Q7" s="666">
        <v>235</v>
      </c>
    </row>
    <row r="8" spans="1:17" ht="14.4" customHeight="1" x14ac:dyDescent="0.3">
      <c r="A8" s="661" t="s">
        <v>6930</v>
      </c>
      <c r="B8" s="662" t="s">
        <v>6736</v>
      </c>
      <c r="C8" s="662" t="s">
        <v>6767</v>
      </c>
      <c r="D8" s="662" t="s">
        <v>6804</v>
      </c>
      <c r="E8" s="662" t="s">
        <v>6805</v>
      </c>
      <c r="F8" s="665">
        <v>3</v>
      </c>
      <c r="G8" s="665">
        <v>348</v>
      </c>
      <c r="H8" s="665">
        <v>1</v>
      </c>
      <c r="I8" s="665">
        <v>116</v>
      </c>
      <c r="J8" s="665">
        <v>4</v>
      </c>
      <c r="K8" s="665">
        <v>466</v>
      </c>
      <c r="L8" s="665">
        <v>1.3390804597701149</v>
      </c>
      <c r="M8" s="665">
        <v>116.5</v>
      </c>
      <c r="N8" s="665">
        <v>6</v>
      </c>
      <c r="O8" s="665">
        <v>708</v>
      </c>
      <c r="P8" s="678">
        <v>2.0344827586206895</v>
      </c>
      <c r="Q8" s="666">
        <v>118</v>
      </c>
    </row>
    <row r="9" spans="1:17" ht="14.4" customHeight="1" x14ac:dyDescent="0.3">
      <c r="A9" s="661" t="s">
        <v>6930</v>
      </c>
      <c r="B9" s="662" t="s">
        <v>6736</v>
      </c>
      <c r="C9" s="662" t="s">
        <v>6767</v>
      </c>
      <c r="D9" s="662" t="s">
        <v>6820</v>
      </c>
      <c r="E9" s="662" t="s">
        <v>6821</v>
      </c>
      <c r="F9" s="665"/>
      <c r="G9" s="665"/>
      <c r="H9" s="665"/>
      <c r="I9" s="665"/>
      <c r="J9" s="665">
        <v>1</v>
      </c>
      <c r="K9" s="665">
        <v>664</v>
      </c>
      <c r="L9" s="665"/>
      <c r="M9" s="665">
        <v>664</v>
      </c>
      <c r="N9" s="665"/>
      <c r="O9" s="665"/>
      <c r="P9" s="678"/>
      <c r="Q9" s="666"/>
    </row>
    <row r="10" spans="1:17" ht="14.4" customHeight="1" x14ac:dyDescent="0.3">
      <c r="A10" s="661" t="s">
        <v>6930</v>
      </c>
      <c r="B10" s="662" t="s">
        <v>6736</v>
      </c>
      <c r="C10" s="662" t="s">
        <v>6767</v>
      </c>
      <c r="D10" s="662" t="s">
        <v>6826</v>
      </c>
      <c r="E10" s="662" t="s">
        <v>6827</v>
      </c>
      <c r="F10" s="665">
        <v>1</v>
      </c>
      <c r="G10" s="665">
        <v>0</v>
      </c>
      <c r="H10" s="665"/>
      <c r="I10" s="665">
        <v>0</v>
      </c>
      <c r="J10" s="665"/>
      <c r="K10" s="665"/>
      <c r="L10" s="665"/>
      <c r="M10" s="665"/>
      <c r="N10" s="665">
        <v>3</v>
      </c>
      <c r="O10" s="665">
        <v>99.99</v>
      </c>
      <c r="P10" s="678"/>
      <c r="Q10" s="666">
        <v>33.33</v>
      </c>
    </row>
    <row r="11" spans="1:17" ht="14.4" customHeight="1" x14ac:dyDescent="0.3">
      <c r="A11" s="661" t="s">
        <v>6930</v>
      </c>
      <c r="B11" s="662" t="s">
        <v>6736</v>
      </c>
      <c r="C11" s="662" t="s">
        <v>6767</v>
      </c>
      <c r="D11" s="662" t="s">
        <v>6834</v>
      </c>
      <c r="E11" s="662" t="s">
        <v>6835</v>
      </c>
      <c r="F11" s="665"/>
      <c r="G11" s="665"/>
      <c r="H11" s="665"/>
      <c r="I11" s="665"/>
      <c r="J11" s="665">
        <v>2</v>
      </c>
      <c r="K11" s="665">
        <v>163</v>
      </c>
      <c r="L11" s="665"/>
      <c r="M11" s="665">
        <v>81.5</v>
      </c>
      <c r="N11" s="665"/>
      <c r="O11" s="665"/>
      <c r="P11" s="678"/>
      <c r="Q11" s="666"/>
    </row>
    <row r="12" spans="1:17" ht="14.4" customHeight="1" x14ac:dyDescent="0.3">
      <c r="A12" s="661" t="s">
        <v>6930</v>
      </c>
      <c r="B12" s="662" t="s">
        <v>6736</v>
      </c>
      <c r="C12" s="662" t="s">
        <v>6767</v>
      </c>
      <c r="D12" s="662" t="s">
        <v>6858</v>
      </c>
      <c r="E12" s="662" t="s">
        <v>6859</v>
      </c>
      <c r="F12" s="665">
        <v>1</v>
      </c>
      <c r="G12" s="665">
        <v>344</v>
      </c>
      <c r="H12" s="665">
        <v>1</v>
      </c>
      <c r="I12" s="665">
        <v>344</v>
      </c>
      <c r="J12" s="665">
        <v>1</v>
      </c>
      <c r="K12" s="665">
        <v>348</v>
      </c>
      <c r="L12" s="665">
        <v>1.0116279069767442</v>
      </c>
      <c r="M12" s="665">
        <v>348</v>
      </c>
      <c r="N12" s="665"/>
      <c r="O12" s="665"/>
      <c r="P12" s="678"/>
      <c r="Q12" s="666"/>
    </row>
    <row r="13" spans="1:17" ht="14.4" customHeight="1" x14ac:dyDescent="0.3">
      <c r="A13" s="661" t="s">
        <v>6930</v>
      </c>
      <c r="B13" s="662" t="s">
        <v>6736</v>
      </c>
      <c r="C13" s="662" t="s">
        <v>6767</v>
      </c>
      <c r="D13" s="662" t="s">
        <v>6866</v>
      </c>
      <c r="E13" s="662" t="s">
        <v>6867</v>
      </c>
      <c r="F13" s="665"/>
      <c r="G13" s="665"/>
      <c r="H13" s="665"/>
      <c r="I13" s="665"/>
      <c r="J13" s="665">
        <v>1</v>
      </c>
      <c r="K13" s="665">
        <v>177</v>
      </c>
      <c r="L13" s="665"/>
      <c r="M13" s="665">
        <v>177</v>
      </c>
      <c r="N13" s="665"/>
      <c r="O13" s="665"/>
      <c r="P13" s="678"/>
      <c r="Q13" s="666"/>
    </row>
    <row r="14" spans="1:17" ht="14.4" customHeight="1" x14ac:dyDescent="0.3">
      <c r="A14" s="661" t="s">
        <v>6931</v>
      </c>
      <c r="B14" s="662" t="s">
        <v>6736</v>
      </c>
      <c r="C14" s="662" t="s">
        <v>6767</v>
      </c>
      <c r="D14" s="662" t="s">
        <v>6774</v>
      </c>
      <c r="E14" s="662" t="s">
        <v>6775</v>
      </c>
      <c r="F14" s="665">
        <v>20</v>
      </c>
      <c r="G14" s="665">
        <v>680</v>
      </c>
      <c r="H14" s="665">
        <v>1</v>
      </c>
      <c r="I14" s="665">
        <v>34</v>
      </c>
      <c r="J14" s="665">
        <v>33</v>
      </c>
      <c r="K14" s="665">
        <v>1143</v>
      </c>
      <c r="L14" s="665">
        <v>1.6808823529411765</v>
      </c>
      <c r="M14" s="665">
        <v>34.636363636363633</v>
      </c>
      <c r="N14" s="665">
        <v>7</v>
      </c>
      <c r="O14" s="665">
        <v>245</v>
      </c>
      <c r="P14" s="678">
        <v>0.36029411764705882</v>
      </c>
      <c r="Q14" s="666">
        <v>35</v>
      </c>
    </row>
    <row r="15" spans="1:17" ht="14.4" customHeight="1" x14ac:dyDescent="0.3">
      <c r="A15" s="661" t="s">
        <v>6931</v>
      </c>
      <c r="B15" s="662" t="s">
        <v>6736</v>
      </c>
      <c r="C15" s="662" t="s">
        <v>6767</v>
      </c>
      <c r="D15" s="662" t="s">
        <v>6802</v>
      </c>
      <c r="E15" s="662" t="s">
        <v>6803</v>
      </c>
      <c r="F15" s="665">
        <v>67</v>
      </c>
      <c r="G15" s="665">
        <v>15544</v>
      </c>
      <c r="H15" s="665">
        <v>1</v>
      </c>
      <c r="I15" s="665">
        <v>232</v>
      </c>
      <c r="J15" s="665">
        <v>106</v>
      </c>
      <c r="K15" s="665">
        <v>24760</v>
      </c>
      <c r="L15" s="665">
        <v>1.5928975810602162</v>
      </c>
      <c r="M15" s="665">
        <v>233.58490566037736</v>
      </c>
      <c r="N15" s="665">
        <v>60</v>
      </c>
      <c r="O15" s="665">
        <v>14100</v>
      </c>
      <c r="P15" s="678">
        <v>0.90710241893978383</v>
      </c>
      <c r="Q15" s="666">
        <v>235</v>
      </c>
    </row>
    <row r="16" spans="1:17" ht="14.4" customHeight="1" x14ac:dyDescent="0.3">
      <c r="A16" s="661" t="s">
        <v>6931</v>
      </c>
      <c r="B16" s="662" t="s">
        <v>6736</v>
      </c>
      <c r="C16" s="662" t="s">
        <v>6767</v>
      </c>
      <c r="D16" s="662" t="s">
        <v>6804</v>
      </c>
      <c r="E16" s="662" t="s">
        <v>6805</v>
      </c>
      <c r="F16" s="665">
        <v>41</v>
      </c>
      <c r="G16" s="665">
        <v>4756</v>
      </c>
      <c r="H16" s="665">
        <v>1</v>
      </c>
      <c r="I16" s="665">
        <v>116</v>
      </c>
      <c r="J16" s="665">
        <v>36</v>
      </c>
      <c r="K16" s="665">
        <v>4226</v>
      </c>
      <c r="L16" s="665">
        <v>0.88856181665264933</v>
      </c>
      <c r="M16" s="665">
        <v>117.38888888888889</v>
      </c>
      <c r="N16" s="665">
        <v>75</v>
      </c>
      <c r="O16" s="665">
        <v>8850</v>
      </c>
      <c r="P16" s="678">
        <v>1.86080740117746</v>
      </c>
      <c r="Q16" s="666">
        <v>118</v>
      </c>
    </row>
    <row r="17" spans="1:17" ht="14.4" customHeight="1" x14ac:dyDescent="0.3">
      <c r="A17" s="661" t="s">
        <v>6931</v>
      </c>
      <c r="B17" s="662" t="s">
        <v>6736</v>
      </c>
      <c r="C17" s="662" t="s">
        <v>6767</v>
      </c>
      <c r="D17" s="662" t="s">
        <v>6818</v>
      </c>
      <c r="E17" s="662" t="s">
        <v>6819</v>
      </c>
      <c r="F17" s="665"/>
      <c r="G17" s="665"/>
      <c r="H17" s="665"/>
      <c r="I17" s="665"/>
      <c r="J17" s="665"/>
      <c r="K17" s="665"/>
      <c r="L17" s="665"/>
      <c r="M17" s="665"/>
      <c r="N17" s="665">
        <v>1</v>
      </c>
      <c r="O17" s="665">
        <v>486</v>
      </c>
      <c r="P17" s="678"/>
      <c r="Q17" s="666">
        <v>486</v>
      </c>
    </row>
    <row r="18" spans="1:17" ht="14.4" customHeight="1" x14ac:dyDescent="0.3">
      <c r="A18" s="661" t="s">
        <v>6931</v>
      </c>
      <c r="B18" s="662" t="s">
        <v>6736</v>
      </c>
      <c r="C18" s="662" t="s">
        <v>6767</v>
      </c>
      <c r="D18" s="662" t="s">
        <v>6826</v>
      </c>
      <c r="E18" s="662" t="s">
        <v>6827</v>
      </c>
      <c r="F18" s="665">
        <v>4</v>
      </c>
      <c r="G18" s="665">
        <v>0</v>
      </c>
      <c r="H18" s="665"/>
      <c r="I18" s="665">
        <v>0</v>
      </c>
      <c r="J18" s="665">
        <v>7</v>
      </c>
      <c r="K18" s="665">
        <v>0</v>
      </c>
      <c r="L18" s="665"/>
      <c r="M18" s="665">
        <v>0</v>
      </c>
      <c r="N18" s="665">
        <v>31</v>
      </c>
      <c r="O18" s="665">
        <v>433.33</v>
      </c>
      <c r="P18" s="678"/>
      <c r="Q18" s="666">
        <v>13.978387096774194</v>
      </c>
    </row>
    <row r="19" spans="1:17" ht="14.4" customHeight="1" x14ac:dyDescent="0.3">
      <c r="A19" s="661" t="s">
        <v>6931</v>
      </c>
      <c r="B19" s="662" t="s">
        <v>6736</v>
      </c>
      <c r="C19" s="662" t="s">
        <v>6767</v>
      </c>
      <c r="D19" s="662" t="s">
        <v>6834</v>
      </c>
      <c r="E19" s="662" t="s">
        <v>6835</v>
      </c>
      <c r="F19" s="665">
        <v>1</v>
      </c>
      <c r="G19" s="665">
        <v>81</v>
      </c>
      <c r="H19" s="665">
        <v>1</v>
      </c>
      <c r="I19" s="665">
        <v>81</v>
      </c>
      <c r="J19" s="665">
        <v>2</v>
      </c>
      <c r="K19" s="665">
        <v>162</v>
      </c>
      <c r="L19" s="665">
        <v>2</v>
      </c>
      <c r="M19" s="665">
        <v>81</v>
      </c>
      <c r="N19" s="665">
        <v>1</v>
      </c>
      <c r="O19" s="665">
        <v>82</v>
      </c>
      <c r="P19" s="678">
        <v>1.0123456790123457</v>
      </c>
      <c r="Q19" s="666">
        <v>82</v>
      </c>
    </row>
    <row r="20" spans="1:17" ht="14.4" customHeight="1" x14ac:dyDescent="0.3">
      <c r="A20" s="661" t="s">
        <v>6931</v>
      </c>
      <c r="B20" s="662" t="s">
        <v>6736</v>
      </c>
      <c r="C20" s="662" t="s">
        <v>6767</v>
      </c>
      <c r="D20" s="662" t="s">
        <v>6854</v>
      </c>
      <c r="E20" s="662" t="s">
        <v>6855</v>
      </c>
      <c r="F20" s="665"/>
      <c r="G20" s="665"/>
      <c r="H20" s="665"/>
      <c r="I20" s="665"/>
      <c r="J20" s="665">
        <v>2</v>
      </c>
      <c r="K20" s="665">
        <v>2086</v>
      </c>
      <c r="L20" s="665"/>
      <c r="M20" s="665">
        <v>1043</v>
      </c>
      <c r="N20" s="665"/>
      <c r="O20" s="665"/>
      <c r="P20" s="678"/>
      <c r="Q20" s="666"/>
    </row>
    <row r="21" spans="1:17" ht="14.4" customHeight="1" x14ac:dyDescent="0.3">
      <c r="A21" s="661" t="s">
        <v>6931</v>
      </c>
      <c r="B21" s="662" t="s">
        <v>6736</v>
      </c>
      <c r="C21" s="662" t="s">
        <v>6767</v>
      </c>
      <c r="D21" s="662" t="s">
        <v>6858</v>
      </c>
      <c r="E21" s="662" t="s">
        <v>6859</v>
      </c>
      <c r="F21" s="665">
        <v>1</v>
      </c>
      <c r="G21" s="665">
        <v>344</v>
      </c>
      <c r="H21" s="665">
        <v>1</v>
      </c>
      <c r="I21" s="665">
        <v>344</v>
      </c>
      <c r="J21" s="665">
        <v>4</v>
      </c>
      <c r="K21" s="665">
        <v>1384</v>
      </c>
      <c r="L21" s="665">
        <v>4.0232558139534884</v>
      </c>
      <c r="M21" s="665">
        <v>346</v>
      </c>
      <c r="N21" s="665">
        <v>1</v>
      </c>
      <c r="O21" s="665">
        <v>349</v>
      </c>
      <c r="P21" s="678">
        <v>1.0145348837209303</v>
      </c>
      <c r="Q21" s="666">
        <v>349</v>
      </c>
    </row>
    <row r="22" spans="1:17" ht="14.4" customHeight="1" x14ac:dyDescent="0.3">
      <c r="A22" s="661" t="s">
        <v>6931</v>
      </c>
      <c r="B22" s="662" t="s">
        <v>6736</v>
      </c>
      <c r="C22" s="662" t="s">
        <v>6767</v>
      </c>
      <c r="D22" s="662" t="s">
        <v>6862</v>
      </c>
      <c r="E22" s="662" t="s">
        <v>6863</v>
      </c>
      <c r="F22" s="665"/>
      <c r="G22" s="665"/>
      <c r="H22" s="665"/>
      <c r="I22" s="665"/>
      <c r="J22" s="665"/>
      <c r="K22" s="665"/>
      <c r="L22" s="665"/>
      <c r="M22" s="665"/>
      <c r="N22" s="665">
        <v>1</v>
      </c>
      <c r="O22" s="665">
        <v>114</v>
      </c>
      <c r="P22" s="678"/>
      <c r="Q22" s="666">
        <v>114</v>
      </c>
    </row>
    <row r="23" spans="1:17" ht="14.4" customHeight="1" x14ac:dyDescent="0.3">
      <c r="A23" s="661" t="s">
        <v>6931</v>
      </c>
      <c r="B23" s="662" t="s">
        <v>6736</v>
      </c>
      <c r="C23" s="662" t="s">
        <v>6767</v>
      </c>
      <c r="D23" s="662" t="s">
        <v>6866</v>
      </c>
      <c r="E23" s="662" t="s">
        <v>6867</v>
      </c>
      <c r="F23" s="665"/>
      <c r="G23" s="665"/>
      <c r="H23" s="665"/>
      <c r="I23" s="665"/>
      <c r="J23" s="665"/>
      <c r="K23" s="665"/>
      <c r="L23" s="665"/>
      <c r="M23" s="665"/>
      <c r="N23" s="665">
        <v>1</v>
      </c>
      <c r="O23" s="665">
        <v>179</v>
      </c>
      <c r="P23" s="678"/>
      <c r="Q23" s="666">
        <v>179</v>
      </c>
    </row>
    <row r="24" spans="1:17" ht="14.4" customHeight="1" x14ac:dyDescent="0.3">
      <c r="A24" s="661" t="s">
        <v>6931</v>
      </c>
      <c r="B24" s="662" t="s">
        <v>6736</v>
      </c>
      <c r="C24" s="662" t="s">
        <v>6767</v>
      </c>
      <c r="D24" s="662" t="s">
        <v>6878</v>
      </c>
      <c r="E24" s="662" t="s">
        <v>6879</v>
      </c>
      <c r="F24" s="665">
        <v>1</v>
      </c>
      <c r="G24" s="665">
        <v>114</v>
      </c>
      <c r="H24" s="665">
        <v>1</v>
      </c>
      <c r="I24" s="665">
        <v>114</v>
      </c>
      <c r="J24" s="665"/>
      <c r="K24" s="665"/>
      <c r="L24" s="665"/>
      <c r="M24" s="665"/>
      <c r="N24" s="665">
        <v>1</v>
      </c>
      <c r="O24" s="665">
        <v>116</v>
      </c>
      <c r="P24" s="678">
        <v>1.0175438596491229</v>
      </c>
      <c r="Q24" s="666">
        <v>116</v>
      </c>
    </row>
    <row r="25" spans="1:17" ht="14.4" customHeight="1" x14ac:dyDescent="0.3">
      <c r="A25" s="661" t="s">
        <v>6932</v>
      </c>
      <c r="B25" s="662" t="s">
        <v>6736</v>
      </c>
      <c r="C25" s="662" t="s">
        <v>6758</v>
      </c>
      <c r="D25" s="662" t="s">
        <v>6761</v>
      </c>
      <c r="E25" s="662" t="s">
        <v>6762</v>
      </c>
      <c r="F25" s="665"/>
      <c r="G25" s="665"/>
      <c r="H25" s="665"/>
      <c r="I25" s="665"/>
      <c r="J25" s="665"/>
      <c r="K25" s="665"/>
      <c r="L25" s="665"/>
      <c r="M25" s="665"/>
      <c r="N25" s="665">
        <v>1</v>
      </c>
      <c r="O25" s="665">
        <v>162.80000000000001</v>
      </c>
      <c r="P25" s="678"/>
      <c r="Q25" s="666">
        <v>162.80000000000001</v>
      </c>
    </row>
    <row r="26" spans="1:17" ht="14.4" customHeight="1" x14ac:dyDescent="0.3">
      <c r="A26" s="661" t="s">
        <v>6932</v>
      </c>
      <c r="B26" s="662" t="s">
        <v>6736</v>
      </c>
      <c r="C26" s="662" t="s">
        <v>6767</v>
      </c>
      <c r="D26" s="662" t="s">
        <v>6774</v>
      </c>
      <c r="E26" s="662" t="s">
        <v>6775</v>
      </c>
      <c r="F26" s="665">
        <v>12</v>
      </c>
      <c r="G26" s="665">
        <v>408</v>
      </c>
      <c r="H26" s="665">
        <v>1</v>
      </c>
      <c r="I26" s="665">
        <v>34</v>
      </c>
      <c r="J26" s="665">
        <v>23</v>
      </c>
      <c r="K26" s="665">
        <v>791</v>
      </c>
      <c r="L26" s="665">
        <v>1.9387254901960784</v>
      </c>
      <c r="M26" s="665">
        <v>34.391304347826086</v>
      </c>
      <c r="N26" s="665">
        <v>12</v>
      </c>
      <c r="O26" s="665">
        <v>420</v>
      </c>
      <c r="P26" s="678">
        <v>1.0294117647058822</v>
      </c>
      <c r="Q26" s="666">
        <v>35</v>
      </c>
    </row>
    <row r="27" spans="1:17" ht="14.4" customHeight="1" x14ac:dyDescent="0.3">
      <c r="A27" s="661" t="s">
        <v>6932</v>
      </c>
      <c r="B27" s="662" t="s">
        <v>6736</v>
      </c>
      <c r="C27" s="662" t="s">
        <v>6767</v>
      </c>
      <c r="D27" s="662" t="s">
        <v>6782</v>
      </c>
      <c r="E27" s="662" t="s">
        <v>6783</v>
      </c>
      <c r="F27" s="665"/>
      <c r="G27" s="665"/>
      <c r="H27" s="665"/>
      <c r="I27" s="665"/>
      <c r="J27" s="665"/>
      <c r="K27" s="665"/>
      <c r="L27" s="665"/>
      <c r="M27" s="665"/>
      <c r="N27" s="665">
        <v>1</v>
      </c>
      <c r="O27" s="665">
        <v>84</v>
      </c>
      <c r="P27" s="678"/>
      <c r="Q27" s="666">
        <v>84</v>
      </c>
    </row>
    <row r="28" spans="1:17" ht="14.4" customHeight="1" x14ac:dyDescent="0.3">
      <c r="A28" s="661" t="s">
        <v>6932</v>
      </c>
      <c r="B28" s="662" t="s">
        <v>6736</v>
      </c>
      <c r="C28" s="662" t="s">
        <v>6767</v>
      </c>
      <c r="D28" s="662" t="s">
        <v>6784</v>
      </c>
      <c r="E28" s="662" t="s">
        <v>6785</v>
      </c>
      <c r="F28" s="665"/>
      <c r="G28" s="665"/>
      <c r="H28" s="665"/>
      <c r="I28" s="665"/>
      <c r="J28" s="665"/>
      <c r="K28" s="665"/>
      <c r="L28" s="665"/>
      <c r="M28" s="665"/>
      <c r="N28" s="665">
        <v>1</v>
      </c>
      <c r="O28" s="665">
        <v>617</v>
      </c>
      <c r="P28" s="678"/>
      <c r="Q28" s="666">
        <v>617</v>
      </c>
    </row>
    <row r="29" spans="1:17" ht="14.4" customHeight="1" x14ac:dyDescent="0.3">
      <c r="A29" s="661" t="s">
        <v>6932</v>
      </c>
      <c r="B29" s="662" t="s">
        <v>6736</v>
      </c>
      <c r="C29" s="662" t="s">
        <v>6767</v>
      </c>
      <c r="D29" s="662" t="s">
        <v>6786</v>
      </c>
      <c r="E29" s="662" t="s">
        <v>6787</v>
      </c>
      <c r="F29" s="665"/>
      <c r="G29" s="665"/>
      <c r="H29" s="665"/>
      <c r="I29" s="665"/>
      <c r="J29" s="665">
        <v>1</v>
      </c>
      <c r="K29" s="665">
        <v>388</v>
      </c>
      <c r="L29" s="665"/>
      <c r="M29" s="665">
        <v>388</v>
      </c>
      <c r="N29" s="665">
        <v>2</v>
      </c>
      <c r="O29" s="665">
        <v>776</v>
      </c>
      <c r="P29" s="678"/>
      <c r="Q29" s="666">
        <v>388</v>
      </c>
    </row>
    <row r="30" spans="1:17" ht="14.4" customHeight="1" x14ac:dyDescent="0.3">
      <c r="A30" s="661" t="s">
        <v>6932</v>
      </c>
      <c r="B30" s="662" t="s">
        <v>6736</v>
      </c>
      <c r="C30" s="662" t="s">
        <v>6767</v>
      </c>
      <c r="D30" s="662" t="s">
        <v>6788</v>
      </c>
      <c r="E30" s="662" t="s">
        <v>6789</v>
      </c>
      <c r="F30" s="665"/>
      <c r="G30" s="665"/>
      <c r="H30" s="665"/>
      <c r="I30" s="665"/>
      <c r="J30" s="665"/>
      <c r="K30" s="665"/>
      <c r="L30" s="665"/>
      <c r="M30" s="665"/>
      <c r="N30" s="665">
        <v>4</v>
      </c>
      <c r="O30" s="665">
        <v>156</v>
      </c>
      <c r="P30" s="678"/>
      <c r="Q30" s="666">
        <v>39</v>
      </c>
    </row>
    <row r="31" spans="1:17" ht="14.4" customHeight="1" x14ac:dyDescent="0.3">
      <c r="A31" s="661" t="s">
        <v>6932</v>
      </c>
      <c r="B31" s="662" t="s">
        <v>6736</v>
      </c>
      <c r="C31" s="662" t="s">
        <v>6767</v>
      </c>
      <c r="D31" s="662" t="s">
        <v>6798</v>
      </c>
      <c r="E31" s="662" t="s">
        <v>6799</v>
      </c>
      <c r="F31" s="665"/>
      <c r="G31" s="665"/>
      <c r="H31" s="665"/>
      <c r="I31" s="665"/>
      <c r="J31" s="665"/>
      <c r="K31" s="665"/>
      <c r="L31" s="665"/>
      <c r="M31" s="665"/>
      <c r="N31" s="665">
        <v>1</v>
      </c>
      <c r="O31" s="665">
        <v>695</v>
      </c>
      <c r="P31" s="678"/>
      <c r="Q31" s="666">
        <v>695</v>
      </c>
    </row>
    <row r="32" spans="1:17" ht="14.4" customHeight="1" x14ac:dyDescent="0.3">
      <c r="A32" s="661" t="s">
        <v>6932</v>
      </c>
      <c r="B32" s="662" t="s">
        <v>6736</v>
      </c>
      <c r="C32" s="662" t="s">
        <v>6767</v>
      </c>
      <c r="D32" s="662" t="s">
        <v>6802</v>
      </c>
      <c r="E32" s="662" t="s">
        <v>6803</v>
      </c>
      <c r="F32" s="665">
        <v>36</v>
      </c>
      <c r="G32" s="665">
        <v>8352</v>
      </c>
      <c r="H32" s="665">
        <v>1</v>
      </c>
      <c r="I32" s="665">
        <v>232</v>
      </c>
      <c r="J32" s="665">
        <v>37</v>
      </c>
      <c r="K32" s="665">
        <v>8616</v>
      </c>
      <c r="L32" s="665">
        <v>1.0316091954022988</v>
      </c>
      <c r="M32" s="665">
        <v>232.86486486486487</v>
      </c>
      <c r="N32" s="665">
        <v>26</v>
      </c>
      <c r="O32" s="665">
        <v>6110</v>
      </c>
      <c r="P32" s="678">
        <v>0.73156130268199238</v>
      </c>
      <c r="Q32" s="666">
        <v>235</v>
      </c>
    </row>
    <row r="33" spans="1:17" ht="14.4" customHeight="1" x14ac:dyDescent="0.3">
      <c r="A33" s="661" t="s">
        <v>6932</v>
      </c>
      <c r="B33" s="662" t="s">
        <v>6736</v>
      </c>
      <c r="C33" s="662" t="s">
        <v>6767</v>
      </c>
      <c r="D33" s="662" t="s">
        <v>6804</v>
      </c>
      <c r="E33" s="662" t="s">
        <v>6805</v>
      </c>
      <c r="F33" s="665">
        <v>24</v>
      </c>
      <c r="G33" s="665">
        <v>2784</v>
      </c>
      <c r="H33" s="665">
        <v>1</v>
      </c>
      <c r="I33" s="665">
        <v>116</v>
      </c>
      <c r="J33" s="665">
        <v>16</v>
      </c>
      <c r="K33" s="665">
        <v>1870</v>
      </c>
      <c r="L33" s="665">
        <v>0.67169540229885061</v>
      </c>
      <c r="M33" s="665">
        <v>116.875</v>
      </c>
      <c r="N33" s="665">
        <v>34</v>
      </c>
      <c r="O33" s="665">
        <v>4012</v>
      </c>
      <c r="P33" s="678">
        <v>1.4410919540229885</v>
      </c>
      <c r="Q33" s="666">
        <v>118</v>
      </c>
    </row>
    <row r="34" spans="1:17" ht="14.4" customHeight="1" x14ac:dyDescent="0.3">
      <c r="A34" s="661" t="s">
        <v>6932</v>
      </c>
      <c r="B34" s="662" t="s">
        <v>6736</v>
      </c>
      <c r="C34" s="662" t="s">
        <v>6767</v>
      </c>
      <c r="D34" s="662" t="s">
        <v>6820</v>
      </c>
      <c r="E34" s="662" t="s">
        <v>6821</v>
      </c>
      <c r="F34" s="665">
        <v>3</v>
      </c>
      <c r="G34" s="665">
        <v>1977</v>
      </c>
      <c r="H34" s="665">
        <v>1</v>
      </c>
      <c r="I34" s="665">
        <v>659</v>
      </c>
      <c r="J34" s="665">
        <v>3</v>
      </c>
      <c r="K34" s="665">
        <v>1992</v>
      </c>
      <c r="L34" s="665">
        <v>1.007587253414264</v>
      </c>
      <c r="M34" s="665">
        <v>664</v>
      </c>
      <c r="N34" s="665">
        <v>1</v>
      </c>
      <c r="O34" s="665">
        <v>666</v>
      </c>
      <c r="P34" s="678">
        <v>0.33687405159332323</v>
      </c>
      <c r="Q34" s="666">
        <v>666</v>
      </c>
    </row>
    <row r="35" spans="1:17" ht="14.4" customHeight="1" x14ac:dyDescent="0.3">
      <c r="A35" s="661" t="s">
        <v>6932</v>
      </c>
      <c r="B35" s="662" t="s">
        <v>6736</v>
      </c>
      <c r="C35" s="662" t="s">
        <v>6767</v>
      </c>
      <c r="D35" s="662" t="s">
        <v>6826</v>
      </c>
      <c r="E35" s="662" t="s">
        <v>6827</v>
      </c>
      <c r="F35" s="665">
        <v>1</v>
      </c>
      <c r="G35" s="665">
        <v>0</v>
      </c>
      <c r="H35" s="665"/>
      <c r="I35" s="665">
        <v>0</v>
      </c>
      <c r="J35" s="665">
        <v>3</v>
      </c>
      <c r="K35" s="665">
        <v>0</v>
      </c>
      <c r="L35" s="665"/>
      <c r="M35" s="665">
        <v>0</v>
      </c>
      <c r="N35" s="665">
        <v>11</v>
      </c>
      <c r="O35" s="665">
        <v>133.32999999999998</v>
      </c>
      <c r="P35" s="678"/>
      <c r="Q35" s="666">
        <v>12.120909090909089</v>
      </c>
    </row>
    <row r="36" spans="1:17" ht="14.4" customHeight="1" x14ac:dyDescent="0.3">
      <c r="A36" s="661" t="s">
        <v>6932</v>
      </c>
      <c r="B36" s="662" t="s">
        <v>6736</v>
      </c>
      <c r="C36" s="662" t="s">
        <v>6767</v>
      </c>
      <c r="D36" s="662" t="s">
        <v>6828</v>
      </c>
      <c r="E36" s="662" t="s">
        <v>6829</v>
      </c>
      <c r="F36" s="665"/>
      <c r="G36" s="665"/>
      <c r="H36" s="665"/>
      <c r="I36" s="665"/>
      <c r="J36" s="665">
        <v>1</v>
      </c>
      <c r="K36" s="665">
        <v>953</v>
      </c>
      <c r="L36" s="665"/>
      <c r="M36" s="665">
        <v>953</v>
      </c>
      <c r="N36" s="665">
        <v>1</v>
      </c>
      <c r="O36" s="665">
        <v>956</v>
      </c>
      <c r="P36" s="678"/>
      <c r="Q36" s="666">
        <v>956</v>
      </c>
    </row>
    <row r="37" spans="1:17" ht="14.4" customHeight="1" x14ac:dyDescent="0.3">
      <c r="A37" s="661" t="s">
        <v>6932</v>
      </c>
      <c r="B37" s="662" t="s">
        <v>6736</v>
      </c>
      <c r="C37" s="662" t="s">
        <v>6767</v>
      </c>
      <c r="D37" s="662" t="s">
        <v>6830</v>
      </c>
      <c r="E37" s="662" t="s">
        <v>6831</v>
      </c>
      <c r="F37" s="665"/>
      <c r="G37" s="665"/>
      <c r="H37" s="665"/>
      <c r="I37" s="665"/>
      <c r="J37" s="665">
        <v>1</v>
      </c>
      <c r="K37" s="665">
        <v>168</v>
      </c>
      <c r="L37" s="665"/>
      <c r="M37" s="665">
        <v>168</v>
      </c>
      <c r="N37" s="665">
        <v>2</v>
      </c>
      <c r="O37" s="665">
        <v>338</v>
      </c>
      <c r="P37" s="678"/>
      <c r="Q37" s="666">
        <v>169</v>
      </c>
    </row>
    <row r="38" spans="1:17" ht="14.4" customHeight="1" x14ac:dyDescent="0.3">
      <c r="A38" s="661" t="s">
        <v>6932</v>
      </c>
      <c r="B38" s="662" t="s">
        <v>6736</v>
      </c>
      <c r="C38" s="662" t="s">
        <v>6767</v>
      </c>
      <c r="D38" s="662" t="s">
        <v>6834</v>
      </c>
      <c r="E38" s="662" t="s">
        <v>6835</v>
      </c>
      <c r="F38" s="665">
        <v>12</v>
      </c>
      <c r="G38" s="665">
        <v>972</v>
      </c>
      <c r="H38" s="665">
        <v>1</v>
      </c>
      <c r="I38" s="665">
        <v>81</v>
      </c>
      <c r="J38" s="665">
        <v>20</v>
      </c>
      <c r="K38" s="665">
        <v>1629</v>
      </c>
      <c r="L38" s="665">
        <v>1.6759259259259258</v>
      </c>
      <c r="M38" s="665">
        <v>81.45</v>
      </c>
      <c r="N38" s="665">
        <v>13</v>
      </c>
      <c r="O38" s="665">
        <v>1066</v>
      </c>
      <c r="P38" s="678">
        <v>1.0967078189300412</v>
      </c>
      <c r="Q38" s="666">
        <v>82</v>
      </c>
    </row>
    <row r="39" spans="1:17" ht="14.4" customHeight="1" x14ac:dyDescent="0.3">
      <c r="A39" s="661" t="s">
        <v>6932</v>
      </c>
      <c r="B39" s="662" t="s">
        <v>6736</v>
      </c>
      <c r="C39" s="662" t="s">
        <v>6767</v>
      </c>
      <c r="D39" s="662" t="s">
        <v>6854</v>
      </c>
      <c r="E39" s="662" t="s">
        <v>6855</v>
      </c>
      <c r="F39" s="665">
        <v>2</v>
      </c>
      <c r="G39" s="665">
        <v>2086</v>
      </c>
      <c r="H39" s="665">
        <v>1</v>
      </c>
      <c r="I39" s="665">
        <v>1043</v>
      </c>
      <c r="J39" s="665">
        <v>3</v>
      </c>
      <c r="K39" s="665">
        <v>3139</v>
      </c>
      <c r="L39" s="665">
        <v>1.5047938638542666</v>
      </c>
      <c r="M39" s="665">
        <v>1046.3333333333333</v>
      </c>
      <c r="N39" s="665">
        <v>1</v>
      </c>
      <c r="O39" s="665">
        <v>1050</v>
      </c>
      <c r="P39" s="678">
        <v>0.50335570469798663</v>
      </c>
      <c r="Q39" s="666">
        <v>1050</v>
      </c>
    </row>
    <row r="40" spans="1:17" ht="14.4" customHeight="1" x14ac:dyDescent="0.3">
      <c r="A40" s="661" t="s">
        <v>6932</v>
      </c>
      <c r="B40" s="662" t="s">
        <v>6736</v>
      </c>
      <c r="C40" s="662" t="s">
        <v>6767</v>
      </c>
      <c r="D40" s="662" t="s">
        <v>6858</v>
      </c>
      <c r="E40" s="662" t="s">
        <v>6859</v>
      </c>
      <c r="F40" s="665"/>
      <c r="G40" s="665"/>
      <c r="H40" s="665"/>
      <c r="I40" s="665"/>
      <c r="J40" s="665"/>
      <c r="K40" s="665"/>
      <c r="L40" s="665"/>
      <c r="M40" s="665"/>
      <c r="N40" s="665">
        <v>1</v>
      </c>
      <c r="O40" s="665">
        <v>349</v>
      </c>
      <c r="P40" s="678"/>
      <c r="Q40" s="666">
        <v>349</v>
      </c>
    </row>
    <row r="41" spans="1:17" ht="14.4" customHeight="1" x14ac:dyDescent="0.3">
      <c r="A41" s="661" t="s">
        <v>6932</v>
      </c>
      <c r="B41" s="662" t="s">
        <v>6736</v>
      </c>
      <c r="C41" s="662" t="s">
        <v>6767</v>
      </c>
      <c r="D41" s="662" t="s">
        <v>6866</v>
      </c>
      <c r="E41" s="662" t="s">
        <v>6867</v>
      </c>
      <c r="F41" s="665"/>
      <c r="G41" s="665"/>
      <c r="H41" s="665"/>
      <c r="I41" s="665"/>
      <c r="J41" s="665"/>
      <c r="K41" s="665"/>
      <c r="L41" s="665"/>
      <c r="M41" s="665"/>
      <c r="N41" s="665">
        <v>3</v>
      </c>
      <c r="O41" s="665">
        <v>537</v>
      </c>
      <c r="P41" s="678"/>
      <c r="Q41" s="666">
        <v>179</v>
      </c>
    </row>
    <row r="42" spans="1:17" ht="14.4" customHeight="1" x14ac:dyDescent="0.3">
      <c r="A42" s="661" t="s">
        <v>6932</v>
      </c>
      <c r="B42" s="662" t="s">
        <v>6736</v>
      </c>
      <c r="C42" s="662" t="s">
        <v>6767</v>
      </c>
      <c r="D42" s="662" t="s">
        <v>6870</v>
      </c>
      <c r="E42" s="662" t="s">
        <v>6871</v>
      </c>
      <c r="F42" s="665">
        <v>6</v>
      </c>
      <c r="G42" s="665">
        <v>7662</v>
      </c>
      <c r="H42" s="665">
        <v>1</v>
      </c>
      <c r="I42" s="665">
        <v>1277</v>
      </c>
      <c r="J42" s="665">
        <v>13</v>
      </c>
      <c r="K42" s="665">
        <v>16625</v>
      </c>
      <c r="L42" s="665">
        <v>2.1697990080918821</v>
      </c>
      <c r="M42" s="665">
        <v>1278.8461538461538</v>
      </c>
      <c r="N42" s="665">
        <v>7</v>
      </c>
      <c r="O42" s="665">
        <v>9016</v>
      </c>
      <c r="P42" s="678">
        <v>1.176716262072566</v>
      </c>
      <c r="Q42" s="666">
        <v>1288</v>
      </c>
    </row>
    <row r="43" spans="1:17" ht="14.4" customHeight="1" x14ac:dyDescent="0.3">
      <c r="A43" s="661" t="s">
        <v>6932</v>
      </c>
      <c r="B43" s="662" t="s">
        <v>6736</v>
      </c>
      <c r="C43" s="662" t="s">
        <v>6767</v>
      </c>
      <c r="D43" s="662" t="s">
        <v>6878</v>
      </c>
      <c r="E43" s="662" t="s">
        <v>6879</v>
      </c>
      <c r="F43" s="665">
        <v>2</v>
      </c>
      <c r="G43" s="665">
        <v>228</v>
      </c>
      <c r="H43" s="665">
        <v>1</v>
      </c>
      <c r="I43" s="665">
        <v>114</v>
      </c>
      <c r="J43" s="665"/>
      <c r="K43" s="665"/>
      <c r="L43" s="665"/>
      <c r="M43" s="665"/>
      <c r="N43" s="665"/>
      <c r="O43" s="665"/>
      <c r="P43" s="678"/>
      <c r="Q43" s="666"/>
    </row>
    <row r="44" spans="1:17" ht="14.4" customHeight="1" x14ac:dyDescent="0.3">
      <c r="A44" s="661" t="s">
        <v>6932</v>
      </c>
      <c r="B44" s="662" t="s">
        <v>6736</v>
      </c>
      <c r="C44" s="662" t="s">
        <v>6767</v>
      </c>
      <c r="D44" s="662" t="s">
        <v>6880</v>
      </c>
      <c r="E44" s="662" t="s">
        <v>6881</v>
      </c>
      <c r="F44" s="665"/>
      <c r="G44" s="665"/>
      <c r="H44" s="665"/>
      <c r="I44" s="665"/>
      <c r="J44" s="665">
        <v>1</v>
      </c>
      <c r="K44" s="665">
        <v>933</v>
      </c>
      <c r="L44" s="665"/>
      <c r="M44" s="665">
        <v>933</v>
      </c>
      <c r="N44" s="665"/>
      <c r="O44" s="665"/>
      <c r="P44" s="678"/>
      <c r="Q44" s="666"/>
    </row>
    <row r="45" spans="1:17" ht="14.4" customHeight="1" x14ac:dyDescent="0.3">
      <c r="A45" s="661" t="s">
        <v>6932</v>
      </c>
      <c r="B45" s="662" t="s">
        <v>6736</v>
      </c>
      <c r="C45" s="662" t="s">
        <v>6767</v>
      </c>
      <c r="D45" s="662" t="s">
        <v>6884</v>
      </c>
      <c r="E45" s="662" t="s">
        <v>6885</v>
      </c>
      <c r="F45" s="665"/>
      <c r="G45" s="665"/>
      <c r="H45" s="665"/>
      <c r="I45" s="665"/>
      <c r="J45" s="665"/>
      <c r="K45" s="665"/>
      <c r="L45" s="665"/>
      <c r="M45" s="665"/>
      <c r="N45" s="665">
        <v>1</v>
      </c>
      <c r="O45" s="665">
        <v>188</v>
      </c>
      <c r="P45" s="678"/>
      <c r="Q45" s="666">
        <v>188</v>
      </c>
    </row>
    <row r="46" spans="1:17" ht="14.4" customHeight="1" x14ac:dyDescent="0.3">
      <c r="A46" s="661" t="s">
        <v>595</v>
      </c>
      <c r="B46" s="662" t="s">
        <v>6736</v>
      </c>
      <c r="C46" s="662" t="s">
        <v>6758</v>
      </c>
      <c r="D46" s="662" t="s">
        <v>6761</v>
      </c>
      <c r="E46" s="662" t="s">
        <v>6762</v>
      </c>
      <c r="F46" s="665">
        <v>1</v>
      </c>
      <c r="G46" s="665">
        <v>162.80000000000001</v>
      </c>
      <c r="H46" s="665">
        <v>1</v>
      </c>
      <c r="I46" s="665">
        <v>162.80000000000001</v>
      </c>
      <c r="J46" s="665">
        <v>1</v>
      </c>
      <c r="K46" s="665">
        <v>162.80000000000001</v>
      </c>
      <c r="L46" s="665">
        <v>1</v>
      </c>
      <c r="M46" s="665">
        <v>162.80000000000001</v>
      </c>
      <c r="N46" s="665">
        <v>2</v>
      </c>
      <c r="O46" s="665">
        <v>325.60000000000002</v>
      </c>
      <c r="P46" s="678">
        <v>2</v>
      </c>
      <c r="Q46" s="666">
        <v>162.80000000000001</v>
      </c>
    </row>
    <row r="47" spans="1:17" ht="14.4" customHeight="1" x14ac:dyDescent="0.3">
      <c r="A47" s="661" t="s">
        <v>595</v>
      </c>
      <c r="B47" s="662" t="s">
        <v>6736</v>
      </c>
      <c r="C47" s="662" t="s">
        <v>6767</v>
      </c>
      <c r="D47" s="662" t="s">
        <v>6933</v>
      </c>
      <c r="E47" s="662" t="s">
        <v>6934</v>
      </c>
      <c r="F47" s="665"/>
      <c r="G47" s="665"/>
      <c r="H47" s="665"/>
      <c r="I47" s="665"/>
      <c r="J47" s="665">
        <v>1</v>
      </c>
      <c r="K47" s="665">
        <v>279</v>
      </c>
      <c r="L47" s="665"/>
      <c r="M47" s="665">
        <v>279</v>
      </c>
      <c r="N47" s="665"/>
      <c r="O47" s="665"/>
      <c r="P47" s="678"/>
      <c r="Q47" s="666"/>
    </row>
    <row r="48" spans="1:17" ht="14.4" customHeight="1" x14ac:dyDescent="0.3">
      <c r="A48" s="661" t="s">
        <v>595</v>
      </c>
      <c r="B48" s="662" t="s">
        <v>6736</v>
      </c>
      <c r="C48" s="662" t="s">
        <v>6767</v>
      </c>
      <c r="D48" s="662" t="s">
        <v>6774</v>
      </c>
      <c r="E48" s="662" t="s">
        <v>6775</v>
      </c>
      <c r="F48" s="665">
        <v>45</v>
      </c>
      <c r="G48" s="665">
        <v>1530</v>
      </c>
      <c r="H48" s="665">
        <v>1</v>
      </c>
      <c r="I48" s="665">
        <v>34</v>
      </c>
      <c r="J48" s="665">
        <v>42</v>
      </c>
      <c r="K48" s="665">
        <v>1450</v>
      </c>
      <c r="L48" s="665">
        <v>0.94771241830065356</v>
      </c>
      <c r="M48" s="665">
        <v>34.523809523809526</v>
      </c>
      <c r="N48" s="665">
        <v>8</v>
      </c>
      <c r="O48" s="665">
        <v>280</v>
      </c>
      <c r="P48" s="678">
        <v>0.18300653594771241</v>
      </c>
      <c r="Q48" s="666">
        <v>35</v>
      </c>
    </row>
    <row r="49" spans="1:17" ht="14.4" customHeight="1" x14ac:dyDescent="0.3">
      <c r="A49" s="661" t="s">
        <v>595</v>
      </c>
      <c r="B49" s="662" t="s">
        <v>6736</v>
      </c>
      <c r="C49" s="662" t="s">
        <v>6767</v>
      </c>
      <c r="D49" s="662" t="s">
        <v>6778</v>
      </c>
      <c r="E49" s="662" t="s">
        <v>6779</v>
      </c>
      <c r="F49" s="665">
        <v>320</v>
      </c>
      <c r="G49" s="665">
        <v>1600</v>
      </c>
      <c r="H49" s="665">
        <v>1</v>
      </c>
      <c r="I49" s="665">
        <v>5</v>
      </c>
      <c r="J49" s="665">
        <v>297</v>
      </c>
      <c r="K49" s="665">
        <v>1475</v>
      </c>
      <c r="L49" s="665">
        <v>0.921875</v>
      </c>
      <c r="M49" s="665">
        <v>4.9663299663299663</v>
      </c>
      <c r="N49" s="665">
        <v>324</v>
      </c>
      <c r="O49" s="665">
        <v>1620</v>
      </c>
      <c r="P49" s="678">
        <v>1.0125</v>
      </c>
      <c r="Q49" s="666">
        <v>5</v>
      </c>
    </row>
    <row r="50" spans="1:17" ht="14.4" customHeight="1" x14ac:dyDescent="0.3">
      <c r="A50" s="661" t="s">
        <v>595</v>
      </c>
      <c r="B50" s="662" t="s">
        <v>6736</v>
      </c>
      <c r="C50" s="662" t="s">
        <v>6767</v>
      </c>
      <c r="D50" s="662" t="s">
        <v>6780</v>
      </c>
      <c r="E50" s="662" t="s">
        <v>6781</v>
      </c>
      <c r="F50" s="665"/>
      <c r="G50" s="665"/>
      <c r="H50" s="665"/>
      <c r="I50" s="665"/>
      <c r="J50" s="665"/>
      <c r="K50" s="665"/>
      <c r="L50" s="665"/>
      <c r="M50" s="665"/>
      <c r="N50" s="665">
        <v>1</v>
      </c>
      <c r="O50" s="665">
        <v>5</v>
      </c>
      <c r="P50" s="678"/>
      <c r="Q50" s="666">
        <v>5</v>
      </c>
    </row>
    <row r="51" spans="1:17" ht="14.4" customHeight="1" x14ac:dyDescent="0.3">
      <c r="A51" s="661" t="s">
        <v>595</v>
      </c>
      <c r="B51" s="662" t="s">
        <v>6736</v>
      </c>
      <c r="C51" s="662" t="s">
        <v>6767</v>
      </c>
      <c r="D51" s="662" t="s">
        <v>6898</v>
      </c>
      <c r="E51" s="662" t="s">
        <v>6899</v>
      </c>
      <c r="F51" s="665">
        <v>1</v>
      </c>
      <c r="G51" s="665">
        <v>115</v>
      </c>
      <c r="H51" s="665">
        <v>1</v>
      </c>
      <c r="I51" s="665">
        <v>115</v>
      </c>
      <c r="J51" s="665">
        <v>2</v>
      </c>
      <c r="K51" s="665">
        <v>234</v>
      </c>
      <c r="L51" s="665">
        <v>2.034782608695652</v>
      </c>
      <c r="M51" s="665">
        <v>117</v>
      </c>
      <c r="N51" s="665">
        <v>1</v>
      </c>
      <c r="O51" s="665">
        <v>118</v>
      </c>
      <c r="P51" s="678">
        <v>1.0260869565217392</v>
      </c>
      <c r="Q51" s="666">
        <v>118</v>
      </c>
    </row>
    <row r="52" spans="1:17" ht="14.4" customHeight="1" x14ac:dyDescent="0.3">
      <c r="A52" s="661" t="s">
        <v>595</v>
      </c>
      <c r="B52" s="662" t="s">
        <v>6736</v>
      </c>
      <c r="C52" s="662" t="s">
        <v>6767</v>
      </c>
      <c r="D52" s="662" t="s">
        <v>6782</v>
      </c>
      <c r="E52" s="662" t="s">
        <v>6783</v>
      </c>
      <c r="F52" s="665">
        <v>16</v>
      </c>
      <c r="G52" s="665">
        <v>1328</v>
      </c>
      <c r="H52" s="665">
        <v>1</v>
      </c>
      <c r="I52" s="665">
        <v>83</v>
      </c>
      <c r="J52" s="665">
        <v>11</v>
      </c>
      <c r="K52" s="665">
        <v>919</v>
      </c>
      <c r="L52" s="665">
        <v>0.69201807228915657</v>
      </c>
      <c r="M52" s="665">
        <v>83.545454545454547</v>
      </c>
      <c r="N52" s="665">
        <v>8</v>
      </c>
      <c r="O52" s="665">
        <v>672</v>
      </c>
      <c r="P52" s="678">
        <v>0.50602409638554213</v>
      </c>
      <c r="Q52" s="666">
        <v>84</v>
      </c>
    </row>
    <row r="53" spans="1:17" ht="14.4" customHeight="1" x14ac:dyDescent="0.3">
      <c r="A53" s="661" t="s">
        <v>595</v>
      </c>
      <c r="B53" s="662" t="s">
        <v>6736</v>
      </c>
      <c r="C53" s="662" t="s">
        <v>6767</v>
      </c>
      <c r="D53" s="662" t="s">
        <v>6784</v>
      </c>
      <c r="E53" s="662" t="s">
        <v>6785</v>
      </c>
      <c r="F53" s="665">
        <v>46</v>
      </c>
      <c r="G53" s="665">
        <v>28106</v>
      </c>
      <c r="H53" s="665">
        <v>1</v>
      </c>
      <c r="I53" s="665">
        <v>611</v>
      </c>
      <c r="J53" s="665">
        <v>45</v>
      </c>
      <c r="K53" s="665">
        <v>27605</v>
      </c>
      <c r="L53" s="665">
        <v>0.98217462463530913</v>
      </c>
      <c r="M53" s="665">
        <v>613.44444444444446</v>
      </c>
      <c r="N53" s="665">
        <v>42</v>
      </c>
      <c r="O53" s="665">
        <v>25914</v>
      </c>
      <c r="P53" s="678">
        <v>0.92200953533053442</v>
      </c>
      <c r="Q53" s="666">
        <v>617</v>
      </c>
    </row>
    <row r="54" spans="1:17" ht="14.4" customHeight="1" x14ac:dyDescent="0.3">
      <c r="A54" s="661" t="s">
        <v>595</v>
      </c>
      <c r="B54" s="662" t="s">
        <v>6736</v>
      </c>
      <c r="C54" s="662" t="s">
        <v>6767</v>
      </c>
      <c r="D54" s="662" t="s">
        <v>6786</v>
      </c>
      <c r="E54" s="662" t="s">
        <v>6787</v>
      </c>
      <c r="F54" s="665">
        <v>37</v>
      </c>
      <c r="G54" s="665">
        <v>14282</v>
      </c>
      <c r="H54" s="665">
        <v>1</v>
      </c>
      <c r="I54" s="665">
        <v>386</v>
      </c>
      <c r="J54" s="665">
        <v>34</v>
      </c>
      <c r="K54" s="665">
        <v>13160</v>
      </c>
      <c r="L54" s="665">
        <v>0.92143957428931522</v>
      </c>
      <c r="M54" s="665">
        <v>387.05882352941177</v>
      </c>
      <c r="N54" s="665">
        <v>32</v>
      </c>
      <c r="O54" s="665">
        <v>12416</v>
      </c>
      <c r="P54" s="678">
        <v>0.86934602996779164</v>
      </c>
      <c r="Q54" s="666">
        <v>388</v>
      </c>
    </row>
    <row r="55" spans="1:17" ht="14.4" customHeight="1" x14ac:dyDescent="0.3">
      <c r="A55" s="661" t="s">
        <v>595</v>
      </c>
      <c r="B55" s="662" t="s">
        <v>6736</v>
      </c>
      <c r="C55" s="662" t="s">
        <v>6767</v>
      </c>
      <c r="D55" s="662" t="s">
        <v>6788</v>
      </c>
      <c r="E55" s="662" t="s">
        <v>6789</v>
      </c>
      <c r="F55" s="665">
        <v>165</v>
      </c>
      <c r="G55" s="665">
        <v>6435</v>
      </c>
      <c r="H55" s="665">
        <v>1</v>
      </c>
      <c r="I55" s="665">
        <v>39</v>
      </c>
      <c r="J55" s="665">
        <v>147</v>
      </c>
      <c r="K55" s="665">
        <v>5733</v>
      </c>
      <c r="L55" s="665">
        <v>0.89090909090909087</v>
      </c>
      <c r="M55" s="665">
        <v>39</v>
      </c>
      <c r="N55" s="665">
        <v>152</v>
      </c>
      <c r="O55" s="665">
        <v>5928</v>
      </c>
      <c r="P55" s="678">
        <v>0.92121212121212126</v>
      </c>
      <c r="Q55" s="666">
        <v>39</v>
      </c>
    </row>
    <row r="56" spans="1:17" ht="14.4" customHeight="1" x14ac:dyDescent="0.3">
      <c r="A56" s="661" t="s">
        <v>595</v>
      </c>
      <c r="B56" s="662" t="s">
        <v>6736</v>
      </c>
      <c r="C56" s="662" t="s">
        <v>6767</v>
      </c>
      <c r="D56" s="662" t="s">
        <v>6790</v>
      </c>
      <c r="E56" s="662" t="s">
        <v>6791</v>
      </c>
      <c r="F56" s="665">
        <v>3</v>
      </c>
      <c r="G56" s="665">
        <v>52923</v>
      </c>
      <c r="H56" s="665">
        <v>1</v>
      </c>
      <c r="I56" s="665">
        <v>17641</v>
      </c>
      <c r="J56" s="665">
        <v>1</v>
      </c>
      <c r="K56" s="665">
        <v>17641</v>
      </c>
      <c r="L56" s="665">
        <v>0.33333333333333331</v>
      </c>
      <c r="M56" s="665">
        <v>17641</v>
      </c>
      <c r="N56" s="665">
        <v>5</v>
      </c>
      <c r="O56" s="665">
        <v>88275</v>
      </c>
      <c r="P56" s="678">
        <v>1.6679893430077659</v>
      </c>
      <c r="Q56" s="666">
        <v>17655</v>
      </c>
    </row>
    <row r="57" spans="1:17" ht="14.4" customHeight="1" x14ac:dyDescent="0.3">
      <c r="A57" s="661" t="s">
        <v>595</v>
      </c>
      <c r="B57" s="662" t="s">
        <v>6736</v>
      </c>
      <c r="C57" s="662" t="s">
        <v>6767</v>
      </c>
      <c r="D57" s="662" t="s">
        <v>6900</v>
      </c>
      <c r="E57" s="662" t="s">
        <v>6901</v>
      </c>
      <c r="F57" s="665">
        <v>1</v>
      </c>
      <c r="G57" s="665">
        <v>563</v>
      </c>
      <c r="H57" s="665">
        <v>1</v>
      </c>
      <c r="I57" s="665">
        <v>563</v>
      </c>
      <c r="J57" s="665"/>
      <c r="K57" s="665"/>
      <c r="L57" s="665"/>
      <c r="M57" s="665"/>
      <c r="N57" s="665"/>
      <c r="O57" s="665"/>
      <c r="P57" s="678"/>
      <c r="Q57" s="666"/>
    </row>
    <row r="58" spans="1:17" ht="14.4" customHeight="1" x14ac:dyDescent="0.3">
      <c r="A58" s="661" t="s">
        <v>595</v>
      </c>
      <c r="B58" s="662" t="s">
        <v>6736</v>
      </c>
      <c r="C58" s="662" t="s">
        <v>6767</v>
      </c>
      <c r="D58" s="662" t="s">
        <v>6792</v>
      </c>
      <c r="E58" s="662" t="s">
        <v>6793</v>
      </c>
      <c r="F58" s="665"/>
      <c r="G58" s="665"/>
      <c r="H58" s="665"/>
      <c r="I58" s="665"/>
      <c r="J58" s="665"/>
      <c r="K58" s="665"/>
      <c r="L58" s="665"/>
      <c r="M58" s="665"/>
      <c r="N58" s="665">
        <v>2</v>
      </c>
      <c r="O58" s="665">
        <v>3378</v>
      </c>
      <c r="P58" s="678"/>
      <c r="Q58" s="666">
        <v>1689</v>
      </c>
    </row>
    <row r="59" spans="1:17" ht="14.4" customHeight="1" x14ac:dyDescent="0.3">
      <c r="A59" s="661" t="s">
        <v>595</v>
      </c>
      <c r="B59" s="662" t="s">
        <v>6736</v>
      </c>
      <c r="C59" s="662" t="s">
        <v>6767</v>
      </c>
      <c r="D59" s="662" t="s">
        <v>6794</v>
      </c>
      <c r="E59" s="662" t="s">
        <v>6795</v>
      </c>
      <c r="F59" s="665">
        <v>2</v>
      </c>
      <c r="G59" s="665">
        <v>1348</v>
      </c>
      <c r="H59" s="665">
        <v>1</v>
      </c>
      <c r="I59" s="665">
        <v>674</v>
      </c>
      <c r="J59" s="665">
        <v>2</v>
      </c>
      <c r="K59" s="665">
        <v>1353</v>
      </c>
      <c r="L59" s="665">
        <v>1.0037091988130564</v>
      </c>
      <c r="M59" s="665">
        <v>676.5</v>
      </c>
      <c r="N59" s="665">
        <v>1</v>
      </c>
      <c r="O59" s="665">
        <v>680</v>
      </c>
      <c r="P59" s="678">
        <v>0.50445103857566764</v>
      </c>
      <c r="Q59" s="666">
        <v>680</v>
      </c>
    </row>
    <row r="60" spans="1:17" ht="14.4" customHeight="1" x14ac:dyDescent="0.3">
      <c r="A60" s="661" t="s">
        <v>595</v>
      </c>
      <c r="B60" s="662" t="s">
        <v>6736</v>
      </c>
      <c r="C60" s="662" t="s">
        <v>6767</v>
      </c>
      <c r="D60" s="662" t="s">
        <v>6796</v>
      </c>
      <c r="E60" s="662" t="s">
        <v>6797</v>
      </c>
      <c r="F60" s="665">
        <v>11</v>
      </c>
      <c r="G60" s="665">
        <v>48675</v>
      </c>
      <c r="H60" s="665">
        <v>1</v>
      </c>
      <c r="I60" s="665">
        <v>4425</v>
      </c>
      <c r="J60" s="665">
        <v>13</v>
      </c>
      <c r="K60" s="665">
        <v>57552</v>
      </c>
      <c r="L60" s="665">
        <v>1.1823728813559322</v>
      </c>
      <c r="M60" s="665">
        <v>4427.0769230769229</v>
      </c>
      <c r="N60" s="665">
        <v>8</v>
      </c>
      <c r="O60" s="665">
        <v>35432</v>
      </c>
      <c r="P60" s="678">
        <v>0.72793014894709807</v>
      </c>
      <c r="Q60" s="666">
        <v>4429</v>
      </c>
    </row>
    <row r="61" spans="1:17" ht="14.4" customHeight="1" x14ac:dyDescent="0.3">
      <c r="A61" s="661" t="s">
        <v>595</v>
      </c>
      <c r="B61" s="662" t="s">
        <v>6736</v>
      </c>
      <c r="C61" s="662" t="s">
        <v>6767</v>
      </c>
      <c r="D61" s="662" t="s">
        <v>6798</v>
      </c>
      <c r="E61" s="662" t="s">
        <v>6799</v>
      </c>
      <c r="F61" s="665"/>
      <c r="G61" s="665"/>
      <c r="H61" s="665"/>
      <c r="I61" s="665"/>
      <c r="J61" s="665"/>
      <c r="K61" s="665"/>
      <c r="L61" s="665"/>
      <c r="M61" s="665"/>
      <c r="N61" s="665">
        <v>1</v>
      </c>
      <c r="O61" s="665">
        <v>695</v>
      </c>
      <c r="P61" s="678"/>
      <c r="Q61" s="666">
        <v>695</v>
      </c>
    </row>
    <row r="62" spans="1:17" ht="14.4" customHeight="1" x14ac:dyDescent="0.3">
      <c r="A62" s="661" t="s">
        <v>595</v>
      </c>
      <c r="B62" s="662" t="s">
        <v>6736</v>
      </c>
      <c r="C62" s="662" t="s">
        <v>6767</v>
      </c>
      <c r="D62" s="662" t="s">
        <v>6802</v>
      </c>
      <c r="E62" s="662" t="s">
        <v>6803</v>
      </c>
      <c r="F62" s="665">
        <v>4</v>
      </c>
      <c r="G62" s="665">
        <v>928</v>
      </c>
      <c r="H62" s="665">
        <v>1</v>
      </c>
      <c r="I62" s="665">
        <v>232</v>
      </c>
      <c r="J62" s="665">
        <v>6</v>
      </c>
      <c r="K62" s="665">
        <v>1398</v>
      </c>
      <c r="L62" s="665">
        <v>1.5064655172413792</v>
      </c>
      <c r="M62" s="665">
        <v>233</v>
      </c>
      <c r="N62" s="665">
        <v>6</v>
      </c>
      <c r="O62" s="665">
        <v>1410</v>
      </c>
      <c r="P62" s="678">
        <v>1.5193965517241379</v>
      </c>
      <c r="Q62" s="666">
        <v>235</v>
      </c>
    </row>
    <row r="63" spans="1:17" ht="14.4" customHeight="1" x14ac:dyDescent="0.3">
      <c r="A63" s="661" t="s">
        <v>595</v>
      </c>
      <c r="B63" s="662" t="s">
        <v>6736</v>
      </c>
      <c r="C63" s="662" t="s">
        <v>6767</v>
      </c>
      <c r="D63" s="662" t="s">
        <v>6804</v>
      </c>
      <c r="E63" s="662" t="s">
        <v>6805</v>
      </c>
      <c r="F63" s="665">
        <v>38</v>
      </c>
      <c r="G63" s="665">
        <v>4408</v>
      </c>
      <c r="H63" s="665">
        <v>1</v>
      </c>
      <c r="I63" s="665">
        <v>116</v>
      </c>
      <c r="J63" s="665">
        <v>22</v>
      </c>
      <c r="K63" s="665">
        <v>2578</v>
      </c>
      <c r="L63" s="665">
        <v>0.58484573502722326</v>
      </c>
      <c r="M63" s="665">
        <v>117.18181818181819</v>
      </c>
      <c r="N63" s="665">
        <v>23</v>
      </c>
      <c r="O63" s="665">
        <v>2714</v>
      </c>
      <c r="P63" s="678">
        <v>0.6156987295825771</v>
      </c>
      <c r="Q63" s="666">
        <v>118</v>
      </c>
    </row>
    <row r="64" spans="1:17" ht="14.4" customHeight="1" x14ac:dyDescent="0.3">
      <c r="A64" s="661" t="s">
        <v>595</v>
      </c>
      <c r="B64" s="662" t="s">
        <v>6736</v>
      </c>
      <c r="C64" s="662" t="s">
        <v>6767</v>
      </c>
      <c r="D64" s="662" t="s">
        <v>6822</v>
      </c>
      <c r="E64" s="662" t="s">
        <v>6823</v>
      </c>
      <c r="F64" s="665">
        <v>1</v>
      </c>
      <c r="G64" s="665">
        <v>988</v>
      </c>
      <c r="H64" s="665">
        <v>1</v>
      </c>
      <c r="I64" s="665">
        <v>988</v>
      </c>
      <c r="J64" s="665"/>
      <c r="K64" s="665"/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595</v>
      </c>
      <c r="B65" s="662" t="s">
        <v>6736</v>
      </c>
      <c r="C65" s="662" t="s">
        <v>6767</v>
      </c>
      <c r="D65" s="662" t="s">
        <v>6935</v>
      </c>
      <c r="E65" s="662" t="s">
        <v>6936</v>
      </c>
      <c r="F65" s="665"/>
      <c r="G65" s="665"/>
      <c r="H65" s="665"/>
      <c r="I65" s="665"/>
      <c r="J65" s="665"/>
      <c r="K65" s="665"/>
      <c r="L65" s="665"/>
      <c r="M65" s="665"/>
      <c r="N65" s="665">
        <v>1</v>
      </c>
      <c r="O65" s="665">
        <v>0</v>
      </c>
      <c r="P65" s="678"/>
      <c r="Q65" s="666">
        <v>0</v>
      </c>
    </row>
    <row r="66" spans="1:17" ht="14.4" customHeight="1" x14ac:dyDescent="0.3">
      <c r="A66" s="661" t="s">
        <v>595</v>
      </c>
      <c r="B66" s="662" t="s">
        <v>6736</v>
      </c>
      <c r="C66" s="662" t="s">
        <v>6767</v>
      </c>
      <c r="D66" s="662" t="s">
        <v>6937</v>
      </c>
      <c r="E66" s="662" t="s">
        <v>6938</v>
      </c>
      <c r="F66" s="665"/>
      <c r="G66" s="665"/>
      <c r="H66" s="665"/>
      <c r="I66" s="665"/>
      <c r="J66" s="665"/>
      <c r="K66" s="665"/>
      <c r="L66" s="665"/>
      <c r="M66" s="665"/>
      <c r="N66" s="665">
        <v>1</v>
      </c>
      <c r="O66" s="665">
        <v>0</v>
      </c>
      <c r="P66" s="678"/>
      <c r="Q66" s="666">
        <v>0</v>
      </c>
    </row>
    <row r="67" spans="1:17" ht="14.4" customHeight="1" x14ac:dyDescent="0.3">
      <c r="A67" s="661" t="s">
        <v>595</v>
      </c>
      <c r="B67" s="662" t="s">
        <v>6736</v>
      </c>
      <c r="C67" s="662" t="s">
        <v>6767</v>
      </c>
      <c r="D67" s="662" t="s">
        <v>6826</v>
      </c>
      <c r="E67" s="662" t="s">
        <v>6827</v>
      </c>
      <c r="F67" s="665"/>
      <c r="G67" s="665"/>
      <c r="H67" s="665"/>
      <c r="I67" s="665"/>
      <c r="J67" s="665"/>
      <c r="K67" s="665"/>
      <c r="L67" s="665"/>
      <c r="M67" s="665"/>
      <c r="N67" s="665">
        <v>10</v>
      </c>
      <c r="O67" s="665">
        <v>166.64999999999998</v>
      </c>
      <c r="P67" s="678"/>
      <c r="Q67" s="666">
        <v>16.664999999999999</v>
      </c>
    </row>
    <row r="68" spans="1:17" ht="14.4" customHeight="1" x14ac:dyDescent="0.3">
      <c r="A68" s="661" t="s">
        <v>595</v>
      </c>
      <c r="B68" s="662" t="s">
        <v>6736</v>
      </c>
      <c r="C68" s="662" t="s">
        <v>6767</v>
      </c>
      <c r="D68" s="662" t="s">
        <v>6828</v>
      </c>
      <c r="E68" s="662" t="s">
        <v>6829</v>
      </c>
      <c r="F68" s="665">
        <v>43</v>
      </c>
      <c r="G68" s="665">
        <v>40721</v>
      </c>
      <c r="H68" s="665">
        <v>1</v>
      </c>
      <c r="I68" s="665">
        <v>947</v>
      </c>
      <c r="J68" s="665">
        <v>34</v>
      </c>
      <c r="K68" s="665">
        <v>32318</v>
      </c>
      <c r="L68" s="665">
        <v>0.79364455686255253</v>
      </c>
      <c r="M68" s="665">
        <v>950.52941176470586</v>
      </c>
      <c r="N68" s="665">
        <v>33</v>
      </c>
      <c r="O68" s="665">
        <v>31548</v>
      </c>
      <c r="P68" s="678">
        <v>0.77473539451388718</v>
      </c>
      <c r="Q68" s="666">
        <v>956</v>
      </c>
    </row>
    <row r="69" spans="1:17" ht="14.4" customHeight="1" x14ac:dyDescent="0.3">
      <c r="A69" s="661" t="s">
        <v>595</v>
      </c>
      <c r="B69" s="662" t="s">
        <v>6736</v>
      </c>
      <c r="C69" s="662" t="s">
        <v>6767</v>
      </c>
      <c r="D69" s="662" t="s">
        <v>6939</v>
      </c>
      <c r="E69" s="662" t="s">
        <v>6940</v>
      </c>
      <c r="F69" s="665"/>
      <c r="G69" s="665"/>
      <c r="H69" s="665"/>
      <c r="I69" s="665"/>
      <c r="J69" s="665"/>
      <c r="K69" s="665"/>
      <c r="L69" s="665"/>
      <c r="M69" s="665"/>
      <c r="N69" s="665">
        <v>1</v>
      </c>
      <c r="O69" s="665">
        <v>0</v>
      </c>
      <c r="P69" s="678"/>
      <c r="Q69" s="666">
        <v>0</v>
      </c>
    </row>
    <row r="70" spans="1:17" ht="14.4" customHeight="1" x14ac:dyDescent="0.3">
      <c r="A70" s="661" t="s">
        <v>595</v>
      </c>
      <c r="B70" s="662" t="s">
        <v>6736</v>
      </c>
      <c r="C70" s="662" t="s">
        <v>6767</v>
      </c>
      <c r="D70" s="662" t="s">
        <v>6830</v>
      </c>
      <c r="E70" s="662" t="s">
        <v>6831</v>
      </c>
      <c r="F70" s="665">
        <v>42</v>
      </c>
      <c r="G70" s="665">
        <v>6930</v>
      </c>
      <c r="H70" s="665">
        <v>1</v>
      </c>
      <c r="I70" s="665">
        <v>165</v>
      </c>
      <c r="J70" s="665">
        <v>36</v>
      </c>
      <c r="K70" s="665">
        <v>6003</v>
      </c>
      <c r="L70" s="665">
        <v>0.86623376623376624</v>
      </c>
      <c r="M70" s="665">
        <v>166.75</v>
      </c>
      <c r="N70" s="665">
        <v>32</v>
      </c>
      <c r="O70" s="665">
        <v>5408</v>
      </c>
      <c r="P70" s="678">
        <v>0.78037518037518039</v>
      </c>
      <c r="Q70" s="666">
        <v>169</v>
      </c>
    </row>
    <row r="71" spans="1:17" ht="14.4" customHeight="1" x14ac:dyDescent="0.3">
      <c r="A71" s="661" t="s">
        <v>595</v>
      </c>
      <c r="B71" s="662" t="s">
        <v>6736</v>
      </c>
      <c r="C71" s="662" t="s">
        <v>6767</v>
      </c>
      <c r="D71" s="662" t="s">
        <v>6941</v>
      </c>
      <c r="E71" s="662" t="s">
        <v>6942</v>
      </c>
      <c r="F71" s="665"/>
      <c r="G71" s="665"/>
      <c r="H71" s="665"/>
      <c r="I71" s="665"/>
      <c r="J71" s="665"/>
      <c r="K71" s="665"/>
      <c r="L71" s="665"/>
      <c r="M71" s="665"/>
      <c r="N71" s="665">
        <v>1</v>
      </c>
      <c r="O71" s="665">
        <v>57</v>
      </c>
      <c r="P71" s="678"/>
      <c r="Q71" s="666">
        <v>57</v>
      </c>
    </row>
    <row r="72" spans="1:17" ht="14.4" customHeight="1" x14ac:dyDescent="0.3">
      <c r="A72" s="661" t="s">
        <v>595</v>
      </c>
      <c r="B72" s="662" t="s">
        <v>6736</v>
      </c>
      <c r="C72" s="662" t="s">
        <v>6767</v>
      </c>
      <c r="D72" s="662" t="s">
        <v>6834</v>
      </c>
      <c r="E72" s="662" t="s">
        <v>6835</v>
      </c>
      <c r="F72" s="665">
        <v>1</v>
      </c>
      <c r="G72" s="665">
        <v>81</v>
      </c>
      <c r="H72" s="665">
        <v>1</v>
      </c>
      <c r="I72" s="665">
        <v>81</v>
      </c>
      <c r="J72" s="665">
        <v>1</v>
      </c>
      <c r="K72" s="665">
        <v>82</v>
      </c>
      <c r="L72" s="665">
        <v>1.0123456790123457</v>
      </c>
      <c r="M72" s="665">
        <v>82</v>
      </c>
      <c r="N72" s="665">
        <v>1</v>
      </c>
      <c r="O72" s="665">
        <v>82</v>
      </c>
      <c r="P72" s="678">
        <v>1.0123456790123457</v>
      </c>
      <c r="Q72" s="666">
        <v>82</v>
      </c>
    </row>
    <row r="73" spans="1:17" ht="14.4" customHeight="1" x14ac:dyDescent="0.3">
      <c r="A73" s="661" t="s">
        <v>595</v>
      </c>
      <c r="B73" s="662" t="s">
        <v>6736</v>
      </c>
      <c r="C73" s="662" t="s">
        <v>6767</v>
      </c>
      <c r="D73" s="662" t="s">
        <v>6846</v>
      </c>
      <c r="E73" s="662" t="s">
        <v>6847</v>
      </c>
      <c r="F73" s="665">
        <v>7</v>
      </c>
      <c r="G73" s="665">
        <v>5138</v>
      </c>
      <c r="H73" s="665">
        <v>1</v>
      </c>
      <c r="I73" s="665">
        <v>734</v>
      </c>
      <c r="J73" s="665">
        <v>4</v>
      </c>
      <c r="K73" s="665">
        <v>2951</v>
      </c>
      <c r="L73" s="665">
        <v>0.57434799532892178</v>
      </c>
      <c r="M73" s="665">
        <v>737.75</v>
      </c>
      <c r="N73" s="665">
        <v>8</v>
      </c>
      <c r="O73" s="665">
        <v>5920</v>
      </c>
      <c r="P73" s="678">
        <v>1.1521992993382639</v>
      </c>
      <c r="Q73" s="666">
        <v>740</v>
      </c>
    </row>
    <row r="74" spans="1:17" ht="14.4" customHeight="1" x14ac:dyDescent="0.3">
      <c r="A74" s="661" t="s">
        <v>595</v>
      </c>
      <c r="B74" s="662" t="s">
        <v>6736</v>
      </c>
      <c r="C74" s="662" t="s">
        <v>6767</v>
      </c>
      <c r="D74" s="662" t="s">
        <v>6852</v>
      </c>
      <c r="E74" s="662" t="s">
        <v>6853</v>
      </c>
      <c r="F74" s="665">
        <v>6</v>
      </c>
      <c r="G74" s="665">
        <v>2010</v>
      </c>
      <c r="H74" s="665">
        <v>1</v>
      </c>
      <c r="I74" s="665">
        <v>335</v>
      </c>
      <c r="J74" s="665"/>
      <c r="K74" s="665"/>
      <c r="L74" s="665"/>
      <c r="M74" s="665"/>
      <c r="N74" s="665"/>
      <c r="O74" s="665"/>
      <c r="P74" s="678"/>
      <c r="Q74" s="666"/>
    </row>
    <row r="75" spans="1:17" ht="14.4" customHeight="1" x14ac:dyDescent="0.3">
      <c r="A75" s="661" t="s">
        <v>595</v>
      </c>
      <c r="B75" s="662" t="s">
        <v>6736</v>
      </c>
      <c r="C75" s="662" t="s">
        <v>6767</v>
      </c>
      <c r="D75" s="662" t="s">
        <v>6858</v>
      </c>
      <c r="E75" s="662" t="s">
        <v>6859</v>
      </c>
      <c r="F75" s="665">
        <v>5</v>
      </c>
      <c r="G75" s="665">
        <v>1720</v>
      </c>
      <c r="H75" s="665">
        <v>1</v>
      </c>
      <c r="I75" s="665">
        <v>344</v>
      </c>
      <c r="J75" s="665">
        <v>4</v>
      </c>
      <c r="K75" s="665">
        <v>692</v>
      </c>
      <c r="L75" s="665">
        <v>0.40232558139534885</v>
      </c>
      <c r="M75" s="665">
        <v>173</v>
      </c>
      <c r="N75" s="665">
        <v>6</v>
      </c>
      <c r="O75" s="665">
        <v>2094</v>
      </c>
      <c r="P75" s="678">
        <v>1.2174418604651163</v>
      </c>
      <c r="Q75" s="666">
        <v>349</v>
      </c>
    </row>
    <row r="76" spans="1:17" ht="14.4" customHeight="1" x14ac:dyDescent="0.3">
      <c r="A76" s="661" t="s">
        <v>595</v>
      </c>
      <c r="B76" s="662" t="s">
        <v>6736</v>
      </c>
      <c r="C76" s="662" t="s">
        <v>6767</v>
      </c>
      <c r="D76" s="662" t="s">
        <v>6862</v>
      </c>
      <c r="E76" s="662" t="s">
        <v>6863</v>
      </c>
      <c r="F76" s="665">
        <v>10</v>
      </c>
      <c r="G76" s="665">
        <v>1120</v>
      </c>
      <c r="H76" s="665">
        <v>1</v>
      </c>
      <c r="I76" s="665">
        <v>112</v>
      </c>
      <c r="J76" s="665">
        <v>30</v>
      </c>
      <c r="K76" s="665">
        <v>3178</v>
      </c>
      <c r="L76" s="665">
        <v>2.8374999999999999</v>
      </c>
      <c r="M76" s="665">
        <v>105.93333333333334</v>
      </c>
      <c r="N76" s="665">
        <v>1</v>
      </c>
      <c r="O76" s="665">
        <v>114</v>
      </c>
      <c r="P76" s="678">
        <v>0.10178571428571428</v>
      </c>
      <c r="Q76" s="666">
        <v>114</v>
      </c>
    </row>
    <row r="77" spans="1:17" ht="14.4" customHeight="1" x14ac:dyDescent="0.3">
      <c r="A77" s="661" t="s">
        <v>595</v>
      </c>
      <c r="B77" s="662" t="s">
        <v>6736</v>
      </c>
      <c r="C77" s="662" t="s">
        <v>6767</v>
      </c>
      <c r="D77" s="662" t="s">
        <v>6866</v>
      </c>
      <c r="E77" s="662" t="s">
        <v>6867</v>
      </c>
      <c r="F77" s="665"/>
      <c r="G77" s="665"/>
      <c r="H77" s="665"/>
      <c r="I77" s="665"/>
      <c r="J77" s="665"/>
      <c r="K77" s="665"/>
      <c r="L77" s="665"/>
      <c r="M77" s="665"/>
      <c r="N77" s="665">
        <v>1</v>
      </c>
      <c r="O77" s="665">
        <v>179</v>
      </c>
      <c r="P77" s="678"/>
      <c r="Q77" s="666">
        <v>179</v>
      </c>
    </row>
    <row r="78" spans="1:17" ht="14.4" customHeight="1" x14ac:dyDescent="0.3">
      <c r="A78" s="661" t="s">
        <v>595</v>
      </c>
      <c r="B78" s="662" t="s">
        <v>6736</v>
      </c>
      <c r="C78" s="662" t="s">
        <v>6767</v>
      </c>
      <c r="D78" s="662" t="s">
        <v>6943</v>
      </c>
      <c r="E78" s="662" t="s">
        <v>6944</v>
      </c>
      <c r="F78" s="665"/>
      <c r="G78" s="665"/>
      <c r="H78" s="665"/>
      <c r="I78" s="665"/>
      <c r="J78" s="665"/>
      <c r="K78" s="665"/>
      <c r="L78" s="665"/>
      <c r="M78" s="665"/>
      <c r="N78" s="665">
        <v>1</v>
      </c>
      <c r="O78" s="665">
        <v>0</v>
      </c>
      <c r="P78" s="678"/>
      <c r="Q78" s="666">
        <v>0</v>
      </c>
    </row>
    <row r="79" spans="1:17" ht="14.4" customHeight="1" x14ac:dyDescent="0.3">
      <c r="A79" s="661" t="s">
        <v>595</v>
      </c>
      <c r="B79" s="662" t="s">
        <v>6736</v>
      </c>
      <c r="C79" s="662" t="s">
        <v>6767</v>
      </c>
      <c r="D79" s="662" t="s">
        <v>6884</v>
      </c>
      <c r="E79" s="662" t="s">
        <v>6885</v>
      </c>
      <c r="F79" s="665">
        <v>3</v>
      </c>
      <c r="G79" s="665">
        <v>555</v>
      </c>
      <c r="H79" s="665">
        <v>1</v>
      </c>
      <c r="I79" s="665">
        <v>185</v>
      </c>
      <c r="J79" s="665">
        <v>1</v>
      </c>
      <c r="K79" s="665">
        <v>185</v>
      </c>
      <c r="L79" s="665">
        <v>0.33333333333333331</v>
      </c>
      <c r="M79" s="665">
        <v>185</v>
      </c>
      <c r="N79" s="665">
        <v>3</v>
      </c>
      <c r="O79" s="665">
        <v>564</v>
      </c>
      <c r="P79" s="678">
        <v>1.0162162162162163</v>
      </c>
      <c r="Q79" s="666">
        <v>188</v>
      </c>
    </row>
    <row r="80" spans="1:17" ht="14.4" customHeight="1" x14ac:dyDescent="0.3">
      <c r="A80" s="661" t="s">
        <v>595</v>
      </c>
      <c r="B80" s="662" t="s">
        <v>6736</v>
      </c>
      <c r="C80" s="662" t="s">
        <v>6767</v>
      </c>
      <c r="D80" s="662" t="s">
        <v>6945</v>
      </c>
      <c r="E80" s="662" t="s">
        <v>6946</v>
      </c>
      <c r="F80" s="665"/>
      <c r="G80" s="665"/>
      <c r="H80" s="665"/>
      <c r="I80" s="665"/>
      <c r="J80" s="665"/>
      <c r="K80" s="665"/>
      <c r="L80" s="665"/>
      <c r="M80" s="665"/>
      <c r="N80" s="665">
        <v>1</v>
      </c>
      <c r="O80" s="665">
        <v>0</v>
      </c>
      <c r="P80" s="678"/>
      <c r="Q80" s="666">
        <v>0</v>
      </c>
    </row>
    <row r="81" spans="1:17" ht="14.4" customHeight="1" x14ac:dyDescent="0.3">
      <c r="A81" s="661" t="s">
        <v>595</v>
      </c>
      <c r="B81" s="662" t="s">
        <v>6947</v>
      </c>
      <c r="C81" s="662" t="s">
        <v>6737</v>
      </c>
      <c r="D81" s="662" t="s">
        <v>6948</v>
      </c>
      <c r="E81" s="662" t="s">
        <v>3373</v>
      </c>
      <c r="F81" s="665">
        <v>4</v>
      </c>
      <c r="G81" s="665">
        <v>333.2</v>
      </c>
      <c r="H81" s="665">
        <v>1</v>
      </c>
      <c r="I81" s="665">
        <v>83.3</v>
      </c>
      <c r="J81" s="665">
        <v>26</v>
      </c>
      <c r="K81" s="665">
        <v>2653.06</v>
      </c>
      <c r="L81" s="665">
        <v>7.9623649459783916</v>
      </c>
      <c r="M81" s="665">
        <v>102.04076923076923</v>
      </c>
      <c r="N81" s="665">
        <v>49</v>
      </c>
      <c r="O81" s="665">
        <v>5172.93</v>
      </c>
      <c r="P81" s="678">
        <v>15.525000000000002</v>
      </c>
      <c r="Q81" s="666">
        <v>105.57000000000001</v>
      </c>
    </row>
    <row r="82" spans="1:17" ht="14.4" customHeight="1" x14ac:dyDescent="0.3">
      <c r="A82" s="661" t="s">
        <v>595</v>
      </c>
      <c r="B82" s="662" t="s">
        <v>6947</v>
      </c>
      <c r="C82" s="662" t="s">
        <v>6737</v>
      </c>
      <c r="D82" s="662" t="s">
        <v>6949</v>
      </c>
      <c r="E82" s="662" t="s">
        <v>3366</v>
      </c>
      <c r="F82" s="665"/>
      <c r="G82" s="665"/>
      <c r="H82" s="665"/>
      <c r="I82" s="665"/>
      <c r="J82" s="665">
        <v>26</v>
      </c>
      <c r="K82" s="665">
        <v>2155.92</v>
      </c>
      <c r="L82" s="665"/>
      <c r="M82" s="665">
        <v>82.92</v>
      </c>
      <c r="N82" s="665"/>
      <c r="O82" s="665"/>
      <c r="P82" s="678"/>
      <c r="Q82" s="666"/>
    </row>
    <row r="83" spans="1:17" ht="14.4" customHeight="1" x14ac:dyDescent="0.3">
      <c r="A83" s="661" t="s">
        <v>595</v>
      </c>
      <c r="B83" s="662" t="s">
        <v>6947</v>
      </c>
      <c r="C83" s="662" t="s">
        <v>6737</v>
      </c>
      <c r="D83" s="662" t="s">
        <v>6950</v>
      </c>
      <c r="E83" s="662" t="s">
        <v>6951</v>
      </c>
      <c r="F83" s="665">
        <v>5</v>
      </c>
      <c r="G83" s="665">
        <v>19210.2</v>
      </c>
      <c r="H83" s="665">
        <v>1</v>
      </c>
      <c r="I83" s="665">
        <v>3842.04</v>
      </c>
      <c r="J83" s="665">
        <v>8</v>
      </c>
      <c r="K83" s="665">
        <v>30736.32</v>
      </c>
      <c r="L83" s="665">
        <v>1.5999999999999999</v>
      </c>
      <c r="M83" s="665">
        <v>3842.04</v>
      </c>
      <c r="N83" s="665">
        <v>4</v>
      </c>
      <c r="O83" s="665">
        <v>17221.599999999999</v>
      </c>
      <c r="P83" s="678">
        <v>0.89648207722980489</v>
      </c>
      <c r="Q83" s="666">
        <v>4305.3999999999996</v>
      </c>
    </row>
    <row r="84" spans="1:17" ht="14.4" customHeight="1" x14ac:dyDescent="0.3">
      <c r="A84" s="661" t="s">
        <v>595</v>
      </c>
      <c r="B84" s="662" t="s">
        <v>6947</v>
      </c>
      <c r="C84" s="662" t="s">
        <v>6737</v>
      </c>
      <c r="D84" s="662" t="s">
        <v>6952</v>
      </c>
      <c r="E84" s="662" t="s">
        <v>3366</v>
      </c>
      <c r="F84" s="665">
        <v>82</v>
      </c>
      <c r="G84" s="665">
        <v>9693.91</v>
      </c>
      <c r="H84" s="665">
        <v>1</v>
      </c>
      <c r="I84" s="665">
        <v>118.21841463414634</v>
      </c>
      <c r="J84" s="665">
        <v>76</v>
      </c>
      <c r="K84" s="665">
        <v>8964.9599999999991</v>
      </c>
      <c r="L84" s="665">
        <v>0.92480330434262326</v>
      </c>
      <c r="M84" s="665">
        <v>117.96</v>
      </c>
      <c r="N84" s="665">
        <v>59</v>
      </c>
      <c r="O84" s="665">
        <v>6656.9699999999993</v>
      </c>
      <c r="P84" s="678">
        <v>0.68671671183248029</v>
      </c>
      <c r="Q84" s="666">
        <v>112.82999999999998</v>
      </c>
    </row>
    <row r="85" spans="1:17" ht="14.4" customHeight="1" x14ac:dyDescent="0.3">
      <c r="A85" s="661" t="s">
        <v>595</v>
      </c>
      <c r="B85" s="662" t="s">
        <v>6947</v>
      </c>
      <c r="C85" s="662" t="s">
        <v>6737</v>
      </c>
      <c r="D85" s="662" t="s">
        <v>6953</v>
      </c>
      <c r="E85" s="662" t="s">
        <v>3366</v>
      </c>
      <c r="F85" s="665">
        <v>36</v>
      </c>
      <c r="G85" s="665">
        <v>8168.04</v>
      </c>
      <c r="H85" s="665">
        <v>1</v>
      </c>
      <c r="I85" s="665">
        <v>226.89</v>
      </c>
      <c r="J85" s="665">
        <v>85</v>
      </c>
      <c r="K85" s="665">
        <v>6765.1500000000005</v>
      </c>
      <c r="L85" s="665">
        <v>0.82824643366095174</v>
      </c>
      <c r="M85" s="665">
        <v>79.59</v>
      </c>
      <c r="N85" s="665">
        <v>72</v>
      </c>
      <c r="O85" s="665">
        <v>5481.3600000000006</v>
      </c>
      <c r="P85" s="678">
        <v>0.67107408876548114</v>
      </c>
      <c r="Q85" s="666">
        <v>76.13000000000001</v>
      </c>
    </row>
    <row r="86" spans="1:17" ht="14.4" customHeight="1" x14ac:dyDescent="0.3">
      <c r="A86" s="661" t="s">
        <v>595</v>
      </c>
      <c r="B86" s="662" t="s">
        <v>6947</v>
      </c>
      <c r="C86" s="662" t="s">
        <v>6737</v>
      </c>
      <c r="D86" s="662" t="s">
        <v>6954</v>
      </c>
      <c r="E86" s="662" t="s">
        <v>1606</v>
      </c>
      <c r="F86" s="665">
        <v>7.3999999999999995</v>
      </c>
      <c r="G86" s="665">
        <v>2040.23</v>
      </c>
      <c r="H86" s="665">
        <v>1</v>
      </c>
      <c r="I86" s="665">
        <v>275.70675675675676</v>
      </c>
      <c r="J86" s="665">
        <v>41.3</v>
      </c>
      <c r="K86" s="665">
        <v>11098.51</v>
      </c>
      <c r="L86" s="665">
        <v>5.4398327639530839</v>
      </c>
      <c r="M86" s="665">
        <v>268.72905569007264</v>
      </c>
      <c r="N86" s="665">
        <v>10</v>
      </c>
      <c r="O86" s="665">
        <v>3113.2</v>
      </c>
      <c r="P86" s="678">
        <v>1.5259063929066821</v>
      </c>
      <c r="Q86" s="666">
        <v>311.32</v>
      </c>
    </row>
    <row r="87" spans="1:17" ht="14.4" customHeight="1" x14ac:dyDescent="0.3">
      <c r="A87" s="661" t="s">
        <v>595</v>
      </c>
      <c r="B87" s="662" t="s">
        <v>6947</v>
      </c>
      <c r="C87" s="662" t="s">
        <v>6737</v>
      </c>
      <c r="D87" s="662" t="s">
        <v>6955</v>
      </c>
      <c r="E87" s="662" t="s">
        <v>6956</v>
      </c>
      <c r="F87" s="665">
        <v>87</v>
      </c>
      <c r="G87" s="665">
        <v>7314.96</v>
      </c>
      <c r="H87" s="665">
        <v>1</v>
      </c>
      <c r="I87" s="665">
        <v>84.08</v>
      </c>
      <c r="J87" s="665">
        <v>71</v>
      </c>
      <c r="K87" s="665">
        <v>5969.68</v>
      </c>
      <c r="L87" s="665">
        <v>0.81609195402298851</v>
      </c>
      <c r="M87" s="665">
        <v>84.08</v>
      </c>
      <c r="N87" s="665">
        <v>80</v>
      </c>
      <c r="O87" s="665">
        <v>6434.4</v>
      </c>
      <c r="P87" s="678">
        <v>0.87962203484366275</v>
      </c>
      <c r="Q87" s="666">
        <v>80.429999999999993</v>
      </c>
    </row>
    <row r="88" spans="1:17" ht="14.4" customHeight="1" x14ac:dyDescent="0.3">
      <c r="A88" s="661" t="s">
        <v>595</v>
      </c>
      <c r="B88" s="662" t="s">
        <v>6947</v>
      </c>
      <c r="C88" s="662" t="s">
        <v>6737</v>
      </c>
      <c r="D88" s="662" t="s">
        <v>6957</v>
      </c>
      <c r="E88" s="662"/>
      <c r="F88" s="665">
        <v>42.999999999999993</v>
      </c>
      <c r="G88" s="665">
        <v>46410.579999999994</v>
      </c>
      <c r="H88" s="665">
        <v>1</v>
      </c>
      <c r="I88" s="665">
        <v>1079.3158139534885</v>
      </c>
      <c r="J88" s="665">
        <v>27.200000000000003</v>
      </c>
      <c r="K88" s="665">
        <v>13815.189999999999</v>
      </c>
      <c r="L88" s="665">
        <v>0.29767328915087898</v>
      </c>
      <c r="M88" s="665">
        <v>507.91139705882341</v>
      </c>
      <c r="N88" s="665"/>
      <c r="O88" s="665"/>
      <c r="P88" s="678"/>
      <c r="Q88" s="666"/>
    </row>
    <row r="89" spans="1:17" ht="14.4" customHeight="1" x14ac:dyDescent="0.3">
      <c r="A89" s="661" t="s">
        <v>595</v>
      </c>
      <c r="B89" s="662" t="s">
        <v>6947</v>
      </c>
      <c r="C89" s="662" t="s">
        <v>6737</v>
      </c>
      <c r="D89" s="662" t="s">
        <v>6958</v>
      </c>
      <c r="E89" s="662" t="s">
        <v>6959</v>
      </c>
      <c r="F89" s="665">
        <v>21</v>
      </c>
      <c r="G89" s="665">
        <v>3872.82</v>
      </c>
      <c r="H89" s="665">
        <v>1</v>
      </c>
      <c r="I89" s="665">
        <v>184.42000000000002</v>
      </c>
      <c r="J89" s="665"/>
      <c r="K89" s="665"/>
      <c r="L89" s="665"/>
      <c r="M89" s="665"/>
      <c r="N89" s="665"/>
      <c r="O89" s="665"/>
      <c r="P89" s="678"/>
      <c r="Q89" s="666"/>
    </row>
    <row r="90" spans="1:17" ht="14.4" customHeight="1" x14ac:dyDescent="0.3">
      <c r="A90" s="661" t="s">
        <v>595</v>
      </c>
      <c r="B90" s="662" t="s">
        <v>6947</v>
      </c>
      <c r="C90" s="662" t="s">
        <v>6737</v>
      </c>
      <c r="D90" s="662" t="s">
        <v>6960</v>
      </c>
      <c r="E90" s="662" t="s">
        <v>1646</v>
      </c>
      <c r="F90" s="665">
        <v>950</v>
      </c>
      <c r="G90" s="665">
        <v>60553.939999999995</v>
      </c>
      <c r="H90" s="665">
        <v>1</v>
      </c>
      <c r="I90" s="665">
        <v>63.740989473684202</v>
      </c>
      <c r="J90" s="665">
        <v>989</v>
      </c>
      <c r="K90" s="665">
        <v>59035.35</v>
      </c>
      <c r="L90" s="665">
        <v>0.97492169791098648</v>
      </c>
      <c r="M90" s="665">
        <v>59.69196157735086</v>
      </c>
      <c r="N90" s="665">
        <v>829</v>
      </c>
      <c r="O90" s="665">
        <v>48434.799999999996</v>
      </c>
      <c r="P90" s="678">
        <v>0.79986207338448989</v>
      </c>
      <c r="Q90" s="666">
        <v>58.42557297949336</v>
      </c>
    </row>
    <row r="91" spans="1:17" ht="14.4" customHeight="1" x14ac:dyDescent="0.3">
      <c r="A91" s="661" t="s">
        <v>595</v>
      </c>
      <c r="B91" s="662" t="s">
        <v>6947</v>
      </c>
      <c r="C91" s="662" t="s">
        <v>6737</v>
      </c>
      <c r="D91" s="662" t="s">
        <v>6961</v>
      </c>
      <c r="E91" s="662" t="s">
        <v>1670</v>
      </c>
      <c r="F91" s="665">
        <v>32</v>
      </c>
      <c r="G91" s="665">
        <v>4606.3999999999996</v>
      </c>
      <c r="H91" s="665">
        <v>1</v>
      </c>
      <c r="I91" s="665">
        <v>143.94999999999999</v>
      </c>
      <c r="J91" s="665">
        <v>59</v>
      </c>
      <c r="K91" s="665">
        <v>7706.21</v>
      </c>
      <c r="L91" s="665">
        <v>1.672935481069816</v>
      </c>
      <c r="M91" s="665">
        <v>130.61372881355933</v>
      </c>
      <c r="N91" s="665">
        <v>84</v>
      </c>
      <c r="O91" s="665">
        <v>8900.64</v>
      </c>
      <c r="P91" s="678">
        <v>1.9322334143799931</v>
      </c>
      <c r="Q91" s="666">
        <v>105.96</v>
      </c>
    </row>
    <row r="92" spans="1:17" ht="14.4" customHeight="1" x14ac:dyDescent="0.3">
      <c r="A92" s="661" t="s">
        <v>595</v>
      </c>
      <c r="B92" s="662" t="s">
        <v>6947</v>
      </c>
      <c r="C92" s="662" t="s">
        <v>6737</v>
      </c>
      <c r="D92" s="662" t="s">
        <v>6962</v>
      </c>
      <c r="E92" s="662" t="s">
        <v>1650</v>
      </c>
      <c r="F92" s="665">
        <v>28.7</v>
      </c>
      <c r="G92" s="665">
        <v>23236.21</v>
      </c>
      <c r="H92" s="665">
        <v>1</v>
      </c>
      <c r="I92" s="665">
        <v>809.62404181184672</v>
      </c>
      <c r="J92" s="665">
        <v>49.75</v>
      </c>
      <c r="K92" s="665">
        <v>36006.75</v>
      </c>
      <c r="L92" s="665">
        <v>1.549596513372878</v>
      </c>
      <c r="M92" s="665">
        <v>723.7537688442211</v>
      </c>
      <c r="N92" s="665">
        <v>60.6</v>
      </c>
      <c r="O92" s="665">
        <v>42065.650000000009</v>
      </c>
      <c r="P92" s="678">
        <v>1.8103490199133168</v>
      </c>
      <c r="Q92" s="666">
        <v>694.15264026402656</v>
      </c>
    </row>
    <row r="93" spans="1:17" ht="14.4" customHeight="1" x14ac:dyDescent="0.3">
      <c r="A93" s="661" t="s">
        <v>595</v>
      </c>
      <c r="B93" s="662" t="s">
        <v>6947</v>
      </c>
      <c r="C93" s="662" t="s">
        <v>6737</v>
      </c>
      <c r="D93" s="662" t="s">
        <v>6963</v>
      </c>
      <c r="E93" s="662" t="s">
        <v>1687</v>
      </c>
      <c r="F93" s="665">
        <v>45</v>
      </c>
      <c r="G93" s="665">
        <v>55446.3</v>
      </c>
      <c r="H93" s="665">
        <v>1</v>
      </c>
      <c r="I93" s="665">
        <v>1232.1400000000001</v>
      </c>
      <c r="J93" s="665">
        <v>12</v>
      </c>
      <c r="K93" s="665">
        <v>13885.32</v>
      </c>
      <c r="L93" s="665">
        <v>0.25042825220077802</v>
      </c>
      <c r="M93" s="665">
        <v>1157.1099999999999</v>
      </c>
      <c r="N93" s="665">
        <v>7</v>
      </c>
      <c r="O93" s="665">
        <v>7747.6</v>
      </c>
      <c r="P93" s="678">
        <v>0.13973159615700237</v>
      </c>
      <c r="Q93" s="666">
        <v>1106.8</v>
      </c>
    </row>
    <row r="94" spans="1:17" ht="14.4" customHeight="1" x14ac:dyDescent="0.3">
      <c r="A94" s="661" t="s">
        <v>595</v>
      </c>
      <c r="B94" s="662" t="s">
        <v>6947</v>
      </c>
      <c r="C94" s="662" t="s">
        <v>6737</v>
      </c>
      <c r="D94" s="662" t="s">
        <v>6964</v>
      </c>
      <c r="E94" s="662" t="s">
        <v>1625</v>
      </c>
      <c r="F94" s="665">
        <v>7.8000000000000007</v>
      </c>
      <c r="G94" s="665">
        <v>106070.64000000001</v>
      </c>
      <c r="H94" s="665">
        <v>1</v>
      </c>
      <c r="I94" s="665">
        <v>13598.800000000001</v>
      </c>
      <c r="J94" s="665">
        <v>23.3</v>
      </c>
      <c r="K94" s="665">
        <v>316228.43</v>
      </c>
      <c r="L94" s="665">
        <v>2.9813002919563787</v>
      </c>
      <c r="M94" s="665">
        <v>13572.035622317595</v>
      </c>
      <c r="N94" s="665">
        <v>16.5</v>
      </c>
      <c r="O94" s="665">
        <v>198221.09999999998</v>
      </c>
      <c r="P94" s="678">
        <v>1.8687650041519497</v>
      </c>
      <c r="Q94" s="666">
        <v>12013.399999999998</v>
      </c>
    </row>
    <row r="95" spans="1:17" ht="14.4" customHeight="1" x14ac:dyDescent="0.3">
      <c r="A95" s="661" t="s">
        <v>595</v>
      </c>
      <c r="B95" s="662" t="s">
        <v>6947</v>
      </c>
      <c r="C95" s="662" t="s">
        <v>6737</v>
      </c>
      <c r="D95" s="662" t="s">
        <v>6965</v>
      </c>
      <c r="E95" s="662" t="s">
        <v>1727</v>
      </c>
      <c r="F95" s="665"/>
      <c r="G95" s="665"/>
      <c r="H95" s="665"/>
      <c r="I95" s="665"/>
      <c r="J95" s="665">
        <v>15</v>
      </c>
      <c r="K95" s="665">
        <v>52536.15</v>
      </c>
      <c r="L95" s="665"/>
      <c r="M95" s="665">
        <v>3502.4100000000003</v>
      </c>
      <c r="N95" s="665">
        <v>8</v>
      </c>
      <c r="O95" s="665">
        <v>26801.040000000001</v>
      </c>
      <c r="P95" s="678"/>
      <c r="Q95" s="666">
        <v>3350.13</v>
      </c>
    </row>
    <row r="96" spans="1:17" ht="14.4" customHeight="1" x14ac:dyDescent="0.3">
      <c r="A96" s="661" t="s">
        <v>595</v>
      </c>
      <c r="B96" s="662" t="s">
        <v>6947</v>
      </c>
      <c r="C96" s="662" t="s">
        <v>6737</v>
      </c>
      <c r="D96" s="662" t="s">
        <v>6966</v>
      </c>
      <c r="E96" s="662"/>
      <c r="F96" s="665">
        <v>13.7</v>
      </c>
      <c r="G96" s="665">
        <v>6048.01</v>
      </c>
      <c r="H96" s="665">
        <v>1</v>
      </c>
      <c r="I96" s="665">
        <v>441.46058394160588</v>
      </c>
      <c r="J96" s="665"/>
      <c r="K96" s="665"/>
      <c r="L96" s="665"/>
      <c r="M96" s="665"/>
      <c r="N96" s="665"/>
      <c r="O96" s="665"/>
      <c r="P96" s="678"/>
      <c r="Q96" s="666"/>
    </row>
    <row r="97" spans="1:17" ht="14.4" customHeight="1" x14ac:dyDescent="0.3">
      <c r="A97" s="661" t="s">
        <v>595</v>
      </c>
      <c r="B97" s="662" t="s">
        <v>6947</v>
      </c>
      <c r="C97" s="662" t="s">
        <v>6737</v>
      </c>
      <c r="D97" s="662" t="s">
        <v>6967</v>
      </c>
      <c r="E97" s="662" t="s">
        <v>6968</v>
      </c>
      <c r="F97" s="665">
        <v>121</v>
      </c>
      <c r="G97" s="665">
        <v>7019.2099999999991</v>
      </c>
      <c r="H97" s="665">
        <v>1</v>
      </c>
      <c r="I97" s="665">
        <v>58.009999999999991</v>
      </c>
      <c r="J97" s="665">
        <v>365</v>
      </c>
      <c r="K97" s="665">
        <v>14731.399999999998</v>
      </c>
      <c r="L97" s="665">
        <v>2.0987262099296076</v>
      </c>
      <c r="M97" s="665">
        <v>40.359999999999992</v>
      </c>
      <c r="N97" s="665">
        <v>176</v>
      </c>
      <c r="O97" s="665">
        <v>6795.36</v>
      </c>
      <c r="P97" s="678">
        <v>0.96810894673332193</v>
      </c>
      <c r="Q97" s="666">
        <v>38.61</v>
      </c>
    </row>
    <row r="98" spans="1:17" ht="14.4" customHeight="1" x14ac:dyDescent="0.3">
      <c r="A98" s="661" t="s">
        <v>595</v>
      </c>
      <c r="B98" s="662" t="s">
        <v>6947</v>
      </c>
      <c r="C98" s="662" t="s">
        <v>6737</v>
      </c>
      <c r="D98" s="662" t="s">
        <v>6969</v>
      </c>
      <c r="E98" s="662"/>
      <c r="F98" s="665">
        <v>2</v>
      </c>
      <c r="G98" s="665">
        <v>4909.68</v>
      </c>
      <c r="H98" s="665">
        <v>1</v>
      </c>
      <c r="I98" s="665">
        <v>2454.84</v>
      </c>
      <c r="J98" s="665"/>
      <c r="K98" s="665"/>
      <c r="L98" s="665"/>
      <c r="M98" s="665"/>
      <c r="N98" s="665"/>
      <c r="O98" s="665"/>
      <c r="P98" s="678"/>
      <c r="Q98" s="666"/>
    </row>
    <row r="99" spans="1:17" ht="14.4" customHeight="1" x14ac:dyDescent="0.3">
      <c r="A99" s="661" t="s">
        <v>595</v>
      </c>
      <c r="B99" s="662" t="s">
        <v>6947</v>
      </c>
      <c r="C99" s="662" t="s">
        <v>6737</v>
      </c>
      <c r="D99" s="662" t="s">
        <v>6970</v>
      </c>
      <c r="E99" s="662" t="s">
        <v>1654</v>
      </c>
      <c r="F99" s="665">
        <v>54.5</v>
      </c>
      <c r="G99" s="665">
        <v>22020.85</v>
      </c>
      <c r="H99" s="665">
        <v>1</v>
      </c>
      <c r="I99" s="665">
        <v>404.05229357798163</v>
      </c>
      <c r="J99" s="665">
        <v>47.8</v>
      </c>
      <c r="K99" s="665">
        <v>19159.080000000002</v>
      </c>
      <c r="L99" s="665">
        <v>0.87004270952302032</v>
      </c>
      <c r="M99" s="665">
        <v>400.81757322175736</v>
      </c>
      <c r="N99" s="665">
        <v>47.2</v>
      </c>
      <c r="O99" s="665">
        <v>18247.55</v>
      </c>
      <c r="P99" s="678">
        <v>0.82864875788173487</v>
      </c>
      <c r="Q99" s="666">
        <v>386.60063559322032</v>
      </c>
    </row>
    <row r="100" spans="1:17" ht="14.4" customHeight="1" x14ac:dyDescent="0.3">
      <c r="A100" s="661" t="s">
        <v>595</v>
      </c>
      <c r="B100" s="662" t="s">
        <v>6947</v>
      </c>
      <c r="C100" s="662" t="s">
        <v>6737</v>
      </c>
      <c r="D100" s="662" t="s">
        <v>6971</v>
      </c>
      <c r="E100" s="662" t="s">
        <v>6972</v>
      </c>
      <c r="F100" s="665">
        <v>234</v>
      </c>
      <c r="G100" s="665">
        <v>13574.34</v>
      </c>
      <c r="H100" s="665">
        <v>1</v>
      </c>
      <c r="I100" s="665">
        <v>58.01</v>
      </c>
      <c r="J100" s="665">
        <v>106</v>
      </c>
      <c r="K100" s="665">
        <v>4278.16</v>
      </c>
      <c r="L100" s="665">
        <v>0.31516523086941978</v>
      </c>
      <c r="M100" s="665">
        <v>40.36</v>
      </c>
      <c r="N100" s="665">
        <v>328</v>
      </c>
      <c r="O100" s="665">
        <v>12664.08</v>
      </c>
      <c r="P100" s="678">
        <v>0.93294259610412</v>
      </c>
      <c r="Q100" s="666">
        <v>38.61</v>
      </c>
    </row>
    <row r="101" spans="1:17" ht="14.4" customHeight="1" x14ac:dyDescent="0.3">
      <c r="A101" s="661" t="s">
        <v>595</v>
      </c>
      <c r="B101" s="662" t="s">
        <v>6947</v>
      </c>
      <c r="C101" s="662" t="s">
        <v>6737</v>
      </c>
      <c r="D101" s="662" t="s">
        <v>2493</v>
      </c>
      <c r="E101" s="662" t="s">
        <v>6973</v>
      </c>
      <c r="F101" s="665"/>
      <c r="G101" s="665"/>
      <c r="H101" s="665"/>
      <c r="I101" s="665"/>
      <c r="J101" s="665"/>
      <c r="K101" s="665"/>
      <c r="L101" s="665"/>
      <c r="M101" s="665"/>
      <c r="N101" s="665">
        <v>4</v>
      </c>
      <c r="O101" s="665">
        <v>32939.5</v>
      </c>
      <c r="P101" s="678"/>
      <c r="Q101" s="666">
        <v>8234.875</v>
      </c>
    </row>
    <row r="102" spans="1:17" ht="14.4" customHeight="1" x14ac:dyDescent="0.3">
      <c r="A102" s="661" t="s">
        <v>595</v>
      </c>
      <c r="B102" s="662" t="s">
        <v>6947</v>
      </c>
      <c r="C102" s="662" t="s">
        <v>6737</v>
      </c>
      <c r="D102" s="662" t="s">
        <v>6974</v>
      </c>
      <c r="E102" s="662" t="s">
        <v>3393</v>
      </c>
      <c r="F102" s="665">
        <v>410.2</v>
      </c>
      <c r="G102" s="665">
        <v>19484.5</v>
      </c>
      <c r="H102" s="665">
        <v>1</v>
      </c>
      <c r="I102" s="665">
        <v>47.5</v>
      </c>
      <c r="J102" s="665">
        <v>606</v>
      </c>
      <c r="K102" s="665">
        <v>25555</v>
      </c>
      <c r="L102" s="665">
        <v>1.311555338859093</v>
      </c>
      <c r="M102" s="665">
        <v>42.169966996699671</v>
      </c>
      <c r="N102" s="665">
        <v>674</v>
      </c>
      <c r="O102" s="665">
        <v>30076.97</v>
      </c>
      <c r="P102" s="678">
        <v>1.5436357104365008</v>
      </c>
      <c r="Q102" s="666">
        <v>44.624584569732939</v>
      </c>
    </row>
    <row r="103" spans="1:17" ht="14.4" customHeight="1" x14ac:dyDescent="0.3">
      <c r="A103" s="661" t="s">
        <v>595</v>
      </c>
      <c r="B103" s="662" t="s">
        <v>6947</v>
      </c>
      <c r="C103" s="662" t="s">
        <v>6737</v>
      </c>
      <c r="D103" s="662" t="s">
        <v>6975</v>
      </c>
      <c r="E103" s="662" t="s">
        <v>1674</v>
      </c>
      <c r="F103" s="665">
        <v>107</v>
      </c>
      <c r="G103" s="665">
        <v>12412</v>
      </c>
      <c r="H103" s="665">
        <v>1</v>
      </c>
      <c r="I103" s="665">
        <v>116</v>
      </c>
      <c r="J103" s="665">
        <v>88</v>
      </c>
      <c r="K103" s="665">
        <v>7104.24</v>
      </c>
      <c r="L103" s="665">
        <v>0.57236867547534642</v>
      </c>
      <c r="M103" s="665">
        <v>80.73</v>
      </c>
      <c r="N103" s="665">
        <v>77</v>
      </c>
      <c r="O103" s="665">
        <v>5945.9399999999987</v>
      </c>
      <c r="P103" s="678">
        <v>0.47904769577827899</v>
      </c>
      <c r="Q103" s="666">
        <v>77.219999999999985</v>
      </c>
    </row>
    <row r="104" spans="1:17" ht="14.4" customHeight="1" x14ac:dyDescent="0.3">
      <c r="A104" s="661" t="s">
        <v>595</v>
      </c>
      <c r="B104" s="662" t="s">
        <v>6947</v>
      </c>
      <c r="C104" s="662" t="s">
        <v>6737</v>
      </c>
      <c r="D104" s="662" t="s">
        <v>6976</v>
      </c>
      <c r="E104" s="662" t="s">
        <v>3346</v>
      </c>
      <c r="F104" s="665">
        <v>0.4</v>
      </c>
      <c r="G104" s="665">
        <v>63</v>
      </c>
      <c r="H104" s="665">
        <v>1</v>
      </c>
      <c r="I104" s="665">
        <v>157.5</v>
      </c>
      <c r="J104" s="665">
        <v>0.1</v>
      </c>
      <c r="K104" s="665">
        <v>28.24</v>
      </c>
      <c r="L104" s="665">
        <v>0.44825396825396824</v>
      </c>
      <c r="M104" s="665">
        <v>282.39999999999998</v>
      </c>
      <c r="N104" s="665"/>
      <c r="O104" s="665"/>
      <c r="P104" s="678"/>
      <c r="Q104" s="666"/>
    </row>
    <row r="105" spans="1:17" ht="14.4" customHeight="1" x14ac:dyDescent="0.3">
      <c r="A105" s="661" t="s">
        <v>595</v>
      </c>
      <c r="B105" s="662" t="s">
        <v>6947</v>
      </c>
      <c r="C105" s="662" t="s">
        <v>6737</v>
      </c>
      <c r="D105" s="662" t="s">
        <v>6977</v>
      </c>
      <c r="E105" s="662" t="s">
        <v>3352</v>
      </c>
      <c r="F105" s="665">
        <v>713.79999999999984</v>
      </c>
      <c r="G105" s="665">
        <v>271016.70999999996</v>
      </c>
      <c r="H105" s="665">
        <v>1</v>
      </c>
      <c r="I105" s="665">
        <v>379.68157747268145</v>
      </c>
      <c r="J105" s="665">
        <v>856.50000000000011</v>
      </c>
      <c r="K105" s="665">
        <v>322977.38</v>
      </c>
      <c r="L105" s="665">
        <v>1.1917249678073358</v>
      </c>
      <c r="M105" s="665">
        <v>377.08976065382365</v>
      </c>
      <c r="N105" s="665">
        <v>825.6</v>
      </c>
      <c r="O105" s="665">
        <v>300110.40000000002</v>
      </c>
      <c r="P105" s="678">
        <v>1.1073501704009323</v>
      </c>
      <c r="Q105" s="666">
        <v>363.50581395348837</v>
      </c>
    </row>
    <row r="106" spans="1:17" ht="14.4" customHeight="1" x14ac:dyDescent="0.3">
      <c r="A106" s="661" t="s">
        <v>595</v>
      </c>
      <c r="B106" s="662" t="s">
        <v>6947</v>
      </c>
      <c r="C106" s="662" t="s">
        <v>6737</v>
      </c>
      <c r="D106" s="662" t="s">
        <v>6978</v>
      </c>
      <c r="E106" s="662" t="s">
        <v>6979</v>
      </c>
      <c r="F106" s="665">
        <v>1</v>
      </c>
      <c r="G106" s="665">
        <v>4427.7</v>
      </c>
      <c r="H106" s="665">
        <v>1</v>
      </c>
      <c r="I106" s="665">
        <v>4427.7</v>
      </c>
      <c r="J106" s="665"/>
      <c r="K106" s="665"/>
      <c r="L106" s="665"/>
      <c r="M106" s="665"/>
      <c r="N106" s="665">
        <v>3</v>
      </c>
      <c r="O106" s="665">
        <v>13399.62</v>
      </c>
      <c r="P106" s="678">
        <v>3.026316146080358</v>
      </c>
      <c r="Q106" s="666">
        <v>4466.54</v>
      </c>
    </row>
    <row r="107" spans="1:17" ht="14.4" customHeight="1" x14ac:dyDescent="0.3">
      <c r="A107" s="661" t="s">
        <v>595</v>
      </c>
      <c r="B107" s="662" t="s">
        <v>6947</v>
      </c>
      <c r="C107" s="662" t="s">
        <v>6737</v>
      </c>
      <c r="D107" s="662" t="s">
        <v>6980</v>
      </c>
      <c r="E107" s="662" t="s">
        <v>6981</v>
      </c>
      <c r="F107" s="665">
        <v>55</v>
      </c>
      <c r="G107" s="665">
        <v>3569.6499999999996</v>
      </c>
      <c r="H107" s="665">
        <v>1</v>
      </c>
      <c r="I107" s="665">
        <v>64.902727272727262</v>
      </c>
      <c r="J107" s="665">
        <v>4</v>
      </c>
      <c r="K107" s="665">
        <v>250.84</v>
      </c>
      <c r="L107" s="665">
        <v>7.0270194556889334E-2</v>
      </c>
      <c r="M107" s="665">
        <v>62.71</v>
      </c>
      <c r="N107" s="665">
        <v>14</v>
      </c>
      <c r="O107" s="665">
        <v>920.5</v>
      </c>
      <c r="P107" s="678">
        <v>0.25786841847239927</v>
      </c>
      <c r="Q107" s="666">
        <v>65.75</v>
      </c>
    </row>
    <row r="108" spans="1:17" ht="14.4" customHeight="1" x14ac:dyDescent="0.3">
      <c r="A108" s="661" t="s">
        <v>595</v>
      </c>
      <c r="B108" s="662" t="s">
        <v>6947</v>
      </c>
      <c r="C108" s="662" t="s">
        <v>6737</v>
      </c>
      <c r="D108" s="662" t="s">
        <v>6982</v>
      </c>
      <c r="E108" s="662" t="s">
        <v>5508</v>
      </c>
      <c r="F108" s="665">
        <v>63</v>
      </c>
      <c r="G108" s="665">
        <v>7268.7000000000007</v>
      </c>
      <c r="H108" s="665">
        <v>1</v>
      </c>
      <c r="I108" s="665">
        <v>115.37619047619049</v>
      </c>
      <c r="J108" s="665">
        <v>7</v>
      </c>
      <c r="K108" s="665">
        <v>585.27</v>
      </c>
      <c r="L108" s="665">
        <v>8.0519212513929572E-2</v>
      </c>
      <c r="M108" s="665">
        <v>83.61</v>
      </c>
      <c r="N108" s="665">
        <v>60</v>
      </c>
      <c r="O108" s="665">
        <v>4798.7999999999993</v>
      </c>
      <c r="P108" s="678">
        <v>0.66020058607453858</v>
      </c>
      <c r="Q108" s="666">
        <v>79.97999999999999</v>
      </c>
    </row>
    <row r="109" spans="1:17" ht="14.4" customHeight="1" x14ac:dyDescent="0.3">
      <c r="A109" s="661" t="s">
        <v>595</v>
      </c>
      <c r="B109" s="662" t="s">
        <v>6947</v>
      </c>
      <c r="C109" s="662" t="s">
        <v>6737</v>
      </c>
      <c r="D109" s="662" t="s">
        <v>6983</v>
      </c>
      <c r="E109" s="662" t="s">
        <v>6984</v>
      </c>
      <c r="F109" s="665">
        <v>65</v>
      </c>
      <c r="G109" s="665">
        <v>2661.75</v>
      </c>
      <c r="H109" s="665">
        <v>1</v>
      </c>
      <c r="I109" s="665">
        <v>40.950000000000003</v>
      </c>
      <c r="J109" s="665">
        <v>107</v>
      </c>
      <c r="K109" s="665">
        <v>5259.48</v>
      </c>
      <c r="L109" s="665">
        <v>1.9759481544096926</v>
      </c>
      <c r="M109" s="665">
        <v>49.154018691588782</v>
      </c>
      <c r="N109" s="665">
        <v>24</v>
      </c>
      <c r="O109" s="665">
        <v>940.32</v>
      </c>
      <c r="P109" s="678">
        <v>0.35327134404057481</v>
      </c>
      <c r="Q109" s="666">
        <v>39.18</v>
      </c>
    </row>
    <row r="110" spans="1:17" ht="14.4" customHeight="1" x14ac:dyDescent="0.3">
      <c r="A110" s="661" t="s">
        <v>595</v>
      </c>
      <c r="B110" s="662" t="s">
        <v>6947</v>
      </c>
      <c r="C110" s="662" t="s">
        <v>6737</v>
      </c>
      <c r="D110" s="662" t="s">
        <v>6985</v>
      </c>
      <c r="E110" s="662" t="s">
        <v>6986</v>
      </c>
      <c r="F110" s="665"/>
      <c r="G110" s="665"/>
      <c r="H110" s="665"/>
      <c r="I110" s="665"/>
      <c r="J110" s="665"/>
      <c r="K110" s="665"/>
      <c r="L110" s="665"/>
      <c r="M110" s="665"/>
      <c r="N110" s="665">
        <v>0.4</v>
      </c>
      <c r="O110" s="665">
        <v>1770.8</v>
      </c>
      <c r="P110" s="678"/>
      <c r="Q110" s="666">
        <v>4427</v>
      </c>
    </row>
    <row r="111" spans="1:17" ht="14.4" customHeight="1" x14ac:dyDescent="0.3">
      <c r="A111" s="661" t="s">
        <v>595</v>
      </c>
      <c r="B111" s="662" t="s">
        <v>6947</v>
      </c>
      <c r="C111" s="662" t="s">
        <v>6737</v>
      </c>
      <c r="D111" s="662" t="s">
        <v>6987</v>
      </c>
      <c r="E111" s="662" t="s">
        <v>6988</v>
      </c>
      <c r="F111" s="665">
        <v>20</v>
      </c>
      <c r="G111" s="665">
        <v>1461</v>
      </c>
      <c r="H111" s="665">
        <v>1</v>
      </c>
      <c r="I111" s="665">
        <v>73.05</v>
      </c>
      <c r="J111" s="665">
        <v>80</v>
      </c>
      <c r="K111" s="665">
        <v>5499.2</v>
      </c>
      <c r="L111" s="665">
        <v>3.7639972621492128</v>
      </c>
      <c r="M111" s="665">
        <v>68.739999999999995</v>
      </c>
      <c r="N111" s="665">
        <v>0</v>
      </c>
      <c r="O111" s="665">
        <v>0</v>
      </c>
      <c r="P111" s="678">
        <v>0</v>
      </c>
      <c r="Q111" s="666"/>
    </row>
    <row r="112" spans="1:17" ht="14.4" customHeight="1" x14ac:dyDescent="0.3">
      <c r="A112" s="661" t="s">
        <v>595</v>
      </c>
      <c r="B112" s="662" t="s">
        <v>6947</v>
      </c>
      <c r="C112" s="662" t="s">
        <v>6737</v>
      </c>
      <c r="D112" s="662" t="s">
        <v>6989</v>
      </c>
      <c r="E112" s="662" t="s">
        <v>3473</v>
      </c>
      <c r="F112" s="665">
        <v>23.2</v>
      </c>
      <c r="G112" s="665">
        <v>91080.989999999991</v>
      </c>
      <c r="H112" s="665">
        <v>1</v>
      </c>
      <c r="I112" s="665">
        <v>3925.9047413793101</v>
      </c>
      <c r="J112" s="665">
        <v>70.3</v>
      </c>
      <c r="K112" s="665">
        <v>275991.03999999998</v>
      </c>
      <c r="L112" s="665">
        <v>3.0301717185990182</v>
      </c>
      <c r="M112" s="665">
        <v>3925.9038406827881</v>
      </c>
      <c r="N112" s="665">
        <v>52.9</v>
      </c>
      <c r="O112" s="665">
        <v>194369.65000000002</v>
      </c>
      <c r="P112" s="678">
        <v>2.1340309322505173</v>
      </c>
      <c r="Q112" s="666">
        <v>3674.284499054821</v>
      </c>
    </row>
    <row r="113" spans="1:17" ht="14.4" customHeight="1" x14ac:dyDescent="0.3">
      <c r="A113" s="661" t="s">
        <v>595</v>
      </c>
      <c r="B113" s="662" t="s">
        <v>6947</v>
      </c>
      <c r="C113" s="662" t="s">
        <v>6737</v>
      </c>
      <c r="D113" s="662" t="s">
        <v>6990</v>
      </c>
      <c r="E113" s="662" t="s">
        <v>6991</v>
      </c>
      <c r="F113" s="665">
        <v>9</v>
      </c>
      <c r="G113" s="665">
        <v>40013.910000000003</v>
      </c>
      <c r="H113" s="665">
        <v>1</v>
      </c>
      <c r="I113" s="665">
        <v>4445.9900000000007</v>
      </c>
      <c r="J113" s="665">
        <v>17</v>
      </c>
      <c r="K113" s="665">
        <v>71581.83</v>
      </c>
      <c r="L113" s="665">
        <v>1.7889236518000864</v>
      </c>
      <c r="M113" s="665">
        <v>4210.6958823529412</v>
      </c>
      <c r="N113" s="665">
        <v>47</v>
      </c>
      <c r="O113" s="665">
        <v>202800.77</v>
      </c>
      <c r="P113" s="678">
        <v>5.0682567637104192</v>
      </c>
      <c r="Q113" s="666">
        <v>4314.91</v>
      </c>
    </row>
    <row r="114" spans="1:17" ht="14.4" customHeight="1" x14ac:dyDescent="0.3">
      <c r="A114" s="661" t="s">
        <v>595</v>
      </c>
      <c r="B114" s="662" t="s">
        <v>6947</v>
      </c>
      <c r="C114" s="662" t="s">
        <v>6737</v>
      </c>
      <c r="D114" s="662" t="s">
        <v>6992</v>
      </c>
      <c r="E114" s="662" t="s">
        <v>6993</v>
      </c>
      <c r="F114" s="665"/>
      <c r="G114" s="665"/>
      <c r="H114" s="665"/>
      <c r="I114" s="665"/>
      <c r="J114" s="665">
        <v>17</v>
      </c>
      <c r="K114" s="665">
        <v>150571.98000000001</v>
      </c>
      <c r="L114" s="665"/>
      <c r="M114" s="665">
        <v>8857.1752941176474</v>
      </c>
      <c r="N114" s="665"/>
      <c r="O114" s="665"/>
      <c r="P114" s="678"/>
      <c r="Q114" s="666"/>
    </row>
    <row r="115" spans="1:17" ht="14.4" customHeight="1" x14ac:dyDescent="0.3">
      <c r="A115" s="661" t="s">
        <v>595</v>
      </c>
      <c r="B115" s="662" t="s">
        <v>6947</v>
      </c>
      <c r="C115" s="662" t="s">
        <v>6737</v>
      </c>
      <c r="D115" s="662" t="s">
        <v>6994</v>
      </c>
      <c r="E115" s="662" t="s">
        <v>6995</v>
      </c>
      <c r="F115" s="665"/>
      <c r="G115" s="665"/>
      <c r="H115" s="665"/>
      <c r="I115" s="665"/>
      <c r="J115" s="665"/>
      <c r="K115" s="665"/>
      <c r="L115" s="665"/>
      <c r="M115" s="665"/>
      <c r="N115" s="665">
        <v>40.1</v>
      </c>
      <c r="O115" s="665">
        <v>171073.46</v>
      </c>
      <c r="P115" s="678"/>
      <c r="Q115" s="666">
        <v>4266.1710723192018</v>
      </c>
    </row>
    <row r="116" spans="1:17" ht="14.4" customHeight="1" x14ac:dyDescent="0.3">
      <c r="A116" s="661" t="s">
        <v>595</v>
      </c>
      <c r="B116" s="662" t="s">
        <v>6947</v>
      </c>
      <c r="C116" s="662" t="s">
        <v>6737</v>
      </c>
      <c r="D116" s="662" t="s">
        <v>6996</v>
      </c>
      <c r="E116" s="662" t="s">
        <v>3092</v>
      </c>
      <c r="F116" s="665">
        <v>87</v>
      </c>
      <c r="G116" s="665">
        <v>19936.920000000002</v>
      </c>
      <c r="H116" s="665">
        <v>1</v>
      </c>
      <c r="I116" s="665">
        <v>229.16000000000003</v>
      </c>
      <c r="J116" s="665">
        <v>90</v>
      </c>
      <c r="K116" s="665">
        <v>20624.399999999998</v>
      </c>
      <c r="L116" s="665">
        <v>1.0344827586206895</v>
      </c>
      <c r="M116" s="665">
        <v>229.15999999999997</v>
      </c>
      <c r="N116" s="665">
        <v>78</v>
      </c>
      <c r="O116" s="665">
        <v>17097.600000000002</v>
      </c>
      <c r="P116" s="678">
        <v>0.85758482253026047</v>
      </c>
      <c r="Q116" s="666">
        <v>219.20000000000002</v>
      </c>
    </row>
    <row r="117" spans="1:17" ht="14.4" customHeight="1" x14ac:dyDescent="0.3">
      <c r="A117" s="661" t="s">
        <v>595</v>
      </c>
      <c r="B117" s="662" t="s">
        <v>6947</v>
      </c>
      <c r="C117" s="662" t="s">
        <v>6737</v>
      </c>
      <c r="D117" s="662" t="s">
        <v>6997</v>
      </c>
      <c r="E117" s="662" t="s">
        <v>3378</v>
      </c>
      <c r="F117" s="665">
        <v>24.200000000000003</v>
      </c>
      <c r="G117" s="665">
        <v>5247.4100000000008</v>
      </c>
      <c r="H117" s="665">
        <v>1</v>
      </c>
      <c r="I117" s="665">
        <v>216.83512396694215</v>
      </c>
      <c r="J117" s="665">
        <v>28.1</v>
      </c>
      <c r="K117" s="665">
        <v>6097.6999999999989</v>
      </c>
      <c r="L117" s="665">
        <v>1.1620399397035868</v>
      </c>
      <c r="M117" s="665">
        <v>216.99999999999994</v>
      </c>
      <c r="N117" s="665">
        <v>13.800000000000002</v>
      </c>
      <c r="O117" s="665">
        <v>2864.0299999999997</v>
      </c>
      <c r="P117" s="678">
        <v>0.54579878454323172</v>
      </c>
      <c r="Q117" s="666">
        <v>207.5384057971014</v>
      </c>
    </row>
    <row r="118" spans="1:17" ht="14.4" customHeight="1" x14ac:dyDescent="0.3">
      <c r="A118" s="661" t="s">
        <v>595</v>
      </c>
      <c r="B118" s="662" t="s">
        <v>6947</v>
      </c>
      <c r="C118" s="662" t="s">
        <v>6737</v>
      </c>
      <c r="D118" s="662" t="s">
        <v>6998</v>
      </c>
      <c r="E118" s="662" t="s">
        <v>1705</v>
      </c>
      <c r="F118" s="665">
        <v>22</v>
      </c>
      <c r="G118" s="665">
        <v>1628.88</v>
      </c>
      <c r="H118" s="665">
        <v>1</v>
      </c>
      <c r="I118" s="665">
        <v>74.040000000000006</v>
      </c>
      <c r="J118" s="665"/>
      <c r="K118" s="665"/>
      <c r="L118" s="665"/>
      <c r="M118" s="665"/>
      <c r="N118" s="665">
        <v>34</v>
      </c>
      <c r="O118" s="665">
        <v>2235.5</v>
      </c>
      <c r="P118" s="678">
        <v>1.372415401994008</v>
      </c>
      <c r="Q118" s="666">
        <v>65.75</v>
      </c>
    </row>
    <row r="119" spans="1:17" ht="14.4" customHeight="1" x14ac:dyDescent="0.3">
      <c r="A119" s="661" t="s">
        <v>595</v>
      </c>
      <c r="B119" s="662" t="s">
        <v>6947</v>
      </c>
      <c r="C119" s="662" t="s">
        <v>6737</v>
      </c>
      <c r="D119" s="662" t="s">
        <v>6999</v>
      </c>
      <c r="E119" s="662" t="s">
        <v>1638</v>
      </c>
      <c r="F119" s="665">
        <v>130.19999999999999</v>
      </c>
      <c r="G119" s="665">
        <v>12620.55</v>
      </c>
      <c r="H119" s="665">
        <v>1</v>
      </c>
      <c r="I119" s="665">
        <v>96.932027649769594</v>
      </c>
      <c r="J119" s="665">
        <v>218.69999999999996</v>
      </c>
      <c r="K119" s="665">
        <v>20663.5</v>
      </c>
      <c r="L119" s="665">
        <v>1.6372899754765047</v>
      </c>
      <c r="M119" s="665">
        <v>94.48331047096481</v>
      </c>
      <c r="N119" s="665">
        <v>192.53</v>
      </c>
      <c r="O119" s="665">
        <v>17879.349999999999</v>
      </c>
      <c r="P119" s="678">
        <v>1.4166854851809152</v>
      </c>
      <c r="Q119" s="666">
        <v>92.865267750480442</v>
      </c>
    </row>
    <row r="120" spans="1:17" ht="14.4" customHeight="1" x14ac:dyDescent="0.3">
      <c r="A120" s="661" t="s">
        <v>595</v>
      </c>
      <c r="B120" s="662" t="s">
        <v>6947</v>
      </c>
      <c r="C120" s="662" t="s">
        <v>6737</v>
      </c>
      <c r="D120" s="662" t="s">
        <v>7000</v>
      </c>
      <c r="E120" s="662" t="s">
        <v>3390</v>
      </c>
      <c r="F120" s="665">
        <v>593</v>
      </c>
      <c r="G120" s="665">
        <v>37919.68</v>
      </c>
      <c r="H120" s="665">
        <v>1</v>
      </c>
      <c r="I120" s="665">
        <v>63.945497470489038</v>
      </c>
      <c r="J120" s="665">
        <v>707</v>
      </c>
      <c r="K120" s="665">
        <v>45248</v>
      </c>
      <c r="L120" s="665">
        <v>1.1932590148440072</v>
      </c>
      <c r="M120" s="665">
        <v>64</v>
      </c>
      <c r="N120" s="665">
        <v>876</v>
      </c>
      <c r="O120" s="665">
        <v>59461.53</v>
      </c>
      <c r="P120" s="678">
        <v>1.568091555624942</v>
      </c>
      <c r="Q120" s="666">
        <v>67.878458904109593</v>
      </c>
    </row>
    <row r="121" spans="1:17" ht="14.4" customHeight="1" x14ac:dyDescent="0.3">
      <c r="A121" s="661" t="s">
        <v>595</v>
      </c>
      <c r="B121" s="662" t="s">
        <v>6947</v>
      </c>
      <c r="C121" s="662" t="s">
        <v>6737</v>
      </c>
      <c r="D121" s="662" t="s">
        <v>7001</v>
      </c>
      <c r="E121" s="662" t="s">
        <v>7002</v>
      </c>
      <c r="F121" s="665">
        <v>4.4000000000000004</v>
      </c>
      <c r="G121" s="665">
        <v>5630.12</v>
      </c>
      <c r="H121" s="665">
        <v>1</v>
      </c>
      <c r="I121" s="665">
        <v>1279.5727272727272</v>
      </c>
      <c r="J121" s="665">
        <v>33.200000000000003</v>
      </c>
      <c r="K121" s="665">
        <v>43325.22</v>
      </c>
      <c r="L121" s="665">
        <v>7.6952569394613262</v>
      </c>
      <c r="M121" s="665">
        <v>1304.9765060240964</v>
      </c>
      <c r="N121" s="665">
        <v>2.2000000000000002</v>
      </c>
      <c r="O121" s="665">
        <v>2815.06</v>
      </c>
      <c r="P121" s="678">
        <v>0.5</v>
      </c>
      <c r="Q121" s="666">
        <v>1279.5727272727272</v>
      </c>
    </row>
    <row r="122" spans="1:17" ht="14.4" customHeight="1" x14ac:dyDescent="0.3">
      <c r="A122" s="661" t="s">
        <v>595</v>
      </c>
      <c r="B122" s="662" t="s">
        <v>6947</v>
      </c>
      <c r="C122" s="662" t="s">
        <v>6737</v>
      </c>
      <c r="D122" s="662" t="s">
        <v>7003</v>
      </c>
      <c r="E122" s="662"/>
      <c r="F122" s="665">
        <v>14</v>
      </c>
      <c r="G122" s="665">
        <v>1046.78</v>
      </c>
      <c r="H122" s="665">
        <v>1</v>
      </c>
      <c r="I122" s="665">
        <v>74.77</v>
      </c>
      <c r="J122" s="665"/>
      <c r="K122" s="665"/>
      <c r="L122" s="665"/>
      <c r="M122" s="665"/>
      <c r="N122" s="665"/>
      <c r="O122" s="665"/>
      <c r="P122" s="678"/>
      <c r="Q122" s="666"/>
    </row>
    <row r="123" spans="1:17" ht="14.4" customHeight="1" x14ac:dyDescent="0.3">
      <c r="A123" s="661" t="s">
        <v>595</v>
      </c>
      <c r="B123" s="662" t="s">
        <v>6947</v>
      </c>
      <c r="C123" s="662" t="s">
        <v>6737</v>
      </c>
      <c r="D123" s="662" t="s">
        <v>7004</v>
      </c>
      <c r="E123" s="662" t="s">
        <v>7005</v>
      </c>
      <c r="F123" s="665"/>
      <c r="G123" s="665"/>
      <c r="H123" s="665"/>
      <c r="I123" s="665"/>
      <c r="J123" s="665">
        <v>2.9</v>
      </c>
      <c r="K123" s="665">
        <v>1818.59</v>
      </c>
      <c r="L123" s="665"/>
      <c r="M123" s="665">
        <v>627.1</v>
      </c>
      <c r="N123" s="665">
        <v>1.6</v>
      </c>
      <c r="O123" s="665">
        <v>959.68</v>
      </c>
      <c r="P123" s="678"/>
      <c r="Q123" s="666">
        <v>599.79999999999995</v>
      </c>
    </row>
    <row r="124" spans="1:17" ht="14.4" customHeight="1" x14ac:dyDescent="0.3">
      <c r="A124" s="661" t="s">
        <v>595</v>
      </c>
      <c r="B124" s="662" t="s">
        <v>6947</v>
      </c>
      <c r="C124" s="662" t="s">
        <v>6737</v>
      </c>
      <c r="D124" s="662" t="s">
        <v>7006</v>
      </c>
      <c r="E124" s="662" t="s">
        <v>3359</v>
      </c>
      <c r="F124" s="665">
        <v>0.1</v>
      </c>
      <c r="G124" s="665">
        <v>80.680000000000007</v>
      </c>
      <c r="H124" s="665">
        <v>1</v>
      </c>
      <c r="I124" s="665">
        <v>806.80000000000007</v>
      </c>
      <c r="J124" s="665">
        <v>2.2000000000000002</v>
      </c>
      <c r="K124" s="665">
        <v>1777.8899999999999</v>
      </c>
      <c r="L124" s="665">
        <v>22.036316311353492</v>
      </c>
      <c r="M124" s="665">
        <v>808.13181818181806</v>
      </c>
      <c r="N124" s="665"/>
      <c r="O124" s="665"/>
      <c r="P124" s="678"/>
      <c r="Q124" s="666"/>
    </row>
    <row r="125" spans="1:17" ht="14.4" customHeight="1" x14ac:dyDescent="0.3">
      <c r="A125" s="661" t="s">
        <v>595</v>
      </c>
      <c r="B125" s="662" t="s">
        <v>6947</v>
      </c>
      <c r="C125" s="662" t="s">
        <v>6737</v>
      </c>
      <c r="D125" s="662" t="s">
        <v>7007</v>
      </c>
      <c r="E125" s="662" t="s">
        <v>1708</v>
      </c>
      <c r="F125" s="665">
        <v>18</v>
      </c>
      <c r="G125" s="665">
        <v>4936.8599999999997</v>
      </c>
      <c r="H125" s="665">
        <v>1</v>
      </c>
      <c r="I125" s="665">
        <v>274.27</v>
      </c>
      <c r="J125" s="665">
        <v>34</v>
      </c>
      <c r="K125" s="665">
        <v>3287.46</v>
      </c>
      <c r="L125" s="665">
        <v>0.66590099780022127</v>
      </c>
      <c r="M125" s="665">
        <v>96.69</v>
      </c>
      <c r="N125" s="665">
        <v>25</v>
      </c>
      <c r="O125" s="665">
        <v>2312.25</v>
      </c>
      <c r="P125" s="678">
        <v>0.46836450699432436</v>
      </c>
      <c r="Q125" s="666">
        <v>92.49</v>
      </c>
    </row>
    <row r="126" spans="1:17" ht="14.4" customHeight="1" x14ac:dyDescent="0.3">
      <c r="A126" s="661" t="s">
        <v>595</v>
      </c>
      <c r="B126" s="662" t="s">
        <v>6947</v>
      </c>
      <c r="C126" s="662" t="s">
        <v>6737</v>
      </c>
      <c r="D126" s="662" t="s">
        <v>2495</v>
      </c>
      <c r="E126" s="662" t="s">
        <v>2496</v>
      </c>
      <c r="F126" s="665"/>
      <c r="G126" s="665"/>
      <c r="H126" s="665"/>
      <c r="I126" s="665"/>
      <c r="J126" s="665"/>
      <c r="K126" s="665"/>
      <c r="L126" s="665"/>
      <c r="M126" s="665"/>
      <c r="N126" s="665">
        <v>8</v>
      </c>
      <c r="O126" s="665">
        <v>10297.799999999999</v>
      </c>
      <c r="P126" s="678"/>
      <c r="Q126" s="666">
        <v>1287.2249999999999</v>
      </c>
    </row>
    <row r="127" spans="1:17" ht="14.4" customHeight="1" x14ac:dyDescent="0.3">
      <c r="A127" s="661" t="s">
        <v>595</v>
      </c>
      <c r="B127" s="662" t="s">
        <v>6947</v>
      </c>
      <c r="C127" s="662" t="s">
        <v>6737</v>
      </c>
      <c r="D127" s="662" t="s">
        <v>7008</v>
      </c>
      <c r="E127" s="662" t="s">
        <v>1699</v>
      </c>
      <c r="F127" s="665"/>
      <c r="G127" s="665"/>
      <c r="H127" s="665"/>
      <c r="I127" s="665"/>
      <c r="J127" s="665">
        <v>13.8</v>
      </c>
      <c r="K127" s="665">
        <v>29357.280000000002</v>
      </c>
      <c r="L127" s="665"/>
      <c r="M127" s="665">
        <v>2127.3391304347829</v>
      </c>
      <c r="N127" s="665">
        <v>33.299999999999997</v>
      </c>
      <c r="O127" s="665">
        <v>68756.87000000001</v>
      </c>
      <c r="P127" s="678"/>
      <c r="Q127" s="666">
        <v>2064.7708708708715</v>
      </c>
    </row>
    <row r="128" spans="1:17" ht="14.4" customHeight="1" x14ac:dyDescent="0.3">
      <c r="A128" s="661" t="s">
        <v>595</v>
      </c>
      <c r="B128" s="662" t="s">
        <v>6947</v>
      </c>
      <c r="C128" s="662" t="s">
        <v>6737</v>
      </c>
      <c r="D128" s="662" t="s">
        <v>7009</v>
      </c>
      <c r="E128" s="662" t="s">
        <v>1711</v>
      </c>
      <c r="F128" s="665"/>
      <c r="G128" s="665"/>
      <c r="H128" s="665"/>
      <c r="I128" s="665"/>
      <c r="J128" s="665"/>
      <c r="K128" s="665"/>
      <c r="L128" s="665"/>
      <c r="M128" s="665"/>
      <c r="N128" s="665">
        <v>5.8</v>
      </c>
      <c r="O128" s="665">
        <v>2272.44</v>
      </c>
      <c r="P128" s="678"/>
      <c r="Q128" s="666">
        <v>391.8</v>
      </c>
    </row>
    <row r="129" spans="1:17" ht="14.4" customHeight="1" x14ac:dyDescent="0.3">
      <c r="A129" s="661" t="s">
        <v>595</v>
      </c>
      <c r="B129" s="662" t="s">
        <v>6947</v>
      </c>
      <c r="C129" s="662" t="s">
        <v>6737</v>
      </c>
      <c r="D129" s="662" t="s">
        <v>7010</v>
      </c>
      <c r="E129" s="662" t="s">
        <v>7011</v>
      </c>
      <c r="F129" s="665"/>
      <c r="G129" s="665"/>
      <c r="H129" s="665"/>
      <c r="I129" s="665"/>
      <c r="J129" s="665">
        <v>7.8</v>
      </c>
      <c r="K129" s="665">
        <v>8418.69</v>
      </c>
      <c r="L129" s="665"/>
      <c r="M129" s="665">
        <v>1079.3192307692309</v>
      </c>
      <c r="N129" s="665"/>
      <c r="O129" s="665"/>
      <c r="P129" s="678"/>
      <c r="Q129" s="666"/>
    </row>
    <row r="130" spans="1:17" ht="14.4" customHeight="1" x14ac:dyDescent="0.3">
      <c r="A130" s="661" t="s">
        <v>595</v>
      </c>
      <c r="B130" s="662" t="s">
        <v>6947</v>
      </c>
      <c r="C130" s="662" t="s">
        <v>6737</v>
      </c>
      <c r="D130" s="662" t="s">
        <v>7012</v>
      </c>
      <c r="E130" s="662" t="s">
        <v>2800</v>
      </c>
      <c r="F130" s="665">
        <v>0.4</v>
      </c>
      <c r="G130" s="665">
        <v>229.98</v>
      </c>
      <c r="H130" s="665">
        <v>1</v>
      </c>
      <c r="I130" s="665">
        <v>574.94999999999993</v>
      </c>
      <c r="J130" s="665">
        <v>6.3999999999999995</v>
      </c>
      <c r="K130" s="665">
        <v>2583.15</v>
      </c>
      <c r="L130" s="665">
        <v>11.232063657709366</v>
      </c>
      <c r="M130" s="665">
        <v>403.61718750000006</v>
      </c>
      <c r="N130" s="665">
        <v>8.9</v>
      </c>
      <c r="O130" s="665">
        <v>3436.04</v>
      </c>
      <c r="P130" s="678">
        <v>14.940603530741804</v>
      </c>
      <c r="Q130" s="666">
        <v>386.07191011235955</v>
      </c>
    </row>
    <row r="131" spans="1:17" ht="14.4" customHeight="1" x14ac:dyDescent="0.3">
      <c r="A131" s="661" t="s">
        <v>595</v>
      </c>
      <c r="B131" s="662" t="s">
        <v>6947</v>
      </c>
      <c r="C131" s="662" t="s">
        <v>6737</v>
      </c>
      <c r="D131" s="662" t="s">
        <v>7013</v>
      </c>
      <c r="E131" s="662" t="s">
        <v>1633</v>
      </c>
      <c r="F131" s="665"/>
      <c r="G131" s="665"/>
      <c r="H131" s="665"/>
      <c r="I131" s="665"/>
      <c r="J131" s="665">
        <v>3.5</v>
      </c>
      <c r="K131" s="665">
        <v>2825.37</v>
      </c>
      <c r="L131" s="665"/>
      <c r="M131" s="665">
        <v>807.24857142857138</v>
      </c>
      <c r="N131" s="665"/>
      <c r="O131" s="665"/>
      <c r="P131" s="678"/>
      <c r="Q131" s="666"/>
    </row>
    <row r="132" spans="1:17" ht="14.4" customHeight="1" x14ac:dyDescent="0.3">
      <c r="A132" s="661" t="s">
        <v>595</v>
      </c>
      <c r="B132" s="662" t="s">
        <v>6947</v>
      </c>
      <c r="C132" s="662" t="s">
        <v>6737</v>
      </c>
      <c r="D132" s="662" t="s">
        <v>7014</v>
      </c>
      <c r="E132" s="662" t="s">
        <v>3381</v>
      </c>
      <c r="F132" s="665"/>
      <c r="G132" s="665"/>
      <c r="H132" s="665"/>
      <c r="I132" s="665"/>
      <c r="J132" s="665"/>
      <c r="K132" s="665"/>
      <c r="L132" s="665"/>
      <c r="M132" s="665"/>
      <c r="N132" s="665">
        <v>8</v>
      </c>
      <c r="O132" s="665">
        <v>6550.24</v>
      </c>
      <c r="P132" s="678"/>
      <c r="Q132" s="666">
        <v>818.78</v>
      </c>
    </row>
    <row r="133" spans="1:17" ht="14.4" customHeight="1" x14ac:dyDescent="0.3">
      <c r="A133" s="661" t="s">
        <v>595</v>
      </c>
      <c r="B133" s="662" t="s">
        <v>6947</v>
      </c>
      <c r="C133" s="662" t="s">
        <v>6737</v>
      </c>
      <c r="D133" s="662" t="s">
        <v>7015</v>
      </c>
      <c r="E133" s="662" t="s">
        <v>7016</v>
      </c>
      <c r="F133" s="665">
        <v>78.23</v>
      </c>
      <c r="G133" s="665">
        <v>284159.74</v>
      </c>
      <c r="H133" s="665">
        <v>1</v>
      </c>
      <c r="I133" s="665">
        <v>3632.3627764284797</v>
      </c>
      <c r="J133" s="665">
        <v>94.14</v>
      </c>
      <c r="K133" s="665">
        <v>342022.3</v>
      </c>
      <c r="L133" s="665">
        <v>1.203626875503194</v>
      </c>
      <c r="M133" s="665">
        <v>3633.1240705332484</v>
      </c>
      <c r="N133" s="665">
        <v>106.33000000000001</v>
      </c>
      <c r="O133" s="665">
        <v>322112.13</v>
      </c>
      <c r="P133" s="678">
        <v>1.1335600532292154</v>
      </c>
      <c r="Q133" s="666">
        <v>3029.362644597009</v>
      </c>
    </row>
    <row r="134" spans="1:17" ht="14.4" customHeight="1" x14ac:dyDescent="0.3">
      <c r="A134" s="661" t="s">
        <v>595</v>
      </c>
      <c r="B134" s="662" t="s">
        <v>6947</v>
      </c>
      <c r="C134" s="662" t="s">
        <v>6737</v>
      </c>
      <c r="D134" s="662" t="s">
        <v>7017</v>
      </c>
      <c r="E134" s="662" t="s">
        <v>7018</v>
      </c>
      <c r="F134" s="665"/>
      <c r="G134" s="665"/>
      <c r="H134" s="665"/>
      <c r="I134" s="665"/>
      <c r="J134" s="665">
        <v>6</v>
      </c>
      <c r="K134" s="665">
        <v>64794.06</v>
      </c>
      <c r="L134" s="665"/>
      <c r="M134" s="665">
        <v>10799.01</v>
      </c>
      <c r="N134" s="665"/>
      <c r="O134" s="665"/>
      <c r="P134" s="678"/>
      <c r="Q134" s="666"/>
    </row>
    <row r="135" spans="1:17" ht="14.4" customHeight="1" x14ac:dyDescent="0.3">
      <c r="A135" s="661" t="s">
        <v>595</v>
      </c>
      <c r="B135" s="662" t="s">
        <v>6947</v>
      </c>
      <c r="C135" s="662" t="s">
        <v>6737</v>
      </c>
      <c r="D135" s="662" t="s">
        <v>7019</v>
      </c>
      <c r="E135" s="662" t="s">
        <v>7020</v>
      </c>
      <c r="F135" s="665"/>
      <c r="G135" s="665"/>
      <c r="H135" s="665"/>
      <c r="I135" s="665"/>
      <c r="J135" s="665">
        <v>0.1</v>
      </c>
      <c r="K135" s="665">
        <v>56.81</v>
      </c>
      <c r="L135" s="665"/>
      <c r="M135" s="665">
        <v>568.1</v>
      </c>
      <c r="N135" s="665"/>
      <c r="O135" s="665"/>
      <c r="P135" s="678"/>
      <c r="Q135" s="666"/>
    </row>
    <row r="136" spans="1:17" ht="14.4" customHeight="1" x14ac:dyDescent="0.3">
      <c r="A136" s="661" t="s">
        <v>595</v>
      </c>
      <c r="B136" s="662" t="s">
        <v>6947</v>
      </c>
      <c r="C136" s="662" t="s">
        <v>6737</v>
      </c>
      <c r="D136" s="662" t="s">
        <v>7021</v>
      </c>
      <c r="E136" s="662" t="s">
        <v>7022</v>
      </c>
      <c r="F136" s="665"/>
      <c r="G136" s="665"/>
      <c r="H136" s="665"/>
      <c r="I136" s="665"/>
      <c r="J136" s="665"/>
      <c r="K136" s="665"/>
      <c r="L136" s="665"/>
      <c r="M136" s="665"/>
      <c r="N136" s="665">
        <v>1.4</v>
      </c>
      <c r="O136" s="665">
        <v>3068.59</v>
      </c>
      <c r="P136" s="678"/>
      <c r="Q136" s="666">
        <v>2191.8500000000004</v>
      </c>
    </row>
    <row r="137" spans="1:17" ht="14.4" customHeight="1" x14ac:dyDescent="0.3">
      <c r="A137" s="661" t="s">
        <v>595</v>
      </c>
      <c r="B137" s="662" t="s">
        <v>6947</v>
      </c>
      <c r="C137" s="662" t="s">
        <v>6737</v>
      </c>
      <c r="D137" s="662" t="s">
        <v>7023</v>
      </c>
      <c r="E137" s="662" t="s">
        <v>7024</v>
      </c>
      <c r="F137" s="665"/>
      <c r="G137" s="665"/>
      <c r="H137" s="665"/>
      <c r="I137" s="665"/>
      <c r="J137" s="665"/>
      <c r="K137" s="665"/>
      <c r="L137" s="665"/>
      <c r="M137" s="665"/>
      <c r="N137" s="665">
        <v>4.5999999999999996</v>
      </c>
      <c r="O137" s="665">
        <v>3024.04</v>
      </c>
      <c r="P137" s="678"/>
      <c r="Q137" s="666">
        <v>657.40000000000009</v>
      </c>
    </row>
    <row r="138" spans="1:17" ht="14.4" customHeight="1" x14ac:dyDescent="0.3">
      <c r="A138" s="661" t="s">
        <v>595</v>
      </c>
      <c r="B138" s="662" t="s">
        <v>6947</v>
      </c>
      <c r="C138" s="662" t="s">
        <v>6737</v>
      </c>
      <c r="D138" s="662" t="s">
        <v>7025</v>
      </c>
      <c r="E138" s="662" t="s">
        <v>1602</v>
      </c>
      <c r="F138" s="665"/>
      <c r="G138" s="665"/>
      <c r="H138" s="665"/>
      <c r="I138" s="665"/>
      <c r="J138" s="665"/>
      <c r="K138" s="665"/>
      <c r="L138" s="665"/>
      <c r="M138" s="665"/>
      <c r="N138" s="665">
        <v>0.1</v>
      </c>
      <c r="O138" s="665">
        <v>58.39</v>
      </c>
      <c r="P138" s="678"/>
      <c r="Q138" s="666">
        <v>583.9</v>
      </c>
    </row>
    <row r="139" spans="1:17" ht="14.4" customHeight="1" x14ac:dyDescent="0.3">
      <c r="A139" s="661" t="s">
        <v>595</v>
      </c>
      <c r="B139" s="662" t="s">
        <v>6947</v>
      </c>
      <c r="C139" s="662" t="s">
        <v>7026</v>
      </c>
      <c r="D139" s="662" t="s">
        <v>7027</v>
      </c>
      <c r="E139" s="662" t="s">
        <v>7028</v>
      </c>
      <c r="F139" s="665">
        <v>2</v>
      </c>
      <c r="G139" s="665">
        <v>2234</v>
      </c>
      <c r="H139" s="665">
        <v>1</v>
      </c>
      <c r="I139" s="665">
        <v>1117</v>
      </c>
      <c r="J139" s="665">
        <v>3</v>
      </c>
      <c r="K139" s="665">
        <v>3642</v>
      </c>
      <c r="L139" s="665">
        <v>1.630259623992838</v>
      </c>
      <c r="M139" s="665">
        <v>1214</v>
      </c>
      <c r="N139" s="665"/>
      <c r="O139" s="665"/>
      <c r="P139" s="678"/>
      <c r="Q139" s="666"/>
    </row>
    <row r="140" spans="1:17" ht="14.4" customHeight="1" x14ac:dyDescent="0.3">
      <c r="A140" s="661" t="s">
        <v>595</v>
      </c>
      <c r="B140" s="662" t="s">
        <v>6947</v>
      </c>
      <c r="C140" s="662" t="s">
        <v>7026</v>
      </c>
      <c r="D140" s="662" t="s">
        <v>7029</v>
      </c>
      <c r="E140" s="662" t="s">
        <v>7030</v>
      </c>
      <c r="F140" s="665">
        <v>350</v>
      </c>
      <c r="G140" s="665">
        <v>578928</v>
      </c>
      <c r="H140" s="665">
        <v>1</v>
      </c>
      <c r="I140" s="665">
        <v>1654.08</v>
      </c>
      <c r="J140" s="665">
        <v>318</v>
      </c>
      <c r="K140" s="665">
        <v>573165.32000000007</v>
      </c>
      <c r="L140" s="665">
        <v>0.99004594699168125</v>
      </c>
      <c r="M140" s="665">
        <v>1802.406666666667</v>
      </c>
      <c r="N140" s="665">
        <v>279</v>
      </c>
      <c r="O140" s="665">
        <v>479894.11999999994</v>
      </c>
      <c r="P140" s="678">
        <v>0.82893575712351097</v>
      </c>
      <c r="Q140" s="666">
        <v>1720.0506093189963</v>
      </c>
    </row>
    <row r="141" spans="1:17" ht="14.4" customHeight="1" x14ac:dyDescent="0.3">
      <c r="A141" s="661" t="s">
        <v>595</v>
      </c>
      <c r="B141" s="662" t="s">
        <v>6947</v>
      </c>
      <c r="C141" s="662" t="s">
        <v>7026</v>
      </c>
      <c r="D141" s="662" t="s">
        <v>7031</v>
      </c>
      <c r="E141" s="662" t="s">
        <v>7032</v>
      </c>
      <c r="F141" s="665">
        <v>6</v>
      </c>
      <c r="G141" s="665">
        <v>15118.71</v>
      </c>
      <c r="H141" s="665">
        <v>1</v>
      </c>
      <c r="I141" s="665">
        <v>2519.7849999999999</v>
      </c>
      <c r="J141" s="665">
        <v>5</v>
      </c>
      <c r="K141" s="665">
        <v>13640.71</v>
      </c>
      <c r="L141" s="665">
        <v>0.90224033664247805</v>
      </c>
      <c r="M141" s="665">
        <v>2728.1419999999998</v>
      </c>
      <c r="N141" s="665">
        <v>13</v>
      </c>
      <c r="O141" s="665">
        <v>35464</v>
      </c>
      <c r="P141" s="678">
        <v>2.3457027749060604</v>
      </c>
      <c r="Q141" s="666">
        <v>2728</v>
      </c>
    </row>
    <row r="142" spans="1:17" ht="14.4" customHeight="1" x14ac:dyDescent="0.3">
      <c r="A142" s="661" t="s">
        <v>595</v>
      </c>
      <c r="B142" s="662" t="s">
        <v>6947</v>
      </c>
      <c r="C142" s="662" t="s">
        <v>7026</v>
      </c>
      <c r="D142" s="662" t="s">
        <v>7033</v>
      </c>
      <c r="E142" s="662" t="s">
        <v>7032</v>
      </c>
      <c r="F142" s="665"/>
      <c r="G142" s="665"/>
      <c r="H142" s="665"/>
      <c r="I142" s="665"/>
      <c r="J142" s="665"/>
      <c r="K142" s="665"/>
      <c r="L142" s="665"/>
      <c r="M142" s="665"/>
      <c r="N142" s="665">
        <v>1</v>
      </c>
      <c r="O142" s="665">
        <v>1435</v>
      </c>
      <c r="P142" s="678"/>
      <c r="Q142" s="666">
        <v>1435</v>
      </c>
    </row>
    <row r="143" spans="1:17" ht="14.4" customHeight="1" x14ac:dyDescent="0.3">
      <c r="A143" s="661" t="s">
        <v>595</v>
      </c>
      <c r="B143" s="662" t="s">
        <v>6947</v>
      </c>
      <c r="C143" s="662" t="s">
        <v>7026</v>
      </c>
      <c r="D143" s="662" t="s">
        <v>7034</v>
      </c>
      <c r="E143" s="662" t="s">
        <v>7035</v>
      </c>
      <c r="F143" s="665"/>
      <c r="G143" s="665"/>
      <c r="H143" s="665"/>
      <c r="I143" s="665"/>
      <c r="J143" s="665">
        <v>6</v>
      </c>
      <c r="K143" s="665">
        <v>11112</v>
      </c>
      <c r="L143" s="665"/>
      <c r="M143" s="665">
        <v>1852</v>
      </c>
      <c r="N143" s="665"/>
      <c r="O143" s="665"/>
      <c r="P143" s="678"/>
      <c r="Q143" s="666"/>
    </row>
    <row r="144" spans="1:17" ht="14.4" customHeight="1" x14ac:dyDescent="0.3">
      <c r="A144" s="661" t="s">
        <v>595</v>
      </c>
      <c r="B144" s="662" t="s">
        <v>6947</v>
      </c>
      <c r="C144" s="662" t="s">
        <v>7026</v>
      </c>
      <c r="D144" s="662" t="s">
        <v>7036</v>
      </c>
      <c r="E144" s="662" t="s">
        <v>7037</v>
      </c>
      <c r="F144" s="665"/>
      <c r="G144" s="665"/>
      <c r="H144" s="665"/>
      <c r="I144" s="665"/>
      <c r="J144" s="665">
        <v>1</v>
      </c>
      <c r="K144" s="665">
        <v>7767</v>
      </c>
      <c r="L144" s="665"/>
      <c r="M144" s="665">
        <v>7767</v>
      </c>
      <c r="N144" s="665">
        <v>5</v>
      </c>
      <c r="O144" s="665">
        <v>32024.01</v>
      </c>
      <c r="P144" s="678"/>
      <c r="Q144" s="666">
        <v>6404.8019999999997</v>
      </c>
    </row>
    <row r="145" spans="1:17" ht="14.4" customHeight="1" x14ac:dyDescent="0.3">
      <c r="A145" s="661" t="s">
        <v>595</v>
      </c>
      <c r="B145" s="662" t="s">
        <v>6947</v>
      </c>
      <c r="C145" s="662" t="s">
        <v>7026</v>
      </c>
      <c r="D145" s="662" t="s">
        <v>7038</v>
      </c>
      <c r="E145" s="662" t="s">
        <v>7039</v>
      </c>
      <c r="F145" s="665"/>
      <c r="G145" s="665"/>
      <c r="H145" s="665"/>
      <c r="I145" s="665"/>
      <c r="J145" s="665"/>
      <c r="K145" s="665"/>
      <c r="L145" s="665"/>
      <c r="M145" s="665"/>
      <c r="N145" s="665">
        <v>4</v>
      </c>
      <c r="O145" s="665">
        <v>37448</v>
      </c>
      <c r="P145" s="678"/>
      <c r="Q145" s="666">
        <v>9362</v>
      </c>
    </row>
    <row r="146" spans="1:17" ht="14.4" customHeight="1" x14ac:dyDescent="0.3">
      <c r="A146" s="661" t="s">
        <v>595</v>
      </c>
      <c r="B146" s="662" t="s">
        <v>6947</v>
      </c>
      <c r="C146" s="662" t="s">
        <v>7026</v>
      </c>
      <c r="D146" s="662" t="s">
        <v>7040</v>
      </c>
      <c r="E146" s="662" t="s">
        <v>7041</v>
      </c>
      <c r="F146" s="665">
        <v>298</v>
      </c>
      <c r="G146" s="665">
        <v>241445.06</v>
      </c>
      <c r="H146" s="665">
        <v>1</v>
      </c>
      <c r="I146" s="665">
        <v>810.21832214765095</v>
      </c>
      <c r="J146" s="665">
        <v>204</v>
      </c>
      <c r="K146" s="665">
        <v>168028.04000000004</v>
      </c>
      <c r="L146" s="665">
        <v>0.69592660127318418</v>
      </c>
      <c r="M146" s="665">
        <v>823.66686274509823</v>
      </c>
      <c r="N146" s="665">
        <v>187</v>
      </c>
      <c r="O146" s="665">
        <v>157601.01</v>
      </c>
      <c r="P146" s="678">
        <v>0.65274066903667449</v>
      </c>
      <c r="Q146" s="666">
        <v>842.7861497326204</v>
      </c>
    </row>
    <row r="147" spans="1:17" ht="14.4" customHeight="1" x14ac:dyDescent="0.3">
      <c r="A147" s="661" t="s">
        <v>595</v>
      </c>
      <c r="B147" s="662" t="s">
        <v>6947</v>
      </c>
      <c r="C147" s="662" t="s">
        <v>7026</v>
      </c>
      <c r="D147" s="662" t="s">
        <v>7042</v>
      </c>
      <c r="E147" s="662" t="s">
        <v>7043</v>
      </c>
      <c r="F147" s="665">
        <v>5</v>
      </c>
      <c r="G147" s="665">
        <v>1175</v>
      </c>
      <c r="H147" s="665">
        <v>1</v>
      </c>
      <c r="I147" s="665">
        <v>235</v>
      </c>
      <c r="J147" s="665">
        <v>6</v>
      </c>
      <c r="K147" s="665">
        <v>1429.36</v>
      </c>
      <c r="L147" s="665">
        <v>1.2164765957446808</v>
      </c>
      <c r="M147" s="665">
        <v>238.22666666666666</v>
      </c>
      <c r="N147" s="665">
        <v>6</v>
      </c>
      <c r="O147" s="665">
        <v>1429.3600000000001</v>
      </c>
      <c r="P147" s="678">
        <v>1.216476595744681</v>
      </c>
      <c r="Q147" s="666">
        <v>238.22666666666669</v>
      </c>
    </row>
    <row r="148" spans="1:17" ht="14.4" customHeight="1" x14ac:dyDescent="0.3">
      <c r="A148" s="661" t="s">
        <v>595</v>
      </c>
      <c r="B148" s="662" t="s">
        <v>6947</v>
      </c>
      <c r="C148" s="662" t="s">
        <v>6758</v>
      </c>
      <c r="D148" s="662" t="s">
        <v>7044</v>
      </c>
      <c r="E148" s="662" t="s">
        <v>7045</v>
      </c>
      <c r="F148" s="665">
        <v>17</v>
      </c>
      <c r="G148" s="665">
        <v>7929.99</v>
      </c>
      <c r="H148" s="665">
        <v>1</v>
      </c>
      <c r="I148" s="665">
        <v>466.46999999999997</v>
      </c>
      <c r="J148" s="665"/>
      <c r="K148" s="665"/>
      <c r="L148" s="665"/>
      <c r="M148" s="665"/>
      <c r="N148" s="665"/>
      <c r="O148" s="665"/>
      <c r="P148" s="678"/>
      <c r="Q148" s="666"/>
    </row>
    <row r="149" spans="1:17" ht="14.4" customHeight="1" x14ac:dyDescent="0.3">
      <c r="A149" s="661" t="s">
        <v>595</v>
      </c>
      <c r="B149" s="662" t="s">
        <v>6947</v>
      </c>
      <c r="C149" s="662" t="s">
        <v>6758</v>
      </c>
      <c r="D149" s="662" t="s">
        <v>7046</v>
      </c>
      <c r="E149" s="662" t="s">
        <v>7047</v>
      </c>
      <c r="F149" s="665">
        <v>1</v>
      </c>
      <c r="G149" s="665">
        <v>4039.02</v>
      </c>
      <c r="H149" s="665">
        <v>1</v>
      </c>
      <c r="I149" s="665">
        <v>4039.02</v>
      </c>
      <c r="J149" s="665"/>
      <c r="K149" s="665"/>
      <c r="L149" s="665"/>
      <c r="M149" s="665"/>
      <c r="N149" s="665"/>
      <c r="O149" s="665"/>
      <c r="P149" s="678"/>
      <c r="Q149" s="666"/>
    </row>
    <row r="150" spans="1:17" ht="14.4" customHeight="1" x14ac:dyDescent="0.3">
      <c r="A150" s="661" t="s">
        <v>595</v>
      </c>
      <c r="B150" s="662" t="s">
        <v>6947</v>
      </c>
      <c r="C150" s="662" t="s">
        <v>6758</v>
      </c>
      <c r="D150" s="662" t="s">
        <v>7048</v>
      </c>
      <c r="E150" s="662" t="s">
        <v>7049</v>
      </c>
      <c r="F150" s="665">
        <v>2</v>
      </c>
      <c r="G150" s="665">
        <v>8872.94</v>
      </c>
      <c r="H150" s="665">
        <v>1</v>
      </c>
      <c r="I150" s="665">
        <v>4436.47</v>
      </c>
      <c r="J150" s="665"/>
      <c r="K150" s="665"/>
      <c r="L150" s="665"/>
      <c r="M150" s="665"/>
      <c r="N150" s="665"/>
      <c r="O150" s="665"/>
      <c r="P150" s="678"/>
      <c r="Q150" s="666"/>
    </row>
    <row r="151" spans="1:17" ht="14.4" customHeight="1" x14ac:dyDescent="0.3">
      <c r="A151" s="661" t="s">
        <v>595</v>
      </c>
      <c r="B151" s="662" t="s">
        <v>6947</v>
      </c>
      <c r="C151" s="662" t="s">
        <v>6758</v>
      </c>
      <c r="D151" s="662" t="s">
        <v>7050</v>
      </c>
      <c r="E151" s="662" t="s">
        <v>7051</v>
      </c>
      <c r="F151" s="665">
        <v>1</v>
      </c>
      <c r="G151" s="665">
        <v>1078.8499999999999</v>
      </c>
      <c r="H151" s="665">
        <v>1</v>
      </c>
      <c r="I151" s="665">
        <v>1078.8499999999999</v>
      </c>
      <c r="J151" s="665"/>
      <c r="K151" s="665"/>
      <c r="L151" s="665"/>
      <c r="M151" s="665"/>
      <c r="N151" s="665"/>
      <c r="O151" s="665"/>
      <c r="P151" s="678"/>
      <c r="Q151" s="666"/>
    </row>
    <row r="152" spans="1:17" ht="14.4" customHeight="1" x14ac:dyDescent="0.3">
      <c r="A152" s="661" t="s">
        <v>595</v>
      </c>
      <c r="B152" s="662" t="s">
        <v>6947</v>
      </c>
      <c r="C152" s="662" t="s">
        <v>6758</v>
      </c>
      <c r="D152" s="662" t="s">
        <v>7052</v>
      </c>
      <c r="E152" s="662" t="s">
        <v>7053</v>
      </c>
      <c r="F152" s="665">
        <v>22</v>
      </c>
      <c r="G152" s="665">
        <v>315597.7</v>
      </c>
      <c r="H152" s="665">
        <v>1</v>
      </c>
      <c r="I152" s="665">
        <v>14345.35</v>
      </c>
      <c r="J152" s="665">
        <v>22</v>
      </c>
      <c r="K152" s="665">
        <v>315597.7</v>
      </c>
      <c r="L152" s="665">
        <v>1</v>
      </c>
      <c r="M152" s="665">
        <v>14345.35</v>
      </c>
      <c r="N152" s="665">
        <v>25</v>
      </c>
      <c r="O152" s="665">
        <v>358633.75</v>
      </c>
      <c r="P152" s="678">
        <v>1.1363636363636362</v>
      </c>
      <c r="Q152" s="666">
        <v>14345.35</v>
      </c>
    </row>
    <row r="153" spans="1:17" ht="14.4" customHeight="1" x14ac:dyDescent="0.3">
      <c r="A153" s="661" t="s">
        <v>595</v>
      </c>
      <c r="B153" s="662" t="s">
        <v>6947</v>
      </c>
      <c r="C153" s="662" t="s">
        <v>6758</v>
      </c>
      <c r="D153" s="662" t="s">
        <v>7054</v>
      </c>
      <c r="E153" s="662" t="s">
        <v>7055</v>
      </c>
      <c r="F153" s="665">
        <v>9</v>
      </c>
      <c r="G153" s="665">
        <v>57060</v>
      </c>
      <c r="H153" s="665">
        <v>1</v>
      </c>
      <c r="I153" s="665">
        <v>6340</v>
      </c>
      <c r="J153" s="665">
        <v>7</v>
      </c>
      <c r="K153" s="665">
        <v>44380</v>
      </c>
      <c r="L153" s="665">
        <v>0.77777777777777779</v>
      </c>
      <c r="M153" s="665">
        <v>6340</v>
      </c>
      <c r="N153" s="665">
        <v>7</v>
      </c>
      <c r="O153" s="665">
        <v>44380</v>
      </c>
      <c r="P153" s="678">
        <v>0.77777777777777779</v>
      </c>
      <c r="Q153" s="666">
        <v>6340</v>
      </c>
    </row>
    <row r="154" spans="1:17" ht="14.4" customHeight="1" x14ac:dyDescent="0.3">
      <c r="A154" s="661" t="s">
        <v>595</v>
      </c>
      <c r="B154" s="662" t="s">
        <v>6947</v>
      </c>
      <c r="C154" s="662" t="s">
        <v>6758</v>
      </c>
      <c r="D154" s="662" t="s">
        <v>7056</v>
      </c>
      <c r="E154" s="662" t="s">
        <v>7057</v>
      </c>
      <c r="F154" s="665">
        <v>13</v>
      </c>
      <c r="G154" s="665">
        <v>56530.240000000005</v>
      </c>
      <c r="H154" s="665">
        <v>1</v>
      </c>
      <c r="I154" s="665">
        <v>4348.4800000000005</v>
      </c>
      <c r="J154" s="665">
        <v>10</v>
      </c>
      <c r="K154" s="665">
        <v>43484.799999999996</v>
      </c>
      <c r="L154" s="665">
        <v>0.76923076923076905</v>
      </c>
      <c r="M154" s="665">
        <v>4348.4799999999996</v>
      </c>
      <c r="N154" s="665">
        <v>4</v>
      </c>
      <c r="O154" s="665">
        <v>17393.919999999998</v>
      </c>
      <c r="P154" s="678">
        <v>0.30769230769230765</v>
      </c>
      <c r="Q154" s="666">
        <v>4348.4799999999996</v>
      </c>
    </row>
    <row r="155" spans="1:17" ht="14.4" customHeight="1" x14ac:dyDescent="0.3">
      <c r="A155" s="661" t="s">
        <v>595</v>
      </c>
      <c r="B155" s="662" t="s">
        <v>6947</v>
      </c>
      <c r="C155" s="662" t="s">
        <v>6758</v>
      </c>
      <c r="D155" s="662" t="s">
        <v>7058</v>
      </c>
      <c r="E155" s="662" t="s">
        <v>7059</v>
      </c>
      <c r="F155" s="665">
        <v>26</v>
      </c>
      <c r="G155" s="665">
        <v>141463.66</v>
      </c>
      <c r="H155" s="665">
        <v>1</v>
      </c>
      <c r="I155" s="665">
        <v>5440.91</v>
      </c>
      <c r="J155" s="665">
        <v>51</v>
      </c>
      <c r="K155" s="665">
        <v>255722.77000000002</v>
      </c>
      <c r="L155" s="665">
        <v>1.8076923076923077</v>
      </c>
      <c r="M155" s="665">
        <v>5014.1719607843143</v>
      </c>
      <c r="N155" s="665">
        <v>24</v>
      </c>
      <c r="O155" s="665">
        <v>130581.84</v>
      </c>
      <c r="P155" s="678">
        <v>0.92307692307692302</v>
      </c>
      <c r="Q155" s="666">
        <v>5440.91</v>
      </c>
    </row>
    <row r="156" spans="1:17" ht="14.4" customHeight="1" x14ac:dyDescent="0.3">
      <c r="A156" s="661" t="s">
        <v>595</v>
      </c>
      <c r="B156" s="662" t="s">
        <v>6947</v>
      </c>
      <c r="C156" s="662" t="s">
        <v>6758</v>
      </c>
      <c r="D156" s="662" t="s">
        <v>7060</v>
      </c>
      <c r="E156" s="662" t="s">
        <v>7061</v>
      </c>
      <c r="F156" s="665">
        <v>31</v>
      </c>
      <c r="G156" s="665">
        <v>211815.25</v>
      </c>
      <c r="H156" s="665">
        <v>1</v>
      </c>
      <c r="I156" s="665">
        <v>6832.75</v>
      </c>
      <c r="J156" s="665">
        <v>42</v>
      </c>
      <c r="K156" s="665">
        <v>286975.5</v>
      </c>
      <c r="L156" s="665">
        <v>1.3548387096774193</v>
      </c>
      <c r="M156" s="665">
        <v>6832.75</v>
      </c>
      <c r="N156" s="665">
        <v>32</v>
      </c>
      <c r="O156" s="665">
        <v>218648</v>
      </c>
      <c r="P156" s="678">
        <v>1.032258064516129</v>
      </c>
      <c r="Q156" s="666">
        <v>6832.75</v>
      </c>
    </row>
    <row r="157" spans="1:17" ht="14.4" customHeight="1" x14ac:dyDescent="0.3">
      <c r="A157" s="661" t="s">
        <v>595</v>
      </c>
      <c r="B157" s="662" t="s">
        <v>6947</v>
      </c>
      <c r="C157" s="662" t="s">
        <v>6758</v>
      </c>
      <c r="D157" s="662" t="s">
        <v>7062</v>
      </c>
      <c r="E157" s="662" t="s">
        <v>7063</v>
      </c>
      <c r="F157" s="665">
        <v>15</v>
      </c>
      <c r="G157" s="665">
        <v>76250.399999999994</v>
      </c>
      <c r="H157" s="665">
        <v>1</v>
      </c>
      <c r="I157" s="665">
        <v>5083.3599999999997</v>
      </c>
      <c r="J157" s="665">
        <v>10</v>
      </c>
      <c r="K157" s="665">
        <v>50833.599999999999</v>
      </c>
      <c r="L157" s="665">
        <v>0.66666666666666674</v>
      </c>
      <c r="M157" s="665">
        <v>5083.3599999999997</v>
      </c>
      <c r="N157" s="665">
        <v>26</v>
      </c>
      <c r="O157" s="665">
        <v>132167.35999999999</v>
      </c>
      <c r="P157" s="678">
        <v>1.7333333333333334</v>
      </c>
      <c r="Q157" s="666">
        <v>5083.3599999999997</v>
      </c>
    </row>
    <row r="158" spans="1:17" ht="14.4" customHeight="1" x14ac:dyDescent="0.3">
      <c r="A158" s="661" t="s">
        <v>595</v>
      </c>
      <c r="B158" s="662" t="s">
        <v>6947</v>
      </c>
      <c r="C158" s="662" t="s">
        <v>6758</v>
      </c>
      <c r="D158" s="662" t="s">
        <v>7064</v>
      </c>
      <c r="E158" s="662" t="s">
        <v>7065</v>
      </c>
      <c r="F158" s="665">
        <v>22</v>
      </c>
      <c r="G158" s="665">
        <v>144552.10000000003</v>
      </c>
      <c r="H158" s="665">
        <v>1</v>
      </c>
      <c r="I158" s="665">
        <v>6570.550000000002</v>
      </c>
      <c r="J158" s="665">
        <v>37</v>
      </c>
      <c r="K158" s="665">
        <v>243110.35</v>
      </c>
      <c r="L158" s="665">
        <v>1.6818181818181814</v>
      </c>
      <c r="M158" s="665">
        <v>6570.55</v>
      </c>
      <c r="N158" s="665">
        <v>40</v>
      </c>
      <c r="O158" s="665">
        <v>262822</v>
      </c>
      <c r="P158" s="678">
        <v>1.8181818181818177</v>
      </c>
      <c r="Q158" s="666">
        <v>6570.55</v>
      </c>
    </row>
    <row r="159" spans="1:17" ht="14.4" customHeight="1" x14ac:dyDescent="0.3">
      <c r="A159" s="661" t="s">
        <v>595</v>
      </c>
      <c r="B159" s="662" t="s">
        <v>6947</v>
      </c>
      <c r="C159" s="662" t="s">
        <v>6758</v>
      </c>
      <c r="D159" s="662" t="s">
        <v>7066</v>
      </c>
      <c r="E159" s="662" t="s">
        <v>7067</v>
      </c>
      <c r="F159" s="665">
        <v>4</v>
      </c>
      <c r="G159" s="665">
        <v>52328.08</v>
      </c>
      <c r="H159" s="665">
        <v>1</v>
      </c>
      <c r="I159" s="665">
        <v>13082.02</v>
      </c>
      <c r="J159" s="665">
        <v>5</v>
      </c>
      <c r="K159" s="665">
        <v>65410.1</v>
      </c>
      <c r="L159" s="665">
        <v>1.25</v>
      </c>
      <c r="M159" s="665">
        <v>13082.02</v>
      </c>
      <c r="N159" s="665">
        <v>2</v>
      </c>
      <c r="O159" s="665">
        <v>26164.04</v>
      </c>
      <c r="P159" s="678">
        <v>0.5</v>
      </c>
      <c r="Q159" s="666">
        <v>13082.02</v>
      </c>
    </row>
    <row r="160" spans="1:17" ht="14.4" customHeight="1" x14ac:dyDescent="0.3">
      <c r="A160" s="661" t="s">
        <v>595</v>
      </c>
      <c r="B160" s="662" t="s">
        <v>6947</v>
      </c>
      <c r="C160" s="662" t="s">
        <v>6758</v>
      </c>
      <c r="D160" s="662" t="s">
        <v>7068</v>
      </c>
      <c r="E160" s="662" t="s">
        <v>7069</v>
      </c>
      <c r="F160" s="665">
        <v>1</v>
      </c>
      <c r="G160" s="665">
        <v>4452.0600000000004</v>
      </c>
      <c r="H160" s="665">
        <v>1</v>
      </c>
      <c r="I160" s="665">
        <v>4452.0600000000004</v>
      </c>
      <c r="J160" s="665"/>
      <c r="K160" s="665"/>
      <c r="L160" s="665"/>
      <c r="M160" s="665"/>
      <c r="N160" s="665"/>
      <c r="O160" s="665"/>
      <c r="P160" s="678"/>
      <c r="Q160" s="666"/>
    </row>
    <row r="161" spans="1:17" ht="14.4" customHeight="1" x14ac:dyDescent="0.3">
      <c r="A161" s="661" t="s">
        <v>595</v>
      </c>
      <c r="B161" s="662" t="s">
        <v>6947</v>
      </c>
      <c r="C161" s="662" t="s">
        <v>6758</v>
      </c>
      <c r="D161" s="662" t="s">
        <v>7070</v>
      </c>
      <c r="E161" s="662" t="s">
        <v>7071</v>
      </c>
      <c r="F161" s="665">
        <v>1</v>
      </c>
      <c r="G161" s="665">
        <v>3171</v>
      </c>
      <c r="H161" s="665">
        <v>1</v>
      </c>
      <c r="I161" s="665">
        <v>3171</v>
      </c>
      <c r="J161" s="665"/>
      <c r="K161" s="665"/>
      <c r="L161" s="665"/>
      <c r="M161" s="665"/>
      <c r="N161" s="665"/>
      <c r="O161" s="665"/>
      <c r="P161" s="678"/>
      <c r="Q161" s="666"/>
    </row>
    <row r="162" spans="1:17" ht="14.4" customHeight="1" x14ac:dyDescent="0.3">
      <c r="A162" s="661" t="s">
        <v>595</v>
      </c>
      <c r="B162" s="662" t="s">
        <v>6947</v>
      </c>
      <c r="C162" s="662" t="s">
        <v>6758</v>
      </c>
      <c r="D162" s="662" t="s">
        <v>7072</v>
      </c>
      <c r="E162" s="662" t="s">
        <v>7073</v>
      </c>
      <c r="F162" s="665"/>
      <c r="G162" s="665"/>
      <c r="H162" s="665"/>
      <c r="I162" s="665"/>
      <c r="J162" s="665"/>
      <c r="K162" s="665"/>
      <c r="L162" s="665"/>
      <c r="M162" s="665"/>
      <c r="N162" s="665">
        <v>1</v>
      </c>
      <c r="O162" s="665">
        <v>1732.8</v>
      </c>
      <c r="P162" s="678"/>
      <c r="Q162" s="666">
        <v>1732.8</v>
      </c>
    </row>
    <row r="163" spans="1:17" ht="14.4" customHeight="1" x14ac:dyDescent="0.3">
      <c r="A163" s="661" t="s">
        <v>595</v>
      </c>
      <c r="B163" s="662" t="s">
        <v>6947</v>
      </c>
      <c r="C163" s="662" t="s">
        <v>6758</v>
      </c>
      <c r="D163" s="662" t="s">
        <v>7074</v>
      </c>
      <c r="E163" s="662" t="s">
        <v>7075</v>
      </c>
      <c r="F163" s="665"/>
      <c r="G163" s="665"/>
      <c r="H163" s="665"/>
      <c r="I163" s="665"/>
      <c r="J163" s="665">
        <v>3</v>
      </c>
      <c r="K163" s="665">
        <v>13761.449999999999</v>
      </c>
      <c r="L163" s="665"/>
      <c r="M163" s="665">
        <v>4587.1499999999996</v>
      </c>
      <c r="N163" s="665">
        <v>7</v>
      </c>
      <c r="O163" s="665">
        <v>32110.050000000003</v>
      </c>
      <c r="P163" s="678"/>
      <c r="Q163" s="666">
        <v>4587.1500000000005</v>
      </c>
    </row>
    <row r="164" spans="1:17" ht="14.4" customHeight="1" x14ac:dyDescent="0.3">
      <c r="A164" s="661" t="s">
        <v>595</v>
      </c>
      <c r="B164" s="662" t="s">
        <v>6947</v>
      </c>
      <c r="C164" s="662" t="s">
        <v>6758</v>
      </c>
      <c r="D164" s="662" t="s">
        <v>7076</v>
      </c>
      <c r="E164" s="662" t="s">
        <v>7077</v>
      </c>
      <c r="F164" s="665">
        <v>23</v>
      </c>
      <c r="G164" s="665">
        <v>111196.72</v>
      </c>
      <c r="H164" s="665">
        <v>1</v>
      </c>
      <c r="I164" s="665">
        <v>4834.6400000000003</v>
      </c>
      <c r="J164" s="665">
        <v>25</v>
      </c>
      <c r="K164" s="665">
        <v>120866</v>
      </c>
      <c r="L164" s="665">
        <v>1.0869565217391304</v>
      </c>
      <c r="M164" s="665">
        <v>4834.6400000000003</v>
      </c>
      <c r="N164" s="665">
        <v>12</v>
      </c>
      <c r="O164" s="665">
        <v>58015.68</v>
      </c>
      <c r="P164" s="678">
        <v>0.52173913043478259</v>
      </c>
      <c r="Q164" s="666">
        <v>4834.6400000000003</v>
      </c>
    </row>
    <row r="165" spans="1:17" ht="14.4" customHeight="1" x14ac:dyDescent="0.3">
      <c r="A165" s="661" t="s">
        <v>595</v>
      </c>
      <c r="B165" s="662" t="s">
        <v>6947</v>
      </c>
      <c r="C165" s="662" t="s">
        <v>6758</v>
      </c>
      <c r="D165" s="662" t="s">
        <v>7078</v>
      </c>
      <c r="E165" s="662" t="s">
        <v>7079</v>
      </c>
      <c r="F165" s="665">
        <v>6</v>
      </c>
      <c r="G165" s="665">
        <v>30493.32</v>
      </c>
      <c r="H165" s="665">
        <v>1</v>
      </c>
      <c r="I165" s="665">
        <v>5082.22</v>
      </c>
      <c r="J165" s="665">
        <v>14</v>
      </c>
      <c r="K165" s="665">
        <v>71151.08</v>
      </c>
      <c r="L165" s="665">
        <v>2.3333333333333335</v>
      </c>
      <c r="M165" s="665">
        <v>5082.22</v>
      </c>
      <c r="N165" s="665">
        <v>5</v>
      </c>
      <c r="O165" s="665">
        <v>25411.100000000002</v>
      </c>
      <c r="P165" s="678">
        <v>0.83333333333333337</v>
      </c>
      <c r="Q165" s="666">
        <v>5082.22</v>
      </c>
    </row>
    <row r="166" spans="1:17" ht="14.4" customHeight="1" x14ac:dyDescent="0.3">
      <c r="A166" s="661" t="s">
        <v>595</v>
      </c>
      <c r="B166" s="662" t="s">
        <v>6947</v>
      </c>
      <c r="C166" s="662" t="s">
        <v>6758</v>
      </c>
      <c r="D166" s="662" t="s">
        <v>7080</v>
      </c>
      <c r="E166" s="662" t="s">
        <v>7081</v>
      </c>
      <c r="F166" s="665">
        <v>3</v>
      </c>
      <c r="G166" s="665">
        <v>2367.87</v>
      </c>
      <c r="H166" s="665">
        <v>1</v>
      </c>
      <c r="I166" s="665">
        <v>789.29</v>
      </c>
      <c r="J166" s="665">
        <v>4</v>
      </c>
      <c r="K166" s="665">
        <v>3157.16</v>
      </c>
      <c r="L166" s="665">
        <v>1.3333333333333333</v>
      </c>
      <c r="M166" s="665">
        <v>789.29</v>
      </c>
      <c r="N166" s="665"/>
      <c r="O166" s="665"/>
      <c r="P166" s="678"/>
      <c r="Q166" s="666"/>
    </row>
    <row r="167" spans="1:17" ht="14.4" customHeight="1" x14ac:dyDescent="0.3">
      <c r="A167" s="661" t="s">
        <v>595</v>
      </c>
      <c r="B167" s="662" t="s">
        <v>6947</v>
      </c>
      <c r="C167" s="662" t="s">
        <v>6758</v>
      </c>
      <c r="D167" s="662" t="s">
        <v>7082</v>
      </c>
      <c r="E167" s="662" t="s">
        <v>7083</v>
      </c>
      <c r="F167" s="665"/>
      <c r="G167" s="665"/>
      <c r="H167" s="665"/>
      <c r="I167" s="665"/>
      <c r="J167" s="665"/>
      <c r="K167" s="665"/>
      <c r="L167" s="665"/>
      <c r="M167" s="665"/>
      <c r="N167" s="665">
        <v>7</v>
      </c>
      <c r="O167" s="665">
        <v>54666.640000000014</v>
      </c>
      <c r="P167" s="678"/>
      <c r="Q167" s="666">
        <v>7809.5200000000023</v>
      </c>
    </row>
    <row r="168" spans="1:17" ht="14.4" customHeight="1" x14ac:dyDescent="0.3">
      <c r="A168" s="661" t="s">
        <v>595</v>
      </c>
      <c r="B168" s="662" t="s">
        <v>6947</v>
      </c>
      <c r="C168" s="662" t="s">
        <v>6758</v>
      </c>
      <c r="D168" s="662" t="s">
        <v>7084</v>
      </c>
      <c r="E168" s="662" t="s">
        <v>7085</v>
      </c>
      <c r="F168" s="665"/>
      <c r="G168" s="665"/>
      <c r="H168" s="665"/>
      <c r="I168" s="665"/>
      <c r="J168" s="665"/>
      <c r="K168" s="665"/>
      <c r="L168" s="665"/>
      <c r="M168" s="665"/>
      <c r="N168" s="665">
        <v>2</v>
      </c>
      <c r="O168" s="665">
        <v>11404.36</v>
      </c>
      <c r="P168" s="678"/>
      <c r="Q168" s="666">
        <v>5702.18</v>
      </c>
    </row>
    <row r="169" spans="1:17" ht="14.4" customHeight="1" x14ac:dyDescent="0.3">
      <c r="A169" s="661" t="s">
        <v>595</v>
      </c>
      <c r="B169" s="662" t="s">
        <v>6947</v>
      </c>
      <c r="C169" s="662" t="s">
        <v>6758</v>
      </c>
      <c r="D169" s="662" t="s">
        <v>7086</v>
      </c>
      <c r="E169" s="662" t="s">
        <v>7087</v>
      </c>
      <c r="F169" s="665">
        <v>62</v>
      </c>
      <c r="G169" s="665">
        <v>161420.1</v>
      </c>
      <c r="H169" s="665">
        <v>1</v>
      </c>
      <c r="I169" s="665">
        <v>2603.5500000000002</v>
      </c>
      <c r="J169" s="665">
        <v>70</v>
      </c>
      <c r="K169" s="665">
        <v>182248.5</v>
      </c>
      <c r="L169" s="665">
        <v>1.129032258064516</v>
      </c>
      <c r="M169" s="665">
        <v>2603.5500000000002</v>
      </c>
      <c r="N169" s="665">
        <v>51</v>
      </c>
      <c r="O169" s="665">
        <v>132781.04999999999</v>
      </c>
      <c r="P169" s="678">
        <v>0.82258064516129026</v>
      </c>
      <c r="Q169" s="666">
        <v>2603.5499999999997</v>
      </c>
    </row>
    <row r="170" spans="1:17" ht="14.4" customHeight="1" x14ac:dyDescent="0.3">
      <c r="A170" s="661" t="s">
        <v>595</v>
      </c>
      <c r="B170" s="662" t="s">
        <v>6947</v>
      </c>
      <c r="C170" s="662" t="s">
        <v>6758</v>
      </c>
      <c r="D170" s="662" t="s">
        <v>7088</v>
      </c>
      <c r="E170" s="662" t="s">
        <v>7087</v>
      </c>
      <c r="F170" s="665">
        <v>17</v>
      </c>
      <c r="G170" s="665">
        <v>141824.53999999998</v>
      </c>
      <c r="H170" s="665">
        <v>1</v>
      </c>
      <c r="I170" s="665">
        <v>8342.619999999999</v>
      </c>
      <c r="J170" s="665">
        <v>20</v>
      </c>
      <c r="K170" s="665">
        <v>166852.39999999997</v>
      </c>
      <c r="L170" s="665">
        <v>1.1764705882352939</v>
      </c>
      <c r="M170" s="665">
        <v>8342.619999999999</v>
      </c>
      <c r="N170" s="665">
        <v>14</v>
      </c>
      <c r="O170" s="665">
        <v>116796.68000000001</v>
      </c>
      <c r="P170" s="678">
        <v>0.82352941176470607</v>
      </c>
      <c r="Q170" s="666">
        <v>8342.6200000000008</v>
      </c>
    </row>
    <row r="171" spans="1:17" ht="14.4" customHeight="1" x14ac:dyDescent="0.3">
      <c r="A171" s="661" t="s">
        <v>595</v>
      </c>
      <c r="B171" s="662" t="s">
        <v>6947</v>
      </c>
      <c r="C171" s="662" t="s">
        <v>6758</v>
      </c>
      <c r="D171" s="662" t="s">
        <v>7089</v>
      </c>
      <c r="E171" s="662" t="s">
        <v>7090</v>
      </c>
      <c r="F171" s="665"/>
      <c r="G171" s="665"/>
      <c r="H171" s="665"/>
      <c r="I171" s="665"/>
      <c r="J171" s="665"/>
      <c r="K171" s="665"/>
      <c r="L171" s="665"/>
      <c r="M171" s="665"/>
      <c r="N171" s="665">
        <v>73</v>
      </c>
      <c r="O171" s="665">
        <v>119602.47</v>
      </c>
      <c r="P171" s="678"/>
      <c r="Q171" s="666">
        <v>1638.39</v>
      </c>
    </row>
    <row r="172" spans="1:17" ht="14.4" customHeight="1" x14ac:dyDescent="0.3">
      <c r="A172" s="661" t="s">
        <v>595</v>
      </c>
      <c r="B172" s="662" t="s">
        <v>6947</v>
      </c>
      <c r="C172" s="662" t="s">
        <v>6758</v>
      </c>
      <c r="D172" s="662" t="s">
        <v>7091</v>
      </c>
      <c r="E172" s="662" t="s">
        <v>7092</v>
      </c>
      <c r="F172" s="665"/>
      <c r="G172" s="665"/>
      <c r="H172" s="665"/>
      <c r="I172" s="665"/>
      <c r="J172" s="665"/>
      <c r="K172" s="665"/>
      <c r="L172" s="665"/>
      <c r="M172" s="665"/>
      <c r="N172" s="665">
        <v>1</v>
      </c>
      <c r="O172" s="665">
        <v>28950</v>
      </c>
      <c r="P172" s="678"/>
      <c r="Q172" s="666">
        <v>28950</v>
      </c>
    </row>
    <row r="173" spans="1:17" ht="14.4" customHeight="1" x14ac:dyDescent="0.3">
      <c r="A173" s="661" t="s">
        <v>595</v>
      </c>
      <c r="B173" s="662" t="s">
        <v>6947</v>
      </c>
      <c r="C173" s="662" t="s">
        <v>6758</v>
      </c>
      <c r="D173" s="662" t="s">
        <v>7093</v>
      </c>
      <c r="E173" s="662" t="s">
        <v>7092</v>
      </c>
      <c r="F173" s="665">
        <v>1</v>
      </c>
      <c r="G173" s="665">
        <v>28950</v>
      </c>
      <c r="H173" s="665">
        <v>1</v>
      </c>
      <c r="I173" s="665">
        <v>28950</v>
      </c>
      <c r="J173" s="665"/>
      <c r="K173" s="665"/>
      <c r="L173" s="665"/>
      <c r="M173" s="665"/>
      <c r="N173" s="665">
        <v>2</v>
      </c>
      <c r="O173" s="665">
        <v>57900</v>
      </c>
      <c r="P173" s="678">
        <v>2</v>
      </c>
      <c r="Q173" s="666">
        <v>28950</v>
      </c>
    </row>
    <row r="174" spans="1:17" ht="14.4" customHeight="1" x14ac:dyDescent="0.3">
      <c r="A174" s="661" t="s">
        <v>595</v>
      </c>
      <c r="B174" s="662" t="s">
        <v>6947</v>
      </c>
      <c r="C174" s="662" t="s">
        <v>6758</v>
      </c>
      <c r="D174" s="662" t="s">
        <v>7094</v>
      </c>
      <c r="E174" s="662" t="s">
        <v>7095</v>
      </c>
      <c r="F174" s="665"/>
      <c r="G174" s="665"/>
      <c r="H174" s="665"/>
      <c r="I174" s="665"/>
      <c r="J174" s="665"/>
      <c r="K174" s="665"/>
      <c r="L174" s="665"/>
      <c r="M174" s="665"/>
      <c r="N174" s="665">
        <v>1</v>
      </c>
      <c r="O174" s="665">
        <v>30673</v>
      </c>
      <c r="P174" s="678"/>
      <c r="Q174" s="666">
        <v>30673</v>
      </c>
    </row>
    <row r="175" spans="1:17" ht="14.4" customHeight="1" x14ac:dyDescent="0.3">
      <c r="A175" s="661" t="s">
        <v>595</v>
      </c>
      <c r="B175" s="662" t="s">
        <v>6947</v>
      </c>
      <c r="C175" s="662" t="s">
        <v>6758</v>
      </c>
      <c r="D175" s="662" t="s">
        <v>7096</v>
      </c>
      <c r="E175" s="662" t="s">
        <v>7097</v>
      </c>
      <c r="F175" s="665">
        <v>3</v>
      </c>
      <c r="G175" s="665">
        <v>13478.07</v>
      </c>
      <c r="H175" s="665">
        <v>1</v>
      </c>
      <c r="I175" s="665">
        <v>4492.6899999999996</v>
      </c>
      <c r="J175" s="665"/>
      <c r="K175" s="665"/>
      <c r="L175" s="665"/>
      <c r="M175" s="665"/>
      <c r="N175" s="665"/>
      <c r="O175" s="665"/>
      <c r="P175" s="678"/>
      <c r="Q175" s="666"/>
    </row>
    <row r="176" spans="1:17" ht="14.4" customHeight="1" x14ac:dyDescent="0.3">
      <c r="A176" s="661" t="s">
        <v>595</v>
      </c>
      <c r="B176" s="662" t="s">
        <v>6947</v>
      </c>
      <c r="C176" s="662" t="s">
        <v>6758</v>
      </c>
      <c r="D176" s="662" t="s">
        <v>7098</v>
      </c>
      <c r="E176" s="662" t="s">
        <v>7099</v>
      </c>
      <c r="F176" s="665">
        <v>533</v>
      </c>
      <c r="G176" s="665">
        <v>43706</v>
      </c>
      <c r="H176" s="665">
        <v>1</v>
      </c>
      <c r="I176" s="665">
        <v>82</v>
      </c>
      <c r="J176" s="665"/>
      <c r="K176" s="665"/>
      <c r="L176" s="665"/>
      <c r="M176" s="665"/>
      <c r="N176" s="665">
        <v>278</v>
      </c>
      <c r="O176" s="665">
        <v>22796</v>
      </c>
      <c r="P176" s="678">
        <v>0.52157598499061919</v>
      </c>
      <c r="Q176" s="666">
        <v>82</v>
      </c>
    </row>
    <row r="177" spans="1:17" ht="14.4" customHeight="1" x14ac:dyDescent="0.3">
      <c r="A177" s="661" t="s">
        <v>595</v>
      </c>
      <c r="B177" s="662" t="s">
        <v>6947</v>
      </c>
      <c r="C177" s="662" t="s">
        <v>6758</v>
      </c>
      <c r="D177" s="662" t="s">
        <v>7100</v>
      </c>
      <c r="E177" s="662" t="s">
        <v>7101</v>
      </c>
      <c r="F177" s="665"/>
      <c r="G177" s="665"/>
      <c r="H177" s="665"/>
      <c r="I177" s="665"/>
      <c r="J177" s="665"/>
      <c r="K177" s="665"/>
      <c r="L177" s="665"/>
      <c r="M177" s="665"/>
      <c r="N177" s="665">
        <v>1</v>
      </c>
      <c r="O177" s="665">
        <v>223.85</v>
      </c>
      <c r="P177" s="678"/>
      <c r="Q177" s="666">
        <v>223.85</v>
      </c>
    </row>
    <row r="178" spans="1:17" ht="14.4" customHeight="1" x14ac:dyDescent="0.3">
      <c r="A178" s="661" t="s">
        <v>595</v>
      </c>
      <c r="B178" s="662" t="s">
        <v>6947</v>
      </c>
      <c r="C178" s="662" t="s">
        <v>6758</v>
      </c>
      <c r="D178" s="662" t="s">
        <v>7102</v>
      </c>
      <c r="E178" s="662" t="s">
        <v>7103</v>
      </c>
      <c r="F178" s="665">
        <v>9</v>
      </c>
      <c r="G178" s="665">
        <v>84383.819999999978</v>
      </c>
      <c r="H178" s="665">
        <v>1</v>
      </c>
      <c r="I178" s="665">
        <v>9375.9799999999977</v>
      </c>
      <c r="J178" s="665">
        <v>32</v>
      </c>
      <c r="K178" s="665">
        <v>300031.35999999999</v>
      </c>
      <c r="L178" s="665">
        <v>3.5555555555555562</v>
      </c>
      <c r="M178" s="665">
        <v>9375.98</v>
      </c>
      <c r="N178" s="665">
        <v>21</v>
      </c>
      <c r="O178" s="665">
        <v>196895.58000000002</v>
      </c>
      <c r="P178" s="678">
        <v>2.3333333333333339</v>
      </c>
      <c r="Q178" s="666">
        <v>9375.9800000000014</v>
      </c>
    </row>
    <row r="179" spans="1:17" ht="14.4" customHeight="1" x14ac:dyDescent="0.3">
      <c r="A179" s="661" t="s">
        <v>595</v>
      </c>
      <c r="B179" s="662" t="s">
        <v>6947</v>
      </c>
      <c r="C179" s="662" t="s">
        <v>6758</v>
      </c>
      <c r="D179" s="662" t="s">
        <v>7104</v>
      </c>
      <c r="E179" s="662" t="s">
        <v>7105</v>
      </c>
      <c r="F179" s="665">
        <v>18</v>
      </c>
      <c r="G179" s="665">
        <v>118747.44000000002</v>
      </c>
      <c r="H179" s="665">
        <v>1</v>
      </c>
      <c r="I179" s="665">
        <v>6597.0800000000008</v>
      </c>
      <c r="J179" s="665">
        <v>86</v>
      </c>
      <c r="K179" s="665">
        <v>567348.88</v>
      </c>
      <c r="L179" s="665">
        <v>4.7777777777777768</v>
      </c>
      <c r="M179" s="665">
        <v>6597.08</v>
      </c>
      <c r="N179" s="665">
        <v>36</v>
      </c>
      <c r="O179" s="665">
        <v>237494.87999999998</v>
      </c>
      <c r="P179" s="678">
        <v>1.9999999999999996</v>
      </c>
      <c r="Q179" s="666">
        <v>6597.079999999999</v>
      </c>
    </row>
    <row r="180" spans="1:17" ht="14.4" customHeight="1" x14ac:dyDescent="0.3">
      <c r="A180" s="661" t="s">
        <v>595</v>
      </c>
      <c r="B180" s="662" t="s">
        <v>6947</v>
      </c>
      <c r="C180" s="662" t="s">
        <v>6758</v>
      </c>
      <c r="D180" s="662" t="s">
        <v>7106</v>
      </c>
      <c r="E180" s="662" t="s">
        <v>7107</v>
      </c>
      <c r="F180" s="665"/>
      <c r="G180" s="665"/>
      <c r="H180" s="665"/>
      <c r="I180" s="665"/>
      <c r="J180" s="665"/>
      <c r="K180" s="665"/>
      <c r="L180" s="665"/>
      <c r="M180" s="665"/>
      <c r="N180" s="665">
        <v>1</v>
      </c>
      <c r="O180" s="665">
        <v>3537.32</v>
      </c>
      <c r="P180" s="678"/>
      <c r="Q180" s="666">
        <v>3537.32</v>
      </c>
    </row>
    <row r="181" spans="1:17" ht="14.4" customHeight="1" x14ac:dyDescent="0.3">
      <c r="A181" s="661" t="s">
        <v>595</v>
      </c>
      <c r="B181" s="662" t="s">
        <v>6947</v>
      </c>
      <c r="C181" s="662" t="s">
        <v>6758</v>
      </c>
      <c r="D181" s="662" t="s">
        <v>7108</v>
      </c>
      <c r="E181" s="662" t="s">
        <v>7109</v>
      </c>
      <c r="F181" s="665"/>
      <c r="G181" s="665"/>
      <c r="H181" s="665"/>
      <c r="I181" s="665"/>
      <c r="J181" s="665"/>
      <c r="K181" s="665"/>
      <c r="L181" s="665"/>
      <c r="M181" s="665"/>
      <c r="N181" s="665">
        <v>1</v>
      </c>
      <c r="O181" s="665">
        <v>408.74</v>
      </c>
      <c r="P181" s="678"/>
      <c r="Q181" s="666">
        <v>408.74</v>
      </c>
    </row>
    <row r="182" spans="1:17" ht="14.4" customHeight="1" x14ac:dyDescent="0.3">
      <c r="A182" s="661" t="s">
        <v>595</v>
      </c>
      <c r="B182" s="662" t="s">
        <v>6947</v>
      </c>
      <c r="C182" s="662" t="s">
        <v>6758</v>
      </c>
      <c r="D182" s="662" t="s">
        <v>7110</v>
      </c>
      <c r="E182" s="662" t="s">
        <v>7111</v>
      </c>
      <c r="F182" s="665"/>
      <c r="G182" s="665"/>
      <c r="H182" s="665"/>
      <c r="I182" s="665"/>
      <c r="J182" s="665">
        <v>2</v>
      </c>
      <c r="K182" s="665">
        <v>404.8</v>
      </c>
      <c r="L182" s="665"/>
      <c r="M182" s="665">
        <v>202.4</v>
      </c>
      <c r="N182" s="665">
        <v>4</v>
      </c>
      <c r="O182" s="665">
        <v>809.6</v>
      </c>
      <c r="P182" s="678"/>
      <c r="Q182" s="666">
        <v>202.4</v>
      </c>
    </row>
    <row r="183" spans="1:17" ht="14.4" customHeight="1" x14ac:dyDescent="0.3">
      <c r="A183" s="661" t="s">
        <v>595</v>
      </c>
      <c r="B183" s="662" t="s">
        <v>6947</v>
      </c>
      <c r="C183" s="662" t="s">
        <v>6758</v>
      </c>
      <c r="D183" s="662" t="s">
        <v>7112</v>
      </c>
      <c r="E183" s="662" t="s">
        <v>7113</v>
      </c>
      <c r="F183" s="665">
        <v>3</v>
      </c>
      <c r="G183" s="665">
        <v>500.55</v>
      </c>
      <c r="H183" s="665">
        <v>1</v>
      </c>
      <c r="I183" s="665">
        <v>166.85</v>
      </c>
      <c r="J183" s="665"/>
      <c r="K183" s="665"/>
      <c r="L183" s="665"/>
      <c r="M183" s="665"/>
      <c r="N183" s="665"/>
      <c r="O183" s="665"/>
      <c r="P183" s="678"/>
      <c r="Q183" s="666"/>
    </row>
    <row r="184" spans="1:17" ht="14.4" customHeight="1" x14ac:dyDescent="0.3">
      <c r="A184" s="661" t="s">
        <v>595</v>
      </c>
      <c r="B184" s="662" t="s">
        <v>6947</v>
      </c>
      <c r="C184" s="662" t="s">
        <v>6758</v>
      </c>
      <c r="D184" s="662" t="s">
        <v>7114</v>
      </c>
      <c r="E184" s="662" t="s">
        <v>7115</v>
      </c>
      <c r="F184" s="665">
        <v>5</v>
      </c>
      <c r="G184" s="665">
        <v>1207.3499999999999</v>
      </c>
      <c r="H184" s="665">
        <v>1</v>
      </c>
      <c r="I184" s="665">
        <v>241.46999999999997</v>
      </c>
      <c r="J184" s="665"/>
      <c r="K184" s="665"/>
      <c r="L184" s="665"/>
      <c r="M184" s="665"/>
      <c r="N184" s="665"/>
      <c r="O184" s="665"/>
      <c r="P184" s="678"/>
      <c r="Q184" s="666"/>
    </row>
    <row r="185" spans="1:17" ht="14.4" customHeight="1" x14ac:dyDescent="0.3">
      <c r="A185" s="661" t="s">
        <v>595</v>
      </c>
      <c r="B185" s="662" t="s">
        <v>6947</v>
      </c>
      <c r="C185" s="662" t="s">
        <v>6758</v>
      </c>
      <c r="D185" s="662" t="s">
        <v>7116</v>
      </c>
      <c r="E185" s="662" t="s">
        <v>7117</v>
      </c>
      <c r="F185" s="665">
        <v>1</v>
      </c>
      <c r="G185" s="665">
        <v>7099.51</v>
      </c>
      <c r="H185" s="665">
        <v>1</v>
      </c>
      <c r="I185" s="665">
        <v>7099.51</v>
      </c>
      <c r="J185" s="665">
        <v>3</v>
      </c>
      <c r="K185" s="665">
        <v>21298.53</v>
      </c>
      <c r="L185" s="665">
        <v>2.9999999999999996</v>
      </c>
      <c r="M185" s="665">
        <v>7099.5099999999993</v>
      </c>
      <c r="N185" s="665">
        <v>15</v>
      </c>
      <c r="O185" s="665">
        <v>106492.65</v>
      </c>
      <c r="P185" s="678">
        <v>14.999999999999998</v>
      </c>
      <c r="Q185" s="666">
        <v>7099.5099999999993</v>
      </c>
    </row>
    <row r="186" spans="1:17" ht="14.4" customHeight="1" x14ac:dyDescent="0.3">
      <c r="A186" s="661" t="s">
        <v>595</v>
      </c>
      <c r="B186" s="662" t="s">
        <v>6947</v>
      </c>
      <c r="C186" s="662" t="s">
        <v>6758</v>
      </c>
      <c r="D186" s="662" t="s">
        <v>7118</v>
      </c>
      <c r="E186" s="662" t="s">
        <v>7119</v>
      </c>
      <c r="F186" s="665">
        <v>24</v>
      </c>
      <c r="G186" s="665">
        <v>109440</v>
      </c>
      <c r="H186" s="665">
        <v>1</v>
      </c>
      <c r="I186" s="665">
        <v>4560</v>
      </c>
      <c r="J186" s="665">
        <v>53</v>
      </c>
      <c r="K186" s="665">
        <v>241680</v>
      </c>
      <c r="L186" s="665">
        <v>2.2083333333333335</v>
      </c>
      <c r="M186" s="665">
        <v>4560</v>
      </c>
      <c r="N186" s="665">
        <v>61</v>
      </c>
      <c r="O186" s="665">
        <v>278160</v>
      </c>
      <c r="P186" s="678">
        <v>2.5416666666666665</v>
      </c>
      <c r="Q186" s="666">
        <v>4560</v>
      </c>
    </row>
    <row r="187" spans="1:17" ht="14.4" customHeight="1" x14ac:dyDescent="0.3">
      <c r="A187" s="661" t="s">
        <v>595</v>
      </c>
      <c r="B187" s="662" t="s">
        <v>6947</v>
      </c>
      <c r="C187" s="662" t="s">
        <v>6758</v>
      </c>
      <c r="D187" s="662" t="s">
        <v>7120</v>
      </c>
      <c r="E187" s="662" t="s">
        <v>7087</v>
      </c>
      <c r="F187" s="665">
        <v>21</v>
      </c>
      <c r="G187" s="665">
        <v>86138.22</v>
      </c>
      <c r="H187" s="665">
        <v>1</v>
      </c>
      <c r="I187" s="665">
        <v>4101.82</v>
      </c>
      <c r="J187" s="665">
        <v>11</v>
      </c>
      <c r="K187" s="665">
        <v>45120.02</v>
      </c>
      <c r="L187" s="665">
        <v>0.52380952380952372</v>
      </c>
      <c r="M187" s="665">
        <v>4101.82</v>
      </c>
      <c r="N187" s="665">
        <v>16</v>
      </c>
      <c r="O187" s="665">
        <v>65629.119999999995</v>
      </c>
      <c r="P187" s="678">
        <v>0.76190476190476186</v>
      </c>
      <c r="Q187" s="666">
        <v>4101.82</v>
      </c>
    </row>
    <row r="188" spans="1:17" ht="14.4" customHeight="1" x14ac:dyDescent="0.3">
      <c r="A188" s="661" t="s">
        <v>595</v>
      </c>
      <c r="B188" s="662" t="s">
        <v>6947</v>
      </c>
      <c r="C188" s="662" t="s">
        <v>6758</v>
      </c>
      <c r="D188" s="662" t="s">
        <v>7121</v>
      </c>
      <c r="E188" s="662" t="s">
        <v>7122</v>
      </c>
      <c r="F188" s="665">
        <v>37</v>
      </c>
      <c r="G188" s="665">
        <v>374596.87999999995</v>
      </c>
      <c r="H188" s="665">
        <v>1</v>
      </c>
      <c r="I188" s="665">
        <v>10124.239999999998</v>
      </c>
      <c r="J188" s="665">
        <v>52</v>
      </c>
      <c r="K188" s="665">
        <v>526460.47999999986</v>
      </c>
      <c r="L188" s="665">
        <v>1.4054054054054053</v>
      </c>
      <c r="M188" s="665">
        <v>10124.239999999998</v>
      </c>
      <c r="N188" s="665">
        <v>52</v>
      </c>
      <c r="O188" s="665">
        <v>526460.48</v>
      </c>
      <c r="P188" s="678">
        <v>1.4054054054054055</v>
      </c>
      <c r="Q188" s="666">
        <v>10124.24</v>
      </c>
    </row>
    <row r="189" spans="1:17" ht="14.4" customHeight="1" x14ac:dyDescent="0.3">
      <c r="A189" s="661" t="s">
        <v>595</v>
      </c>
      <c r="B189" s="662" t="s">
        <v>6947</v>
      </c>
      <c r="C189" s="662" t="s">
        <v>6758</v>
      </c>
      <c r="D189" s="662" t="s">
        <v>7123</v>
      </c>
      <c r="E189" s="662" t="s">
        <v>7124</v>
      </c>
      <c r="F189" s="665">
        <v>30</v>
      </c>
      <c r="G189" s="665">
        <v>199911.3</v>
      </c>
      <c r="H189" s="665">
        <v>1</v>
      </c>
      <c r="I189" s="665">
        <v>6663.71</v>
      </c>
      <c r="J189" s="665">
        <v>31</v>
      </c>
      <c r="K189" s="665">
        <v>206575.00999999998</v>
      </c>
      <c r="L189" s="665">
        <v>1.0333333333333332</v>
      </c>
      <c r="M189" s="665">
        <v>6663.7099999999991</v>
      </c>
      <c r="N189" s="665">
        <v>34</v>
      </c>
      <c r="O189" s="665">
        <v>226566.14</v>
      </c>
      <c r="P189" s="678">
        <v>1.1333333333333335</v>
      </c>
      <c r="Q189" s="666">
        <v>6663.71</v>
      </c>
    </row>
    <row r="190" spans="1:17" ht="14.4" customHeight="1" x14ac:dyDescent="0.3">
      <c r="A190" s="661" t="s">
        <v>595</v>
      </c>
      <c r="B190" s="662" t="s">
        <v>6947</v>
      </c>
      <c r="C190" s="662" t="s">
        <v>6758</v>
      </c>
      <c r="D190" s="662" t="s">
        <v>7125</v>
      </c>
      <c r="E190" s="662" t="s">
        <v>7126</v>
      </c>
      <c r="F190" s="665"/>
      <c r="G190" s="665"/>
      <c r="H190" s="665"/>
      <c r="I190" s="665"/>
      <c r="J190" s="665"/>
      <c r="K190" s="665"/>
      <c r="L190" s="665"/>
      <c r="M190" s="665"/>
      <c r="N190" s="665">
        <v>2</v>
      </c>
      <c r="O190" s="665">
        <v>1480</v>
      </c>
      <c r="P190" s="678"/>
      <c r="Q190" s="666">
        <v>740</v>
      </c>
    </row>
    <row r="191" spans="1:17" ht="14.4" customHeight="1" x14ac:dyDescent="0.3">
      <c r="A191" s="661" t="s">
        <v>595</v>
      </c>
      <c r="B191" s="662" t="s">
        <v>6947</v>
      </c>
      <c r="C191" s="662" t="s">
        <v>6758</v>
      </c>
      <c r="D191" s="662" t="s">
        <v>7127</v>
      </c>
      <c r="E191" s="662" t="s">
        <v>7128</v>
      </c>
      <c r="F191" s="665"/>
      <c r="G191" s="665"/>
      <c r="H191" s="665"/>
      <c r="I191" s="665"/>
      <c r="J191" s="665"/>
      <c r="K191" s="665"/>
      <c r="L191" s="665"/>
      <c r="M191" s="665"/>
      <c r="N191" s="665">
        <v>1</v>
      </c>
      <c r="O191" s="665">
        <v>1796</v>
      </c>
      <c r="P191" s="678"/>
      <c r="Q191" s="666">
        <v>1796</v>
      </c>
    </row>
    <row r="192" spans="1:17" ht="14.4" customHeight="1" x14ac:dyDescent="0.3">
      <c r="A192" s="661" t="s">
        <v>595</v>
      </c>
      <c r="B192" s="662" t="s">
        <v>6947</v>
      </c>
      <c r="C192" s="662" t="s">
        <v>6758</v>
      </c>
      <c r="D192" s="662" t="s">
        <v>7129</v>
      </c>
      <c r="E192" s="662" t="s">
        <v>7130</v>
      </c>
      <c r="F192" s="665">
        <v>1</v>
      </c>
      <c r="G192" s="665">
        <v>1796</v>
      </c>
      <c r="H192" s="665">
        <v>1</v>
      </c>
      <c r="I192" s="665">
        <v>1796</v>
      </c>
      <c r="J192" s="665"/>
      <c r="K192" s="665"/>
      <c r="L192" s="665"/>
      <c r="M192" s="665"/>
      <c r="N192" s="665"/>
      <c r="O192" s="665"/>
      <c r="P192" s="678"/>
      <c r="Q192" s="666"/>
    </row>
    <row r="193" spans="1:17" ht="14.4" customHeight="1" x14ac:dyDescent="0.3">
      <c r="A193" s="661" t="s">
        <v>595</v>
      </c>
      <c r="B193" s="662" t="s">
        <v>6947</v>
      </c>
      <c r="C193" s="662" t="s">
        <v>6758</v>
      </c>
      <c r="D193" s="662" t="s">
        <v>7131</v>
      </c>
      <c r="E193" s="662" t="s">
        <v>7132</v>
      </c>
      <c r="F193" s="665">
        <v>1</v>
      </c>
      <c r="G193" s="665">
        <v>1796</v>
      </c>
      <c r="H193" s="665">
        <v>1</v>
      </c>
      <c r="I193" s="665">
        <v>1796</v>
      </c>
      <c r="J193" s="665"/>
      <c r="K193" s="665"/>
      <c r="L193" s="665"/>
      <c r="M193" s="665"/>
      <c r="N193" s="665"/>
      <c r="O193" s="665"/>
      <c r="P193" s="678"/>
      <c r="Q193" s="666"/>
    </row>
    <row r="194" spans="1:17" ht="14.4" customHeight="1" x14ac:dyDescent="0.3">
      <c r="A194" s="661" t="s">
        <v>595</v>
      </c>
      <c r="B194" s="662" t="s">
        <v>6947</v>
      </c>
      <c r="C194" s="662" t="s">
        <v>6758</v>
      </c>
      <c r="D194" s="662" t="s">
        <v>7133</v>
      </c>
      <c r="E194" s="662" t="s">
        <v>7134</v>
      </c>
      <c r="F194" s="665">
        <v>48</v>
      </c>
      <c r="G194" s="665">
        <v>705888</v>
      </c>
      <c r="H194" s="665">
        <v>1</v>
      </c>
      <c r="I194" s="665">
        <v>14706</v>
      </c>
      <c r="J194" s="665">
        <v>80</v>
      </c>
      <c r="K194" s="665">
        <v>1176480</v>
      </c>
      <c r="L194" s="665">
        <v>1.6666666666666667</v>
      </c>
      <c r="M194" s="665">
        <v>14706</v>
      </c>
      <c r="N194" s="665">
        <v>54</v>
      </c>
      <c r="O194" s="665">
        <v>794124</v>
      </c>
      <c r="P194" s="678">
        <v>1.125</v>
      </c>
      <c r="Q194" s="666">
        <v>14706</v>
      </c>
    </row>
    <row r="195" spans="1:17" ht="14.4" customHeight="1" x14ac:dyDescent="0.3">
      <c r="A195" s="661" t="s">
        <v>595</v>
      </c>
      <c r="B195" s="662" t="s">
        <v>6947</v>
      </c>
      <c r="C195" s="662" t="s">
        <v>6758</v>
      </c>
      <c r="D195" s="662" t="s">
        <v>7135</v>
      </c>
      <c r="E195" s="662" t="s">
        <v>7136</v>
      </c>
      <c r="F195" s="665">
        <v>1</v>
      </c>
      <c r="G195" s="665">
        <v>5416.04</v>
      </c>
      <c r="H195" s="665">
        <v>1</v>
      </c>
      <c r="I195" s="665">
        <v>5416.04</v>
      </c>
      <c r="J195" s="665"/>
      <c r="K195" s="665"/>
      <c r="L195" s="665"/>
      <c r="M195" s="665"/>
      <c r="N195" s="665">
        <v>3</v>
      </c>
      <c r="O195" s="665">
        <v>16248.119999999999</v>
      </c>
      <c r="P195" s="678">
        <v>3</v>
      </c>
      <c r="Q195" s="666">
        <v>5416.04</v>
      </c>
    </row>
    <row r="196" spans="1:17" ht="14.4" customHeight="1" x14ac:dyDescent="0.3">
      <c r="A196" s="661" t="s">
        <v>595</v>
      </c>
      <c r="B196" s="662" t="s">
        <v>6947</v>
      </c>
      <c r="C196" s="662" t="s">
        <v>6758</v>
      </c>
      <c r="D196" s="662" t="s">
        <v>7137</v>
      </c>
      <c r="E196" s="662" t="s">
        <v>7138</v>
      </c>
      <c r="F196" s="665">
        <v>4</v>
      </c>
      <c r="G196" s="665">
        <v>22512</v>
      </c>
      <c r="H196" s="665">
        <v>1</v>
      </c>
      <c r="I196" s="665">
        <v>5628</v>
      </c>
      <c r="J196" s="665">
        <v>3</v>
      </c>
      <c r="K196" s="665">
        <v>16884</v>
      </c>
      <c r="L196" s="665">
        <v>0.75</v>
      </c>
      <c r="M196" s="665">
        <v>5628</v>
      </c>
      <c r="N196" s="665">
        <v>5</v>
      </c>
      <c r="O196" s="665">
        <v>28140</v>
      </c>
      <c r="P196" s="678">
        <v>1.25</v>
      </c>
      <c r="Q196" s="666">
        <v>5628</v>
      </c>
    </row>
    <row r="197" spans="1:17" ht="14.4" customHeight="1" x14ac:dyDescent="0.3">
      <c r="A197" s="661" t="s">
        <v>595</v>
      </c>
      <c r="B197" s="662" t="s">
        <v>6947</v>
      </c>
      <c r="C197" s="662" t="s">
        <v>6758</v>
      </c>
      <c r="D197" s="662" t="s">
        <v>7139</v>
      </c>
      <c r="E197" s="662" t="s">
        <v>7140</v>
      </c>
      <c r="F197" s="665"/>
      <c r="G197" s="665"/>
      <c r="H197" s="665"/>
      <c r="I197" s="665"/>
      <c r="J197" s="665">
        <v>5</v>
      </c>
      <c r="K197" s="665">
        <v>46783.5</v>
      </c>
      <c r="L197" s="665"/>
      <c r="M197" s="665">
        <v>9356.7000000000007</v>
      </c>
      <c r="N197" s="665">
        <v>3</v>
      </c>
      <c r="O197" s="665">
        <v>28070.1</v>
      </c>
      <c r="P197" s="678"/>
      <c r="Q197" s="666">
        <v>9356.6999999999989</v>
      </c>
    </row>
    <row r="198" spans="1:17" ht="14.4" customHeight="1" x14ac:dyDescent="0.3">
      <c r="A198" s="661" t="s">
        <v>595</v>
      </c>
      <c r="B198" s="662" t="s">
        <v>6947</v>
      </c>
      <c r="C198" s="662" t="s">
        <v>6758</v>
      </c>
      <c r="D198" s="662" t="s">
        <v>7141</v>
      </c>
      <c r="E198" s="662" t="s">
        <v>7142</v>
      </c>
      <c r="F198" s="665">
        <v>7</v>
      </c>
      <c r="G198" s="665">
        <v>61112.100000000006</v>
      </c>
      <c r="H198" s="665">
        <v>1</v>
      </c>
      <c r="I198" s="665">
        <v>8730.3000000000011</v>
      </c>
      <c r="J198" s="665">
        <v>6</v>
      </c>
      <c r="K198" s="665">
        <v>52381.8</v>
      </c>
      <c r="L198" s="665">
        <v>0.8571428571428571</v>
      </c>
      <c r="M198" s="665">
        <v>8730.3000000000011</v>
      </c>
      <c r="N198" s="665">
        <v>6</v>
      </c>
      <c r="O198" s="665">
        <v>52381.799999999996</v>
      </c>
      <c r="P198" s="678">
        <v>0.85714285714285698</v>
      </c>
      <c r="Q198" s="666">
        <v>8730.2999999999993</v>
      </c>
    </row>
    <row r="199" spans="1:17" ht="14.4" customHeight="1" x14ac:dyDescent="0.3">
      <c r="A199" s="661" t="s">
        <v>595</v>
      </c>
      <c r="B199" s="662" t="s">
        <v>6947</v>
      </c>
      <c r="C199" s="662" t="s">
        <v>6758</v>
      </c>
      <c r="D199" s="662" t="s">
        <v>7143</v>
      </c>
      <c r="E199" s="662" t="s">
        <v>7144</v>
      </c>
      <c r="F199" s="665">
        <v>145</v>
      </c>
      <c r="G199" s="665">
        <v>1742783.9999999998</v>
      </c>
      <c r="H199" s="665">
        <v>1</v>
      </c>
      <c r="I199" s="665">
        <v>12019.199999999999</v>
      </c>
      <c r="J199" s="665">
        <v>185</v>
      </c>
      <c r="K199" s="665">
        <v>2223552</v>
      </c>
      <c r="L199" s="665">
        <v>1.2758620689655173</v>
      </c>
      <c r="M199" s="665">
        <v>12019.2</v>
      </c>
      <c r="N199" s="665">
        <v>171</v>
      </c>
      <c r="O199" s="665">
        <v>2055283.1999999997</v>
      </c>
      <c r="P199" s="678">
        <v>1.1793103448275861</v>
      </c>
      <c r="Q199" s="666">
        <v>12019.199999999999</v>
      </c>
    </row>
    <row r="200" spans="1:17" ht="14.4" customHeight="1" x14ac:dyDescent="0.3">
      <c r="A200" s="661" t="s">
        <v>595</v>
      </c>
      <c r="B200" s="662" t="s">
        <v>6947</v>
      </c>
      <c r="C200" s="662" t="s">
        <v>6758</v>
      </c>
      <c r="D200" s="662" t="s">
        <v>7145</v>
      </c>
      <c r="E200" s="662" t="s">
        <v>7146</v>
      </c>
      <c r="F200" s="665">
        <v>22</v>
      </c>
      <c r="G200" s="665">
        <v>468173.19999999995</v>
      </c>
      <c r="H200" s="665">
        <v>1</v>
      </c>
      <c r="I200" s="665">
        <v>21280.6</v>
      </c>
      <c r="J200" s="665">
        <v>21</v>
      </c>
      <c r="K200" s="665">
        <v>446892.6</v>
      </c>
      <c r="L200" s="665">
        <v>0.95454545454545459</v>
      </c>
      <c r="M200" s="665">
        <v>21280.6</v>
      </c>
      <c r="N200" s="665">
        <v>18</v>
      </c>
      <c r="O200" s="665">
        <v>383050.79999999993</v>
      </c>
      <c r="P200" s="678">
        <v>0.81818181818181812</v>
      </c>
      <c r="Q200" s="666">
        <v>21280.599999999995</v>
      </c>
    </row>
    <row r="201" spans="1:17" ht="14.4" customHeight="1" x14ac:dyDescent="0.3">
      <c r="A201" s="661" t="s">
        <v>595</v>
      </c>
      <c r="B201" s="662" t="s">
        <v>6947</v>
      </c>
      <c r="C201" s="662" t="s">
        <v>6758</v>
      </c>
      <c r="D201" s="662" t="s">
        <v>7147</v>
      </c>
      <c r="E201" s="662" t="s">
        <v>7148</v>
      </c>
      <c r="F201" s="665">
        <v>1</v>
      </c>
      <c r="G201" s="665">
        <v>15411.5</v>
      </c>
      <c r="H201" s="665">
        <v>1</v>
      </c>
      <c r="I201" s="665">
        <v>15411.5</v>
      </c>
      <c r="J201" s="665"/>
      <c r="K201" s="665"/>
      <c r="L201" s="665"/>
      <c r="M201" s="665"/>
      <c r="N201" s="665"/>
      <c r="O201" s="665"/>
      <c r="P201" s="678"/>
      <c r="Q201" s="666"/>
    </row>
    <row r="202" spans="1:17" ht="14.4" customHeight="1" x14ac:dyDescent="0.3">
      <c r="A202" s="661" t="s">
        <v>595</v>
      </c>
      <c r="B202" s="662" t="s">
        <v>6947</v>
      </c>
      <c r="C202" s="662" t="s">
        <v>6758</v>
      </c>
      <c r="D202" s="662" t="s">
        <v>7149</v>
      </c>
      <c r="E202" s="662" t="s">
        <v>7150</v>
      </c>
      <c r="F202" s="665">
        <v>2</v>
      </c>
      <c r="G202" s="665">
        <v>21961.4</v>
      </c>
      <c r="H202" s="665">
        <v>1</v>
      </c>
      <c r="I202" s="665">
        <v>10980.7</v>
      </c>
      <c r="J202" s="665">
        <v>9</v>
      </c>
      <c r="K202" s="665">
        <v>98826.300000000017</v>
      </c>
      <c r="L202" s="665">
        <v>4.5000000000000009</v>
      </c>
      <c r="M202" s="665">
        <v>10980.700000000003</v>
      </c>
      <c r="N202" s="665">
        <v>5</v>
      </c>
      <c r="O202" s="665">
        <v>54903.5</v>
      </c>
      <c r="P202" s="678">
        <v>2.5</v>
      </c>
      <c r="Q202" s="666">
        <v>10980.7</v>
      </c>
    </row>
    <row r="203" spans="1:17" ht="14.4" customHeight="1" x14ac:dyDescent="0.3">
      <c r="A203" s="661" t="s">
        <v>595</v>
      </c>
      <c r="B203" s="662" t="s">
        <v>6947</v>
      </c>
      <c r="C203" s="662" t="s">
        <v>6758</v>
      </c>
      <c r="D203" s="662" t="s">
        <v>7151</v>
      </c>
      <c r="E203" s="662" t="s">
        <v>7152</v>
      </c>
      <c r="F203" s="665">
        <v>5</v>
      </c>
      <c r="G203" s="665">
        <v>54903.500000000007</v>
      </c>
      <c r="H203" s="665">
        <v>1</v>
      </c>
      <c r="I203" s="665">
        <v>10980.7</v>
      </c>
      <c r="J203" s="665">
        <v>5</v>
      </c>
      <c r="K203" s="665">
        <v>54903.5</v>
      </c>
      <c r="L203" s="665">
        <v>0.99999999999999989</v>
      </c>
      <c r="M203" s="665">
        <v>10980.7</v>
      </c>
      <c r="N203" s="665">
        <v>7</v>
      </c>
      <c r="O203" s="665">
        <v>76864.899999999994</v>
      </c>
      <c r="P203" s="678">
        <v>1.3999999999999997</v>
      </c>
      <c r="Q203" s="666">
        <v>10980.699999999999</v>
      </c>
    </row>
    <row r="204" spans="1:17" ht="14.4" customHeight="1" x14ac:dyDescent="0.3">
      <c r="A204" s="661" t="s">
        <v>595</v>
      </c>
      <c r="B204" s="662" t="s">
        <v>6947</v>
      </c>
      <c r="C204" s="662" t="s">
        <v>6758</v>
      </c>
      <c r="D204" s="662" t="s">
        <v>7153</v>
      </c>
      <c r="E204" s="662" t="s">
        <v>7154</v>
      </c>
      <c r="F204" s="665">
        <v>5</v>
      </c>
      <c r="G204" s="665">
        <v>106402</v>
      </c>
      <c r="H204" s="665">
        <v>1</v>
      </c>
      <c r="I204" s="665">
        <v>21280.400000000001</v>
      </c>
      <c r="J204" s="665">
        <v>3</v>
      </c>
      <c r="K204" s="665">
        <v>63841.200000000004</v>
      </c>
      <c r="L204" s="665">
        <v>0.60000000000000009</v>
      </c>
      <c r="M204" s="665">
        <v>21280.400000000001</v>
      </c>
      <c r="N204" s="665">
        <v>5</v>
      </c>
      <c r="O204" s="665">
        <v>106402</v>
      </c>
      <c r="P204" s="678">
        <v>1</v>
      </c>
      <c r="Q204" s="666">
        <v>21280.400000000001</v>
      </c>
    </row>
    <row r="205" spans="1:17" ht="14.4" customHeight="1" x14ac:dyDescent="0.3">
      <c r="A205" s="661" t="s">
        <v>595</v>
      </c>
      <c r="B205" s="662" t="s">
        <v>6947</v>
      </c>
      <c r="C205" s="662" t="s">
        <v>6758</v>
      </c>
      <c r="D205" s="662" t="s">
        <v>7155</v>
      </c>
      <c r="E205" s="662" t="s">
        <v>7156</v>
      </c>
      <c r="F205" s="665"/>
      <c r="G205" s="665"/>
      <c r="H205" s="665"/>
      <c r="I205" s="665"/>
      <c r="J205" s="665">
        <v>1</v>
      </c>
      <c r="K205" s="665">
        <v>10935</v>
      </c>
      <c r="L205" s="665"/>
      <c r="M205" s="665">
        <v>10935</v>
      </c>
      <c r="N205" s="665"/>
      <c r="O205" s="665"/>
      <c r="P205" s="678"/>
      <c r="Q205" s="666"/>
    </row>
    <row r="206" spans="1:17" ht="14.4" customHeight="1" x14ac:dyDescent="0.3">
      <c r="A206" s="661" t="s">
        <v>595</v>
      </c>
      <c r="B206" s="662" t="s">
        <v>6947</v>
      </c>
      <c r="C206" s="662" t="s">
        <v>6758</v>
      </c>
      <c r="D206" s="662" t="s">
        <v>7157</v>
      </c>
      <c r="E206" s="662" t="s">
        <v>7158</v>
      </c>
      <c r="F206" s="665">
        <v>3</v>
      </c>
      <c r="G206" s="665">
        <v>42300</v>
      </c>
      <c r="H206" s="665">
        <v>1</v>
      </c>
      <c r="I206" s="665">
        <v>14100</v>
      </c>
      <c r="J206" s="665">
        <v>15</v>
      </c>
      <c r="K206" s="665">
        <v>211500</v>
      </c>
      <c r="L206" s="665">
        <v>5</v>
      </c>
      <c r="M206" s="665">
        <v>14100</v>
      </c>
      <c r="N206" s="665">
        <v>4</v>
      </c>
      <c r="O206" s="665">
        <v>56400</v>
      </c>
      <c r="P206" s="678">
        <v>1.3333333333333333</v>
      </c>
      <c r="Q206" s="666">
        <v>14100</v>
      </c>
    </row>
    <row r="207" spans="1:17" ht="14.4" customHeight="1" x14ac:dyDescent="0.3">
      <c r="A207" s="661" t="s">
        <v>595</v>
      </c>
      <c r="B207" s="662" t="s">
        <v>6947</v>
      </c>
      <c r="C207" s="662" t="s">
        <v>6758</v>
      </c>
      <c r="D207" s="662" t="s">
        <v>7159</v>
      </c>
      <c r="E207" s="662" t="s">
        <v>7160</v>
      </c>
      <c r="F207" s="665">
        <v>2</v>
      </c>
      <c r="G207" s="665">
        <v>42561.2</v>
      </c>
      <c r="H207" s="665">
        <v>1</v>
      </c>
      <c r="I207" s="665">
        <v>21280.6</v>
      </c>
      <c r="J207" s="665"/>
      <c r="K207" s="665"/>
      <c r="L207" s="665"/>
      <c r="M207" s="665"/>
      <c r="N207" s="665"/>
      <c r="O207" s="665"/>
      <c r="P207" s="678"/>
      <c r="Q207" s="666"/>
    </row>
    <row r="208" spans="1:17" ht="14.4" customHeight="1" x14ac:dyDescent="0.3">
      <c r="A208" s="661" t="s">
        <v>595</v>
      </c>
      <c r="B208" s="662" t="s">
        <v>6947</v>
      </c>
      <c r="C208" s="662" t="s">
        <v>6758</v>
      </c>
      <c r="D208" s="662" t="s">
        <v>7161</v>
      </c>
      <c r="E208" s="662" t="s">
        <v>7162</v>
      </c>
      <c r="F208" s="665">
        <v>2</v>
      </c>
      <c r="G208" s="665">
        <v>21250</v>
      </c>
      <c r="H208" s="665">
        <v>1</v>
      </c>
      <c r="I208" s="665">
        <v>10625</v>
      </c>
      <c r="J208" s="665">
        <v>5</v>
      </c>
      <c r="K208" s="665">
        <v>53125</v>
      </c>
      <c r="L208" s="665">
        <v>2.5</v>
      </c>
      <c r="M208" s="665">
        <v>10625</v>
      </c>
      <c r="N208" s="665">
        <v>4</v>
      </c>
      <c r="O208" s="665">
        <v>42500</v>
      </c>
      <c r="P208" s="678">
        <v>2</v>
      </c>
      <c r="Q208" s="666">
        <v>10625</v>
      </c>
    </row>
    <row r="209" spans="1:17" ht="14.4" customHeight="1" x14ac:dyDescent="0.3">
      <c r="A209" s="661" t="s">
        <v>595</v>
      </c>
      <c r="B209" s="662" t="s">
        <v>6947</v>
      </c>
      <c r="C209" s="662" t="s">
        <v>6758</v>
      </c>
      <c r="D209" s="662" t="s">
        <v>7163</v>
      </c>
      <c r="E209" s="662" t="s">
        <v>7164</v>
      </c>
      <c r="F209" s="665"/>
      <c r="G209" s="665"/>
      <c r="H209" s="665"/>
      <c r="I209" s="665"/>
      <c r="J209" s="665">
        <v>2</v>
      </c>
      <c r="K209" s="665">
        <v>18620</v>
      </c>
      <c r="L209" s="665"/>
      <c r="M209" s="665">
        <v>9310</v>
      </c>
      <c r="N209" s="665">
        <v>8</v>
      </c>
      <c r="O209" s="665">
        <v>74480</v>
      </c>
      <c r="P209" s="678"/>
      <c r="Q209" s="666">
        <v>9310</v>
      </c>
    </row>
    <row r="210" spans="1:17" ht="14.4" customHeight="1" x14ac:dyDescent="0.3">
      <c r="A210" s="661" t="s">
        <v>595</v>
      </c>
      <c r="B210" s="662" t="s">
        <v>6947</v>
      </c>
      <c r="C210" s="662" t="s">
        <v>6758</v>
      </c>
      <c r="D210" s="662" t="s">
        <v>7165</v>
      </c>
      <c r="E210" s="662" t="s">
        <v>7166</v>
      </c>
      <c r="F210" s="665"/>
      <c r="G210" s="665"/>
      <c r="H210" s="665"/>
      <c r="I210" s="665"/>
      <c r="J210" s="665">
        <v>1</v>
      </c>
      <c r="K210" s="665">
        <v>14876.4</v>
      </c>
      <c r="L210" s="665"/>
      <c r="M210" s="665">
        <v>14876.4</v>
      </c>
      <c r="N210" s="665"/>
      <c r="O210" s="665"/>
      <c r="P210" s="678"/>
      <c r="Q210" s="666"/>
    </row>
    <row r="211" spans="1:17" ht="14.4" customHeight="1" x14ac:dyDescent="0.3">
      <c r="A211" s="661" t="s">
        <v>595</v>
      </c>
      <c r="B211" s="662" t="s">
        <v>6947</v>
      </c>
      <c r="C211" s="662" t="s">
        <v>6758</v>
      </c>
      <c r="D211" s="662" t="s">
        <v>7167</v>
      </c>
      <c r="E211" s="662" t="s">
        <v>7168</v>
      </c>
      <c r="F211" s="665"/>
      <c r="G211" s="665"/>
      <c r="H211" s="665"/>
      <c r="I211" s="665"/>
      <c r="J211" s="665">
        <v>5</v>
      </c>
      <c r="K211" s="665">
        <v>74382</v>
      </c>
      <c r="L211" s="665"/>
      <c r="M211" s="665">
        <v>14876.4</v>
      </c>
      <c r="N211" s="665">
        <v>8</v>
      </c>
      <c r="O211" s="665">
        <v>119011.19999999998</v>
      </c>
      <c r="P211" s="678"/>
      <c r="Q211" s="666">
        <v>14876.399999999998</v>
      </c>
    </row>
    <row r="212" spans="1:17" ht="14.4" customHeight="1" x14ac:dyDescent="0.3">
      <c r="A212" s="661" t="s">
        <v>595</v>
      </c>
      <c r="B212" s="662" t="s">
        <v>6947</v>
      </c>
      <c r="C212" s="662" t="s">
        <v>6758</v>
      </c>
      <c r="D212" s="662" t="s">
        <v>7169</v>
      </c>
      <c r="E212" s="662" t="s">
        <v>7170</v>
      </c>
      <c r="F212" s="665"/>
      <c r="G212" s="665"/>
      <c r="H212" s="665"/>
      <c r="I212" s="665"/>
      <c r="J212" s="665">
        <v>2</v>
      </c>
      <c r="K212" s="665">
        <v>18523.400000000001</v>
      </c>
      <c r="L212" s="665"/>
      <c r="M212" s="665">
        <v>9261.7000000000007</v>
      </c>
      <c r="N212" s="665"/>
      <c r="O212" s="665"/>
      <c r="P212" s="678"/>
      <c r="Q212" s="666"/>
    </row>
    <row r="213" spans="1:17" ht="14.4" customHeight="1" x14ac:dyDescent="0.3">
      <c r="A213" s="661" t="s">
        <v>595</v>
      </c>
      <c r="B213" s="662" t="s">
        <v>6947</v>
      </c>
      <c r="C213" s="662" t="s">
        <v>6758</v>
      </c>
      <c r="D213" s="662" t="s">
        <v>7171</v>
      </c>
      <c r="E213" s="662" t="s">
        <v>7172</v>
      </c>
      <c r="F213" s="665"/>
      <c r="G213" s="665"/>
      <c r="H213" s="665"/>
      <c r="I213" s="665"/>
      <c r="J213" s="665">
        <v>1</v>
      </c>
      <c r="K213" s="665">
        <v>8498.2999999999993</v>
      </c>
      <c r="L213" s="665"/>
      <c r="M213" s="665">
        <v>8498.2999999999993</v>
      </c>
      <c r="N213" s="665"/>
      <c r="O213" s="665"/>
      <c r="P213" s="678"/>
      <c r="Q213" s="666"/>
    </row>
    <row r="214" spans="1:17" ht="14.4" customHeight="1" x14ac:dyDescent="0.3">
      <c r="A214" s="661" t="s">
        <v>595</v>
      </c>
      <c r="B214" s="662" t="s">
        <v>6947</v>
      </c>
      <c r="C214" s="662" t="s">
        <v>6758</v>
      </c>
      <c r="D214" s="662" t="s">
        <v>7173</v>
      </c>
      <c r="E214" s="662" t="s">
        <v>7174</v>
      </c>
      <c r="F214" s="665">
        <v>2</v>
      </c>
      <c r="G214" s="665">
        <v>18523.400000000001</v>
      </c>
      <c r="H214" s="665">
        <v>1</v>
      </c>
      <c r="I214" s="665">
        <v>9261.7000000000007</v>
      </c>
      <c r="J214" s="665">
        <v>9</v>
      </c>
      <c r="K214" s="665">
        <v>83355.3</v>
      </c>
      <c r="L214" s="665">
        <v>4.5</v>
      </c>
      <c r="M214" s="665">
        <v>9261.7000000000007</v>
      </c>
      <c r="N214" s="665">
        <v>6</v>
      </c>
      <c r="O214" s="665">
        <v>55570.2</v>
      </c>
      <c r="P214" s="678">
        <v>2.9999999999999996</v>
      </c>
      <c r="Q214" s="666">
        <v>9261.6999999999989</v>
      </c>
    </row>
    <row r="215" spans="1:17" ht="14.4" customHeight="1" x14ac:dyDescent="0.3">
      <c r="A215" s="661" t="s">
        <v>595</v>
      </c>
      <c r="B215" s="662" t="s">
        <v>6947</v>
      </c>
      <c r="C215" s="662" t="s">
        <v>6758</v>
      </c>
      <c r="D215" s="662" t="s">
        <v>7175</v>
      </c>
      <c r="E215" s="662" t="s">
        <v>7176</v>
      </c>
      <c r="F215" s="665">
        <v>1</v>
      </c>
      <c r="G215" s="665">
        <v>9261.7000000000007</v>
      </c>
      <c r="H215" s="665">
        <v>1</v>
      </c>
      <c r="I215" s="665">
        <v>9261.7000000000007</v>
      </c>
      <c r="J215" s="665">
        <v>2</v>
      </c>
      <c r="K215" s="665">
        <v>18523.400000000001</v>
      </c>
      <c r="L215" s="665">
        <v>2</v>
      </c>
      <c r="M215" s="665">
        <v>9261.7000000000007</v>
      </c>
      <c r="N215" s="665">
        <v>2</v>
      </c>
      <c r="O215" s="665">
        <v>18523.400000000001</v>
      </c>
      <c r="P215" s="678">
        <v>2</v>
      </c>
      <c r="Q215" s="666">
        <v>9261.7000000000007</v>
      </c>
    </row>
    <row r="216" spans="1:17" ht="14.4" customHeight="1" x14ac:dyDescent="0.3">
      <c r="A216" s="661" t="s">
        <v>595</v>
      </c>
      <c r="B216" s="662" t="s">
        <v>6947</v>
      </c>
      <c r="C216" s="662" t="s">
        <v>6758</v>
      </c>
      <c r="D216" s="662" t="s">
        <v>7177</v>
      </c>
      <c r="E216" s="662" t="s">
        <v>7178</v>
      </c>
      <c r="F216" s="665"/>
      <c r="G216" s="665"/>
      <c r="H216" s="665"/>
      <c r="I216" s="665"/>
      <c r="J216" s="665"/>
      <c r="K216" s="665"/>
      <c r="L216" s="665"/>
      <c r="M216" s="665"/>
      <c r="N216" s="665">
        <v>1</v>
      </c>
      <c r="O216" s="665">
        <v>3501.87</v>
      </c>
      <c r="P216" s="678"/>
      <c r="Q216" s="666">
        <v>3501.87</v>
      </c>
    </row>
    <row r="217" spans="1:17" ht="14.4" customHeight="1" x14ac:dyDescent="0.3">
      <c r="A217" s="661" t="s">
        <v>595</v>
      </c>
      <c r="B217" s="662" t="s">
        <v>6947</v>
      </c>
      <c r="C217" s="662" t="s">
        <v>6758</v>
      </c>
      <c r="D217" s="662" t="s">
        <v>7179</v>
      </c>
      <c r="E217" s="662" t="s">
        <v>7180</v>
      </c>
      <c r="F217" s="665"/>
      <c r="G217" s="665"/>
      <c r="H217" s="665"/>
      <c r="I217" s="665"/>
      <c r="J217" s="665"/>
      <c r="K217" s="665"/>
      <c r="L217" s="665"/>
      <c r="M217" s="665"/>
      <c r="N217" s="665">
        <v>1</v>
      </c>
      <c r="O217" s="665">
        <v>1396.5</v>
      </c>
      <c r="P217" s="678"/>
      <c r="Q217" s="666">
        <v>1396.5</v>
      </c>
    </row>
    <row r="218" spans="1:17" ht="14.4" customHeight="1" x14ac:dyDescent="0.3">
      <c r="A218" s="661" t="s">
        <v>595</v>
      </c>
      <c r="B218" s="662" t="s">
        <v>6947</v>
      </c>
      <c r="C218" s="662" t="s">
        <v>6758</v>
      </c>
      <c r="D218" s="662" t="s">
        <v>7181</v>
      </c>
      <c r="E218" s="662" t="s">
        <v>7182</v>
      </c>
      <c r="F218" s="665">
        <v>3</v>
      </c>
      <c r="G218" s="665">
        <v>23833.98</v>
      </c>
      <c r="H218" s="665">
        <v>1</v>
      </c>
      <c r="I218" s="665">
        <v>7944.66</v>
      </c>
      <c r="J218" s="665">
        <v>3</v>
      </c>
      <c r="K218" s="665">
        <v>23833.98</v>
      </c>
      <c r="L218" s="665">
        <v>1</v>
      </c>
      <c r="M218" s="665">
        <v>7944.66</v>
      </c>
      <c r="N218" s="665">
        <v>17</v>
      </c>
      <c r="O218" s="665">
        <v>135059.22</v>
      </c>
      <c r="P218" s="678">
        <v>5.666666666666667</v>
      </c>
      <c r="Q218" s="666">
        <v>7944.66</v>
      </c>
    </row>
    <row r="219" spans="1:17" ht="14.4" customHeight="1" x14ac:dyDescent="0.3">
      <c r="A219" s="661" t="s">
        <v>595</v>
      </c>
      <c r="B219" s="662" t="s">
        <v>6947</v>
      </c>
      <c r="C219" s="662" t="s">
        <v>6758</v>
      </c>
      <c r="D219" s="662" t="s">
        <v>7183</v>
      </c>
      <c r="E219" s="662" t="s">
        <v>7184</v>
      </c>
      <c r="F219" s="665"/>
      <c r="G219" s="665"/>
      <c r="H219" s="665"/>
      <c r="I219" s="665"/>
      <c r="J219" s="665">
        <v>2</v>
      </c>
      <c r="K219" s="665">
        <v>16922.36</v>
      </c>
      <c r="L219" s="665"/>
      <c r="M219" s="665">
        <v>8461.18</v>
      </c>
      <c r="N219" s="665">
        <v>25</v>
      </c>
      <c r="O219" s="665">
        <v>211529.5</v>
      </c>
      <c r="P219" s="678"/>
      <c r="Q219" s="666">
        <v>8461.18</v>
      </c>
    </row>
    <row r="220" spans="1:17" ht="14.4" customHeight="1" x14ac:dyDescent="0.3">
      <c r="A220" s="661" t="s">
        <v>595</v>
      </c>
      <c r="B220" s="662" t="s">
        <v>6947</v>
      </c>
      <c r="C220" s="662" t="s">
        <v>6758</v>
      </c>
      <c r="D220" s="662" t="s">
        <v>7185</v>
      </c>
      <c r="E220" s="662" t="s">
        <v>7186</v>
      </c>
      <c r="F220" s="665">
        <v>1</v>
      </c>
      <c r="G220" s="665">
        <v>5860.64</v>
      </c>
      <c r="H220" s="665">
        <v>1</v>
      </c>
      <c r="I220" s="665">
        <v>5860.64</v>
      </c>
      <c r="J220" s="665">
        <v>7</v>
      </c>
      <c r="K220" s="665">
        <v>41024.479999999996</v>
      </c>
      <c r="L220" s="665">
        <v>6.9999999999999991</v>
      </c>
      <c r="M220" s="665">
        <v>5860.6399999999994</v>
      </c>
      <c r="N220" s="665">
        <v>28</v>
      </c>
      <c r="O220" s="665">
        <v>164097.92000000001</v>
      </c>
      <c r="P220" s="678">
        <v>28</v>
      </c>
      <c r="Q220" s="666">
        <v>5860.64</v>
      </c>
    </row>
    <row r="221" spans="1:17" ht="14.4" customHeight="1" x14ac:dyDescent="0.3">
      <c r="A221" s="661" t="s">
        <v>595</v>
      </c>
      <c r="B221" s="662" t="s">
        <v>6947</v>
      </c>
      <c r="C221" s="662" t="s">
        <v>6758</v>
      </c>
      <c r="D221" s="662" t="s">
        <v>7187</v>
      </c>
      <c r="E221" s="662" t="s">
        <v>7188</v>
      </c>
      <c r="F221" s="665">
        <v>3</v>
      </c>
      <c r="G221" s="665">
        <v>23487</v>
      </c>
      <c r="H221" s="665">
        <v>1</v>
      </c>
      <c r="I221" s="665">
        <v>7829</v>
      </c>
      <c r="J221" s="665"/>
      <c r="K221" s="665"/>
      <c r="L221" s="665"/>
      <c r="M221" s="665"/>
      <c r="N221" s="665">
        <v>4</v>
      </c>
      <c r="O221" s="665">
        <v>31316</v>
      </c>
      <c r="P221" s="678">
        <v>1.3333333333333333</v>
      </c>
      <c r="Q221" s="666">
        <v>7829</v>
      </c>
    </row>
    <row r="222" spans="1:17" ht="14.4" customHeight="1" x14ac:dyDescent="0.3">
      <c r="A222" s="661" t="s">
        <v>595</v>
      </c>
      <c r="B222" s="662" t="s">
        <v>6947</v>
      </c>
      <c r="C222" s="662" t="s">
        <v>6758</v>
      </c>
      <c r="D222" s="662" t="s">
        <v>7189</v>
      </c>
      <c r="E222" s="662" t="s">
        <v>7190</v>
      </c>
      <c r="F222" s="665">
        <v>2</v>
      </c>
      <c r="G222" s="665">
        <v>2760</v>
      </c>
      <c r="H222" s="665">
        <v>1</v>
      </c>
      <c r="I222" s="665">
        <v>1380</v>
      </c>
      <c r="J222" s="665">
        <v>30</v>
      </c>
      <c r="K222" s="665">
        <v>41400</v>
      </c>
      <c r="L222" s="665">
        <v>15</v>
      </c>
      <c r="M222" s="665">
        <v>1380</v>
      </c>
      <c r="N222" s="665"/>
      <c r="O222" s="665"/>
      <c r="P222" s="678"/>
      <c r="Q222" s="666"/>
    </row>
    <row r="223" spans="1:17" ht="14.4" customHeight="1" x14ac:dyDescent="0.3">
      <c r="A223" s="661" t="s">
        <v>595</v>
      </c>
      <c r="B223" s="662" t="s">
        <v>6947</v>
      </c>
      <c r="C223" s="662" t="s">
        <v>6758</v>
      </c>
      <c r="D223" s="662" t="s">
        <v>7191</v>
      </c>
      <c r="E223" s="662" t="s">
        <v>7192</v>
      </c>
      <c r="F223" s="665"/>
      <c r="G223" s="665"/>
      <c r="H223" s="665"/>
      <c r="I223" s="665"/>
      <c r="J223" s="665">
        <v>3</v>
      </c>
      <c r="K223" s="665">
        <v>4212</v>
      </c>
      <c r="L223" s="665"/>
      <c r="M223" s="665">
        <v>1404</v>
      </c>
      <c r="N223" s="665"/>
      <c r="O223" s="665"/>
      <c r="P223" s="678"/>
      <c r="Q223" s="666"/>
    </row>
    <row r="224" spans="1:17" ht="14.4" customHeight="1" x14ac:dyDescent="0.3">
      <c r="A224" s="661" t="s">
        <v>595</v>
      </c>
      <c r="B224" s="662" t="s">
        <v>6947</v>
      </c>
      <c r="C224" s="662" t="s">
        <v>6758</v>
      </c>
      <c r="D224" s="662" t="s">
        <v>7193</v>
      </c>
      <c r="E224" s="662" t="s">
        <v>7194</v>
      </c>
      <c r="F224" s="665">
        <v>2</v>
      </c>
      <c r="G224" s="665">
        <v>2076</v>
      </c>
      <c r="H224" s="665">
        <v>1</v>
      </c>
      <c r="I224" s="665">
        <v>1038</v>
      </c>
      <c r="J224" s="665"/>
      <c r="K224" s="665"/>
      <c r="L224" s="665"/>
      <c r="M224" s="665"/>
      <c r="N224" s="665">
        <v>1</v>
      </c>
      <c r="O224" s="665">
        <v>1038</v>
      </c>
      <c r="P224" s="678">
        <v>0.5</v>
      </c>
      <c r="Q224" s="666">
        <v>1038</v>
      </c>
    </row>
    <row r="225" spans="1:17" ht="14.4" customHeight="1" x14ac:dyDescent="0.3">
      <c r="A225" s="661" t="s">
        <v>595</v>
      </c>
      <c r="B225" s="662" t="s">
        <v>6947</v>
      </c>
      <c r="C225" s="662" t="s">
        <v>6758</v>
      </c>
      <c r="D225" s="662" t="s">
        <v>7195</v>
      </c>
      <c r="E225" s="662" t="s">
        <v>7196</v>
      </c>
      <c r="F225" s="665">
        <v>2</v>
      </c>
      <c r="G225" s="665">
        <v>2624</v>
      </c>
      <c r="H225" s="665">
        <v>1</v>
      </c>
      <c r="I225" s="665">
        <v>1312</v>
      </c>
      <c r="J225" s="665">
        <v>11</v>
      </c>
      <c r="K225" s="665">
        <v>14432</v>
      </c>
      <c r="L225" s="665">
        <v>5.5</v>
      </c>
      <c r="M225" s="665">
        <v>1312</v>
      </c>
      <c r="N225" s="665"/>
      <c r="O225" s="665"/>
      <c r="P225" s="678"/>
      <c r="Q225" s="666"/>
    </row>
    <row r="226" spans="1:17" ht="14.4" customHeight="1" x14ac:dyDescent="0.3">
      <c r="A226" s="661" t="s">
        <v>595</v>
      </c>
      <c r="B226" s="662" t="s">
        <v>6947</v>
      </c>
      <c r="C226" s="662" t="s">
        <v>6758</v>
      </c>
      <c r="D226" s="662" t="s">
        <v>7197</v>
      </c>
      <c r="E226" s="662" t="s">
        <v>7198</v>
      </c>
      <c r="F226" s="665"/>
      <c r="G226" s="665"/>
      <c r="H226" s="665"/>
      <c r="I226" s="665"/>
      <c r="J226" s="665">
        <v>22</v>
      </c>
      <c r="K226" s="665">
        <v>34320</v>
      </c>
      <c r="L226" s="665"/>
      <c r="M226" s="665">
        <v>1560</v>
      </c>
      <c r="N226" s="665"/>
      <c r="O226" s="665"/>
      <c r="P226" s="678"/>
      <c r="Q226" s="666"/>
    </row>
    <row r="227" spans="1:17" ht="14.4" customHeight="1" x14ac:dyDescent="0.3">
      <c r="A227" s="661" t="s">
        <v>595</v>
      </c>
      <c r="B227" s="662" t="s">
        <v>6947</v>
      </c>
      <c r="C227" s="662" t="s">
        <v>6758</v>
      </c>
      <c r="D227" s="662" t="s">
        <v>7199</v>
      </c>
      <c r="E227" s="662" t="s">
        <v>7200</v>
      </c>
      <c r="F227" s="665">
        <v>2</v>
      </c>
      <c r="G227" s="665">
        <v>117.2</v>
      </c>
      <c r="H227" s="665">
        <v>1</v>
      </c>
      <c r="I227" s="665">
        <v>58.6</v>
      </c>
      <c r="J227" s="665"/>
      <c r="K227" s="665"/>
      <c r="L227" s="665"/>
      <c r="M227" s="665"/>
      <c r="N227" s="665"/>
      <c r="O227" s="665"/>
      <c r="P227" s="678"/>
      <c r="Q227" s="666"/>
    </row>
    <row r="228" spans="1:17" ht="14.4" customHeight="1" x14ac:dyDescent="0.3">
      <c r="A228" s="661" t="s">
        <v>595</v>
      </c>
      <c r="B228" s="662" t="s">
        <v>6947</v>
      </c>
      <c r="C228" s="662" t="s">
        <v>6758</v>
      </c>
      <c r="D228" s="662" t="s">
        <v>7201</v>
      </c>
      <c r="E228" s="662" t="s">
        <v>7200</v>
      </c>
      <c r="F228" s="665">
        <v>1</v>
      </c>
      <c r="G228" s="665">
        <v>96.6</v>
      </c>
      <c r="H228" s="665">
        <v>1</v>
      </c>
      <c r="I228" s="665">
        <v>96.6</v>
      </c>
      <c r="J228" s="665"/>
      <c r="K228" s="665"/>
      <c r="L228" s="665"/>
      <c r="M228" s="665"/>
      <c r="N228" s="665">
        <v>11</v>
      </c>
      <c r="O228" s="665">
        <v>1062.6000000000001</v>
      </c>
      <c r="P228" s="678">
        <v>11.000000000000002</v>
      </c>
      <c r="Q228" s="666">
        <v>96.600000000000009</v>
      </c>
    </row>
    <row r="229" spans="1:17" ht="14.4" customHeight="1" x14ac:dyDescent="0.3">
      <c r="A229" s="661" t="s">
        <v>595</v>
      </c>
      <c r="B229" s="662" t="s">
        <v>6947</v>
      </c>
      <c r="C229" s="662" t="s">
        <v>6758</v>
      </c>
      <c r="D229" s="662" t="s">
        <v>7202</v>
      </c>
      <c r="E229" s="662" t="s">
        <v>7203</v>
      </c>
      <c r="F229" s="665">
        <v>1</v>
      </c>
      <c r="G229" s="665">
        <v>1362.5</v>
      </c>
      <c r="H229" s="665">
        <v>1</v>
      </c>
      <c r="I229" s="665">
        <v>1362.5</v>
      </c>
      <c r="J229" s="665"/>
      <c r="K229" s="665"/>
      <c r="L229" s="665"/>
      <c r="M229" s="665"/>
      <c r="N229" s="665"/>
      <c r="O229" s="665"/>
      <c r="P229" s="678"/>
      <c r="Q229" s="666"/>
    </row>
    <row r="230" spans="1:17" ht="14.4" customHeight="1" x14ac:dyDescent="0.3">
      <c r="A230" s="661" t="s">
        <v>595</v>
      </c>
      <c r="B230" s="662" t="s">
        <v>6947</v>
      </c>
      <c r="C230" s="662" t="s">
        <v>6758</v>
      </c>
      <c r="D230" s="662" t="s">
        <v>7204</v>
      </c>
      <c r="E230" s="662" t="s">
        <v>7205</v>
      </c>
      <c r="F230" s="665">
        <v>3</v>
      </c>
      <c r="G230" s="665">
        <v>27478.14</v>
      </c>
      <c r="H230" s="665">
        <v>1</v>
      </c>
      <c r="I230" s="665">
        <v>9159.3799999999992</v>
      </c>
      <c r="J230" s="665"/>
      <c r="K230" s="665"/>
      <c r="L230" s="665"/>
      <c r="M230" s="665"/>
      <c r="N230" s="665">
        <v>1</v>
      </c>
      <c r="O230" s="665">
        <v>9159.3799999999992</v>
      </c>
      <c r="P230" s="678">
        <v>0.33333333333333331</v>
      </c>
      <c r="Q230" s="666">
        <v>9159.3799999999992</v>
      </c>
    </row>
    <row r="231" spans="1:17" ht="14.4" customHeight="1" x14ac:dyDescent="0.3">
      <c r="A231" s="661" t="s">
        <v>595</v>
      </c>
      <c r="B231" s="662" t="s">
        <v>6947</v>
      </c>
      <c r="C231" s="662" t="s">
        <v>6758</v>
      </c>
      <c r="D231" s="662" t="s">
        <v>7206</v>
      </c>
      <c r="E231" s="662" t="s">
        <v>7205</v>
      </c>
      <c r="F231" s="665">
        <v>2</v>
      </c>
      <c r="G231" s="665">
        <v>27532.04</v>
      </c>
      <c r="H231" s="665">
        <v>1</v>
      </c>
      <c r="I231" s="665">
        <v>13766.02</v>
      </c>
      <c r="J231" s="665"/>
      <c r="K231" s="665"/>
      <c r="L231" s="665"/>
      <c r="M231" s="665"/>
      <c r="N231" s="665"/>
      <c r="O231" s="665"/>
      <c r="P231" s="678"/>
      <c r="Q231" s="666"/>
    </row>
    <row r="232" spans="1:17" ht="14.4" customHeight="1" x14ac:dyDescent="0.3">
      <c r="A232" s="661" t="s">
        <v>595</v>
      </c>
      <c r="B232" s="662" t="s">
        <v>6947</v>
      </c>
      <c r="C232" s="662" t="s">
        <v>6758</v>
      </c>
      <c r="D232" s="662" t="s">
        <v>7207</v>
      </c>
      <c r="E232" s="662" t="s">
        <v>7208</v>
      </c>
      <c r="F232" s="665"/>
      <c r="G232" s="665"/>
      <c r="H232" s="665"/>
      <c r="I232" s="665"/>
      <c r="J232" s="665"/>
      <c r="K232" s="665"/>
      <c r="L232" s="665"/>
      <c r="M232" s="665"/>
      <c r="N232" s="665">
        <v>3</v>
      </c>
      <c r="O232" s="665">
        <v>55015.35</v>
      </c>
      <c r="P232" s="678"/>
      <c r="Q232" s="666">
        <v>18338.45</v>
      </c>
    </row>
    <row r="233" spans="1:17" ht="14.4" customHeight="1" x14ac:dyDescent="0.3">
      <c r="A233" s="661" t="s">
        <v>595</v>
      </c>
      <c r="B233" s="662" t="s">
        <v>6947</v>
      </c>
      <c r="C233" s="662" t="s">
        <v>6758</v>
      </c>
      <c r="D233" s="662" t="s">
        <v>7209</v>
      </c>
      <c r="E233" s="662" t="s">
        <v>7210</v>
      </c>
      <c r="F233" s="665">
        <v>6</v>
      </c>
      <c r="G233" s="665">
        <v>35549.340000000004</v>
      </c>
      <c r="H233" s="665">
        <v>1</v>
      </c>
      <c r="I233" s="665">
        <v>5924.89</v>
      </c>
      <c r="J233" s="665">
        <v>2</v>
      </c>
      <c r="K233" s="665">
        <v>11849.78</v>
      </c>
      <c r="L233" s="665">
        <v>0.33333333333333331</v>
      </c>
      <c r="M233" s="665">
        <v>5924.89</v>
      </c>
      <c r="N233" s="665">
        <v>4</v>
      </c>
      <c r="O233" s="665">
        <v>23699.56</v>
      </c>
      <c r="P233" s="678">
        <v>0.66666666666666663</v>
      </c>
      <c r="Q233" s="666">
        <v>5924.89</v>
      </c>
    </row>
    <row r="234" spans="1:17" ht="14.4" customHeight="1" x14ac:dyDescent="0.3">
      <c r="A234" s="661" t="s">
        <v>595</v>
      </c>
      <c r="B234" s="662" t="s">
        <v>6947</v>
      </c>
      <c r="C234" s="662" t="s">
        <v>6758</v>
      </c>
      <c r="D234" s="662" t="s">
        <v>7211</v>
      </c>
      <c r="E234" s="662" t="s">
        <v>7212</v>
      </c>
      <c r="F234" s="665">
        <v>25</v>
      </c>
      <c r="G234" s="665">
        <v>341660.49999999994</v>
      </c>
      <c r="H234" s="665">
        <v>1</v>
      </c>
      <c r="I234" s="665">
        <v>13666.419999999998</v>
      </c>
      <c r="J234" s="665">
        <v>34</v>
      </c>
      <c r="K234" s="665">
        <v>464658.28000000009</v>
      </c>
      <c r="L234" s="665">
        <v>1.3600000000000005</v>
      </c>
      <c r="M234" s="665">
        <v>13666.420000000002</v>
      </c>
      <c r="N234" s="665">
        <v>43</v>
      </c>
      <c r="O234" s="665">
        <v>587656.06000000006</v>
      </c>
      <c r="P234" s="678">
        <v>1.7200000000000004</v>
      </c>
      <c r="Q234" s="666">
        <v>13666.420000000002</v>
      </c>
    </row>
    <row r="235" spans="1:17" ht="14.4" customHeight="1" x14ac:dyDescent="0.3">
      <c r="A235" s="661" t="s">
        <v>595</v>
      </c>
      <c r="B235" s="662" t="s">
        <v>6947</v>
      </c>
      <c r="C235" s="662" t="s">
        <v>6758</v>
      </c>
      <c r="D235" s="662" t="s">
        <v>7213</v>
      </c>
      <c r="E235" s="662" t="s">
        <v>7214</v>
      </c>
      <c r="F235" s="665">
        <v>4</v>
      </c>
      <c r="G235" s="665">
        <v>27020.92</v>
      </c>
      <c r="H235" s="665">
        <v>1</v>
      </c>
      <c r="I235" s="665">
        <v>6755.23</v>
      </c>
      <c r="J235" s="665">
        <v>5</v>
      </c>
      <c r="K235" s="665">
        <v>33776.149999999994</v>
      </c>
      <c r="L235" s="665">
        <v>1.2499999999999998</v>
      </c>
      <c r="M235" s="665">
        <v>6755.2299999999987</v>
      </c>
      <c r="N235" s="665">
        <v>8</v>
      </c>
      <c r="O235" s="665">
        <v>54041.84</v>
      </c>
      <c r="P235" s="678">
        <v>2</v>
      </c>
      <c r="Q235" s="666">
        <v>6755.23</v>
      </c>
    </row>
    <row r="236" spans="1:17" ht="14.4" customHeight="1" x14ac:dyDescent="0.3">
      <c r="A236" s="661" t="s">
        <v>595</v>
      </c>
      <c r="B236" s="662" t="s">
        <v>6947</v>
      </c>
      <c r="C236" s="662" t="s">
        <v>6758</v>
      </c>
      <c r="D236" s="662" t="s">
        <v>7215</v>
      </c>
      <c r="E236" s="662" t="s">
        <v>7216</v>
      </c>
      <c r="F236" s="665">
        <v>4</v>
      </c>
      <c r="G236" s="665">
        <v>26613</v>
      </c>
      <c r="H236" s="665">
        <v>1</v>
      </c>
      <c r="I236" s="665">
        <v>6653.25</v>
      </c>
      <c r="J236" s="665">
        <v>3</v>
      </c>
      <c r="K236" s="665">
        <v>19959.75</v>
      </c>
      <c r="L236" s="665">
        <v>0.75</v>
      </c>
      <c r="M236" s="665">
        <v>6653.25</v>
      </c>
      <c r="N236" s="665">
        <v>10</v>
      </c>
      <c r="O236" s="665">
        <v>66532.5</v>
      </c>
      <c r="P236" s="678">
        <v>2.5</v>
      </c>
      <c r="Q236" s="666">
        <v>6653.25</v>
      </c>
    </row>
    <row r="237" spans="1:17" ht="14.4" customHeight="1" x14ac:dyDescent="0.3">
      <c r="A237" s="661" t="s">
        <v>595</v>
      </c>
      <c r="B237" s="662" t="s">
        <v>6947</v>
      </c>
      <c r="C237" s="662" t="s">
        <v>6758</v>
      </c>
      <c r="D237" s="662" t="s">
        <v>7217</v>
      </c>
      <c r="E237" s="662" t="s">
        <v>7218</v>
      </c>
      <c r="F237" s="665"/>
      <c r="G237" s="665"/>
      <c r="H237" s="665"/>
      <c r="I237" s="665"/>
      <c r="J237" s="665">
        <v>9</v>
      </c>
      <c r="K237" s="665">
        <v>80761.139999999985</v>
      </c>
      <c r="L237" s="665"/>
      <c r="M237" s="665">
        <v>8973.4599999999991</v>
      </c>
      <c r="N237" s="665">
        <v>5</v>
      </c>
      <c r="O237" s="665">
        <v>44867.299999999996</v>
      </c>
      <c r="P237" s="678"/>
      <c r="Q237" s="666">
        <v>8973.4599999999991</v>
      </c>
    </row>
    <row r="238" spans="1:17" ht="14.4" customHeight="1" x14ac:dyDescent="0.3">
      <c r="A238" s="661" t="s">
        <v>595</v>
      </c>
      <c r="B238" s="662" t="s">
        <v>6947</v>
      </c>
      <c r="C238" s="662" t="s">
        <v>6758</v>
      </c>
      <c r="D238" s="662" t="s">
        <v>7219</v>
      </c>
      <c r="E238" s="662" t="s">
        <v>7220</v>
      </c>
      <c r="F238" s="665">
        <v>12</v>
      </c>
      <c r="G238" s="665">
        <v>130897.68</v>
      </c>
      <c r="H238" s="665">
        <v>1</v>
      </c>
      <c r="I238" s="665">
        <v>10908.14</v>
      </c>
      <c r="J238" s="665">
        <v>13</v>
      </c>
      <c r="K238" s="665">
        <v>141805.82</v>
      </c>
      <c r="L238" s="665">
        <v>1.0833333333333335</v>
      </c>
      <c r="M238" s="665">
        <v>10908.140000000001</v>
      </c>
      <c r="N238" s="665">
        <v>7</v>
      </c>
      <c r="O238" s="665">
        <v>76356.98</v>
      </c>
      <c r="P238" s="678">
        <v>0.58333333333333337</v>
      </c>
      <c r="Q238" s="666">
        <v>10908.14</v>
      </c>
    </row>
    <row r="239" spans="1:17" ht="14.4" customHeight="1" x14ac:dyDescent="0.3">
      <c r="A239" s="661" t="s">
        <v>595</v>
      </c>
      <c r="B239" s="662" t="s">
        <v>6947</v>
      </c>
      <c r="C239" s="662" t="s">
        <v>6758</v>
      </c>
      <c r="D239" s="662" t="s">
        <v>7221</v>
      </c>
      <c r="E239" s="662" t="s">
        <v>7222</v>
      </c>
      <c r="F239" s="665">
        <v>1</v>
      </c>
      <c r="G239" s="665">
        <v>2706.67</v>
      </c>
      <c r="H239" s="665">
        <v>1</v>
      </c>
      <c r="I239" s="665">
        <v>2706.67</v>
      </c>
      <c r="J239" s="665"/>
      <c r="K239" s="665"/>
      <c r="L239" s="665"/>
      <c r="M239" s="665"/>
      <c r="N239" s="665"/>
      <c r="O239" s="665"/>
      <c r="P239" s="678"/>
      <c r="Q239" s="666"/>
    </row>
    <row r="240" spans="1:17" ht="14.4" customHeight="1" x14ac:dyDescent="0.3">
      <c r="A240" s="661" t="s">
        <v>595</v>
      </c>
      <c r="B240" s="662" t="s">
        <v>6947</v>
      </c>
      <c r="C240" s="662" t="s">
        <v>6758</v>
      </c>
      <c r="D240" s="662" t="s">
        <v>7223</v>
      </c>
      <c r="E240" s="662" t="s">
        <v>7224</v>
      </c>
      <c r="F240" s="665"/>
      <c r="G240" s="665"/>
      <c r="H240" s="665"/>
      <c r="I240" s="665"/>
      <c r="J240" s="665">
        <v>7</v>
      </c>
      <c r="K240" s="665">
        <v>21926.17</v>
      </c>
      <c r="L240" s="665"/>
      <c r="M240" s="665">
        <v>3132.31</v>
      </c>
      <c r="N240" s="665">
        <v>1</v>
      </c>
      <c r="O240" s="665">
        <v>3132.31</v>
      </c>
      <c r="P240" s="678"/>
      <c r="Q240" s="666">
        <v>3132.31</v>
      </c>
    </row>
    <row r="241" spans="1:17" ht="14.4" customHeight="1" x14ac:dyDescent="0.3">
      <c r="A241" s="661" t="s">
        <v>595</v>
      </c>
      <c r="B241" s="662" t="s">
        <v>6947</v>
      </c>
      <c r="C241" s="662" t="s">
        <v>6758</v>
      </c>
      <c r="D241" s="662" t="s">
        <v>7225</v>
      </c>
      <c r="E241" s="662" t="s">
        <v>7226</v>
      </c>
      <c r="F241" s="665">
        <v>5</v>
      </c>
      <c r="G241" s="665">
        <v>16633.099999999999</v>
      </c>
      <c r="H241" s="665">
        <v>1</v>
      </c>
      <c r="I241" s="665">
        <v>3326.62</v>
      </c>
      <c r="J241" s="665">
        <v>6</v>
      </c>
      <c r="K241" s="665">
        <v>19959.719999999998</v>
      </c>
      <c r="L241" s="665">
        <v>1.2</v>
      </c>
      <c r="M241" s="665">
        <v>3326.6199999999994</v>
      </c>
      <c r="N241" s="665">
        <v>3</v>
      </c>
      <c r="O241" s="665">
        <v>9979.86</v>
      </c>
      <c r="P241" s="678">
        <v>0.60000000000000009</v>
      </c>
      <c r="Q241" s="666">
        <v>3326.6200000000003</v>
      </c>
    </row>
    <row r="242" spans="1:17" ht="14.4" customHeight="1" x14ac:dyDescent="0.3">
      <c r="A242" s="661" t="s">
        <v>595</v>
      </c>
      <c r="B242" s="662" t="s">
        <v>6947</v>
      </c>
      <c r="C242" s="662" t="s">
        <v>6758</v>
      </c>
      <c r="D242" s="662" t="s">
        <v>7227</v>
      </c>
      <c r="E242" s="662" t="s">
        <v>7228</v>
      </c>
      <c r="F242" s="665">
        <v>13</v>
      </c>
      <c r="G242" s="665">
        <v>18554.64</v>
      </c>
      <c r="H242" s="665">
        <v>1</v>
      </c>
      <c r="I242" s="665">
        <v>1427.28</v>
      </c>
      <c r="J242" s="665"/>
      <c r="K242" s="665"/>
      <c r="L242" s="665"/>
      <c r="M242" s="665"/>
      <c r="N242" s="665"/>
      <c r="O242" s="665"/>
      <c r="P242" s="678"/>
      <c r="Q242" s="666"/>
    </row>
    <row r="243" spans="1:17" ht="14.4" customHeight="1" x14ac:dyDescent="0.3">
      <c r="A243" s="661" t="s">
        <v>595</v>
      </c>
      <c r="B243" s="662" t="s">
        <v>6947</v>
      </c>
      <c r="C243" s="662" t="s">
        <v>6758</v>
      </c>
      <c r="D243" s="662" t="s">
        <v>6761</v>
      </c>
      <c r="E243" s="662" t="s">
        <v>6762</v>
      </c>
      <c r="F243" s="665"/>
      <c r="G243" s="665"/>
      <c r="H243" s="665"/>
      <c r="I243" s="665"/>
      <c r="J243" s="665"/>
      <c r="K243" s="665"/>
      <c r="L243" s="665"/>
      <c r="M243" s="665"/>
      <c r="N243" s="665">
        <v>1</v>
      </c>
      <c r="O243" s="665">
        <v>162.80000000000001</v>
      </c>
      <c r="P243" s="678"/>
      <c r="Q243" s="666">
        <v>162.80000000000001</v>
      </c>
    </row>
    <row r="244" spans="1:17" ht="14.4" customHeight="1" x14ac:dyDescent="0.3">
      <c r="A244" s="661" t="s">
        <v>595</v>
      </c>
      <c r="B244" s="662" t="s">
        <v>6947</v>
      </c>
      <c r="C244" s="662" t="s">
        <v>6758</v>
      </c>
      <c r="D244" s="662" t="s">
        <v>7229</v>
      </c>
      <c r="E244" s="662" t="s">
        <v>7230</v>
      </c>
      <c r="F244" s="665">
        <v>3</v>
      </c>
      <c r="G244" s="665">
        <v>25348.41</v>
      </c>
      <c r="H244" s="665">
        <v>1</v>
      </c>
      <c r="I244" s="665">
        <v>8449.4699999999993</v>
      </c>
      <c r="J244" s="665"/>
      <c r="K244" s="665"/>
      <c r="L244" s="665"/>
      <c r="M244" s="665"/>
      <c r="N244" s="665">
        <v>1</v>
      </c>
      <c r="O244" s="665">
        <v>8449.4699999999993</v>
      </c>
      <c r="P244" s="678">
        <v>0.33333333333333331</v>
      </c>
      <c r="Q244" s="666">
        <v>8449.4699999999993</v>
      </c>
    </row>
    <row r="245" spans="1:17" ht="14.4" customHeight="1" x14ac:dyDescent="0.3">
      <c r="A245" s="661" t="s">
        <v>595</v>
      </c>
      <c r="B245" s="662" t="s">
        <v>6947</v>
      </c>
      <c r="C245" s="662" t="s">
        <v>6758</v>
      </c>
      <c r="D245" s="662" t="s">
        <v>7231</v>
      </c>
      <c r="E245" s="662" t="s">
        <v>7232</v>
      </c>
      <c r="F245" s="665">
        <v>49</v>
      </c>
      <c r="G245" s="665">
        <v>54996.62</v>
      </c>
      <c r="H245" s="665">
        <v>1</v>
      </c>
      <c r="I245" s="665">
        <v>1122.3800000000001</v>
      </c>
      <c r="J245" s="665"/>
      <c r="K245" s="665"/>
      <c r="L245" s="665"/>
      <c r="M245" s="665"/>
      <c r="N245" s="665">
        <v>49</v>
      </c>
      <c r="O245" s="665">
        <v>54996.62</v>
      </c>
      <c r="P245" s="678">
        <v>1</v>
      </c>
      <c r="Q245" s="666">
        <v>1122.3800000000001</v>
      </c>
    </row>
    <row r="246" spans="1:17" ht="14.4" customHeight="1" x14ac:dyDescent="0.3">
      <c r="A246" s="661" t="s">
        <v>595</v>
      </c>
      <c r="B246" s="662" t="s">
        <v>6947</v>
      </c>
      <c r="C246" s="662" t="s">
        <v>6758</v>
      </c>
      <c r="D246" s="662" t="s">
        <v>7233</v>
      </c>
      <c r="E246" s="662" t="s">
        <v>7234</v>
      </c>
      <c r="F246" s="665">
        <v>1</v>
      </c>
      <c r="G246" s="665">
        <v>17510.68</v>
      </c>
      <c r="H246" s="665">
        <v>1</v>
      </c>
      <c r="I246" s="665">
        <v>17510.68</v>
      </c>
      <c r="J246" s="665"/>
      <c r="K246" s="665"/>
      <c r="L246" s="665"/>
      <c r="M246" s="665"/>
      <c r="N246" s="665"/>
      <c r="O246" s="665"/>
      <c r="P246" s="678"/>
      <c r="Q246" s="666"/>
    </row>
    <row r="247" spans="1:17" ht="14.4" customHeight="1" x14ac:dyDescent="0.3">
      <c r="A247" s="661" t="s">
        <v>595</v>
      </c>
      <c r="B247" s="662" t="s">
        <v>6947</v>
      </c>
      <c r="C247" s="662" t="s">
        <v>6758</v>
      </c>
      <c r="D247" s="662" t="s">
        <v>7235</v>
      </c>
      <c r="E247" s="662" t="s">
        <v>7236</v>
      </c>
      <c r="F247" s="665">
        <v>1</v>
      </c>
      <c r="G247" s="665">
        <v>14774.44</v>
      </c>
      <c r="H247" s="665">
        <v>1</v>
      </c>
      <c r="I247" s="665">
        <v>14774.44</v>
      </c>
      <c r="J247" s="665"/>
      <c r="K247" s="665"/>
      <c r="L247" s="665"/>
      <c r="M247" s="665"/>
      <c r="N247" s="665"/>
      <c r="O247" s="665"/>
      <c r="P247" s="678"/>
      <c r="Q247" s="666"/>
    </row>
    <row r="248" spans="1:17" ht="14.4" customHeight="1" x14ac:dyDescent="0.3">
      <c r="A248" s="661" t="s">
        <v>595</v>
      </c>
      <c r="B248" s="662" t="s">
        <v>6947</v>
      </c>
      <c r="C248" s="662" t="s">
        <v>6758</v>
      </c>
      <c r="D248" s="662" t="s">
        <v>7237</v>
      </c>
      <c r="E248" s="662" t="s">
        <v>7238</v>
      </c>
      <c r="F248" s="665">
        <v>1</v>
      </c>
      <c r="G248" s="665">
        <v>12038.5</v>
      </c>
      <c r="H248" s="665">
        <v>1</v>
      </c>
      <c r="I248" s="665">
        <v>12038.5</v>
      </c>
      <c r="J248" s="665"/>
      <c r="K248" s="665"/>
      <c r="L248" s="665"/>
      <c r="M248" s="665"/>
      <c r="N248" s="665"/>
      <c r="O248" s="665"/>
      <c r="P248" s="678"/>
      <c r="Q248" s="666"/>
    </row>
    <row r="249" spans="1:17" ht="14.4" customHeight="1" x14ac:dyDescent="0.3">
      <c r="A249" s="661" t="s">
        <v>595</v>
      </c>
      <c r="B249" s="662" t="s">
        <v>6947</v>
      </c>
      <c r="C249" s="662" t="s">
        <v>6758</v>
      </c>
      <c r="D249" s="662" t="s">
        <v>7239</v>
      </c>
      <c r="E249" s="662" t="s">
        <v>7240</v>
      </c>
      <c r="F249" s="665">
        <v>1</v>
      </c>
      <c r="G249" s="665">
        <v>1094.44</v>
      </c>
      <c r="H249" s="665">
        <v>1</v>
      </c>
      <c r="I249" s="665">
        <v>1094.44</v>
      </c>
      <c r="J249" s="665"/>
      <c r="K249" s="665"/>
      <c r="L249" s="665"/>
      <c r="M249" s="665"/>
      <c r="N249" s="665"/>
      <c r="O249" s="665"/>
      <c r="P249" s="678"/>
      <c r="Q249" s="666"/>
    </row>
    <row r="250" spans="1:17" ht="14.4" customHeight="1" x14ac:dyDescent="0.3">
      <c r="A250" s="661" t="s">
        <v>595</v>
      </c>
      <c r="B250" s="662" t="s">
        <v>6947</v>
      </c>
      <c r="C250" s="662" t="s">
        <v>6758</v>
      </c>
      <c r="D250" s="662" t="s">
        <v>7241</v>
      </c>
      <c r="E250" s="662" t="s">
        <v>7242</v>
      </c>
      <c r="F250" s="665">
        <v>3</v>
      </c>
      <c r="G250" s="665">
        <v>7387.2</v>
      </c>
      <c r="H250" s="665">
        <v>1</v>
      </c>
      <c r="I250" s="665">
        <v>2462.4</v>
      </c>
      <c r="J250" s="665"/>
      <c r="K250" s="665"/>
      <c r="L250" s="665"/>
      <c r="M250" s="665"/>
      <c r="N250" s="665"/>
      <c r="O250" s="665"/>
      <c r="P250" s="678"/>
      <c r="Q250" s="666"/>
    </row>
    <row r="251" spans="1:17" ht="14.4" customHeight="1" x14ac:dyDescent="0.3">
      <c r="A251" s="661" t="s">
        <v>595</v>
      </c>
      <c r="B251" s="662" t="s">
        <v>6947</v>
      </c>
      <c r="C251" s="662" t="s">
        <v>6758</v>
      </c>
      <c r="D251" s="662" t="s">
        <v>7243</v>
      </c>
      <c r="E251" s="662" t="s">
        <v>7244</v>
      </c>
      <c r="F251" s="665">
        <v>1</v>
      </c>
      <c r="G251" s="665">
        <v>1614.53</v>
      </c>
      <c r="H251" s="665">
        <v>1</v>
      </c>
      <c r="I251" s="665">
        <v>1614.53</v>
      </c>
      <c r="J251" s="665"/>
      <c r="K251" s="665"/>
      <c r="L251" s="665"/>
      <c r="M251" s="665"/>
      <c r="N251" s="665"/>
      <c r="O251" s="665"/>
      <c r="P251" s="678"/>
      <c r="Q251" s="666"/>
    </row>
    <row r="252" spans="1:17" ht="14.4" customHeight="1" x14ac:dyDescent="0.3">
      <c r="A252" s="661" t="s">
        <v>595</v>
      </c>
      <c r="B252" s="662" t="s">
        <v>6947</v>
      </c>
      <c r="C252" s="662" t="s">
        <v>6758</v>
      </c>
      <c r="D252" s="662" t="s">
        <v>7245</v>
      </c>
      <c r="E252" s="662" t="s">
        <v>7246</v>
      </c>
      <c r="F252" s="665">
        <v>1</v>
      </c>
      <c r="G252" s="665">
        <v>1368.28</v>
      </c>
      <c r="H252" s="665">
        <v>1</v>
      </c>
      <c r="I252" s="665">
        <v>1368.28</v>
      </c>
      <c r="J252" s="665"/>
      <c r="K252" s="665"/>
      <c r="L252" s="665"/>
      <c r="M252" s="665"/>
      <c r="N252" s="665"/>
      <c r="O252" s="665"/>
      <c r="P252" s="678"/>
      <c r="Q252" s="666"/>
    </row>
    <row r="253" spans="1:17" ht="14.4" customHeight="1" x14ac:dyDescent="0.3">
      <c r="A253" s="661" t="s">
        <v>595</v>
      </c>
      <c r="B253" s="662" t="s">
        <v>6947</v>
      </c>
      <c r="C253" s="662" t="s">
        <v>6758</v>
      </c>
      <c r="D253" s="662" t="s">
        <v>7247</v>
      </c>
      <c r="E253" s="662" t="s">
        <v>7248</v>
      </c>
      <c r="F253" s="665">
        <v>13</v>
      </c>
      <c r="G253" s="665">
        <v>104458.90000000001</v>
      </c>
      <c r="H253" s="665">
        <v>1</v>
      </c>
      <c r="I253" s="665">
        <v>8035.3000000000011</v>
      </c>
      <c r="J253" s="665">
        <v>24</v>
      </c>
      <c r="K253" s="665">
        <v>192847.2</v>
      </c>
      <c r="L253" s="665">
        <v>1.846153846153846</v>
      </c>
      <c r="M253" s="665">
        <v>8035.3</v>
      </c>
      <c r="N253" s="665"/>
      <c r="O253" s="665"/>
      <c r="P253" s="678"/>
      <c r="Q253" s="666"/>
    </row>
    <row r="254" spans="1:17" ht="14.4" customHeight="1" x14ac:dyDescent="0.3">
      <c r="A254" s="661" t="s">
        <v>595</v>
      </c>
      <c r="B254" s="662" t="s">
        <v>6947</v>
      </c>
      <c r="C254" s="662" t="s">
        <v>6758</v>
      </c>
      <c r="D254" s="662" t="s">
        <v>7249</v>
      </c>
      <c r="E254" s="662" t="s">
        <v>7250</v>
      </c>
      <c r="F254" s="665">
        <v>1</v>
      </c>
      <c r="G254" s="665">
        <v>979</v>
      </c>
      <c r="H254" s="665">
        <v>1</v>
      </c>
      <c r="I254" s="665">
        <v>979</v>
      </c>
      <c r="J254" s="665"/>
      <c r="K254" s="665"/>
      <c r="L254" s="665"/>
      <c r="M254" s="665"/>
      <c r="N254" s="665"/>
      <c r="O254" s="665"/>
      <c r="P254" s="678"/>
      <c r="Q254" s="666"/>
    </row>
    <row r="255" spans="1:17" ht="14.4" customHeight="1" x14ac:dyDescent="0.3">
      <c r="A255" s="661" t="s">
        <v>595</v>
      </c>
      <c r="B255" s="662" t="s">
        <v>6947</v>
      </c>
      <c r="C255" s="662" t="s">
        <v>6758</v>
      </c>
      <c r="D255" s="662" t="s">
        <v>7251</v>
      </c>
      <c r="E255" s="662" t="s">
        <v>7252</v>
      </c>
      <c r="F255" s="665"/>
      <c r="G255" s="665"/>
      <c r="H255" s="665"/>
      <c r="I255" s="665"/>
      <c r="J255" s="665">
        <v>1</v>
      </c>
      <c r="K255" s="665">
        <v>2706.67</v>
      </c>
      <c r="L255" s="665"/>
      <c r="M255" s="665">
        <v>2706.67</v>
      </c>
      <c r="N255" s="665">
        <v>6</v>
      </c>
      <c r="O255" s="665">
        <v>16240.02</v>
      </c>
      <c r="P255" s="678"/>
      <c r="Q255" s="666">
        <v>2706.67</v>
      </c>
    </row>
    <row r="256" spans="1:17" ht="14.4" customHeight="1" x14ac:dyDescent="0.3">
      <c r="A256" s="661" t="s">
        <v>595</v>
      </c>
      <c r="B256" s="662" t="s">
        <v>6947</v>
      </c>
      <c r="C256" s="662" t="s">
        <v>6758</v>
      </c>
      <c r="D256" s="662" t="s">
        <v>7253</v>
      </c>
      <c r="E256" s="662" t="s">
        <v>7254</v>
      </c>
      <c r="F256" s="665"/>
      <c r="G256" s="665"/>
      <c r="H256" s="665"/>
      <c r="I256" s="665"/>
      <c r="J256" s="665">
        <v>1</v>
      </c>
      <c r="K256" s="665">
        <v>9793.1200000000008</v>
      </c>
      <c r="L256" s="665"/>
      <c r="M256" s="665">
        <v>9793.1200000000008</v>
      </c>
      <c r="N256" s="665"/>
      <c r="O256" s="665"/>
      <c r="P256" s="678"/>
      <c r="Q256" s="666"/>
    </row>
    <row r="257" spans="1:17" ht="14.4" customHeight="1" x14ac:dyDescent="0.3">
      <c r="A257" s="661" t="s">
        <v>595</v>
      </c>
      <c r="B257" s="662" t="s">
        <v>6947</v>
      </c>
      <c r="C257" s="662" t="s">
        <v>6758</v>
      </c>
      <c r="D257" s="662" t="s">
        <v>7255</v>
      </c>
      <c r="E257" s="662" t="s">
        <v>7256</v>
      </c>
      <c r="F257" s="665"/>
      <c r="G257" s="665"/>
      <c r="H257" s="665"/>
      <c r="I257" s="665"/>
      <c r="J257" s="665">
        <v>4</v>
      </c>
      <c r="K257" s="665">
        <v>2252</v>
      </c>
      <c r="L257" s="665"/>
      <c r="M257" s="665">
        <v>563</v>
      </c>
      <c r="N257" s="665">
        <v>12</v>
      </c>
      <c r="O257" s="665">
        <v>6756</v>
      </c>
      <c r="P257" s="678"/>
      <c r="Q257" s="666">
        <v>563</v>
      </c>
    </row>
    <row r="258" spans="1:17" ht="14.4" customHeight="1" x14ac:dyDescent="0.3">
      <c r="A258" s="661" t="s">
        <v>595</v>
      </c>
      <c r="B258" s="662" t="s">
        <v>6947</v>
      </c>
      <c r="C258" s="662" t="s">
        <v>6758</v>
      </c>
      <c r="D258" s="662" t="s">
        <v>7257</v>
      </c>
      <c r="E258" s="662" t="s">
        <v>7258</v>
      </c>
      <c r="F258" s="665"/>
      <c r="G258" s="665"/>
      <c r="H258" s="665"/>
      <c r="I258" s="665"/>
      <c r="J258" s="665"/>
      <c r="K258" s="665"/>
      <c r="L258" s="665"/>
      <c r="M258" s="665"/>
      <c r="N258" s="665">
        <v>1</v>
      </c>
      <c r="O258" s="665">
        <v>5101</v>
      </c>
      <c r="P258" s="678"/>
      <c r="Q258" s="666">
        <v>5101</v>
      </c>
    </row>
    <row r="259" spans="1:17" ht="14.4" customHeight="1" x14ac:dyDescent="0.3">
      <c r="A259" s="661" t="s">
        <v>595</v>
      </c>
      <c r="B259" s="662" t="s">
        <v>6947</v>
      </c>
      <c r="C259" s="662" t="s">
        <v>6758</v>
      </c>
      <c r="D259" s="662" t="s">
        <v>7259</v>
      </c>
      <c r="E259" s="662" t="s">
        <v>7260</v>
      </c>
      <c r="F259" s="665"/>
      <c r="G259" s="665"/>
      <c r="H259" s="665"/>
      <c r="I259" s="665"/>
      <c r="J259" s="665">
        <v>1</v>
      </c>
      <c r="K259" s="665">
        <v>11323.93</v>
      </c>
      <c r="L259" s="665"/>
      <c r="M259" s="665">
        <v>11323.93</v>
      </c>
      <c r="N259" s="665">
        <v>6</v>
      </c>
      <c r="O259" s="665">
        <v>67943.58</v>
      </c>
      <c r="P259" s="678"/>
      <c r="Q259" s="666">
        <v>11323.93</v>
      </c>
    </row>
    <row r="260" spans="1:17" ht="14.4" customHeight="1" x14ac:dyDescent="0.3">
      <c r="A260" s="661" t="s">
        <v>595</v>
      </c>
      <c r="B260" s="662" t="s">
        <v>6947</v>
      </c>
      <c r="C260" s="662" t="s">
        <v>6758</v>
      </c>
      <c r="D260" s="662" t="s">
        <v>7261</v>
      </c>
      <c r="E260" s="662" t="s">
        <v>7262</v>
      </c>
      <c r="F260" s="665">
        <v>2</v>
      </c>
      <c r="G260" s="665">
        <v>39526</v>
      </c>
      <c r="H260" s="665">
        <v>1</v>
      </c>
      <c r="I260" s="665">
        <v>19763</v>
      </c>
      <c r="J260" s="665">
        <v>1</v>
      </c>
      <c r="K260" s="665">
        <v>19763</v>
      </c>
      <c r="L260" s="665">
        <v>0.5</v>
      </c>
      <c r="M260" s="665">
        <v>19763</v>
      </c>
      <c r="N260" s="665">
        <v>1</v>
      </c>
      <c r="O260" s="665">
        <v>19763</v>
      </c>
      <c r="P260" s="678">
        <v>0.5</v>
      </c>
      <c r="Q260" s="666">
        <v>19763</v>
      </c>
    </row>
    <row r="261" spans="1:17" ht="14.4" customHeight="1" x14ac:dyDescent="0.3">
      <c r="A261" s="661" t="s">
        <v>595</v>
      </c>
      <c r="B261" s="662" t="s">
        <v>6947</v>
      </c>
      <c r="C261" s="662" t="s">
        <v>6758</v>
      </c>
      <c r="D261" s="662" t="s">
        <v>7263</v>
      </c>
      <c r="E261" s="662" t="s">
        <v>7264</v>
      </c>
      <c r="F261" s="665"/>
      <c r="G261" s="665"/>
      <c r="H261" s="665"/>
      <c r="I261" s="665"/>
      <c r="J261" s="665"/>
      <c r="K261" s="665"/>
      <c r="L261" s="665"/>
      <c r="M261" s="665"/>
      <c r="N261" s="665">
        <v>1</v>
      </c>
      <c r="O261" s="665">
        <v>3416</v>
      </c>
      <c r="P261" s="678"/>
      <c r="Q261" s="666">
        <v>3416</v>
      </c>
    </row>
    <row r="262" spans="1:17" ht="14.4" customHeight="1" x14ac:dyDescent="0.3">
      <c r="A262" s="661" t="s">
        <v>595</v>
      </c>
      <c r="B262" s="662" t="s">
        <v>6947</v>
      </c>
      <c r="C262" s="662" t="s">
        <v>6758</v>
      </c>
      <c r="D262" s="662" t="s">
        <v>7265</v>
      </c>
      <c r="E262" s="662" t="s">
        <v>7266</v>
      </c>
      <c r="F262" s="665">
        <v>1</v>
      </c>
      <c r="G262" s="665">
        <v>5705.8</v>
      </c>
      <c r="H262" s="665">
        <v>1</v>
      </c>
      <c r="I262" s="665">
        <v>5705.8</v>
      </c>
      <c r="J262" s="665">
        <v>1</v>
      </c>
      <c r="K262" s="665">
        <v>5705.8</v>
      </c>
      <c r="L262" s="665">
        <v>1</v>
      </c>
      <c r="M262" s="665">
        <v>5705.8</v>
      </c>
      <c r="N262" s="665"/>
      <c r="O262" s="665"/>
      <c r="P262" s="678"/>
      <c r="Q262" s="666"/>
    </row>
    <row r="263" spans="1:17" ht="14.4" customHeight="1" x14ac:dyDescent="0.3">
      <c r="A263" s="661" t="s">
        <v>595</v>
      </c>
      <c r="B263" s="662" t="s">
        <v>6947</v>
      </c>
      <c r="C263" s="662" t="s">
        <v>6758</v>
      </c>
      <c r="D263" s="662" t="s">
        <v>7267</v>
      </c>
      <c r="E263" s="662" t="s">
        <v>7268</v>
      </c>
      <c r="F263" s="665"/>
      <c r="G263" s="665"/>
      <c r="H263" s="665"/>
      <c r="I263" s="665"/>
      <c r="J263" s="665"/>
      <c r="K263" s="665"/>
      <c r="L263" s="665"/>
      <c r="M263" s="665"/>
      <c r="N263" s="665">
        <v>1</v>
      </c>
      <c r="O263" s="665">
        <v>8240</v>
      </c>
      <c r="P263" s="678"/>
      <c r="Q263" s="666">
        <v>8240</v>
      </c>
    </row>
    <row r="264" spans="1:17" ht="14.4" customHeight="1" x14ac:dyDescent="0.3">
      <c r="A264" s="661" t="s">
        <v>595</v>
      </c>
      <c r="B264" s="662" t="s">
        <v>6947</v>
      </c>
      <c r="C264" s="662" t="s">
        <v>6758</v>
      </c>
      <c r="D264" s="662" t="s">
        <v>7269</v>
      </c>
      <c r="E264" s="662" t="s">
        <v>7270</v>
      </c>
      <c r="F264" s="665">
        <v>1</v>
      </c>
      <c r="G264" s="665">
        <v>12442.58</v>
      </c>
      <c r="H264" s="665">
        <v>1</v>
      </c>
      <c r="I264" s="665">
        <v>12442.58</v>
      </c>
      <c r="J264" s="665"/>
      <c r="K264" s="665"/>
      <c r="L264" s="665"/>
      <c r="M264" s="665"/>
      <c r="N264" s="665">
        <v>23</v>
      </c>
      <c r="O264" s="665">
        <v>286179.33999999997</v>
      </c>
      <c r="P264" s="678">
        <v>22.999999999999996</v>
      </c>
      <c r="Q264" s="666">
        <v>12442.579999999998</v>
      </c>
    </row>
    <row r="265" spans="1:17" ht="14.4" customHeight="1" x14ac:dyDescent="0.3">
      <c r="A265" s="661" t="s">
        <v>595</v>
      </c>
      <c r="B265" s="662" t="s">
        <v>6947</v>
      </c>
      <c r="C265" s="662" t="s">
        <v>6758</v>
      </c>
      <c r="D265" s="662" t="s">
        <v>7271</v>
      </c>
      <c r="E265" s="662" t="s">
        <v>7272</v>
      </c>
      <c r="F265" s="665"/>
      <c r="G265" s="665"/>
      <c r="H265" s="665"/>
      <c r="I265" s="665"/>
      <c r="J265" s="665">
        <v>4</v>
      </c>
      <c r="K265" s="665">
        <v>26956.240000000002</v>
      </c>
      <c r="L265" s="665"/>
      <c r="M265" s="665">
        <v>6739.06</v>
      </c>
      <c r="N265" s="665">
        <v>1</v>
      </c>
      <c r="O265" s="665">
        <v>6739.06</v>
      </c>
      <c r="P265" s="678"/>
      <c r="Q265" s="666">
        <v>6739.06</v>
      </c>
    </row>
    <row r="266" spans="1:17" ht="14.4" customHeight="1" x14ac:dyDescent="0.3">
      <c r="A266" s="661" t="s">
        <v>595</v>
      </c>
      <c r="B266" s="662" t="s">
        <v>6947</v>
      </c>
      <c r="C266" s="662" t="s">
        <v>6758</v>
      </c>
      <c r="D266" s="662" t="s">
        <v>7273</v>
      </c>
      <c r="E266" s="662" t="s">
        <v>7274</v>
      </c>
      <c r="F266" s="665">
        <v>1</v>
      </c>
      <c r="G266" s="665">
        <v>8160</v>
      </c>
      <c r="H266" s="665">
        <v>1</v>
      </c>
      <c r="I266" s="665">
        <v>8160</v>
      </c>
      <c r="J266" s="665">
        <v>2</v>
      </c>
      <c r="K266" s="665">
        <v>16320</v>
      </c>
      <c r="L266" s="665">
        <v>2</v>
      </c>
      <c r="M266" s="665">
        <v>8160</v>
      </c>
      <c r="N266" s="665">
        <v>2</v>
      </c>
      <c r="O266" s="665">
        <v>16320</v>
      </c>
      <c r="P266" s="678">
        <v>2</v>
      </c>
      <c r="Q266" s="666">
        <v>8160</v>
      </c>
    </row>
    <row r="267" spans="1:17" ht="14.4" customHeight="1" x14ac:dyDescent="0.3">
      <c r="A267" s="661" t="s">
        <v>595</v>
      </c>
      <c r="B267" s="662" t="s">
        <v>6947</v>
      </c>
      <c r="C267" s="662" t="s">
        <v>6758</v>
      </c>
      <c r="D267" s="662" t="s">
        <v>7275</v>
      </c>
      <c r="E267" s="662" t="s">
        <v>7276</v>
      </c>
      <c r="F267" s="665">
        <v>2</v>
      </c>
      <c r="G267" s="665">
        <v>16480</v>
      </c>
      <c r="H267" s="665">
        <v>1</v>
      </c>
      <c r="I267" s="665">
        <v>8240</v>
      </c>
      <c r="J267" s="665">
        <v>1</v>
      </c>
      <c r="K267" s="665">
        <v>8240</v>
      </c>
      <c r="L267" s="665">
        <v>0.5</v>
      </c>
      <c r="M267" s="665">
        <v>8240</v>
      </c>
      <c r="N267" s="665"/>
      <c r="O267" s="665"/>
      <c r="P267" s="678"/>
      <c r="Q267" s="666"/>
    </row>
    <row r="268" spans="1:17" ht="14.4" customHeight="1" x14ac:dyDescent="0.3">
      <c r="A268" s="661" t="s">
        <v>595</v>
      </c>
      <c r="B268" s="662" t="s">
        <v>6947</v>
      </c>
      <c r="C268" s="662" t="s">
        <v>6758</v>
      </c>
      <c r="D268" s="662" t="s">
        <v>7277</v>
      </c>
      <c r="E268" s="662" t="s">
        <v>7278</v>
      </c>
      <c r="F268" s="665">
        <v>1</v>
      </c>
      <c r="G268" s="665">
        <v>15846</v>
      </c>
      <c r="H268" s="665">
        <v>1</v>
      </c>
      <c r="I268" s="665">
        <v>15846</v>
      </c>
      <c r="J268" s="665">
        <v>5</v>
      </c>
      <c r="K268" s="665">
        <v>79230</v>
      </c>
      <c r="L268" s="665">
        <v>5</v>
      </c>
      <c r="M268" s="665">
        <v>15846</v>
      </c>
      <c r="N268" s="665">
        <v>1</v>
      </c>
      <c r="O268" s="665">
        <v>15846</v>
      </c>
      <c r="P268" s="678">
        <v>1</v>
      </c>
      <c r="Q268" s="666">
        <v>15846</v>
      </c>
    </row>
    <row r="269" spans="1:17" ht="14.4" customHeight="1" x14ac:dyDescent="0.3">
      <c r="A269" s="661" t="s">
        <v>595</v>
      </c>
      <c r="B269" s="662" t="s">
        <v>6947</v>
      </c>
      <c r="C269" s="662" t="s">
        <v>6758</v>
      </c>
      <c r="D269" s="662" t="s">
        <v>7279</v>
      </c>
      <c r="E269" s="662" t="s">
        <v>7280</v>
      </c>
      <c r="F269" s="665"/>
      <c r="G269" s="665"/>
      <c r="H269" s="665"/>
      <c r="I269" s="665"/>
      <c r="J269" s="665">
        <v>1</v>
      </c>
      <c r="K269" s="665">
        <v>1212.55</v>
      </c>
      <c r="L269" s="665"/>
      <c r="M269" s="665">
        <v>1212.55</v>
      </c>
      <c r="N269" s="665">
        <v>23</v>
      </c>
      <c r="O269" s="665">
        <v>27888.649999999998</v>
      </c>
      <c r="P269" s="678"/>
      <c r="Q269" s="666">
        <v>1212.55</v>
      </c>
    </row>
    <row r="270" spans="1:17" ht="14.4" customHeight="1" x14ac:dyDescent="0.3">
      <c r="A270" s="661" t="s">
        <v>595</v>
      </c>
      <c r="B270" s="662" t="s">
        <v>6947</v>
      </c>
      <c r="C270" s="662" t="s">
        <v>6758</v>
      </c>
      <c r="D270" s="662" t="s">
        <v>7281</v>
      </c>
      <c r="E270" s="662" t="s">
        <v>7282</v>
      </c>
      <c r="F270" s="665"/>
      <c r="G270" s="665"/>
      <c r="H270" s="665"/>
      <c r="I270" s="665"/>
      <c r="J270" s="665"/>
      <c r="K270" s="665"/>
      <c r="L270" s="665"/>
      <c r="M270" s="665"/>
      <c r="N270" s="665">
        <v>16</v>
      </c>
      <c r="O270" s="665">
        <v>22882.879999999997</v>
      </c>
      <c r="P270" s="678"/>
      <c r="Q270" s="666">
        <v>1430.1799999999998</v>
      </c>
    </row>
    <row r="271" spans="1:17" ht="14.4" customHeight="1" x14ac:dyDescent="0.3">
      <c r="A271" s="661" t="s">
        <v>595</v>
      </c>
      <c r="B271" s="662" t="s">
        <v>6947</v>
      </c>
      <c r="C271" s="662" t="s">
        <v>6758</v>
      </c>
      <c r="D271" s="662" t="s">
        <v>7283</v>
      </c>
      <c r="E271" s="662" t="s">
        <v>7284</v>
      </c>
      <c r="F271" s="665">
        <v>2</v>
      </c>
      <c r="G271" s="665">
        <v>21961.4</v>
      </c>
      <c r="H271" s="665">
        <v>1</v>
      </c>
      <c r="I271" s="665">
        <v>10980.7</v>
      </c>
      <c r="J271" s="665">
        <v>1</v>
      </c>
      <c r="K271" s="665">
        <v>10980.7</v>
      </c>
      <c r="L271" s="665">
        <v>0.5</v>
      </c>
      <c r="M271" s="665">
        <v>10980.7</v>
      </c>
      <c r="N271" s="665">
        <v>2</v>
      </c>
      <c r="O271" s="665">
        <v>21961.4</v>
      </c>
      <c r="P271" s="678">
        <v>1</v>
      </c>
      <c r="Q271" s="666">
        <v>10980.7</v>
      </c>
    </row>
    <row r="272" spans="1:17" ht="14.4" customHeight="1" x14ac:dyDescent="0.3">
      <c r="A272" s="661" t="s">
        <v>595</v>
      </c>
      <c r="B272" s="662" t="s">
        <v>6947</v>
      </c>
      <c r="C272" s="662" t="s">
        <v>6758</v>
      </c>
      <c r="D272" s="662" t="s">
        <v>7285</v>
      </c>
      <c r="E272" s="662" t="s">
        <v>7286</v>
      </c>
      <c r="F272" s="665"/>
      <c r="G272" s="665"/>
      <c r="H272" s="665"/>
      <c r="I272" s="665"/>
      <c r="J272" s="665"/>
      <c r="K272" s="665"/>
      <c r="L272" s="665"/>
      <c r="M272" s="665"/>
      <c r="N272" s="665">
        <v>6</v>
      </c>
      <c r="O272" s="665">
        <v>7139.7</v>
      </c>
      <c r="P272" s="678"/>
      <c r="Q272" s="666">
        <v>1189.95</v>
      </c>
    </row>
    <row r="273" spans="1:17" ht="14.4" customHeight="1" x14ac:dyDescent="0.3">
      <c r="A273" s="661" t="s">
        <v>595</v>
      </c>
      <c r="B273" s="662" t="s">
        <v>6947</v>
      </c>
      <c r="C273" s="662" t="s">
        <v>6758</v>
      </c>
      <c r="D273" s="662" t="s">
        <v>7287</v>
      </c>
      <c r="E273" s="662" t="s">
        <v>7288</v>
      </c>
      <c r="F273" s="665"/>
      <c r="G273" s="665"/>
      <c r="H273" s="665"/>
      <c r="I273" s="665"/>
      <c r="J273" s="665">
        <v>1</v>
      </c>
      <c r="K273" s="665">
        <v>8322</v>
      </c>
      <c r="L273" s="665"/>
      <c r="M273" s="665">
        <v>8322</v>
      </c>
      <c r="N273" s="665"/>
      <c r="O273" s="665"/>
      <c r="P273" s="678"/>
      <c r="Q273" s="666"/>
    </row>
    <row r="274" spans="1:17" ht="14.4" customHeight="1" x14ac:dyDescent="0.3">
      <c r="A274" s="661" t="s">
        <v>595</v>
      </c>
      <c r="B274" s="662" t="s">
        <v>6947</v>
      </c>
      <c r="C274" s="662" t="s">
        <v>6758</v>
      </c>
      <c r="D274" s="662" t="s">
        <v>7289</v>
      </c>
      <c r="E274" s="662" t="s">
        <v>7290</v>
      </c>
      <c r="F274" s="665"/>
      <c r="G274" s="665"/>
      <c r="H274" s="665"/>
      <c r="I274" s="665"/>
      <c r="J274" s="665"/>
      <c r="K274" s="665"/>
      <c r="L274" s="665"/>
      <c r="M274" s="665"/>
      <c r="N274" s="665">
        <v>7</v>
      </c>
      <c r="O274" s="665">
        <v>7287.9100000000008</v>
      </c>
      <c r="P274" s="678"/>
      <c r="Q274" s="666">
        <v>1041.1300000000001</v>
      </c>
    </row>
    <row r="275" spans="1:17" ht="14.4" customHeight="1" x14ac:dyDescent="0.3">
      <c r="A275" s="661" t="s">
        <v>595</v>
      </c>
      <c r="B275" s="662" t="s">
        <v>6947</v>
      </c>
      <c r="C275" s="662" t="s">
        <v>6758</v>
      </c>
      <c r="D275" s="662" t="s">
        <v>7291</v>
      </c>
      <c r="E275" s="662" t="s">
        <v>7292</v>
      </c>
      <c r="F275" s="665"/>
      <c r="G275" s="665"/>
      <c r="H275" s="665"/>
      <c r="I275" s="665"/>
      <c r="J275" s="665"/>
      <c r="K275" s="665"/>
      <c r="L275" s="665"/>
      <c r="M275" s="665"/>
      <c r="N275" s="665">
        <v>23</v>
      </c>
      <c r="O275" s="665">
        <v>31273.329999999994</v>
      </c>
      <c r="P275" s="678"/>
      <c r="Q275" s="666">
        <v>1359.7099999999998</v>
      </c>
    </row>
    <row r="276" spans="1:17" ht="14.4" customHeight="1" x14ac:dyDescent="0.3">
      <c r="A276" s="661" t="s">
        <v>595</v>
      </c>
      <c r="B276" s="662" t="s">
        <v>6947</v>
      </c>
      <c r="C276" s="662" t="s">
        <v>6758</v>
      </c>
      <c r="D276" s="662" t="s">
        <v>7293</v>
      </c>
      <c r="E276" s="662" t="s">
        <v>7294</v>
      </c>
      <c r="F276" s="665"/>
      <c r="G276" s="665"/>
      <c r="H276" s="665"/>
      <c r="I276" s="665"/>
      <c r="J276" s="665"/>
      <c r="K276" s="665"/>
      <c r="L276" s="665"/>
      <c r="M276" s="665"/>
      <c r="N276" s="665">
        <v>1</v>
      </c>
      <c r="O276" s="665">
        <v>13765</v>
      </c>
      <c r="P276" s="678"/>
      <c r="Q276" s="666">
        <v>13765</v>
      </c>
    </row>
    <row r="277" spans="1:17" ht="14.4" customHeight="1" x14ac:dyDescent="0.3">
      <c r="A277" s="661" t="s">
        <v>595</v>
      </c>
      <c r="B277" s="662" t="s">
        <v>6947</v>
      </c>
      <c r="C277" s="662" t="s">
        <v>6758</v>
      </c>
      <c r="D277" s="662" t="s">
        <v>7295</v>
      </c>
      <c r="E277" s="662" t="s">
        <v>7296</v>
      </c>
      <c r="F277" s="665">
        <v>1</v>
      </c>
      <c r="G277" s="665">
        <v>8181.99</v>
      </c>
      <c r="H277" s="665">
        <v>1</v>
      </c>
      <c r="I277" s="665">
        <v>8181.99</v>
      </c>
      <c r="J277" s="665"/>
      <c r="K277" s="665"/>
      <c r="L277" s="665"/>
      <c r="M277" s="665"/>
      <c r="N277" s="665">
        <v>25</v>
      </c>
      <c r="O277" s="665">
        <v>204549.74999999997</v>
      </c>
      <c r="P277" s="678">
        <v>24.999999999999996</v>
      </c>
      <c r="Q277" s="666">
        <v>8181.9899999999989</v>
      </c>
    </row>
    <row r="278" spans="1:17" ht="14.4" customHeight="1" x14ac:dyDescent="0.3">
      <c r="A278" s="661" t="s">
        <v>595</v>
      </c>
      <c r="B278" s="662" t="s">
        <v>6947</v>
      </c>
      <c r="C278" s="662" t="s">
        <v>6758</v>
      </c>
      <c r="D278" s="662" t="s">
        <v>7297</v>
      </c>
      <c r="E278" s="662" t="s">
        <v>7298</v>
      </c>
      <c r="F278" s="665"/>
      <c r="G278" s="665"/>
      <c r="H278" s="665"/>
      <c r="I278" s="665"/>
      <c r="J278" s="665">
        <v>4</v>
      </c>
      <c r="K278" s="665">
        <v>55180</v>
      </c>
      <c r="L278" s="665"/>
      <c r="M278" s="665">
        <v>13795</v>
      </c>
      <c r="N278" s="665">
        <v>1</v>
      </c>
      <c r="O278" s="665">
        <v>13795</v>
      </c>
      <c r="P278" s="678"/>
      <c r="Q278" s="666">
        <v>13795</v>
      </c>
    </row>
    <row r="279" spans="1:17" ht="14.4" customHeight="1" x14ac:dyDescent="0.3">
      <c r="A279" s="661" t="s">
        <v>595</v>
      </c>
      <c r="B279" s="662" t="s">
        <v>6947</v>
      </c>
      <c r="C279" s="662" t="s">
        <v>6758</v>
      </c>
      <c r="D279" s="662" t="s">
        <v>7299</v>
      </c>
      <c r="E279" s="662" t="s">
        <v>7300</v>
      </c>
      <c r="F279" s="665"/>
      <c r="G279" s="665"/>
      <c r="H279" s="665"/>
      <c r="I279" s="665"/>
      <c r="J279" s="665">
        <v>2</v>
      </c>
      <c r="K279" s="665">
        <v>11801.2</v>
      </c>
      <c r="L279" s="665"/>
      <c r="M279" s="665">
        <v>5900.6</v>
      </c>
      <c r="N279" s="665"/>
      <c r="O279" s="665"/>
      <c r="P279" s="678"/>
      <c r="Q279" s="666"/>
    </row>
    <row r="280" spans="1:17" ht="14.4" customHeight="1" x14ac:dyDescent="0.3">
      <c r="A280" s="661" t="s">
        <v>595</v>
      </c>
      <c r="B280" s="662" t="s">
        <v>6947</v>
      </c>
      <c r="C280" s="662" t="s">
        <v>6758</v>
      </c>
      <c r="D280" s="662" t="s">
        <v>7301</v>
      </c>
      <c r="E280" s="662" t="s">
        <v>7302</v>
      </c>
      <c r="F280" s="665"/>
      <c r="G280" s="665"/>
      <c r="H280" s="665"/>
      <c r="I280" s="665"/>
      <c r="J280" s="665">
        <v>1</v>
      </c>
      <c r="K280" s="665">
        <v>7438</v>
      </c>
      <c r="L280" s="665"/>
      <c r="M280" s="665">
        <v>7438</v>
      </c>
      <c r="N280" s="665"/>
      <c r="O280" s="665"/>
      <c r="P280" s="678"/>
      <c r="Q280" s="666"/>
    </row>
    <row r="281" spans="1:17" ht="14.4" customHeight="1" x14ac:dyDescent="0.3">
      <c r="A281" s="661" t="s">
        <v>595</v>
      </c>
      <c r="B281" s="662" t="s">
        <v>6947</v>
      </c>
      <c r="C281" s="662" t="s">
        <v>6758</v>
      </c>
      <c r="D281" s="662" t="s">
        <v>7303</v>
      </c>
      <c r="E281" s="662" t="s">
        <v>7280</v>
      </c>
      <c r="F281" s="665"/>
      <c r="G281" s="665"/>
      <c r="H281" s="665"/>
      <c r="I281" s="665"/>
      <c r="J281" s="665">
        <v>10</v>
      </c>
      <c r="K281" s="665">
        <v>13429.5</v>
      </c>
      <c r="L281" s="665"/>
      <c r="M281" s="665">
        <v>1342.95</v>
      </c>
      <c r="N281" s="665"/>
      <c r="O281" s="665"/>
      <c r="P281" s="678"/>
      <c r="Q281" s="666"/>
    </row>
    <row r="282" spans="1:17" ht="14.4" customHeight="1" x14ac:dyDescent="0.3">
      <c r="A282" s="661" t="s">
        <v>595</v>
      </c>
      <c r="B282" s="662" t="s">
        <v>6947</v>
      </c>
      <c r="C282" s="662" t="s">
        <v>6758</v>
      </c>
      <c r="D282" s="662" t="s">
        <v>7304</v>
      </c>
      <c r="E282" s="662" t="s">
        <v>7305</v>
      </c>
      <c r="F282" s="665"/>
      <c r="G282" s="665"/>
      <c r="H282" s="665"/>
      <c r="I282" s="665"/>
      <c r="J282" s="665">
        <v>2</v>
      </c>
      <c r="K282" s="665">
        <v>4560</v>
      </c>
      <c r="L282" s="665"/>
      <c r="M282" s="665">
        <v>2280</v>
      </c>
      <c r="N282" s="665"/>
      <c r="O282" s="665"/>
      <c r="P282" s="678"/>
      <c r="Q282" s="666"/>
    </row>
    <row r="283" spans="1:17" ht="14.4" customHeight="1" x14ac:dyDescent="0.3">
      <c r="A283" s="661" t="s">
        <v>595</v>
      </c>
      <c r="B283" s="662" t="s">
        <v>6947</v>
      </c>
      <c r="C283" s="662" t="s">
        <v>6758</v>
      </c>
      <c r="D283" s="662" t="s">
        <v>7306</v>
      </c>
      <c r="E283" s="662" t="s">
        <v>7307</v>
      </c>
      <c r="F283" s="665"/>
      <c r="G283" s="665"/>
      <c r="H283" s="665"/>
      <c r="I283" s="665"/>
      <c r="J283" s="665">
        <v>10</v>
      </c>
      <c r="K283" s="665">
        <v>16167.3</v>
      </c>
      <c r="L283" s="665"/>
      <c r="M283" s="665">
        <v>1616.73</v>
      </c>
      <c r="N283" s="665">
        <v>17</v>
      </c>
      <c r="O283" s="665">
        <v>27484.409999999996</v>
      </c>
      <c r="P283" s="678"/>
      <c r="Q283" s="666">
        <v>1616.7299999999998</v>
      </c>
    </row>
    <row r="284" spans="1:17" ht="14.4" customHeight="1" x14ac:dyDescent="0.3">
      <c r="A284" s="661" t="s">
        <v>595</v>
      </c>
      <c r="B284" s="662" t="s">
        <v>6947</v>
      </c>
      <c r="C284" s="662" t="s">
        <v>6758</v>
      </c>
      <c r="D284" s="662" t="s">
        <v>7308</v>
      </c>
      <c r="E284" s="662" t="s">
        <v>7309</v>
      </c>
      <c r="F284" s="665">
        <v>1</v>
      </c>
      <c r="G284" s="665">
        <v>2833.42</v>
      </c>
      <c r="H284" s="665">
        <v>1</v>
      </c>
      <c r="I284" s="665">
        <v>2833.42</v>
      </c>
      <c r="J284" s="665"/>
      <c r="K284" s="665"/>
      <c r="L284" s="665"/>
      <c r="M284" s="665"/>
      <c r="N284" s="665"/>
      <c r="O284" s="665"/>
      <c r="P284" s="678"/>
      <c r="Q284" s="666"/>
    </row>
    <row r="285" spans="1:17" ht="14.4" customHeight="1" x14ac:dyDescent="0.3">
      <c r="A285" s="661" t="s">
        <v>595</v>
      </c>
      <c r="B285" s="662" t="s">
        <v>6947</v>
      </c>
      <c r="C285" s="662" t="s">
        <v>6758</v>
      </c>
      <c r="D285" s="662" t="s">
        <v>7310</v>
      </c>
      <c r="E285" s="662" t="s">
        <v>7311</v>
      </c>
      <c r="F285" s="665"/>
      <c r="G285" s="665"/>
      <c r="H285" s="665"/>
      <c r="I285" s="665"/>
      <c r="J285" s="665"/>
      <c r="K285" s="665"/>
      <c r="L285" s="665"/>
      <c r="M285" s="665"/>
      <c r="N285" s="665">
        <v>3</v>
      </c>
      <c r="O285" s="665">
        <v>23428.560000000001</v>
      </c>
      <c r="P285" s="678"/>
      <c r="Q285" s="666">
        <v>7809.52</v>
      </c>
    </row>
    <row r="286" spans="1:17" ht="14.4" customHeight="1" x14ac:dyDescent="0.3">
      <c r="A286" s="661" t="s">
        <v>595</v>
      </c>
      <c r="B286" s="662" t="s">
        <v>6947</v>
      </c>
      <c r="C286" s="662" t="s">
        <v>6758</v>
      </c>
      <c r="D286" s="662" t="s">
        <v>7312</v>
      </c>
      <c r="E286" s="662" t="s">
        <v>7313</v>
      </c>
      <c r="F286" s="665"/>
      <c r="G286" s="665"/>
      <c r="H286" s="665"/>
      <c r="I286" s="665"/>
      <c r="J286" s="665"/>
      <c r="K286" s="665"/>
      <c r="L286" s="665"/>
      <c r="M286" s="665"/>
      <c r="N286" s="665">
        <v>7</v>
      </c>
      <c r="O286" s="665">
        <v>52440.22</v>
      </c>
      <c r="P286" s="678"/>
      <c r="Q286" s="666">
        <v>7491.46</v>
      </c>
    </row>
    <row r="287" spans="1:17" ht="14.4" customHeight="1" x14ac:dyDescent="0.3">
      <c r="A287" s="661" t="s">
        <v>595</v>
      </c>
      <c r="B287" s="662" t="s">
        <v>6947</v>
      </c>
      <c r="C287" s="662" t="s">
        <v>6758</v>
      </c>
      <c r="D287" s="662" t="s">
        <v>7314</v>
      </c>
      <c r="E287" s="662" t="s">
        <v>7315</v>
      </c>
      <c r="F287" s="665"/>
      <c r="G287" s="665"/>
      <c r="H287" s="665"/>
      <c r="I287" s="665"/>
      <c r="J287" s="665"/>
      <c r="K287" s="665"/>
      <c r="L287" s="665"/>
      <c r="M287" s="665"/>
      <c r="N287" s="665">
        <v>7</v>
      </c>
      <c r="O287" s="665">
        <v>1741.1100000000001</v>
      </c>
      <c r="P287" s="678"/>
      <c r="Q287" s="666">
        <v>248.73000000000002</v>
      </c>
    </row>
    <row r="288" spans="1:17" ht="14.4" customHeight="1" x14ac:dyDescent="0.3">
      <c r="A288" s="661" t="s">
        <v>595</v>
      </c>
      <c r="B288" s="662" t="s">
        <v>6947</v>
      </c>
      <c r="C288" s="662" t="s">
        <v>6758</v>
      </c>
      <c r="D288" s="662" t="s">
        <v>7316</v>
      </c>
      <c r="E288" s="662" t="s">
        <v>7317</v>
      </c>
      <c r="F288" s="665"/>
      <c r="G288" s="665"/>
      <c r="H288" s="665"/>
      <c r="I288" s="665"/>
      <c r="J288" s="665"/>
      <c r="K288" s="665"/>
      <c r="L288" s="665"/>
      <c r="M288" s="665"/>
      <c r="N288" s="665">
        <v>2</v>
      </c>
      <c r="O288" s="665">
        <v>15619.04</v>
      </c>
      <c r="P288" s="678"/>
      <c r="Q288" s="666">
        <v>7809.52</v>
      </c>
    </row>
    <row r="289" spans="1:17" ht="14.4" customHeight="1" x14ac:dyDescent="0.3">
      <c r="A289" s="661" t="s">
        <v>595</v>
      </c>
      <c r="B289" s="662" t="s">
        <v>6947</v>
      </c>
      <c r="C289" s="662" t="s">
        <v>6758</v>
      </c>
      <c r="D289" s="662" t="s">
        <v>7318</v>
      </c>
      <c r="E289" s="662" t="s">
        <v>7099</v>
      </c>
      <c r="F289" s="665"/>
      <c r="G289" s="665"/>
      <c r="H289" s="665"/>
      <c r="I289" s="665"/>
      <c r="J289" s="665"/>
      <c r="K289" s="665"/>
      <c r="L289" s="665"/>
      <c r="M289" s="665"/>
      <c r="N289" s="665">
        <v>2</v>
      </c>
      <c r="O289" s="665">
        <v>25800</v>
      </c>
      <c r="P289" s="678"/>
      <c r="Q289" s="666">
        <v>12900</v>
      </c>
    </row>
    <row r="290" spans="1:17" ht="14.4" customHeight="1" x14ac:dyDescent="0.3">
      <c r="A290" s="661" t="s">
        <v>595</v>
      </c>
      <c r="B290" s="662" t="s">
        <v>6947</v>
      </c>
      <c r="C290" s="662" t="s">
        <v>6758</v>
      </c>
      <c r="D290" s="662" t="s">
        <v>7319</v>
      </c>
      <c r="E290" s="662" t="s">
        <v>7320</v>
      </c>
      <c r="F290" s="665"/>
      <c r="G290" s="665"/>
      <c r="H290" s="665"/>
      <c r="I290" s="665"/>
      <c r="J290" s="665">
        <v>1</v>
      </c>
      <c r="K290" s="665">
        <v>5030</v>
      </c>
      <c r="L290" s="665"/>
      <c r="M290" s="665">
        <v>5030</v>
      </c>
      <c r="N290" s="665"/>
      <c r="O290" s="665"/>
      <c r="P290" s="678"/>
      <c r="Q290" s="666"/>
    </row>
    <row r="291" spans="1:17" ht="14.4" customHeight="1" x14ac:dyDescent="0.3">
      <c r="A291" s="661" t="s">
        <v>595</v>
      </c>
      <c r="B291" s="662" t="s">
        <v>6947</v>
      </c>
      <c r="C291" s="662" t="s">
        <v>6758</v>
      </c>
      <c r="D291" s="662" t="s">
        <v>7321</v>
      </c>
      <c r="E291" s="662" t="s">
        <v>7322</v>
      </c>
      <c r="F291" s="665">
        <v>1</v>
      </c>
      <c r="G291" s="665">
        <v>13448</v>
      </c>
      <c r="H291" s="665">
        <v>1</v>
      </c>
      <c r="I291" s="665">
        <v>13448</v>
      </c>
      <c r="J291" s="665"/>
      <c r="K291" s="665"/>
      <c r="L291" s="665"/>
      <c r="M291" s="665"/>
      <c r="N291" s="665"/>
      <c r="O291" s="665"/>
      <c r="P291" s="678"/>
      <c r="Q291" s="666"/>
    </row>
    <row r="292" spans="1:17" ht="14.4" customHeight="1" x14ac:dyDescent="0.3">
      <c r="A292" s="661" t="s">
        <v>595</v>
      </c>
      <c r="B292" s="662" t="s">
        <v>6947</v>
      </c>
      <c r="C292" s="662" t="s">
        <v>6758</v>
      </c>
      <c r="D292" s="662" t="s">
        <v>7323</v>
      </c>
      <c r="E292" s="662" t="s">
        <v>7324</v>
      </c>
      <c r="F292" s="665"/>
      <c r="G292" s="665"/>
      <c r="H292" s="665"/>
      <c r="I292" s="665"/>
      <c r="J292" s="665"/>
      <c r="K292" s="665"/>
      <c r="L292" s="665"/>
      <c r="M292" s="665"/>
      <c r="N292" s="665">
        <v>1</v>
      </c>
      <c r="O292" s="665">
        <v>5900.7</v>
      </c>
      <c r="P292" s="678"/>
      <c r="Q292" s="666">
        <v>5900.7</v>
      </c>
    </row>
    <row r="293" spans="1:17" ht="14.4" customHeight="1" x14ac:dyDescent="0.3">
      <c r="A293" s="661" t="s">
        <v>595</v>
      </c>
      <c r="B293" s="662" t="s">
        <v>6947</v>
      </c>
      <c r="C293" s="662" t="s">
        <v>6758</v>
      </c>
      <c r="D293" s="662" t="s">
        <v>7325</v>
      </c>
      <c r="E293" s="662" t="s">
        <v>7326</v>
      </c>
      <c r="F293" s="665"/>
      <c r="G293" s="665"/>
      <c r="H293" s="665"/>
      <c r="I293" s="665"/>
      <c r="J293" s="665"/>
      <c r="K293" s="665"/>
      <c r="L293" s="665"/>
      <c r="M293" s="665"/>
      <c r="N293" s="665">
        <v>1</v>
      </c>
      <c r="O293" s="665">
        <v>437.8</v>
      </c>
      <c r="P293" s="678"/>
      <c r="Q293" s="666">
        <v>437.8</v>
      </c>
    </row>
    <row r="294" spans="1:17" ht="14.4" customHeight="1" x14ac:dyDescent="0.3">
      <c r="A294" s="661" t="s">
        <v>595</v>
      </c>
      <c r="B294" s="662" t="s">
        <v>6947</v>
      </c>
      <c r="C294" s="662" t="s">
        <v>6758</v>
      </c>
      <c r="D294" s="662" t="s">
        <v>7327</v>
      </c>
      <c r="E294" s="662" t="s">
        <v>7328</v>
      </c>
      <c r="F294" s="665"/>
      <c r="G294" s="665"/>
      <c r="H294" s="665"/>
      <c r="I294" s="665"/>
      <c r="J294" s="665"/>
      <c r="K294" s="665"/>
      <c r="L294" s="665"/>
      <c r="M294" s="665"/>
      <c r="N294" s="665">
        <v>1</v>
      </c>
      <c r="O294" s="665">
        <v>1529</v>
      </c>
      <c r="P294" s="678"/>
      <c r="Q294" s="666">
        <v>1529</v>
      </c>
    </row>
    <row r="295" spans="1:17" ht="14.4" customHeight="1" x14ac:dyDescent="0.3">
      <c r="A295" s="661" t="s">
        <v>595</v>
      </c>
      <c r="B295" s="662" t="s">
        <v>6947</v>
      </c>
      <c r="C295" s="662" t="s">
        <v>6767</v>
      </c>
      <c r="D295" s="662" t="s">
        <v>7329</v>
      </c>
      <c r="E295" s="662" t="s">
        <v>7330</v>
      </c>
      <c r="F295" s="665">
        <v>140</v>
      </c>
      <c r="G295" s="665">
        <v>25900</v>
      </c>
      <c r="H295" s="665">
        <v>1</v>
      </c>
      <c r="I295" s="665">
        <v>185</v>
      </c>
      <c r="J295" s="665">
        <v>119</v>
      </c>
      <c r="K295" s="665">
        <v>21885</v>
      </c>
      <c r="L295" s="665">
        <v>0.84498069498069495</v>
      </c>
      <c r="M295" s="665">
        <v>183.9075630252101</v>
      </c>
      <c r="N295" s="665">
        <v>102</v>
      </c>
      <c r="O295" s="665">
        <v>19277</v>
      </c>
      <c r="P295" s="678">
        <v>0.74428571428571433</v>
      </c>
      <c r="Q295" s="666">
        <v>188.99019607843138</v>
      </c>
    </row>
    <row r="296" spans="1:17" ht="14.4" customHeight="1" x14ac:dyDescent="0.3">
      <c r="A296" s="661" t="s">
        <v>595</v>
      </c>
      <c r="B296" s="662" t="s">
        <v>6947</v>
      </c>
      <c r="C296" s="662" t="s">
        <v>6767</v>
      </c>
      <c r="D296" s="662" t="s">
        <v>7331</v>
      </c>
      <c r="E296" s="662" t="s">
        <v>7332</v>
      </c>
      <c r="F296" s="665">
        <v>891</v>
      </c>
      <c r="G296" s="665">
        <v>340355</v>
      </c>
      <c r="H296" s="665">
        <v>1</v>
      </c>
      <c r="I296" s="665">
        <v>381.99214365881033</v>
      </c>
      <c r="J296" s="665">
        <v>1126</v>
      </c>
      <c r="K296" s="665">
        <v>426370</v>
      </c>
      <c r="L296" s="665">
        <v>1.2527214232198733</v>
      </c>
      <c r="M296" s="665">
        <v>378.6589698046181</v>
      </c>
      <c r="N296" s="665">
        <v>1238</v>
      </c>
      <c r="O296" s="665">
        <v>475333</v>
      </c>
      <c r="P296" s="678">
        <v>1.3965800414273333</v>
      </c>
      <c r="Q296" s="666">
        <v>383.9523424878837</v>
      </c>
    </row>
    <row r="297" spans="1:17" ht="14.4" customHeight="1" x14ac:dyDescent="0.3">
      <c r="A297" s="661" t="s">
        <v>595</v>
      </c>
      <c r="B297" s="662" t="s">
        <v>6947</v>
      </c>
      <c r="C297" s="662" t="s">
        <v>6767</v>
      </c>
      <c r="D297" s="662" t="s">
        <v>6784</v>
      </c>
      <c r="E297" s="662" t="s">
        <v>6785</v>
      </c>
      <c r="F297" s="665">
        <v>2</v>
      </c>
      <c r="G297" s="665">
        <v>1222</v>
      </c>
      <c r="H297" s="665">
        <v>1</v>
      </c>
      <c r="I297" s="665">
        <v>611</v>
      </c>
      <c r="J297" s="665">
        <v>4</v>
      </c>
      <c r="K297" s="665">
        <v>2459</v>
      </c>
      <c r="L297" s="665">
        <v>2.0122749590834696</v>
      </c>
      <c r="M297" s="665">
        <v>614.75</v>
      </c>
      <c r="N297" s="665">
        <v>1</v>
      </c>
      <c r="O297" s="665">
        <v>617</v>
      </c>
      <c r="P297" s="678">
        <v>0.5049099836333879</v>
      </c>
      <c r="Q297" s="666">
        <v>617</v>
      </c>
    </row>
    <row r="298" spans="1:17" ht="14.4" customHeight="1" x14ac:dyDescent="0.3">
      <c r="A298" s="661" t="s">
        <v>595</v>
      </c>
      <c r="B298" s="662" t="s">
        <v>6947</v>
      </c>
      <c r="C298" s="662" t="s">
        <v>6767</v>
      </c>
      <c r="D298" s="662" t="s">
        <v>6786</v>
      </c>
      <c r="E298" s="662" t="s">
        <v>6787</v>
      </c>
      <c r="F298" s="665">
        <v>13</v>
      </c>
      <c r="G298" s="665">
        <v>5018</v>
      </c>
      <c r="H298" s="665">
        <v>1</v>
      </c>
      <c r="I298" s="665">
        <v>386</v>
      </c>
      <c r="J298" s="665">
        <v>9</v>
      </c>
      <c r="K298" s="665">
        <v>3492</v>
      </c>
      <c r="L298" s="665">
        <v>0.69589477879633321</v>
      </c>
      <c r="M298" s="665">
        <v>388</v>
      </c>
      <c r="N298" s="665">
        <v>11</v>
      </c>
      <c r="O298" s="665">
        <v>4268</v>
      </c>
      <c r="P298" s="678">
        <v>0.85053806297329615</v>
      </c>
      <c r="Q298" s="666">
        <v>388</v>
      </c>
    </row>
    <row r="299" spans="1:17" ht="14.4" customHeight="1" x14ac:dyDescent="0.3">
      <c r="A299" s="661" t="s">
        <v>595</v>
      </c>
      <c r="B299" s="662" t="s">
        <v>6947</v>
      </c>
      <c r="C299" s="662" t="s">
        <v>6767</v>
      </c>
      <c r="D299" s="662" t="s">
        <v>6802</v>
      </c>
      <c r="E299" s="662" t="s">
        <v>6803</v>
      </c>
      <c r="F299" s="665">
        <v>2478</v>
      </c>
      <c r="G299" s="665">
        <v>574896</v>
      </c>
      <c r="H299" s="665">
        <v>1</v>
      </c>
      <c r="I299" s="665">
        <v>232</v>
      </c>
      <c r="J299" s="665">
        <v>2407</v>
      </c>
      <c r="K299" s="665">
        <v>558984</v>
      </c>
      <c r="L299" s="665">
        <v>0.97232195040494285</v>
      </c>
      <c r="M299" s="665">
        <v>232.23265475695888</v>
      </c>
      <c r="N299" s="665">
        <v>2249</v>
      </c>
      <c r="O299" s="665">
        <v>528511</v>
      </c>
      <c r="P299" s="678">
        <v>0.91931584147393619</v>
      </c>
      <c r="Q299" s="666">
        <v>234.99822143174745</v>
      </c>
    </row>
    <row r="300" spans="1:17" ht="14.4" customHeight="1" x14ac:dyDescent="0.3">
      <c r="A300" s="661" t="s">
        <v>595</v>
      </c>
      <c r="B300" s="662" t="s">
        <v>6947</v>
      </c>
      <c r="C300" s="662" t="s">
        <v>6767</v>
      </c>
      <c r="D300" s="662" t="s">
        <v>7333</v>
      </c>
      <c r="E300" s="662" t="s">
        <v>7334</v>
      </c>
      <c r="F300" s="665">
        <v>1</v>
      </c>
      <c r="G300" s="665">
        <v>1581</v>
      </c>
      <c r="H300" s="665">
        <v>1</v>
      </c>
      <c r="I300" s="665">
        <v>1581</v>
      </c>
      <c r="J300" s="665"/>
      <c r="K300" s="665"/>
      <c r="L300" s="665"/>
      <c r="M300" s="665"/>
      <c r="N300" s="665"/>
      <c r="O300" s="665"/>
      <c r="P300" s="678"/>
      <c r="Q300" s="666"/>
    </row>
    <row r="301" spans="1:17" ht="14.4" customHeight="1" x14ac:dyDescent="0.3">
      <c r="A301" s="661" t="s">
        <v>595</v>
      </c>
      <c r="B301" s="662" t="s">
        <v>6947</v>
      </c>
      <c r="C301" s="662" t="s">
        <v>6767</v>
      </c>
      <c r="D301" s="662" t="s">
        <v>7335</v>
      </c>
      <c r="E301" s="662" t="s">
        <v>7336</v>
      </c>
      <c r="F301" s="665"/>
      <c r="G301" s="665"/>
      <c r="H301" s="665"/>
      <c r="I301" s="665"/>
      <c r="J301" s="665">
        <v>1</v>
      </c>
      <c r="K301" s="665">
        <v>1307</v>
      </c>
      <c r="L301" s="665"/>
      <c r="M301" s="665">
        <v>1307</v>
      </c>
      <c r="N301" s="665">
        <v>1</v>
      </c>
      <c r="O301" s="665">
        <v>1322</v>
      </c>
      <c r="P301" s="678"/>
      <c r="Q301" s="666">
        <v>1322</v>
      </c>
    </row>
    <row r="302" spans="1:17" ht="14.4" customHeight="1" x14ac:dyDescent="0.3">
      <c r="A302" s="661" t="s">
        <v>595</v>
      </c>
      <c r="B302" s="662" t="s">
        <v>6947</v>
      </c>
      <c r="C302" s="662" t="s">
        <v>6767</v>
      </c>
      <c r="D302" s="662" t="s">
        <v>7337</v>
      </c>
      <c r="E302" s="662" t="s">
        <v>7338</v>
      </c>
      <c r="F302" s="665"/>
      <c r="G302" s="665"/>
      <c r="H302" s="665"/>
      <c r="I302" s="665"/>
      <c r="J302" s="665">
        <v>1</v>
      </c>
      <c r="K302" s="665">
        <v>7141</v>
      </c>
      <c r="L302" s="665"/>
      <c r="M302" s="665">
        <v>7141</v>
      </c>
      <c r="N302" s="665">
        <v>2</v>
      </c>
      <c r="O302" s="665">
        <v>14336</v>
      </c>
      <c r="P302" s="678"/>
      <c r="Q302" s="666">
        <v>7168</v>
      </c>
    </row>
    <row r="303" spans="1:17" ht="14.4" customHeight="1" x14ac:dyDescent="0.3">
      <c r="A303" s="661" t="s">
        <v>595</v>
      </c>
      <c r="B303" s="662" t="s">
        <v>6947</v>
      </c>
      <c r="C303" s="662" t="s">
        <v>6767</v>
      </c>
      <c r="D303" s="662" t="s">
        <v>7339</v>
      </c>
      <c r="E303" s="662" t="s">
        <v>7340</v>
      </c>
      <c r="F303" s="665">
        <v>49</v>
      </c>
      <c r="G303" s="665">
        <v>28763</v>
      </c>
      <c r="H303" s="665">
        <v>1</v>
      </c>
      <c r="I303" s="665">
        <v>587</v>
      </c>
      <c r="J303" s="665">
        <v>47</v>
      </c>
      <c r="K303" s="665">
        <v>24284</v>
      </c>
      <c r="L303" s="665">
        <v>0.84427910857699129</v>
      </c>
      <c r="M303" s="665">
        <v>516.68085106382978</v>
      </c>
      <c r="N303" s="665">
        <v>40</v>
      </c>
      <c r="O303" s="665">
        <v>23880</v>
      </c>
      <c r="P303" s="678">
        <v>0.83023328581858635</v>
      </c>
      <c r="Q303" s="666">
        <v>597</v>
      </c>
    </row>
    <row r="304" spans="1:17" ht="14.4" customHeight="1" x14ac:dyDescent="0.3">
      <c r="A304" s="661" t="s">
        <v>595</v>
      </c>
      <c r="B304" s="662" t="s">
        <v>6947</v>
      </c>
      <c r="C304" s="662" t="s">
        <v>6767</v>
      </c>
      <c r="D304" s="662" t="s">
        <v>7341</v>
      </c>
      <c r="E304" s="662" t="s">
        <v>7342</v>
      </c>
      <c r="F304" s="665">
        <v>63</v>
      </c>
      <c r="G304" s="665">
        <v>186543</v>
      </c>
      <c r="H304" s="665">
        <v>1</v>
      </c>
      <c r="I304" s="665">
        <v>2961</v>
      </c>
      <c r="J304" s="665">
        <v>65</v>
      </c>
      <c r="K304" s="665">
        <v>193557</v>
      </c>
      <c r="L304" s="665">
        <v>1.0375999099403355</v>
      </c>
      <c r="M304" s="665">
        <v>2977.8</v>
      </c>
      <c r="N304" s="665">
        <v>43</v>
      </c>
      <c r="O304" s="665">
        <v>128613</v>
      </c>
      <c r="P304" s="678">
        <v>0.68945497820877755</v>
      </c>
      <c r="Q304" s="666">
        <v>2991</v>
      </c>
    </row>
    <row r="305" spans="1:17" ht="14.4" customHeight="1" x14ac:dyDescent="0.3">
      <c r="A305" s="661" t="s">
        <v>595</v>
      </c>
      <c r="B305" s="662" t="s">
        <v>6947</v>
      </c>
      <c r="C305" s="662" t="s">
        <v>6767</v>
      </c>
      <c r="D305" s="662" t="s">
        <v>7343</v>
      </c>
      <c r="E305" s="662" t="s">
        <v>7344</v>
      </c>
      <c r="F305" s="665"/>
      <c r="G305" s="665"/>
      <c r="H305" s="665"/>
      <c r="I305" s="665"/>
      <c r="J305" s="665">
        <v>1</v>
      </c>
      <c r="K305" s="665">
        <v>3764</v>
      </c>
      <c r="L305" s="665"/>
      <c r="M305" s="665">
        <v>3764</v>
      </c>
      <c r="N305" s="665"/>
      <c r="O305" s="665"/>
      <c r="P305" s="678"/>
      <c r="Q305" s="666"/>
    </row>
    <row r="306" spans="1:17" ht="14.4" customHeight="1" x14ac:dyDescent="0.3">
      <c r="A306" s="661" t="s">
        <v>595</v>
      </c>
      <c r="B306" s="662" t="s">
        <v>6947</v>
      </c>
      <c r="C306" s="662" t="s">
        <v>6767</v>
      </c>
      <c r="D306" s="662" t="s">
        <v>7345</v>
      </c>
      <c r="E306" s="662" t="s">
        <v>7346</v>
      </c>
      <c r="F306" s="665">
        <v>22</v>
      </c>
      <c r="G306" s="665">
        <v>309694</v>
      </c>
      <c r="H306" s="665">
        <v>1</v>
      </c>
      <c r="I306" s="665">
        <v>14077</v>
      </c>
      <c r="J306" s="665">
        <v>33</v>
      </c>
      <c r="K306" s="665">
        <v>467103</v>
      </c>
      <c r="L306" s="665">
        <v>1.5082726820668144</v>
      </c>
      <c r="M306" s="665">
        <v>14154.636363636364</v>
      </c>
      <c r="N306" s="665">
        <v>30</v>
      </c>
      <c r="O306" s="665">
        <v>427590</v>
      </c>
      <c r="P306" s="678">
        <v>1.3806854507998219</v>
      </c>
      <c r="Q306" s="666">
        <v>14253</v>
      </c>
    </row>
    <row r="307" spans="1:17" ht="14.4" customHeight="1" x14ac:dyDescent="0.3">
      <c r="A307" s="661" t="s">
        <v>595</v>
      </c>
      <c r="B307" s="662" t="s">
        <v>6947</v>
      </c>
      <c r="C307" s="662" t="s">
        <v>6767</v>
      </c>
      <c r="D307" s="662" t="s">
        <v>7347</v>
      </c>
      <c r="E307" s="662" t="s">
        <v>7348</v>
      </c>
      <c r="F307" s="665">
        <v>2</v>
      </c>
      <c r="G307" s="665">
        <v>12028</v>
      </c>
      <c r="H307" s="665">
        <v>1</v>
      </c>
      <c r="I307" s="665">
        <v>6014</v>
      </c>
      <c r="J307" s="665">
        <v>9</v>
      </c>
      <c r="K307" s="665">
        <v>54360</v>
      </c>
      <c r="L307" s="665">
        <v>4.5194546059195213</v>
      </c>
      <c r="M307" s="665">
        <v>6040</v>
      </c>
      <c r="N307" s="665">
        <v>8</v>
      </c>
      <c r="O307" s="665">
        <v>48560</v>
      </c>
      <c r="P307" s="678">
        <v>4.0372464250083135</v>
      </c>
      <c r="Q307" s="666">
        <v>6070</v>
      </c>
    </row>
    <row r="308" spans="1:17" ht="14.4" customHeight="1" x14ac:dyDescent="0.3">
      <c r="A308" s="661" t="s">
        <v>595</v>
      </c>
      <c r="B308" s="662" t="s">
        <v>6947</v>
      </c>
      <c r="C308" s="662" t="s">
        <v>6767</v>
      </c>
      <c r="D308" s="662" t="s">
        <v>7349</v>
      </c>
      <c r="E308" s="662" t="s">
        <v>7350</v>
      </c>
      <c r="F308" s="665">
        <v>4</v>
      </c>
      <c r="G308" s="665">
        <v>39464</v>
      </c>
      <c r="H308" s="665">
        <v>1</v>
      </c>
      <c r="I308" s="665">
        <v>9866</v>
      </c>
      <c r="J308" s="665">
        <v>1</v>
      </c>
      <c r="K308" s="665">
        <v>9866</v>
      </c>
      <c r="L308" s="665">
        <v>0.25</v>
      </c>
      <c r="M308" s="665">
        <v>9866</v>
      </c>
      <c r="N308" s="665">
        <v>6</v>
      </c>
      <c r="O308" s="665">
        <v>59904</v>
      </c>
      <c r="P308" s="678">
        <v>1.5179404013784714</v>
      </c>
      <c r="Q308" s="666">
        <v>9984</v>
      </c>
    </row>
    <row r="309" spans="1:17" ht="14.4" customHeight="1" x14ac:dyDescent="0.3">
      <c r="A309" s="661" t="s">
        <v>595</v>
      </c>
      <c r="B309" s="662" t="s">
        <v>6947</v>
      </c>
      <c r="C309" s="662" t="s">
        <v>6767</v>
      </c>
      <c r="D309" s="662" t="s">
        <v>7351</v>
      </c>
      <c r="E309" s="662" t="s">
        <v>7352</v>
      </c>
      <c r="F309" s="665">
        <v>24</v>
      </c>
      <c r="G309" s="665">
        <v>58320</v>
      </c>
      <c r="H309" s="665">
        <v>1</v>
      </c>
      <c r="I309" s="665">
        <v>2430</v>
      </c>
      <c r="J309" s="665">
        <v>22</v>
      </c>
      <c r="K309" s="665">
        <v>53684</v>
      </c>
      <c r="L309" s="665">
        <v>0.92050754458161865</v>
      </c>
      <c r="M309" s="665">
        <v>2440.181818181818</v>
      </c>
      <c r="N309" s="665">
        <v>15</v>
      </c>
      <c r="O309" s="665">
        <v>36750</v>
      </c>
      <c r="P309" s="678">
        <v>0.63014403292181065</v>
      </c>
      <c r="Q309" s="666">
        <v>2450</v>
      </c>
    </row>
    <row r="310" spans="1:17" ht="14.4" customHeight="1" x14ac:dyDescent="0.3">
      <c r="A310" s="661" t="s">
        <v>595</v>
      </c>
      <c r="B310" s="662" t="s">
        <v>6947</v>
      </c>
      <c r="C310" s="662" t="s">
        <v>6767</v>
      </c>
      <c r="D310" s="662" t="s">
        <v>7353</v>
      </c>
      <c r="E310" s="662" t="s">
        <v>7354</v>
      </c>
      <c r="F310" s="665">
        <v>3</v>
      </c>
      <c r="G310" s="665">
        <v>10359</v>
      </c>
      <c r="H310" s="665">
        <v>1</v>
      </c>
      <c r="I310" s="665">
        <v>3453</v>
      </c>
      <c r="J310" s="665">
        <v>2</v>
      </c>
      <c r="K310" s="665">
        <v>6906</v>
      </c>
      <c r="L310" s="665">
        <v>0.66666666666666663</v>
      </c>
      <c r="M310" s="665">
        <v>3453</v>
      </c>
      <c r="N310" s="665"/>
      <c r="O310" s="665"/>
      <c r="P310" s="678"/>
      <c r="Q310" s="666"/>
    </row>
    <row r="311" spans="1:17" ht="14.4" customHeight="1" x14ac:dyDescent="0.3">
      <c r="A311" s="661" t="s">
        <v>595</v>
      </c>
      <c r="B311" s="662" t="s">
        <v>6947</v>
      </c>
      <c r="C311" s="662" t="s">
        <v>6767</v>
      </c>
      <c r="D311" s="662" t="s">
        <v>7355</v>
      </c>
      <c r="E311" s="662" t="s">
        <v>7356</v>
      </c>
      <c r="F311" s="665">
        <v>250</v>
      </c>
      <c r="G311" s="665">
        <v>669500</v>
      </c>
      <c r="H311" s="665">
        <v>1</v>
      </c>
      <c r="I311" s="665">
        <v>2678</v>
      </c>
      <c r="J311" s="665">
        <v>315</v>
      </c>
      <c r="K311" s="665">
        <v>830568</v>
      </c>
      <c r="L311" s="665">
        <v>1.2405795369678865</v>
      </c>
      <c r="M311" s="665">
        <v>2636.7238095238095</v>
      </c>
      <c r="N311" s="665">
        <v>343</v>
      </c>
      <c r="O311" s="665">
        <v>925402</v>
      </c>
      <c r="P311" s="678">
        <v>1.3822285287528007</v>
      </c>
      <c r="Q311" s="666">
        <v>2697.9650145772594</v>
      </c>
    </row>
    <row r="312" spans="1:17" ht="14.4" customHeight="1" x14ac:dyDescent="0.3">
      <c r="A312" s="661" t="s">
        <v>595</v>
      </c>
      <c r="B312" s="662" t="s">
        <v>6947</v>
      </c>
      <c r="C312" s="662" t="s">
        <v>6767</v>
      </c>
      <c r="D312" s="662" t="s">
        <v>7357</v>
      </c>
      <c r="E312" s="662" t="s">
        <v>7358</v>
      </c>
      <c r="F312" s="665">
        <v>149</v>
      </c>
      <c r="G312" s="665">
        <v>885060</v>
      </c>
      <c r="H312" s="665">
        <v>1</v>
      </c>
      <c r="I312" s="665">
        <v>5940</v>
      </c>
      <c r="J312" s="665">
        <v>175</v>
      </c>
      <c r="K312" s="665">
        <v>1007940</v>
      </c>
      <c r="L312" s="665">
        <v>1.1388380448783133</v>
      </c>
      <c r="M312" s="665">
        <v>5759.6571428571433</v>
      </c>
      <c r="N312" s="665">
        <v>155</v>
      </c>
      <c r="O312" s="665">
        <v>928295</v>
      </c>
      <c r="P312" s="678">
        <v>1.0488497954940907</v>
      </c>
      <c r="Q312" s="666">
        <v>5989</v>
      </c>
    </row>
    <row r="313" spans="1:17" ht="14.4" customHeight="1" x14ac:dyDescent="0.3">
      <c r="A313" s="661" t="s">
        <v>595</v>
      </c>
      <c r="B313" s="662" t="s">
        <v>6947</v>
      </c>
      <c r="C313" s="662" t="s">
        <v>6767</v>
      </c>
      <c r="D313" s="662" t="s">
        <v>7359</v>
      </c>
      <c r="E313" s="662" t="s">
        <v>7360</v>
      </c>
      <c r="F313" s="665">
        <v>3</v>
      </c>
      <c r="G313" s="665">
        <v>32286</v>
      </c>
      <c r="H313" s="665">
        <v>1</v>
      </c>
      <c r="I313" s="665">
        <v>10762</v>
      </c>
      <c r="J313" s="665">
        <v>3</v>
      </c>
      <c r="K313" s="665">
        <v>32592</v>
      </c>
      <c r="L313" s="665">
        <v>1.0094777922319271</v>
      </c>
      <c r="M313" s="665">
        <v>10864</v>
      </c>
      <c r="N313" s="665"/>
      <c r="O313" s="665"/>
      <c r="P313" s="678"/>
      <c r="Q313" s="666"/>
    </row>
    <row r="314" spans="1:17" ht="14.4" customHeight="1" x14ac:dyDescent="0.3">
      <c r="A314" s="661" t="s">
        <v>595</v>
      </c>
      <c r="B314" s="662" t="s">
        <v>6947</v>
      </c>
      <c r="C314" s="662" t="s">
        <v>6767</v>
      </c>
      <c r="D314" s="662" t="s">
        <v>7361</v>
      </c>
      <c r="E314" s="662" t="s">
        <v>7362</v>
      </c>
      <c r="F314" s="665">
        <v>9</v>
      </c>
      <c r="G314" s="665">
        <v>21303</v>
      </c>
      <c r="H314" s="665">
        <v>1</v>
      </c>
      <c r="I314" s="665">
        <v>2367</v>
      </c>
      <c r="J314" s="665">
        <v>11</v>
      </c>
      <c r="K314" s="665">
        <v>26121</v>
      </c>
      <c r="L314" s="665">
        <v>1.2261653288269259</v>
      </c>
      <c r="M314" s="665">
        <v>2374.6363636363635</v>
      </c>
      <c r="N314" s="665">
        <v>8</v>
      </c>
      <c r="O314" s="665">
        <v>19096</v>
      </c>
      <c r="P314" s="678">
        <v>0.89639956813594335</v>
      </c>
      <c r="Q314" s="666">
        <v>2387</v>
      </c>
    </row>
    <row r="315" spans="1:17" ht="14.4" customHeight="1" x14ac:dyDescent="0.3">
      <c r="A315" s="661" t="s">
        <v>595</v>
      </c>
      <c r="B315" s="662" t="s">
        <v>6947</v>
      </c>
      <c r="C315" s="662" t="s">
        <v>6767</v>
      </c>
      <c r="D315" s="662" t="s">
        <v>7363</v>
      </c>
      <c r="E315" s="662" t="s">
        <v>7364</v>
      </c>
      <c r="F315" s="665">
        <v>1</v>
      </c>
      <c r="G315" s="665">
        <v>2445</v>
      </c>
      <c r="H315" s="665">
        <v>1</v>
      </c>
      <c r="I315" s="665">
        <v>2445</v>
      </c>
      <c r="J315" s="665"/>
      <c r="K315" s="665"/>
      <c r="L315" s="665"/>
      <c r="M315" s="665"/>
      <c r="N315" s="665"/>
      <c r="O315" s="665"/>
      <c r="P315" s="678"/>
      <c r="Q315" s="666"/>
    </row>
    <row r="316" spans="1:17" ht="14.4" customHeight="1" x14ac:dyDescent="0.3">
      <c r="A316" s="661" t="s">
        <v>595</v>
      </c>
      <c r="B316" s="662" t="s">
        <v>6947</v>
      </c>
      <c r="C316" s="662" t="s">
        <v>6767</v>
      </c>
      <c r="D316" s="662" t="s">
        <v>7365</v>
      </c>
      <c r="E316" s="662" t="s">
        <v>7366</v>
      </c>
      <c r="F316" s="665">
        <v>12</v>
      </c>
      <c r="G316" s="665">
        <v>38052</v>
      </c>
      <c r="H316" s="665">
        <v>1</v>
      </c>
      <c r="I316" s="665">
        <v>3171</v>
      </c>
      <c r="J316" s="665">
        <v>14</v>
      </c>
      <c r="K316" s="665">
        <v>44562</v>
      </c>
      <c r="L316" s="665">
        <v>1.1710816777041944</v>
      </c>
      <c r="M316" s="665">
        <v>3183</v>
      </c>
      <c r="N316" s="665">
        <v>6</v>
      </c>
      <c r="O316" s="665">
        <v>19206</v>
      </c>
      <c r="P316" s="678">
        <v>0.50473036896877954</v>
      </c>
      <c r="Q316" s="666">
        <v>3201</v>
      </c>
    </row>
    <row r="317" spans="1:17" ht="14.4" customHeight="1" x14ac:dyDescent="0.3">
      <c r="A317" s="661" t="s">
        <v>595</v>
      </c>
      <c r="B317" s="662" t="s">
        <v>6947</v>
      </c>
      <c r="C317" s="662" t="s">
        <v>6767</v>
      </c>
      <c r="D317" s="662" t="s">
        <v>7367</v>
      </c>
      <c r="E317" s="662" t="s">
        <v>7368</v>
      </c>
      <c r="F317" s="665">
        <v>1</v>
      </c>
      <c r="G317" s="665">
        <v>3093</v>
      </c>
      <c r="H317" s="665">
        <v>1</v>
      </c>
      <c r="I317" s="665">
        <v>3093</v>
      </c>
      <c r="J317" s="665">
        <v>7</v>
      </c>
      <c r="K317" s="665">
        <v>21798</v>
      </c>
      <c r="L317" s="665">
        <v>7.0475266731328805</v>
      </c>
      <c r="M317" s="665">
        <v>3114</v>
      </c>
      <c r="N317" s="665"/>
      <c r="O317" s="665"/>
      <c r="P317" s="678"/>
      <c r="Q317" s="666"/>
    </row>
    <row r="318" spans="1:17" ht="14.4" customHeight="1" x14ac:dyDescent="0.3">
      <c r="A318" s="661" t="s">
        <v>595</v>
      </c>
      <c r="B318" s="662" t="s">
        <v>6947</v>
      </c>
      <c r="C318" s="662" t="s">
        <v>6767</v>
      </c>
      <c r="D318" s="662" t="s">
        <v>639</v>
      </c>
      <c r="E318" s="662" t="s">
        <v>7369</v>
      </c>
      <c r="F318" s="665">
        <v>28</v>
      </c>
      <c r="G318" s="665">
        <v>66360</v>
      </c>
      <c r="H318" s="665">
        <v>1</v>
      </c>
      <c r="I318" s="665">
        <v>2370</v>
      </c>
      <c r="J318" s="665">
        <v>30</v>
      </c>
      <c r="K318" s="665">
        <v>71408</v>
      </c>
      <c r="L318" s="665">
        <v>1.076069921639542</v>
      </c>
      <c r="M318" s="665">
        <v>2380.2666666666669</v>
      </c>
      <c r="N318" s="665">
        <v>21</v>
      </c>
      <c r="O318" s="665">
        <v>50190</v>
      </c>
      <c r="P318" s="678">
        <v>0.75632911392405067</v>
      </c>
      <c r="Q318" s="666">
        <v>2390</v>
      </c>
    </row>
    <row r="319" spans="1:17" ht="14.4" customHeight="1" x14ac:dyDescent="0.3">
      <c r="A319" s="661" t="s">
        <v>595</v>
      </c>
      <c r="B319" s="662" t="s">
        <v>6947</v>
      </c>
      <c r="C319" s="662" t="s">
        <v>6767</v>
      </c>
      <c r="D319" s="662" t="s">
        <v>7370</v>
      </c>
      <c r="E319" s="662" t="s">
        <v>7371</v>
      </c>
      <c r="F319" s="665">
        <v>29</v>
      </c>
      <c r="G319" s="665">
        <v>283301</v>
      </c>
      <c r="H319" s="665">
        <v>1</v>
      </c>
      <c r="I319" s="665">
        <v>9769</v>
      </c>
      <c r="J319" s="665">
        <v>40</v>
      </c>
      <c r="K319" s="665">
        <v>393138</v>
      </c>
      <c r="L319" s="665">
        <v>1.3877042438960681</v>
      </c>
      <c r="M319" s="665">
        <v>9828.4500000000007</v>
      </c>
      <c r="N319" s="665">
        <v>24</v>
      </c>
      <c r="O319" s="665">
        <v>237288</v>
      </c>
      <c r="P319" s="678">
        <v>0.83758264178382713</v>
      </c>
      <c r="Q319" s="666">
        <v>9887</v>
      </c>
    </row>
    <row r="320" spans="1:17" ht="14.4" customHeight="1" x14ac:dyDescent="0.3">
      <c r="A320" s="661" t="s">
        <v>595</v>
      </c>
      <c r="B320" s="662" t="s">
        <v>6947</v>
      </c>
      <c r="C320" s="662" t="s">
        <v>6767</v>
      </c>
      <c r="D320" s="662" t="s">
        <v>7372</v>
      </c>
      <c r="E320" s="662" t="s">
        <v>7373</v>
      </c>
      <c r="F320" s="665">
        <v>37</v>
      </c>
      <c r="G320" s="665">
        <v>123580</v>
      </c>
      <c r="H320" s="665">
        <v>1</v>
      </c>
      <c r="I320" s="665">
        <v>3340</v>
      </c>
      <c r="J320" s="665">
        <v>41</v>
      </c>
      <c r="K320" s="665">
        <v>137591</v>
      </c>
      <c r="L320" s="665">
        <v>1.1133759508011005</v>
      </c>
      <c r="M320" s="665">
        <v>3355.8780487804879</v>
      </c>
      <c r="N320" s="665">
        <v>31</v>
      </c>
      <c r="O320" s="665">
        <v>104470</v>
      </c>
      <c r="P320" s="678">
        <v>0.84536332739925557</v>
      </c>
      <c r="Q320" s="666">
        <v>3370</v>
      </c>
    </row>
    <row r="321" spans="1:17" ht="14.4" customHeight="1" x14ac:dyDescent="0.3">
      <c r="A321" s="661" t="s">
        <v>595</v>
      </c>
      <c r="B321" s="662" t="s">
        <v>6947</v>
      </c>
      <c r="C321" s="662" t="s">
        <v>6767</v>
      </c>
      <c r="D321" s="662" t="s">
        <v>7374</v>
      </c>
      <c r="E321" s="662" t="s">
        <v>7375</v>
      </c>
      <c r="F321" s="665">
        <v>4</v>
      </c>
      <c r="G321" s="665">
        <v>16872</v>
      </c>
      <c r="H321" s="665">
        <v>1</v>
      </c>
      <c r="I321" s="665">
        <v>4218</v>
      </c>
      <c r="J321" s="665">
        <v>2</v>
      </c>
      <c r="K321" s="665">
        <v>8436</v>
      </c>
      <c r="L321" s="665">
        <v>0.5</v>
      </c>
      <c r="M321" s="665">
        <v>4218</v>
      </c>
      <c r="N321" s="665">
        <v>5</v>
      </c>
      <c r="O321" s="665">
        <v>21285</v>
      </c>
      <c r="P321" s="678">
        <v>1.2615576102418207</v>
      </c>
      <c r="Q321" s="666">
        <v>4257</v>
      </c>
    </row>
    <row r="322" spans="1:17" ht="14.4" customHeight="1" x14ac:dyDescent="0.3">
      <c r="A322" s="661" t="s">
        <v>595</v>
      </c>
      <c r="B322" s="662" t="s">
        <v>6947</v>
      </c>
      <c r="C322" s="662" t="s">
        <v>6767</v>
      </c>
      <c r="D322" s="662" t="s">
        <v>7376</v>
      </c>
      <c r="E322" s="662" t="s">
        <v>7377</v>
      </c>
      <c r="F322" s="665">
        <v>32</v>
      </c>
      <c r="G322" s="665">
        <v>65696</v>
      </c>
      <c r="H322" s="665">
        <v>1</v>
      </c>
      <c r="I322" s="665">
        <v>2053</v>
      </c>
      <c r="J322" s="665">
        <v>36</v>
      </c>
      <c r="K322" s="665">
        <v>70152</v>
      </c>
      <c r="L322" s="665">
        <v>1.0678275694106185</v>
      </c>
      <c r="M322" s="665">
        <v>1948.6666666666667</v>
      </c>
      <c r="N322" s="665">
        <v>27</v>
      </c>
      <c r="O322" s="665">
        <v>55971</v>
      </c>
      <c r="P322" s="678">
        <v>0.8519696785192401</v>
      </c>
      <c r="Q322" s="666">
        <v>2073</v>
      </c>
    </row>
    <row r="323" spans="1:17" ht="14.4" customHeight="1" x14ac:dyDescent="0.3">
      <c r="A323" s="661" t="s">
        <v>595</v>
      </c>
      <c r="B323" s="662" t="s">
        <v>6947</v>
      </c>
      <c r="C323" s="662" t="s">
        <v>6767</v>
      </c>
      <c r="D323" s="662" t="s">
        <v>7378</v>
      </c>
      <c r="E323" s="662" t="s">
        <v>7379</v>
      </c>
      <c r="F323" s="665">
        <v>8</v>
      </c>
      <c r="G323" s="665">
        <v>12936</v>
      </c>
      <c r="H323" s="665">
        <v>1</v>
      </c>
      <c r="I323" s="665">
        <v>1617</v>
      </c>
      <c r="J323" s="665">
        <v>12</v>
      </c>
      <c r="K323" s="665">
        <v>19476</v>
      </c>
      <c r="L323" s="665">
        <v>1.5055658627087198</v>
      </c>
      <c r="M323" s="665">
        <v>1623</v>
      </c>
      <c r="N323" s="665">
        <v>13</v>
      </c>
      <c r="O323" s="665">
        <v>21190</v>
      </c>
      <c r="P323" s="678">
        <v>1.6380643166357451</v>
      </c>
      <c r="Q323" s="666">
        <v>1630</v>
      </c>
    </row>
    <row r="324" spans="1:17" ht="14.4" customHeight="1" x14ac:dyDescent="0.3">
      <c r="A324" s="661" t="s">
        <v>595</v>
      </c>
      <c r="B324" s="662" t="s">
        <v>6947</v>
      </c>
      <c r="C324" s="662" t="s">
        <v>6767</v>
      </c>
      <c r="D324" s="662" t="s">
        <v>7380</v>
      </c>
      <c r="E324" s="662" t="s">
        <v>7381</v>
      </c>
      <c r="F324" s="665">
        <v>7</v>
      </c>
      <c r="G324" s="665">
        <v>15554</v>
      </c>
      <c r="H324" s="665">
        <v>1</v>
      </c>
      <c r="I324" s="665">
        <v>2222</v>
      </c>
      <c r="J324" s="665">
        <v>7</v>
      </c>
      <c r="K324" s="665">
        <v>15638</v>
      </c>
      <c r="L324" s="665">
        <v>1.0054005400540054</v>
      </c>
      <c r="M324" s="665">
        <v>2234</v>
      </c>
      <c r="N324" s="665">
        <v>9</v>
      </c>
      <c r="O324" s="665">
        <v>20178</v>
      </c>
      <c r="P324" s="678">
        <v>1.2972868715442973</v>
      </c>
      <c r="Q324" s="666">
        <v>2242</v>
      </c>
    </row>
    <row r="325" spans="1:17" ht="14.4" customHeight="1" x14ac:dyDescent="0.3">
      <c r="A325" s="661" t="s">
        <v>595</v>
      </c>
      <c r="B325" s="662" t="s">
        <v>6947</v>
      </c>
      <c r="C325" s="662" t="s">
        <v>6767</v>
      </c>
      <c r="D325" s="662" t="s">
        <v>7382</v>
      </c>
      <c r="E325" s="662" t="s">
        <v>7383</v>
      </c>
      <c r="F325" s="665">
        <v>2</v>
      </c>
      <c r="G325" s="665">
        <v>5354</v>
      </c>
      <c r="H325" s="665">
        <v>1</v>
      </c>
      <c r="I325" s="665">
        <v>2677</v>
      </c>
      <c r="J325" s="665">
        <v>12</v>
      </c>
      <c r="K325" s="665">
        <v>26882</v>
      </c>
      <c r="L325" s="665">
        <v>5.0209189391109454</v>
      </c>
      <c r="M325" s="665">
        <v>2240.1666666666665</v>
      </c>
      <c r="N325" s="665">
        <v>10</v>
      </c>
      <c r="O325" s="665">
        <v>26970</v>
      </c>
      <c r="P325" s="678">
        <v>5.0373552484124016</v>
      </c>
      <c r="Q325" s="666">
        <v>2697</v>
      </c>
    </row>
    <row r="326" spans="1:17" ht="14.4" customHeight="1" x14ac:dyDescent="0.3">
      <c r="A326" s="661" t="s">
        <v>595</v>
      </c>
      <c r="B326" s="662" t="s">
        <v>6947</v>
      </c>
      <c r="C326" s="662" t="s">
        <v>6767</v>
      </c>
      <c r="D326" s="662" t="s">
        <v>7384</v>
      </c>
      <c r="E326" s="662" t="s">
        <v>7385</v>
      </c>
      <c r="F326" s="665">
        <v>32</v>
      </c>
      <c r="G326" s="665">
        <v>101792</v>
      </c>
      <c r="H326" s="665">
        <v>1</v>
      </c>
      <c r="I326" s="665">
        <v>3181</v>
      </c>
      <c r="J326" s="665">
        <v>28</v>
      </c>
      <c r="K326" s="665">
        <v>89488</v>
      </c>
      <c r="L326" s="665">
        <v>0.87912606098711099</v>
      </c>
      <c r="M326" s="665">
        <v>3196</v>
      </c>
      <c r="N326" s="665">
        <v>27</v>
      </c>
      <c r="O326" s="665">
        <v>86697</v>
      </c>
      <c r="P326" s="678">
        <v>0.85170740333228545</v>
      </c>
      <c r="Q326" s="666">
        <v>3211</v>
      </c>
    </row>
    <row r="327" spans="1:17" ht="14.4" customHeight="1" x14ac:dyDescent="0.3">
      <c r="A327" s="661" t="s">
        <v>595</v>
      </c>
      <c r="B327" s="662" t="s">
        <v>6947</v>
      </c>
      <c r="C327" s="662" t="s">
        <v>6767</v>
      </c>
      <c r="D327" s="662" t="s">
        <v>6808</v>
      </c>
      <c r="E327" s="662" t="s">
        <v>6809</v>
      </c>
      <c r="F327" s="665">
        <v>17</v>
      </c>
      <c r="G327" s="665">
        <v>1530</v>
      </c>
      <c r="H327" s="665">
        <v>1</v>
      </c>
      <c r="I327" s="665">
        <v>90</v>
      </c>
      <c r="J327" s="665">
        <v>17</v>
      </c>
      <c r="K327" s="665">
        <v>1556</v>
      </c>
      <c r="L327" s="665">
        <v>1.0169934640522875</v>
      </c>
      <c r="M327" s="665">
        <v>91.529411764705884</v>
      </c>
      <c r="N327" s="665">
        <v>28</v>
      </c>
      <c r="O327" s="665">
        <v>2576</v>
      </c>
      <c r="P327" s="678">
        <v>1.6836601307189543</v>
      </c>
      <c r="Q327" s="666">
        <v>92</v>
      </c>
    </row>
    <row r="328" spans="1:17" ht="14.4" customHeight="1" x14ac:dyDescent="0.3">
      <c r="A328" s="661" t="s">
        <v>595</v>
      </c>
      <c r="B328" s="662" t="s">
        <v>6947</v>
      </c>
      <c r="C328" s="662" t="s">
        <v>6767</v>
      </c>
      <c r="D328" s="662" t="s">
        <v>7386</v>
      </c>
      <c r="E328" s="662" t="s">
        <v>7387</v>
      </c>
      <c r="F328" s="665">
        <v>14</v>
      </c>
      <c r="G328" s="665">
        <v>44814</v>
      </c>
      <c r="H328" s="665">
        <v>1</v>
      </c>
      <c r="I328" s="665">
        <v>3201</v>
      </c>
      <c r="J328" s="665">
        <v>24</v>
      </c>
      <c r="K328" s="665">
        <v>76960</v>
      </c>
      <c r="L328" s="665">
        <v>1.7173204802070781</v>
      </c>
      <c r="M328" s="665">
        <v>3206.6666666666665</v>
      </c>
      <c r="N328" s="665">
        <v>24</v>
      </c>
      <c r="O328" s="665">
        <v>77112</v>
      </c>
      <c r="P328" s="678">
        <v>1.7207122774133083</v>
      </c>
      <c r="Q328" s="666">
        <v>3213</v>
      </c>
    </row>
    <row r="329" spans="1:17" ht="14.4" customHeight="1" x14ac:dyDescent="0.3">
      <c r="A329" s="661" t="s">
        <v>595</v>
      </c>
      <c r="B329" s="662" t="s">
        <v>6947</v>
      </c>
      <c r="C329" s="662" t="s">
        <v>6767</v>
      </c>
      <c r="D329" s="662" t="s">
        <v>7388</v>
      </c>
      <c r="E329" s="662" t="s">
        <v>7389</v>
      </c>
      <c r="F329" s="665">
        <v>5</v>
      </c>
      <c r="G329" s="665">
        <v>17430</v>
      </c>
      <c r="H329" s="665">
        <v>1</v>
      </c>
      <c r="I329" s="665">
        <v>3486</v>
      </c>
      <c r="J329" s="665">
        <v>3</v>
      </c>
      <c r="K329" s="665">
        <v>10521</v>
      </c>
      <c r="L329" s="665">
        <v>0.60361445783132528</v>
      </c>
      <c r="M329" s="665">
        <v>3507</v>
      </c>
      <c r="N329" s="665">
        <v>3</v>
      </c>
      <c r="O329" s="665">
        <v>10548</v>
      </c>
      <c r="P329" s="678">
        <v>0.60516351118760758</v>
      </c>
      <c r="Q329" s="666">
        <v>3516</v>
      </c>
    </row>
    <row r="330" spans="1:17" ht="14.4" customHeight="1" x14ac:dyDescent="0.3">
      <c r="A330" s="661" t="s">
        <v>595</v>
      </c>
      <c r="B330" s="662" t="s">
        <v>6947</v>
      </c>
      <c r="C330" s="662" t="s">
        <v>6767</v>
      </c>
      <c r="D330" s="662" t="s">
        <v>7390</v>
      </c>
      <c r="E330" s="662" t="s">
        <v>7391</v>
      </c>
      <c r="F330" s="665">
        <v>1</v>
      </c>
      <c r="G330" s="665">
        <v>2373</v>
      </c>
      <c r="H330" s="665">
        <v>1</v>
      </c>
      <c r="I330" s="665">
        <v>2373</v>
      </c>
      <c r="J330" s="665">
        <v>2</v>
      </c>
      <c r="K330" s="665">
        <v>4774</v>
      </c>
      <c r="L330" s="665">
        <v>2.0117994100294987</v>
      </c>
      <c r="M330" s="665">
        <v>2387</v>
      </c>
      <c r="N330" s="665">
        <v>3</v>
      </c>
      <c r="O330" s="665">
        <v>7179</v>
      </c>
      <c r="P330" s="678">
        <v>3.0252844500632112</v>
      </c>
      <c r="Q330" s="666">
        <v>2393</v>
      </c>
    </row>
    <row r="331" spans="1:17" ht="14.4" customHeight="1" x14ac:dyDescent="0.3">
      <c r="A331" s="661" t="s">
        <v>595</v>
      </c>
      <c r="B331" s="662" t="s">
        <v>6947</v>
      </c>
      <c r="C331" s="662" t="s">
        <v>6767</v>
      </c>
      <c r="D331" s="662" t="s">
        <v>7392</v>
      </c>
      <c r="E331" s="662" t="s">
        <v>7393</v>
      </c>
      <c r="F331" s="665">
        <v>10</v>
      </c>
      <c r="G331" s="665">
        <v>28670</v>
      </c>
      <c r="H331" s="665">
        <v>1</v>
      </c>
      <c r="I331" s="665">
        <v>2867</v>
      </c>
      <c r="J331" s="665">
        <v>11</v>
      </c>
      <c r="K331" s="665">
        <v>31684</v>
      </c>
      <c r="L331" s="665">
        <v>1.1051273107778166</v>
      </c>
      <c r="M331" s="665">
        <v>2880.3636363636365</v>
      </c>
      <c r="N331" s="665">
        <v>5</v>
      </c>
      <c r="O331" s="665">
        <v>14485</v>
      </c>
      <c r="P331" s="678">
        <v>0.50523194977328223</v>
      </c>
      <c r="Q331" s="666">
        <v>2897</v>
      </c>
    </row>
    <row r="332" spans="1:17" ht="14.4" customHeight="1" x14ac:dyDescent="0.3">
      <c r="A332" s="661" t="s">
        <v>595</v>
      </c>
      <c r="B332" s="662" t="s">
        <v>6947</v>
      </c>
      <c r="C332" s="662" t="s">
        <v>6767</v>
      </c>
      <c r="D332" s="662" t="s">
        <v>7394</v>
      </c>
      <c r="E332" s="662" t="s">
        <v>7395</v>
      </c>
      <c r="F332" s="665">
        <v>1</v>
      </c>
      <c r="G332" s="665">
        <v>271</v>
      </c>
      <c r="H332" s="665">
        <v>1</v>
      </c>
      <c r="I332" s="665">
        <v>271</v>
      </c>
      <c r="J332" s="665">
        <v>3</v>
      </c>
      <c r="K332" s="665">
        <v>821</v>
      </c>
      <c r="L332" s="665">
        <v>3.0295202952029521</v>
      </c>
      <c r="M332" s="665">
        <v>273.66666666666669</v>
      </c>
      <c r="N332" s="665"/>
      <c r="O332" s="665"/>
      <c r="P332" s="678"/>
      <c r="Q332" s="666"/>
    </row>
    <row r="333" spans="1:17" ht="14.4" customHeight="1" x14ac:dyDescent="0.3">
      <c r="A333" s="661" t="s">
        <v>595</v>
      </c>
      <c r="B333" s="662" t="s">
        <v>6947</v>
      </c>
      <c r="C333" s="662" t="s">
        <v>6767</v>
      </c>
      <c r="D333" s="662" t="s">
        <v>7396</v>
      </c>
      <c r="E333" s="662" t="s">
        <v>7397</v>
      </c>
      <c r="F333" s="665">
        <v>146</v>
      </c>
      <c r="G333" s="665">
        <v>751608</v>
      </c>
      <c r="H333" s="665">
        <v>1</v>
      </c>
      <c r="I333" s="665">
        <v>5148</v>
      </c>
      <c r="J333" s="665">
        <v>217</v>
      </c>
      <c r="K333" s="665">
        <v>1117116</v>
      </c>
      <c r="L333" s="665">
        <v>1.4863013698630136</v>
      </c>
      <c r="M333" s="665">
        <v>5148</v>
      </c>
      <c r="N333" s="665">
        <v>196</v>
      </c>
      <c r="O333" s="665">
        <v>1009008</v>
      </c>
      <c r="P333" s="678">
        <v>1.3424657534246576</v>
      </c>
      <c r="Q333" s="666">
        <v>5148</v>
      </c>
    </row>
    <row r="334" spans="1:17" ht="14.4" customHeight="1" x14ac:dyDescent="0.3">
      <c r="A334" s="661" t="s">
        <v>595</v>
      </c>
      <c r="B334" s="662" t="s">
        <v>6947</v>
      </c>
      <c r="C334" s="662" t="s">
        <v>6767</v>
      </c>
      <c r="D334" s="662" t="s">
        <v>7398</v>
      </c>
      <c r="E334" s="662" t="s">
        <v>7399</v>
      </c>
      <c r="F334" s="665">
        <v>119</v>
      </c>
      <c r="G334" s="665">
        <v>582029</v>
      </c>
      <c r="H334" s="665">
        <v>1</v>
      </c>
      <c r="I334" s="665">
        <v>4891</v>
      </c>
      <c r="J334" s="665">
        <v>117</v>
      </c>
      <c r="K334" s="665">
        <v>572835</v>
      </c>
      <c r="L334" s="665">
        <v>0.98420353624991197</v>
      </c>
      <c r="M334" s="665">
        <v>4896.0256410256407</v>
      </c>
      <c r="N334" s="665">
        <v>90</v>
      </c>
      <c r="O334" s="665">
        <v>441090</v>
      </c>
      <c r="P334" s="678">
        <v>0.75784883571093542</v>
      </c>
      <c r="Q334" s="666">
        <v>4901</v>
      </c>
    </row>
    <row r="335" spans="1:17" ht="14.4" customHeight="1" x14ac:dyDescent="0.3">
      <c r="A335" s="661" t="s">
        <v>595</v>
      </c>
      <c r="B335" s="662" t="s">
        <v>6947</v>
      </c>
      <c r="C335" s="662" t="s">
        <v>6767</v>
      </c>
      <c r="D335" s="662" t="s">
        <v>7400</v>
      </c>
      <c r="E335" s="662" t="s">
        <v>7401</v>
      </c>
      <c r="F335" s="665">
        <v>10</v>
      </c>
      <c r="G335" s="665">
        <v>87790</v>
      </c>
      <c r="H335" s="665">
        <v>1</v>
      </c>
      <c r="I335" s="665">
        <v>8779</v>
      </c>
      <c r="J335" s="665">
        <v>9</v>
      </c>
      <c r="K335" s="665">
        <v>79585</v>
      </c>
      <c r="L335" s="665">
        <v>0.90653833010593465</v>
      </c>
      <c r="M335" s="665">
        <v>8842.7777777777774</v>
      </c>
      <c r="N335" s="665">
        <v>11</v>
      </c>
      <c r="O335" s="665">
        <v>97867</v>
      </c>
      <c r="P335" s="678">
        <v>1.1147852830618521</v>
      </c>
      <c r="Q335" s="666">
        <v>8897</v>
      </c>
    </row>
    <row r="336" spans="1:17" ht="14.4" customHeight="1" x14ac:dyDescent="0.3">
      <c r="A336" s="661" t="s">
        <v>595</v>
      </c>
      <c r="B336" s="662" t="s">
        <v>6947</v>
      </c>
      <c r="C336" s="662" t="s">
        <v>6767</v>
      </c>
      <c r="D336" s="662" t="s">
        <v>7402</v>
      </c>
      <c r="E336" s="662" t="s">
        <v>7403</v>
      </c>
      <c r="F336" s="665">
        <v>6</v>
      </c>
      <c r="G336" s="665">
        <v>15528</v>
      </c>
      <c r="H336" s="665">
        <v>1</v>
      </c>
      <c r="I336" s="665">
        <v>2588</v>
      </c>
      <c r="J336" s="665"/>
      <c r="K336" s="665"/>
      <c r="L336" s="665"/>
      <c r="M336" s="665"/>
      <c r="N336" s="665">
        <v>4</v>
      </c>
      <c r="O336" s="665">
        <v>10472</v>
      </c>
      <c r="P336" s="678">
        <v>0.67439464193714582</v>
      </c>
      <c r="Q336" s="666">
        <v>2618</v>
      </c>
    </row>
    <row r="337" spans="1:17" ht="14.4" customHeight="1" x14ac:dyDescent="0.3">
      <c r="A337" s="661" t="s">
        <v>595</v>
      </c>
      <c r="B337" s="662" t="s">
        <v>6947</v>
      </c>
      <c r="C337" s="662" t="s">
        <v>6767</v>
      </c>
      <c r="D337" s="662" t="s">
        <v>7404</v>
      </c>
      <c r="E337" s="662" t="s">
        <v>7405</v>
      </c>
      <c r="F337" s="665">
        <v>4</v>
      </c>
      <c r="G337" s="665">
        <v>2724</v>
      </c>
      <c r="H337" s="665">
        <v>1</v>
      </c>
      <c r="I337" s="665">
        <v>681</v>
      </c>
      <c r="J337" s="665">
        <v>6</v>
      </c>
      <c r="K337" s="665">
        <v>4146</v>
      </c>
      <c r="L337" s="665">
        <v>1.5220264317180616</v>
      </c>
      <c r="M337" s="665">
        <v>691</v>
      </c>
      <c r="N337" s="665">
        <v>1</v>
      </c>
      <c r="O337" s="665">
        <v>696</v>
      </c>
      <c r="P337" s="678">
        <v>0.25550660792951541</v>
      </c>
      <c r="Q337" s="666">
        <v>696</v>
      </c>
    </row>
    <row r="338" spans="1:17" ht="14.4" customHeight="1" x14ac:dyDescent="0.3">
      <c r="A338" s="661" t="s">
        <v>595</v>
      </c>
      <c r="B338" s="662" t="s">
        <v>6947</v>
      </c>
      <c r="C338" s="662" t="s">
        <v>6767</v>
      </c>
      <c r="D338" s="662" t="s">
        <v>7406</v>
      </c>
      <c r="E338" s="662" t="s">
        <v>7407</v>
      </c>
      <c r="F338" s="665">
        <v>17</v>
      </c>
      <c r="G338" s="665">
        <v>59721</v>
      </c>
      <c r="H338" s="665">
        <v>1</v>
      </c>
      <c r="I338" s="665">
        <v>3513</v>
      </c>
      <c r="J338" s="665">
        <v>5</v>
      </c>
      <c r="K338" s="665">
        <v>17621</v>
      </c>
      <c r="L338" s="665">
        <v>0.29505534066743694</v>
      </c>
      <c r="M338" s="665">
        <v>3524.2</v>
      </c>
      <c r="N338" s="665">
        <v>9</v>
      </c>
      <c r="O338" s="665">
        <v>31797</v>
      </c>
      <c r="P338" s="678">
        <v>0.53242577987642536</v>
      </c>
      <c r="Q338" s="666">
        <v>3533</v>
      </c>
    </row>
    <row r="339" spans="1:17" ht="14.4" customHeight="1" x14ac:dyDescent="0.3">
      <c r="A339" s="661" t="s">
        <v>595</v>
      </c>
      <c r="B339" s="662" t="s">
        <v>6947</v>
      </c>
      <c r="C339" s="662" t="s">
        <v>6767</v>
      </c>
      <c r="D339" s="662" t="s">
        <v>7408</v>
      </c>
      <c r="E339" s="662" t="s">
        <v>7409</v>
      </c>
      <c r="F339" s="665">
        <v>5</v>
      </c>
      <c r="G339" s="665">
        <v>47075</v>
      </c>
      <c r="H339" s="665">
        <v>1</v>
      </c>
      <c r="I339" s="665">
        <v>9415</v>
      </c>
      <c r="J339" s="665">
        <v>3</v>
      </c>
      <c r="K339" s="665">
        <v>28307</v>
      </c>
      <c r="L339" s="665">
        <v>0.60131704726500268</v>
      </c>
      <c r="M339" s="665">
        <v>9435.6666666666661</v>
      </c>
      <c r="N339" s="665">
        <v>3</v>
      </c>
      <c r="O339" s="665">
        <v>28512</v>
      </c>
      <c r="P339" s="678">
        <v>0.60567180031864043</v>
      </c>
      <c r="Q339" s="666">
        <v>9504</v>
      </c>
    </row>
    <row r="340" spans="1:17" ht="14.4" customHeight="1" x14ac:dyDescent="0.3">
      <c r="A340" s="661" t="s">
        <v>595</v>
      </c>
      <c r="B340" s="662" t="s">
        <v>6947</v>
      </c>
      <c r="C340" s="662" t="s">
        <v>6767</v>
      </c>
      <c r="D340" s="662" t="s">
        <v>7410</v>
      </c>
      <c r="E340" s="662" t="s">
        <v>7411</v>
      </c>
      <c r="F340" s="665"/>
      <c r="G340" s="665"/>
      <c r="H340" s="665"/>
      <c r="I340" s="665"/>
      <c r="J340" s="665"/>
      <c r="K340" s="665"/>
      <c r="L340" s="665"/>
      <c r="M340" s="665"/>
      <c r="N340" s="665">
        <v>1</v>
      </c>
      <c r="O340" s="665">
        <v>7299</v>
      </c>
      <c r="P340" s="678"/>
      <c r="Q340" s="666">
        <v>7299</v>
      </c>
    </row>
    <row r="341" spans="1:17" ht="14.4" customHeight="1" x14ac:dyDescent="0.3">
      <c r="A341" s="661" t="s">
        <v>595</v>
      </c>
      <c r="B341" s="662" t="s">
        <v>6947</v>
      </c>
      <c r="C341" s="662" t="s">
        <v>6767</v>
      </c>
      <c r="D341" s="662" t="s">
        <v>7412</v>
      </c>
      <c r="E341" s="662" t="s">
        <v>7413</v>
      </c>
      <c r="F341" s="665">
        <v>9</v>
      </c>
      <c r="G341" s="665">
        <v>8451</v>
      </c>
      <c r="H341" s="665">
        <v>1</v>
      </c>
      <c r="I341" s="665">
        <v>939</v>
      </c>
      <c r="J341" s="665">
        <v>14</v>
      </c>
      <c r="K341" s="665">
        <v>13230</v>
      </c>
      <c r="L341" s="665">
        <v>1.5654952076677315</v>
      </c>
      <c r="M341" s="665">
        <v>945</v>
      </c>
      <c r="N341" s="665">
        <v>13</v>
      </c>
      <c r="O341" s="665">
        <v>12337</v>
      </c>
      <c r="P341" s="678">
        <v>1.459827239379955</v>
      </c>
      <c r="Q341" s="666">
        <v>949</v>
      </c>
    </row>
    <row r="342" spans="1:17" ht="14.4" customHeight="1" x14ac:dyDescent="0.3">
      <c r="A342" s="661" t="s">
        <v>595</v>
      </c>
      <c r="B342" s="662" t="s">
        <v>6947</v>
      </c>
      <c r="C342" s="662" t="s">
        <v>6767</v>
      </c>
      <c r="D342" s="662" t="s">
        <v>7414</v>
      </c>
      <c r="E342" s="662" t="s">
        <v>7415</v>
      </c>
      <c r="F342" s="665">
        <v>2</v>
      </c>
      <c r="G342" s="665">
        <v>17860</v>
      </c>
      <c r="H342" s="665">
        <v>1</v>
      </c>
      <c r="I342" s="665">
        <v>8930</v>
      </c>
      <c r="J342" s="665"/>
      <c r="K342" s="665"/>
      <c r="L342" s="665"/>
      <c r="M342" s="665"/>
      <c r="N342" s="665"/>
      <c r="O342" s="665"/>
      <c r="P342" s="678"/>
      <c r="Q342" s="666"/>
    </row>
    <row r="343" spans="1:17" ht="14.4" customHeight="1" x14ac:dyDescent="0.3">
      <c r="A343" s="661" t="s">
        <v>595</v>
      </c>
      <c r="B343" s="662" t="s">
        <v>6947</v>
      </c>
      <c r="C343" s="662" t="s">
        <v>6767</v>
      </c>
      <c r="D343" s="662" t="s">
        <v>7416</v>
      </c>
      <c r="E343" s="662" t="s">
        <v>7417</v>
      </c>
      <c r="F343" s="665">
        <v>4</v>
      </c>
      <c r="G343" s="665">
        <v>1644</v>
      </c>
      <c r="H343" s="665">
        <v>1</v>
      </c>
      <c r="I343" s="665">
        <v>411</v>
      </c>
      <c r="J343" s="665">
        <v>8</v>
      </c>
      <c r="K343" s="665">
        <v>3309</v>
      </c>
      <c r="L343" s="665">
        <v>2.0127737226277373</v>
      </c>
      <c r="M343" s="665">
        <v>413.625</v>
      </c>
      <c r="N343" s="665">
        <v>4</v>
      </c>
      <c r="O343" s="665">
        <v>1660</v>
      </c>
      <c r="P343" s="678">
        <v>1.0097323600973236</v>
      </c>
      <c r="Q343" s="666">
        <v>415</v>
      </c>
    </row>
    <row r="344" spans="1:17" ht="14.4" customHeight="1" x14ac:dyDescent="0.3">
      <c r="A344" s="661" t="s">
        <v>595</v>
      </c>
      <c r="B344" s="662" t="s">
        <v>6947</v>
      </c>
      <c r="C344" s="662" t="s">
        <v>6767</v>
      </c>
      <c r="D344" s="662" t="s">
        <v>7418</v>
      </c>
      <c r="E344" s="662" t="s">
        <v>7419</v>
      </c>
      <c r="F344" s="665">
        <v>6</v>
      </c>
      <c r="G344" s="665">
        <v>57630</v>
      </c>
      <c r="H344" s="665">
        <v>1</v>
      </c>
      <c r="I344" s="665">
        <v>9605</v>
      </c>
      <c r="J344" s="665">
        <v>3</v>
      </c>
      <c r="K344" s="665">
        <v>29061</v>
      </c>
      <c r="L344" s="665">
        <v>0.50426861009890678</v>
      </c>
      <c r="M344" s="665">
        <v>9687</v>
      </c>
      <c r="N344" s="665">
        <v>10</v>
      </c>
      <c r="O344" s="665">
        <v>97230</v>
      </c>
      <c r="P344" s="678">
        <v>1.6871421134825613</v>
      </c>
      <c r="Q344" s="666">
        <v>9723</v>
      </c>
    </row>
    <row r="345" spans="1:17" ht="14.4" customHeight="1" x14ac:dyDescent="0.3">
      <c r="A345" s="661" t="s">
        <v>595</v>
      </c>
      <c r="B345" s="662" t="s">
        <v>6947</v>
      </c>
      <c r="C345" s="662" t="s">
        <v>6767</v>
      </c>
      <c r="D345" s="662" t="s">
        <v>7420</v>
      </c>
      <c r="E345" s="662" t="s">
        <v>7421</v>
      </c>
      <c r="F345" s="665">
        <v>11</v>
      </c>
      <c r="G345" s="665">
        <v>52272</v>
      </c>
      <c r="H345" s="665">
        <v>1</v>
      </c>
      <c r="I345" s="665">
        <v>4752</v>
      </c>
      <c r="J345" s="665">
        <v>7</v>
      </c>
      <c r="K345" s="665">
        <v>33339</v>
      </c>
      <c r="L345" s="665">
        <v>0.63779843893480259</v>
      </c>
      <c r="M345" s="665">
        <v>4762.7142857142853</v>
      </c>
      <c r="N345" s="665">
        <v>8</v>
      </c>
      <c r="O345" s="665">
        <v>38304</v>
      </c>
      <c r="P345" s="678">
        <v>0.73278236914600547</v>
      </c>
      <c r="Q345" s="666">
        <v>4788</v>
      </c>
    </row>
    <row r="346" spans="1:17" ht="14.4" customHeight="1" x14ac:dyDescent="0.3">
      <c r="A346" s="661" t="s">
        <v>595</v>
      </c>
      <c r="B346" s="662" t="s">
        <v>6947</v>
      </c>
      <c r="C346" s="662" t="s">
        <v>6767</v>
      </c>
      <c r="D346" s="662" t="s">
        <v>7422</v>
      </c>
      <c r="E346" s="662" t="s">
        <v>7423</v>
      </c>
      <c r="F346" s="665">
        <v>1</v>
      </c>
      <c r="G346" s="665">
        <v>232</v>
      </c>
      <c r="H346" s="665">
        <v>1</v>
      </c>
      <c r="I346" s="665">
        <v>232</v>
      </c>
      <c r="J346" s="665"/>
      <c r="K346" s="665"/>
      <c r="L346" s="665"/>
      <c r="M346" s="665"/>
      <c r="N346" s="665"/>
      <c r="O346" s="665"/>
      <c r="P346" s="678"/>
      <c r="Q346" s="666"/>
    </row>
    <row r="347" spans="1:17" ht="14.4" customHeight="1" x14ac:dyDescent="0.3">
      <c r="A347" s="661" t="s">
        <v>595</v>
      </c>
      <c r="B347" s="662" t="s">
        <v>6947</v>
      </c>
      <c r="C347" s="662" t="s">
        <v>6767</v>
      </c>
      <c r="D347" s="662" t="s">
        <v>6820</v>
      </c>
      <c r="E347" s="662" t="s">
        <v>6821</v>
      </c>
      <c r="F347" s="665">
        <v>2</v>
      </c>
      <c r="G347" s="665">
        <v>1318</v>
      </c>
      <c r="H347" s="665">
        <v>1</v>
      </c>
      <c r="I347" s="665">
        <v>659</v>
      </c>
      <c r="J347" s="665">
        <v>12</v>
      </c>
      <c r="K347" s="665">
        <v>7968</v>
      </c>
      <c r="L347" s="665">
        <v>6.0455235204855846</v>
      </c>
      <c r="M347" s="665">
        <v>664</v>
      </c>
      <c r="N347" s="665">
        <v>2</v>
      </c>
      <c r="O347" s="665">
        <v>1332</v>
      </c>
      <c r="P347" s="678">
        <v>1.0106221547799696</v>
      </c>
      <c r="Q347" s="666">
        <v>666</v>
      </c>
    </row>
    <row r="348" spans="1:17" ht="14.4" customHeight="1" x14ac:dyDescent="0.3">
      <c r="A348" s="661" t="s">
        <v>595</v>
      </c>
      <c r="B348" s="662" t="s">
        <v>6947</v>
      </c>
      <c r="C348" s="662" t="s">
        <v>6767</v>
      </c>
      <c r="D348" s="662" t="s">
        <v>7424</v>
      </c>
      <c r="E348" s="662" t="s">
        <v>7425</v>
      </c>
      <c r="F348" s="665">
        <v>4</v>
      </c>
      <c r="G348" s="665">
        <v>6648</v>
      </c>
      <c r="H348" s="665">
        <v>1</v>
      </c>
      <c r="I348" s="665">
        <v>1662</v>
      </c>
      <c r="J348" s="665">
        <v>1</v>
      </c>
      <c r="K348" s="665">
        <v>1676</v>
      </c>
      <c r="L348" s="665">
        <v>0.25210589651022863</v>
      </c>
      <c r="M348" s="665">
        <v>1676</v>
      </c>
      <c r="N348" s="665">
        <v>1</v>
      </c>
      <c r="O348" s="665">
        <v>1682</v>
      </c>
      <c r="P348" s="678">
        <v>0.25300842358604092</v>
      </c>
      <c r="Q348" s="666">
        <v>1682</v>
      </c>
    </row>
    <row r="349" spans="1:17" ht="14.4" customHeight="1" x14ac:dyDescent="0.3">
      <c r="A349" s="661" t="s">
        <v>595</v>
      </c>
      <c r="B349" s="662" t="s">
        <v>6947</v>
      </c>
      <c r="C349" s="662" t="s">
        <v>6767</v>
      </c>
      <c r="D349" s="662" t="s">
        <v>7426</v>
      </c>
      <c r="E349" s="662" t="s">
        <v>7427</v>
      </c>
      <c r="F349" s="665"/>
      <c r="G349" s="665"/>
      <c r="H349" s="665"/>
      <c r="I349" s="665"/>
      <c r="J349" s="665">
        <v>1</v>
      </c>
      <c r="K349" s="665">
        <v>2214</v>
      </c>
      <c r="L349" s="665"/>
      <c r="M349" s="665">
        <v>2214</v>
      </c>
      <c r="N349" s="665"/>
      <c r="O349" s="665"/>
      <c r="P349" s="678"/>
      <c r="Q349" s="666"/>
    </row>
    <row r="350" spans="1:17" ht="14.4" customHeight="1" x14ac:dyDescent="0.3">
      <c r="A350" s="661" t="s">
        <v>595</v>
      </c>
      <c r="B350" s="662" t="s">
        <v>6947</v>
      </c>
      <c r="C350" s="662" t="s">
        <v>6767</v>
      </c>
      <c r="D350" s="662" t="s">
        <v>6822</v>
      </c>
      <c r="E350" s="662" t="s">
        <v>6823</v>
      </c>
      <c r="F350" s="665"/>
      <c r="G350" s="665"/>
      <c r="H350" s="665"/>
      <c r="I350" s="665"/>
      <c r="J350" s="665">
        <v>4</v>
      </c>
      <c r="K350" s="665">
        <v>3992</v>
      </c>
      <c r="L350" s="665"/>
      <c r="M350" s="665">
        <v>998</v>
      </c>
      <c r="N350" s="665">
        <v>1</v>
      </c>
      <c r="O350" s="665">
        <v>1002</v>
      </c>
      <c r="P350" s="678"/>
      <c r="Q350" s="666">
        <v>1002</v>
      </c>
    </row>
    <row r="351" spans="1:17" ht="14.4" customHeight="1" x14ac:dyDescent="0.3">
      <c r="A351" s="661" t="s">
        <v>595</v>
      </c>
      <c r="B351" s="662" t="s">
        <v>6947</v>
      </c>
      <c r="C351" s="662" t="s">
        <v>6767</v>
      </c>
      <c r="D351" s="662" t="s">
        <v>7428</v>
      </c>
      <c r="E351" s="662" t="s">
        <v>7429</v>
      </c>
      <c r="F351" s="665"/>
      <c r="G351" s="665"/>
      <c r="H351" s="665"/>
      <c r="I351" s="665"/>
      <c r="J351" s="665">
        <v>2</v>
      </c>
      <c r="K351" s="665">
        <v>1621</v>
      </c>
      <c r="L351" s="665"/>
      <c r="M351" s="665">
        <v>810.5</v>
      </c>
      <c r="N351" s="665">
        <v>1</v>
      </c>
      <c r="O351" s="665">
        <v>819</v>
      </c>
      <c r="P351" s="678"/>
      <c r="Q351" s="666">
        <v>819</v>
      </c>
    </row>
    <row r="352" spans="1:17" ht="14.4" customHeight="1" x14ac:dyDescent="0.3">
      <c r="A352" s="661" t="s">
        <v>595</v>
      </c>
      <c r="B352" s="662" t="s">
        <v>6947</v>
      </c>
      <c r="C352" s="662" t="s">
        <v>6767</v>
      </c>
      <c r="D352" s="662" t="s">
        <v>7430</v>
      </c>
      <c r="E352" s="662" t="s">
        <v>7431</v>
      </c>
      <c r="F352" s="665">
        <v>0</v>
      </c>
      <c r="G352" s="665">
        <v>0</v>
      </c>
      <c r="H352" s="665"/>
      <c r="I352" s="665"/>
      <c r="J352" s="665">
        <v>0</v>
      </c>
      <c r="K352" s="665">
        <v>0</v>
      </c>
      <c r="L352" s="665"/>
      <c r="M352" s="665"/>
      <c r="N352" s="665">
        <v>0</v>
      </c>
      <c r="O352" s="665">
        <v>0</v>
      </c>
      <c r="P352" s="678"/>
      <c r="Q352" s="666"/>
    </row>
    <row r="353" spans="1:17" ht="14.4" customHeight="1" x14ac:dyDescent="0.3">
      <c r="A353" s="661" t="s">
        <v>595</v>
      </c>
      <c r="B353" s="662" t="s">
        <v>6947</v>
      </c>
      <c r="C353" s="662" t="s">
        <v>6767</v>
      </c>
      <c r="D353" s="662" t="s">
        <v>7432</v>
      </c>
      <c r="E353" s="662" t="s">
        <v>7433</v>
      </c>
      <c r="F353" s="665">
        <v>3822</v>
      </c>
      <c r="G353" s="665">
        <v>0</v>
      </c>
      <c r="H353" s="665"/>
      <c r="I353" s="665">
        <v>0</v>
      </c>
      <c r="J353" s="665">
        <v>5789</v>
      </c>
      <c r="K353" s="665">
        <v>0</v>
      </c>
      <c r="L353" s="665"/>
      <c r="M353" s="665">
        <v>0</v>
      </c>
      <c r="N353" s="665">
        <v>5454</v>
      </c>
      <c r="O353" s="665">
        <v>0</v>
      </c>
      <c r="P353" s="678"/>
      <c r="Q353" s="666">
        <v>0</v>
      </c>
    </row>
    <row r="354" spans="1:17" ht="14.4" customHeight="1" x14ac:dyDescent="0.3">
      <c r="A354" s="661" t="s">
        <v>595</v>
      </c>
      <c r="B354" s="662" t="s">
        <v>6947</v>
      </c>
      <c r="C354" s="662" t="s">
        <v>6767</v>
      </c>
      <c r="D354" s="662" t="s">
        <v>6824</v>
      </c>
      <c r="E354" s="662" t="s">
        <v>6825</v>
      </c>
      <c r="F354" s="665">
        <v>244</v>
      </c>
      <c r="G354" s="665">
        <v>0</v>
      </c>
      <c r="H354" s="665"/>
      <c r="I354" s="665">
        <v>0</v>
      </c>
      <c r="J354" s="665"/>
      <c r="K354" s="665"/>
      <c r="L354" s="665"/>
      <c r="M354" s="665"/>
      <c r="N354" s="665"/>
      <c r="O354" s="665"/>
      <c r="P354" s="678"/>
      <c r="Q354" s="666"/>
    </row>
    <row r="355" spans="1:17" ht="14.4" customHeight="1" x14ac:dyDescent="0.3">
      <c r="A355" s="661" t="s">
        <v>595</v>
      </c>
      <c r="B355" s="662" t="s">
        <v>6947</v>
      </c>
      <c r="C355" s="662" t="s">
        <v>6767</v>
      </c>
      <c r="D355" s="662" t="s">
        <v>7434</v>
      </c>
      <c r="E355" s="662" t="s">
        <v>7435</v>
      </c>
      <c r="F355" s="665"/>
      <c r="G355" s="665"/>
      <c r="H355" s="665"/>
      <c r="I355" s="665"/>
      <c r="J355" s="665">
        <v>1</v>
      </c>
      <c r="K355" s="665">
        <v>0</v>
      </c>
      <c r="L355" s="665"/>
      <c r="M355" s="665">
        <v>0</v>
      </c>
      <c r="N355" s="665"/>
      <c r="O355" s="665"/>
      <c r="P355" s="678"/>
      <c r="Q355" s="666"/>
    </row>
    <row r="356" spans="1:17" ht="14.4" customHeight="1" x14ac:dyDescent="0.3">
      <c r="A356" s="661" t="s">
        <v>595</v>
      </c>
      <c r="B356" s="662" t="s">
        <v>6947</v>
      </c>
      <c r="C356" s="662" t="s">
        <v>6767</v>
      </c>
      <c r="D356" s="662" t="s">
        <v>7436</v>
      </c>
      <c r="E356" s="662" t="s">
        <v>7437</v>
      </c>
      <c r="F356" s="665">
        <v>2</v>
      </c>
      <c r="G356" s="665">
        <v>0</v>
      </c>
      <c r="H356" s="665"/>
      <c r="I356" s="665">
        <v>0</v>
      </c>
      <c r="J356" s="665">
        <v>2</v>
      </c>
      <c r="K356" s="665">
        <v>0</v>
      </c>
      <c r="L356" s="665"/>
      <c r="M356" s="665">
        <v>0</v>
      </c>
      <c r="N356" s="665">
        <v>1</v>
      </c>
      <c r="O356" s="665">
        <v>0</v>
      </c>
      <c r="P356" s="678"/>
      <c r="Q356" s="666">
        <v>0</v>
      </c>
    </row>
    <row r="357" spans="1:17" ht="14.4" customHeight="1" x14ac:dyDescent="0.3">
      <c r="A357" s="661" t="s">
        <v>595</v>
      </c>
      <c r="B357" s="662" t="s">
        <v>6947</v>
      </c>
      <c r="C357" s="662" t="s">
        <v>6767</v>
      </c>
      <c r="D357" s="662" t="s">
        <v>7438</v>
      </c>
      <c r="E357" s="662" t="s">
        <v>7439</v>
      </c>
      <c r="F357" s="665">
        <v>1</v>
      </c>
      <c r="G357" s="665">
        <v>0</v>
      </c>
      <c r="H357" s="665"/>
      <c r="I357" s="665">
        <v>0</v>
      </c>
      <c r="J357" s="665"/>
      <c r="K357" s="665"/>
      <c r="L357" s="665"/>
      <c r="M357" s="665"/>
      <c r="N357" s="665"/>
      <c r="O357" s="665"/>
      <c r="P357" s="678"/>
      <c r="Q357" s="666"/>
    </row>
    <row r="358" spans="1:17" ht="14.4" customHeight="1" x14ac:dyDescent="0.3">
      <c r="A358" s="661" t="s">
        <v>595</v>
      </c>
      <c r="B358" s="662" t="s">
        <v>6947</v>
      </c>
      <c r="C358" s="662" t="s">
        <v>6767</v>
      </c>
      <c r="D358" s="662" t="s">
        <v>7440</v>
      </c>
      <c r="E358" s="662" t="s">
        <v>7441</v>
      </c>
      <c r="F358" s="665">
        <v>1</v>
      </c>
      <c r="G358" s="665">
        <v>0</v>
      </c>
      <c r="H358" s="665"/>
      <c r="I358" s="665">
        <v>0</v>
      </c>
      <c r="J358" s="665">
        <v>2</v>
      </c>
      <c r="K358" s="665">
        <v>0</v>
      </c>
      <c r="L358" s="665"/>
      <c r="M358" s="665">
        <v>0</v>
      </c>
      <c r="N358" s="665">
        <v>2</v>
      </c>
      <c r="O358" s="665">
        <v>0</v>
      </c>
      <c r="P358" s="678"/>
      <c r="Q358" s="666">
        <v>0</v>
      </c>
    </row>
    <row r="359" spans="1:17" ht="14.4" customHeight="1" x14ac:dyDescent="0.3">
      <c r="A359" s="661" t="s">
        <v>595</v>
      </c>
      <c r="B359" s="662" t="s">
        <v>6947</v>
      </c>
      <c r="C359" s="662" t="s">
        <v>6767</v>
      </c>
      <c r="D359" s="662" t="s">
        <v>7442</v>
      </c>
      <c r="E359" s="662" t="s">
        <v>7443</v>
      </c>
      <c r="F359" s="665">
        <v>2</v>
      </c>
      <c r="G359" s="665">
        <v>0</v>
      </c>
      <c r="H359" s="665"/>
      <c r="I359" s="665">
        <v>0</v>
      </c>
      <c r="J359" s="665">
        <v>10</v>
      </c>
      <c r="K359" s="665">
        <v>0</v>
      </c>
      <c r="L359" s="665"/>
      <c r="M359" s="665">
        <v>0</v>
      </c>
      <c r="N359" s="665">
        <v>4</v>
      </c>
      <c r="O359" s="665">
        <v>0</v>
      </c>
      <c r="P359" s="678"/>
      <c r="Q359" s="666">
        <v>0</v>
      </c>
    </row>
    <row r="360" spans="1:17" ht="14.4" customHeight="1" x14ac:dyDescent="0.3">
      <c r="A360" s="661" t="s">
        <v>595</v>
      </c>
      <c r="B360" s="662" t="s">
        <v>6947</v>
      </c>
      <c r="C360" s="662" t="s">
        <v>6767</v>
      </c>
      <c r="D360" s="662" t="s">
        <v>7444</v>
      </c>
      <c r="E360" s="662" t="s">
        <v>7445</v>
      </c>
      <c r="F360" s="665">
        <v>4</v>
      </c>
      <c r="G360" s="665">
        <v>0</v>
      </c>
      <c r="H360" s="665"/>
      <c r="I360" s="665">
        <v>0</v>
      </c>
      <c r="J360" s="665">
        <v>3</v>
      </c>
      <c r="K360" s="665">
        <v>0</v>
      </c>
      <c r="L360" s="665"/>
      <c r="M360" s="665">
        <v>0</v>
      </c>
      <c r="N360" s="665">
        <v>5</v>
      </c>
      <c r="O360" s="665">
        <v>0</v>
      </c>
      <c r="P360" s="678"/>
      <c r="Q360" s="666">
        <v>0</v>
      </c>
    </row>
    <row r="361" spans="1:17" ht="14.4" customHeight="1" x14ac:dyDescent="0.3">
      <c r="A361" s="661" t="s">
        <v>595</v>
      </c>
      <c r="B361" s="662" t="s">
        <v>6947</v>
      </c>
      <c r="C361" s="662" t="s">
        <v>6767</v>
      </c>
      <c r="D361" s="662" t="s">
        <v>7446</v>
      </c>
      <c r="E361" s="662" t="s">
        <v>7447</v>
      </c>
      <c r="F361" s="665">
        <v>3</v>
      </c>
      <c r="G361" s="665">
        <v>0</v>
      </c>
      <c r="H361" s="665"/>
      <c r="I361" s="665">
        <v>0</v>
      </c>
      <c r="J361" s="665">
        <v>5</v>
      </c>
      <c r="K361" s="665">
        <v>0</v>
      </c>
      <c r="L361" s="665"/>
      <c r="M361" s="665">
        <v>0</v>
      </c>
      <c r="N361" s="665">
        <v>4</v>
      </c>
      <c r="O361" s="665">
        <v>0</v>
      </c>
      <c r="P361" s="678"/>
      <c r="Q361" s="666">
        <v>0</v>
      </c>
    </row>
    <row r="362" spans="1:17" ht="14.4" customHeight="1" x14ac:dyDescent="0.3">
      <c r="A362" s="661" t="s">
        <v>595</v>
      </c>
      <c r="B362" s="662" t="s">
        <v>6947</v>
      </c>
      <c r="C362" s="662" t="s">
        <v>6767</v>
      </c>
      <c r="D362" s="662" t="s">
        <v>7448</v>
      </c>
      <c r="E362" s="662" t="s">
        <v>7449</v>
      </c>
      <c r="F362" s="665">
        <v>1</v>
      </c>
      <c r="G362" s="665">
        <v>0</v>
      </c>
      <c r="H362" s="665"/>
      <c r="I362" s="665">
        <v>0</v>
      </c>
      <c r="J362" s="665">
        <v>5</v>
      </c>
      <c r="K362" s="665">
        <v>0</v>
      </c>
      <c r="L362" s="665"/>
      <c r="M362" s="665">
        <v>0</v>
      </c>
      <c r="N362" s="665">
        <v>8</v>
      </c>
      <c r="O362" s="665">
        <v>0</v>
      </c>
      <c r="P362" s="678"/>
      <c r="Q362" s="666">
        <v>0</v>
      </c>
    </row>
    <row r="363" spans="1:17" ht="14.4" customHeight="1" x14ac:dyDescent="0.3">
      <c r="A363" s="661" t="s">
        <v>595</v>
      </c>
      <c r="B363" s="662" t="s">
        <v>6947</v>
      </c>
      <c r="C363" s="662" t="s">
        <v>6767</v>
      </c>
      <c r="D363" s="662" t="s">
        <v>7450</v>
      </c>
      <c r="E363" s="662" t="s">
        <v>7451</v>
      </c>
      <c r="F363" s="665">
        <v>1</v>
      </c>
      <c r="G363" s="665">
        <v>0</v>
      </c>
      <c r="H363" s="665"/>
      <c r="I363" s="665">
        <v>0</v>
      </c>
      <c r="J363" s="665">
        <v>2</v>
      </c>
      <c r="K363" s="665">
        <v>0</v>
      </c>
      <c r="L363" s="665"/>
      <c r="M363" s="665">
        <v>0</v>
      </c>
      <c r="N363" s="665">
        <v>2</v>
      </c>
      <c r="O363" s="665">
        <v>0</v>
      </c>
      <c r="P363" s="678"/>
      <c r="Q363" s="666">
        <v>0</v>
      </c>
    </row>
    <row r="364" spans="1:17" ht="14.4" customHeight="1" x14ac:dyDescent="0.3">
      <c r="A364" s="661" t="s">
        <v>595</v>
      </c>
      <c r="B364" s="662" t="s">
        <v>6947</v>
      </c>
      <c r="C364" s="662" t="s">
        <v>6767</v>
      </c>
      <c r="D364" s="662" t="s">
        <v>7452</v>
      </c>
      <c r="E364" s="662" t="s">
        <v>7453</v>
      </c>
      <c r="F364" s="665">
        <v>2</v>
      </c>
      <c r="G364" s="665">
        <v>0</v>
      </c>
      <c r="H364" s="665"/>
      <c r="I364" s="665">
        <v>0</v>
      </c>
      <c r="J364" s="665">
        <v>9</v>
      </c>
      <c r="K364" s="665">
        <v>0</v>
      </c>
      <c r="L364" s="665"/>
      <c r="M364" s="665">
        <v>0</v>
      </c>
      <c r="N364" s="665">
        <v>6</v>
      </c>
      <c r="O364" s="665">
        <v>0</v>
      </c>
      <c r="P364" s="678"/>
      <c r="Q364" s="666">
        <v>0</v>
      </c>
    </row>
    <row r="365" spans="1:17" ht="14.4" customHeight="1" x14ac:dyDescent="0.3">
      <c r="A365" s="661" t="s">
        <v>595</v>
      </c>
      <c r="B365" s="662" t="s">
        <v>6947</v>
      </c>
      <c r="C365" s="662" t="s">
        <v>6767</v>
      </c>
      <c r="D365" s="662" t="s">
        <v>7454</v>
      </c>
      <c r="E365" s="662" t="s">
        <v>7455</v>
      </c>
      <c r="F365" s="665">
        <v>7</v>
      </c>
      <c r="G365" s="665">
        <v>0</v>
      </c>
      <c r="H365" s="665"/>
      <c r="I365" s="665">
        <v>0</v>
      </c>
      <c r="J365" s="665">
        <v>7</v>
      </c>
      <c r="K365" s="665">
        <v>0</v>
      </c>
      <c r="L365" s="665"/>
      <c r="M365" s="665">
        <v>0</v>
      </c>
      <c r="N365" s="665">
        <v>7</v>
      </c>
      <c r="O365" s="665">
        <v>0</v>
      </c>
      <c r="P365" s="678"/>
      <c r="Q365" s="666">
        <v>0</v>
      </c>
    </row>
    <row r="366" spans="1:17" ht="14.4" customHeight="1" x14ac:dyDescent="0.3">
      <c r="A366" s="661" t="s">
        <v>595</v>
      </c>
      <c r="B366" s="662" t="s">
        <v>6947</v>
      </c>
      <c r="C366" s="662" t="s">
        <v>6767</v>
      </c>
      <c r="D366" s="662" t="s">
        <v>7456</v>
      </c>
      <c r="E366" s="662" t="s">
        <v>7457</v>
      </c>
      <c r="F366" s="665"/>
      <c r="G366" s="665"/>
      <c r="H366" s="665"/>
      <c r="I366" s="665"/>
      <c r="J366" s="665">
        <v>2</v>
      </c>
      <c r="K366" s="665">
        <v>0</v>
      </c>
      <c r="L366" s="665"/>
      <c r="M366" s="665">
        <v>0</v>
      </c>
      <c r="N366" s="665"/>
      <c r="O366" s="665"/>
      <c r="P366" s="678"/>
      <c r="Q366" s="666"/>
    </row>
    <row r="367" spans="1:17" ht="14.4" customHeight="1" x14ac:dyDescent="0.3">
      <c r="A367" s="661" t="s">
        <v>595</v>
      </c>
      <c r="B367" s="662" t="s">
        <v>6947</v>
      </c>
      <c r="C367" s="662" t="s">
        <v>6767</v>
      </c>
      <c r="D367" s="662" t="s">
        <v>7458</v>
      </c>
      <c r="E367" s="662" t="s">
        <v>7459</v>
      </c>
      <c r="F367" s="665"/>
      <c r="G367" s="665"/>
      <c r="H367" s="665"/>
      <c r="I367" s="665"/>
      <c r="J367" s="665">
        <v>5</v>
      </c>
      <c r="K367" s="665">
        <v>0</v>
      </c>
      <c r="L367" s="665"/>
      <c r="M367" s="665">
        <v>0</v>
      </c>
      <c r="N367" s="665">
        <v>1</v>
      </c>
      <c r="O367" s="665">
        <v>0</v>
      </c>
      <c r="P367" s="678"/>
      <c r="Q367" s="666">
        <v>0</v>
      </c>
    </row>
    <row r="368" spans="1:17" ht="14.4" customHeight="1" x14ac:dyDescent="0.3">
      <c r="A368" s="661" t="s">
        <v>595</v>
      </c>
      <c r="B368" s="662" t="s">
        <v>6947</v>
      </c>
      <c r="C368" s="662" t="s">
        <v>6767</v>
      </c>
      <c r="D368" s="662" t="s">
        <v>7460</v>
      </c>
      <c r="E368" s="662" t="s">
        <v>7461</v>
      </c>
      <c r="F368" s="665">
        <v>3</v>
      </c>
      <c r="G368" s="665">
        <v>0</v>
      </c>
      <c r="H368" s="665"/>
      <c r="I368" s="665">
        <v>0</v>
      </c>
      <c r="J368" s="665"/>
      <c r="K368" s="665"/>
      <c r="L368" s="665"/>
      <c r="M368" s="665"/>
      <c r="N368" s="665"/>
      <c r="O368" s="665"/>
      <c r="P368" s="678"/>
      <c r="Q368" s="666"/>
    </row>
    <row r="369" spans="1:17" ht="14.4" customHeight="1" x14ac:dyDescent="0.3">
      <c r="A369" s="661" t="s">
        <v>595</v>
      </c>
      <c r="B369" s="662" t="s">
        <v>6947</v>
      </c>
      <c r="C369" s="662" t="s">
        <v>6767</v>
      </c>
      <c r="D369" s="662" t="s">
        <v>7462</v>
      </c>
      <c r="E369" s="662" t="s">
        <v>7463</v>
      </c>
      <c r="F369" s="665"/>
      <c r="G369" s="665"/>
      <c r="H369" s="665"/>
      <c r="I369" s="665"/>
      <c r="J369" s="665"/>
      <c r="K369" s="665"/>
      <c r="L369" s="665"/>
      <c r="M369" s="665"/>
      <c r="N369" s="665">
        <v>1</v>
      </c>
      <c r="O369" s="665">
        <v>0</v>
      </c>
      <c r="P369" s="678"/>
      <c r="Q369" s="666">
        <v>0</v>
      </c>
    </row>
    <row r="370" spans="1:17" ht="14.4" customHeight="1" x14ac:dyDescent="0.3">
      <c r="A370" s="661" t="s">
        <v>595</v>
      </c>
      <c r="B370" s="662" t="s">
        <v>6947</v>
      </c>
      <c r="C370" s="662" t="s">
        <v>6767</v>
      </c>
      <c r="D370" s="662" t="s">
        <v>7464</v>
      </c>
      <c r="E370" s="662" t="s">
        <v>7465</v>
      </c>
      <c r="F370" s="665"/>
      <c r="G370" s="665"/>
      <c r="H370" s="665"/>
      <c r="I370" s="665"/>
      <c r="J370" s="665">
        <v>1</v>
      </c>
      <c r="K370" s="665">
        <v>0</v>
      </c>
      <c r="L370" s="665"/>
      <c r="M370" s="665">
        <v>0</v>
      </c>
      <c r="N370" s="665"/>
      <c r="O370" s="665"/>
      <c r="P370" s="678"/>
      <c r="Q370" s="666"/>
    </row>
    <row r="371" spans="1:17" ht="14.4" customHeight="1" x14ac:dyDescent="0.3">
      <c r="A371" s="661" t="s">
        <v>595</v>
      </c>
      <c r="B371" s="662" t="s">
        <v>6947</v>
      </c>
      <c r="C371" s="662" t="s">
        <v>6767</v>
      </c>
      <c r="D371" s="662" t="s">
        <v>7466</v>
      </c>
      <c r="E371" s="662" t="s">
        <v>7467</v>
      </c>
      <c r="F371" s="665"/>
      <c r="G371" s="665"/>
      <c r="H371" s="665"/>
      <c r="I371" s="665"/>
      <c r="J371" s="665">
        <v>5</v>
      </c>
      <c r="K371" s="665">
        <v>0</v>
      </c>
      <c r="L371" s="665"/>
      <c r="M371" s="665">
        <v>0</v>
      </c>
      <c r="N371" s="665">
        <v>3</v>
      </c>
      <c r="O371" s="665">
        <v>0</v>
      </c>
      <c r="P371" s="678"/>
      <c r="Q371" s="666">
        <v>0</v>
      </c>
    </row>
    <row r="372" spans="1:17" ht="14.4" customHeight="1" x14ac:dyDescent="0.3">
      <c r="A372" s="661" t="s">
        <v>595</v>
      </c>
      <c r="B372" s="662" t="s">
        <v>6947</v>
      </c>
      <c r="C372" s="662" t="s">
        <v>6767</v>
      </c>
      <c r="D372" s="662" t="s">
        <v>7468</v>
      </c>
      <c r="E372" s="662" t="s">
        <v>7469</v>
      </c>
      <c r="F372" s="665"/>
      <c r="G372" s="665"/>
      <c r="H372" s="665"/>
      <c r="I372" s="665"/>
      <c r="J372" s="665">
        <v>2</v>
      </c>
      <c r="K372" s="665">
        <v>0</v>
      </c>
      <c r="L372" s="665"/>
      <c r="M372" s="665">
        <v>0</v>
      </c>
      <c r="N372" s="665">
        <v>8</v>
      </c>
      <c r="O372" s="665">
        <v>0</v>
      </c>
      <c r="P372" s="678"/>
      <c r="Q372" s="666">
        <v>0</v>
      </c>
    </row>
    <row r="373" spans="1:17" ht="14.4" customHeight="1" x14ac:dyDescent="0.3">
      <c r="A373" s="661" t="s">
        <v>595</v>
      </c>
      <c r="B373" s="662" t="s">
        <v>6947</v>
      </c>
      <c r="C373" s="662" t="s">
        <v>6767</v>
      </c>
      <c r="D373" s="662" t="s">
        <v>7470</v>
      </c>
      <c r="E373" s="662" t="s">
        <v>7471</v>
      </c>
      <c r="F373" s="665"/>
      <c r="G373" s="665"/>
      <c r="H373" s="665"/>
      <c r="I373" s="665"/>
      <c r="J373" s="665">
        <v>1</v>
      </c>
      <c r="K373" s="665">
        <v>0</v>
      </c>
      <c r="L373" s="665"/>
      <c r="M373" s="665">
        <v>0</v>
      </c>
      <c r="N373" s="665"/>
      <c r="O373" s="665"/>
      <c r="P373" s="678"/>
      <c r="Q373" s="666"/>
    </row>
    <row r="374" spans="1:17" ht="14.4" customHeight="1" x14ac:dyDescent="0.3">
      <c r="A374" s="661" t="s">
        <v>595</v>
      </c>
      <c r="B374" s="662" t="s">
        <v>6947</v>
      </c>
      <c r="C374" s="662" t="s">
        <v>6767</v>
      </c>
      <c r="D374" s="662" t="s">
        <v>7472</v>
      </c>
      <c r="E374" s="662" t="s">
        <v>7473</v>
      </c>
      <c r="F374" s="665">
        <v>1</v>
      </c>
      <c r="G374" s="665">
        <v>1590</v>
      </c>
      <c r="H374" s="665">
        <v>1</v>
      </c>
      <c r="I374" s="665">
        <v>1590</v>
      </c>
      <c r="J374" s="665">
        <v>1</v>
      </c>
      <c r="K374" s="665">
        <v>1600</v>
      </c>
      <c r="L374" s="665">
        <v>1.0062893081761006</v>
      </c>
      <c r="M374" s="665">
        <v>1600</v>
      </c>
      <c r="N374" s="665">
        <v>1</v>
      </c>
      <c r="O374" s="665">
        <v>1605</v>
      </c>
      <c r="P374" s="678">
        <v>1.0094339622641511</v>
      </c>
      <c r="Q374" s="666">
        <v>1605</v>
      </c>
    </row>
    <row r="375" spans="1:17" ht="14.4" customHeight="1" x14ac:dyDescent="0.3">
      <c r="A375" s="661" t="s">
        <v>595</v>
      </c>
      <c r="B375" s="662" t="s">
        <v>6947</v>
      </c>
      <c r="C375" s="662" t="s">
        <v>6767</v>
      </c>
      <c r="D375" s="662" t="s">
        <v>7474</v>
      </c>
      <c r="E375" s="662" t="s">
        <v>7475</v>
      </c>
      <c r="F375" s="665">
        <v>1</v>
      </c>
      <c r="G375" s="665">
        <v>344</v>
      </c>
      <c r="H375" s="665">
        <v>1</v>
      </c>
      <c r="I375" s="665">
        <v>344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595</v>
      </c>
      <c r="B376" s="662" t="s">
        <v>6947</v>
      </c>
      <c r="C376" s="662" t="s">
        <v>6767</v>
      </c>
      <c r="D376" s="662" t="s">
        <v>7476</v>
      </c>
      <c r="E376" s="662" t="s">
        <v>7477</v>
      </c>
      <c r="F376" s="665">
        <v>6</v>
      </c>
      <c r="G376" s="665">
        <v>4367</v>
      </c>
      <c r="H376" s="665">
        <v>1</v>
      </c>
      <c r="I376" s="665">
        <v>727.83333333333337</v>
      </c>
      <c r="J376" s="665">
        <v>13</v>
      </c>
      <c r="K376" s="665">
        <v>9157</v>
      </c>
      <c r="L376" s="665">
        <v>2.0968628348980993</v>
      </c>
      <c r="M376" s="665">
        <v>704.38461538461536</v>
      </c>
      <c r="N376" s="665">
        <v>10</v>
      </c>
      <c r="O376" s="665">
        <v>7069</v>
      </c>
      <c r="P376" s="678">
        <v>1.6187313945500343</v>
      </c>
      <c r="Q376" s="666">
        <v>706.9</v>
      </c>
    </row>
    <row r="377" spans="1:17" ht="14.4" customHeight="1" x14ac:dyDescent="0.3">
      <c r="A377" s="661" t="s">
        <v>595</v>
      </c>
      <c r="B377" s="662" t="s">
        <v>6947</v>
      </c>
      <c r="C377" s="662" t="s">
        <v>6767</v>
      </c>
      <c r="D377" s="662" t="s">
        <v>6828</v>
      </c>
      <c r="E377" s="662" t="s">
        <v>6829</v>
      </c>
      <c r="F377" s="665"/>
      <c r="G377" s="665"/>
      <c r="H377" s="665"/>
      <c r="I377" s="665"/>
      <c r="J377" s="665">
        <v>1</v>
      </c>
      <c r="K377" s="665">
        <v>953</v>
      </c>
      <c r="L377" s="665"/>
      <c r="M377" s="665">
        <v>953</v>
      </c>
      <c r="N377" s="665"/>
      <c r="O377" s="665"/>
      <c r="P377" s="678"/>
      <c r="Q377" s="666"/>
    </row>
    <row r="378" spans="1:17" ht="14.4" customHeight="1" x14ac:dyDescent="0.3">
      <c r="A378" s="661" t="s">
        <v>595</v>
      </c>
      <c r="B378" s="662" t="s">
        <v>6947</v>
      </c>
      <c r="C378" s="662" t="s">
        <v>6767</v>
      </c>
      <c r="D378" s="662" t="s">
        <v>7478</v>
      </c>
      <c r="E378" s="662" t="s">
        <v>7479</v>
      </c>
      <c r="F378" s="665">
        <v>4</v>
      </c>
      <c r="G378" s="665">
        <v>2980</v>
      </c>
      <c r="H378" s="665">
        <v>1</v>
      </c>
      <c r="I378" s="665">
        <v>745</v>
      </c>
      <c r="J378" s="665">
        <v>6</v>
      </c>
      <c r="K378" s="665">
        <v>4498</v>
      </c>
      <c r="L378" s="665">
        <v>1.5093959731543625</v>
      </c>
      <c r="M378" s="665">
        <v>749.66666666666663</v>
      </c>
      <c r="N378" s="665">
        <v>5</v>
      </c>
      <c r="O378" s="665">
        <v>3775</v>
      </c>
      <c r="P378" s="678">
        <v>1.2667785234899329</v>
      </c>
      <c r="Q378" s="666">
        <v>755</v>
      </c>
    </row>
    <row r="379" spans="1:17" ht="14.4" customHeight="1" x14ac:dyDescent="0.3">
      <c r="A379" s="661" t="s">
        <v>595</v>
      </c>
      <c r="B379" s="662" t="s">
        <v>6947</v>
      </c>
      <c r="C379" s="662" t="s">
        <v>6767</v>
      </c>
      <c r="D379" s="662" t="s">
        <v>7480</v>
      </c>
      <c r="E379" s="662" t="s">
        <v>7481</v>
      </c>
      <c r="F379" s="665">
        <v>12249</v>
      </c>
      <c r="G379" s="665">
        <v>0</v>
      </c>
      <c r="H379" s="665"/>
      <c r="I379" s="665">
        <v>0</v>
      </c>
      <c r="J379" s="665"/>
      <c r="K379" s="665"/>
      <c r="L379" s="665"/>
      <c r="M379" s="665"/>
      <c r="N379" s="665"/>
      <c r="O379" s="665"/>
      <c r="P379" s="678"/>
      <c r="Q379" s="666"/>
    </row>
    <row r="380" spans="1:17" ht="14.4" customHeight="1" x14ac:dyDescent="0.3">
      <c r="A380" s="661" t="s">
        <v>595</v>
      </c>
      <c r="B380" s="662" t="s">
        <v>6947</v>
      </c>
      <c r="C380" s="662" t="s">
        <v>6767</v>
      </c>
      <c r="D380" s="662" t="s">
        <v>6830</v>
      </c>
      <c r="E380" s="662" t="s">
        <v>6831</v>
      </c>
      <c r="F380" s="665">
        <v>2</v>
      </c>
      <c r="G380" s="665">
        <v>330</v>
      </c>
      <c r="H380" s="665">
        <v>1</v>
      </c>
      <c r="I380" s="665">
        <v>165</v>
      </c>
      <c r="J380" s="665">
        <v>2</v>
      </c>
      <c r="K380" s="665">
        <v>336</v>
      </c>
      <c r="L380" s="665">
        <v>1.0181818181818181</v>
      </c>
      <c r="M380" s="665">
        <v>168</v>
      </c>
      <c r="N380" s="665">
        <v>2</v>
      </c>
      <c r="O380" s="665">
        <v>338</v>
      </c>
      <c r="P380" s="678">
        <v>1.0242424242424242</v>
      </c>
      <c r="Q380" s="666">
        <v>169</v>
      </c>
    </row>
    <row r="381" spans="1:17" ht="14.4" customHeight="1" x14ac:dyDescent="0.3">
      <c r="A381" s="661" t="s">
        <v>595</v>
      </c>
      <c r="B381" s="662" t="s">
        <v>6947</v>
      </c>
      <c r="C381" s="662" t="s">
        <v>6767</v>
      </c>
      <c r="D381" s="662" t="s">
        <v>6941</v>
      </c>
      <c r="E381" s="662" t="s">
        <v>6942</v>
      </c>
      <c r="F381" s="665"/>
      <c r="G381" s="665"/>
      <c r="H381" s="665"/>
      <c r="I381" s="665"/>
      <c r="J381" s="665"/>
      <c r="K381" s="665"/>
      <c r="L381" s="665"/>
      <c r="M381" s="665"/>
      <c r="N381" s="665">
        <v>1</v>
      </c>
      <c r="O381" s="665">
        <v>57</v>
      </c>
      <c r="P381" s="678"/>
      <c r="Q381" s="666">
        <v>57</v>
      </c>
    </row>
    <row r="382" spans="1:17" ht="14.4" customHeight="1" x14ac:dyDescent="0.3">
      <c r="A382" s="661" t="s">
        <v>595</v>
      </c>
      <c r="B382" s="662" t="s">
        <v>6947</v>
      </c>
      <c r="C382" s="662" t="s">
        <v>6767</v>
      </c>
      <c r="D382" s="662" t="s">
        <v>7482</v>
      </c>
      <c r="E382" s="662" t="s">
        <v>7483</v>
      </c>
      <c r="F382" s="665">
        <v>185</v>
      </c>
      <c r="G382" s="665">
        <v>621785</v>
      </c>
      <c r="H382" s="665">
        <v>1</v>
      </c>
      <c r="I382" s="665">
        <v>3361</v>
      </c>
      <c r="J382" s="665">
        <v>201</v>
      </c>
      <c r="K382" s="665">
        <v>672430</v>
      </c>
      <c r="L382" s="665">
        <v>1.0814509838609809</v>
      </c>
      <c r="M382" s="665">
        <v>3345.4228855721394</v>
      </c>
      <c r="N382" s="665">
        <v>209</v>
      </c>
      <c r="O382" s="665">
        <v>710600</v>
      </c>
      <c r="P382" s="678">
        <v>1.1428387625947876</v>
      </c>
      <c r="Q382" s="666">
        <v>3400</v>
      </c>
    </row>
    <row r="383" spans="1:17" ht="14.4" customHeight="1" x14ac:dyDescent="0.3">
      <c r="A383" s="661" t="s">
        <v>595</v>
      </c>
      <c r="B383" s="662" t="s">
        <v>6947</v>
      </c>
      <c r="C383" s="662" t="s">
        <v>6767</v>
      </c>
      <c r="D383" s="662" t="s">
        <v>7484</v>
      </c>
      <c r="E383" s="662" t="s">
        <v>7485</v>
      </c>
      <c r="F383" s="665">
        <v>1</v>
      </c>
      <c r="G383" s="665">
        <v>509</v>
      </c>
      <c r="H383" s="665">
        <v>1</v>
      </c>
      <c r="I383" s="665">
        <v>509</v>
      </c>
      <c r="J383" s="665"/>
      <c r="K383" s="665"/>
      <c r="L383" s="665"/>
      <c r="M383" s="665"/>
      <c r="N383" s="665">
        <v>1</v>
      </c>
      <c r="O383" s="665">
        <v>519</v>
      </c>
      <c r="P383" s="678">
        <v>1.0196463654223968</v>
      </c>
      <c r="Q383" s="666">
        <v>519</v>
      </c>
    </row>
    <row r="384" spans="1:17" ht="14.4" customHeight="1" x14ac:dyDescent="0.3">
      <c r="A384" s="661" t="s">
        <v>595</v>
      </c>
      <c r="B384" s="662" t="s">
        <v>6947</v>
      </c>
      <c r="C384" s="662" t="s">
        <v>6767</v>
      </c>
      <c r="D384" s="662" t="s">
        <v>7486</v>
      </c>
      <c r="E384" s="662" t="s">
        <v>7487</v>
      </c>
      <c r="F384" s="665"/>
      <c r="G384" s="665"/>
      <c r="H384" s="665"/>
      <c r="I384" s="665"/>
      <c r="J384" s="665">
        <v>1</v>
      </c>
      <c r="K384" s="665">
        <v>1798</v>
      </c>
      <c r="L384" s="665"/>
      <c r="M384" s="665">
        <v>1798</v>
      </c>
      <c r="N384" s="665"/>
      <c r="O384" s="665"/>
      <c r="P384" s="678"/>
      <c r="Q384" s="666"/>
    </row>
    <row r="385" spans="1:17" ht="14.4" customHeight="1" x14ac:dyDescent="0.3">
      <c r="A385" s="661" t="s">
        <v>595</v>
      </c>
      <c r="B385" s="662" t="s">
        <v>6947</v>
      </c>
      <c r="C385" s="662" t="s">
        <v>6767</v>
      </c>
      <c r="D385" s="662" t="s">
        <v>7488</v>
      </c>
      <c r="E385" s="662" t="s">
        <v>7489</v>
      </c>
      <c r="F385" s="665">
        <v>11198</v>
      </c>
      <c r="G385" s="665">
        <v>11952703</v>
      </c>
      <c r="H385" s="665">
        <v>1</v>
      </c>
      <c r="I385" s="665">
        <v>1067.3962314699054</v>
      </c>
      <c r="J385" s="665">
        <v>12400</v>
      </c>
      <c r="K385" s="665">
        <v>12616637</v>
      </c>
      <c r="L385" s="665">
        <v>1.0555467662837434</v>
      </c>
      <c r="M385" s="665">
        <v>1017.4707258064516</v>
      </c>
      <c r="N385" s="665">
        <v>11302</v>
      </c>
      <c r="O385" s="665">
        <v>11757503</v>
      </c>
      <c r="P385" s="678">
        <v>0.98366896592344011</v>
      </c>
      <c r="Q385" s="666">
        <v>1040.3028667492479</v>
      </c>
    </row>
    <row r="386" spans="1:17" ht="14.4" customHeight="1" x14ac:dyDescent="0.3">
      <c r="A386" s="661" t="s">
        <v>595</v>
      </c>
      <c r="B386" s="662" t="s">
        <v>6947</v>
      </c>
      <c r="C386" s="662" t="s">
        <v>6767</v>
      </c>
      <c r="D386" s="662" t="s">
        <v>7490</v>
      </c>
      <c r="E386" s="662" t="s">
        <v>7491</v>
      </c>
      <c r="F386" s="665"/>
      <c r="G386" s="665"/>
      <c r="H386" s="665"/>
      <c r="I386" s="665"/>
      <c r="J386" s="665">
        <v>1</v>
      </c>
      <c r="K386" s="665">
        <v>3533</v>
      </c>
      <c r="L386" s="665"/>
      <c r="M386" s="665">
        <v>3533</v>
      </c>
      <c r="N386" s="665">
        <v>3</v>
      </c>
      <c r="O386" s="665">
        <v>10635</v>
      </c>
      <c r="P386" s="678"/>
      <c r="Q386" s="666">
        <v>3545</v>
      </c>
    </row>
    <row r="387" spans="1:17" ht="14.4" customHeight="1" x14ac:dyDescent="0.3">
      <c r="A387" s="661" t="s">
        <v>595</v>
      </c>
      <c r="B387" s="662" t="s">
        <v>6947</v>
      </c>
      <c r="C387" s="662" t="s">
        <v>6767</v>
      </c>
      <c r="D387" s="662" t="s">
        <v>7492</v>
      </c>
      <c r="E387" s="662" t="s">
        <v>7493</v>
      </c>
      <c r="F387" s="665">
        <v>93</v>
      </c>
      <c r="G387" s="665">
        <v>251286</v>
      </c>
      <c r="H387" s="665">
        <v>1</v>
      </c>
      <c r="I387" s="665">
        <v>2702</v>
      </c>
      <c r="J387" s="665">
        <v>98</v>
      </c>
      <c r="K387" s="665">
        <v>265772</v>
      </c>
      <c r="L387" s="665">
        <v>1.0576474614582587</v>
      </c>
      <c r="M387" s="665">
        <v>2711.9591836734694</v>
      </c>
      <c r="N387" s="665">
        <v>78</v>
      </c>
      <c r="O387" s="665">
        <v>212550</v>
      </c>
      <c r="P387" s="678">
        <v>0.84584895298584084</v>
      </c>
      <c r="Q387" s="666">
        <v>2725</v>
      </c>
    </row>
    <row r="388" spans="1:17" ht="14.4" customHeight="1" x14ac:dyDescent="0.3">
      <c r="A388" s="661" t="s">
        <v>595</v>
      </c>
      <c r="B388" s="662" t="s">
        <v>6947</v>
      </c>
      <c r="C388" s="662" t="s">
        <v>6767</v>
      </c>
      <c r="D388" s="662" t="s">
        <v>7494</v>
      </c>
      <c r="E388" s="662" t="s">
        <v>7495</v>
      </c>
      <c r="F388" s="665">
        <v>28</v>
      </c>
      <c r="G388" s="665">
        <v>0</v>
      </c>
      <c r="H388" s="665"/>
      <c r="I388" s="665">
        <v>0</v>
      </c>
      <c r="J388" s="665">
        <v>48</v>
      </c>
      <c r="K388" s="665">
        <v>0</v>
      </c>
      <c r="L388" s="665"/>
      <c r="M388" s="665">
        <v>0</v>
      </c>
      <c r="N388" s="665">
        <v>16</v>
      </c>
      <c r="O388" s="665">
        <v>0</v>
      </c>
      <c r="P388" s="678"/>
      <c r="Q388" s="666">
        <v>0</v>
      </c>
    </row>
    <row r="389" spans="1:17" ht="14.4" customHeight="1" x14ac:dyDescent="0.3">
      <c r="A389" s="661" t="s">
        <v>595</v>
      </c>
      <c r="B389" s="662" t="s">
        <v>6947</v>
      </c>
      <c r="C389" s="662" t="s">
        <v>6767</v>
      </c>
      <c r="D389" s="662" t="s">
        <v>7496</v>
      </c>
      <c r="E389" s="662" t="s">
        <v>7497</v>
      </c>
      <c r="F389" s="665">
        <v>29</v>
      </c>
      <c r="G389" s="665">
        <v>19488</v>
      </c>
      <c r="H389" s="665">
        <v>1</v>
      </c>
      <c r="I389" s="665">
        <v>672</v>
      </c>
      <c r="J389" s="665">
        <v>30</v>
      </c>
      <c r="K389" s="665">
        <v>20307</v>
      </c>
      <c r="L389" s="665">
        <v>1.0420258620689655</v>
      </c>
      <c r="M389" s="665">
        <v>676.9</v>
      </c>
      <c r="N389" s="665">
        <v>33</v>
      </c>
      <c r="O389" s="665">
        <v>22506</v>
      </c>
      <c r="P389" s="678">
        <v>1.1548645320197044</v>
      </c>
      <c r="Q389" s="666">
        <v>682</v>
      </c>
    </row>
    <row r="390" spans="1:17" ht="14.4" customHeight="1" x14ac:dyDescent="0.3">
      <c r="A390" s="661" t="s">
        <v>595</v>
      </c>
      <c r="B390" s="662" t="s">
        <v>6947</v>
      </c>
      <c r="C390" s="662" t="s">
        <v>6767</v>
      </c>
      <c r="D390" s="662" t="s">
        <v>7498</v>
      </c>
      <c r="E390" s="662" t="s">
        <v>7499</v>
      </c>
      <c r="F390" s="665">
        <v>75</v>
      </c>
      <c r="G390" s="665">
        <v>455775</v>
      </c>
      <c r="H390" s="665">
        <v>1</v>
      </c>
      <c r="I390" s="665">
        <v>6077</v>
      </c>
      <c r="J390" s="665">
        <v>68</v>
      </c>
      <c r="K390" s="665">
        <v>415106</v>
      </c>
      <c r="L390" s="665">
        <v>0.91076956831770062</v>
      </c>
      <c r="M390" s="665">
        <v>6104.5</v>
      </c>
      <c r="N390" s="665">
        <v>64</v>
      </c>
      <c r="O390" s="665">
        <v>392064</v>
      </c>
      <c r="P390" s="678">
        <v>0.86021392134276786</v>
      </c>
      <c r="Q390" s="666">
        <v>6126</v>
      </c>
    </row>
    <row r="391" spans="1:17" ht="14.4" customHeight="1" x14ac:dyDescent="0.3">
      <c r="A391" s="661" t="s">
        <v>595</v>
      </c>
      <c r="B391" s="662" t="s">
        <v>6947</v>
      </c>
      <c r="C391" s="662" t="s">
        <v>6767</v>
      </c>
      <c r="D391" s="662" t="s">
        <v>6850</v>
      </c>
      <c r="E391" s="662" t="s">
        <v>6851</v>
      </c>
      <c r="F391" s="665">
        <v>3</v>
      </c>
      <c r="G391" s="665">
        <v>1293</v>
      </c>
      <c r="H391" s="665">
        <v>1</v>
      </c>
      <c r="I391" s="665">
        <v>431</v>
      </c>
      <c r="J391" s="665"/>
      <c r="K391" s="665"/>
      <c r="L391" s="665"/>
      <c r="M391" s="665"/>
      <c r="N391" s="665">
        <v>4</v>
      </c>
      <c r="O391" s="665">
        <v>1744</v>
      </c>
      <c r="P391" s="678">
        <v>1.3488012374323279</v>
      </c>
      <c r="Q391" s="666">
        <v>436</v>
      </c>
    </row>
    <row r="392" spans="1:17" ht="14.4" customHeight="1" x14ac:dyDescent="0.3">
      <c r="A392" s="661" t="s">
        <v>595</v>
      </c>
      <c r="B392" s="662" t="s">
        <v>6947</v>
      </c>
      <c r="C392" s="662" t="s">
        <v>6767</v>
      </c>
      <c r="D392" s="662" t="s">
        <v>6854</v>
      </c>
      <c r="E392" s="662" t="s">
        <v>6855</v>
      </c>
      <c r="F392" s="665">
        <v>12</v>
      </c>
      <c r="G392" s="665">
        <v>12516</v>
      </c>
      <c r="H392" s="665">
        <v>1</v>
      </c>
      <c r="I392" s="665">
        <v>1043</v>
      </c>
      <c r="J392" s="665">
        <v>14</v>
      </c>
      <c r="K392" s="665">
        <v>14632</v>
      </c>
      <c r="L392" s="665">
        <v>1.1690635985938</v>
      </c>
      <c r="M392" s="665">
        <v>1045.1428571428571</v>
      </c>
      <c r="N392" s="665">
        <v>20</v>
      </c>
      <c r="O392" s="665">
        <v>21000</v>
      </c>
      <c r="P392" s="678">
        <v>1.6778523489932886</v>
      </c>
      <c r="Q392" s="666">
        <v>1050</v>
      </c>
    </row>
    <row r="393" spans="1:17" ht="14.4" customHeight="1" x14ac:dyDescent="0.3">
      <c r="A393" s="661" t="s">
        <v>595</v>
      </c>
      <c r="B393" s="662" t="s">
        <v>6947</v>
      </c>
      <c r="C393" s="662" t="s">
        <v>6767</v>
      </c>
      <c r="D393" s="662" t="s">
        <v>7500</v>
      </c>
      <c r="E393" s="662" t="s">
        <v>7501</v>
      </c>
      <c r="F393" s="665">
        <v>3</v>
      </c>
      <c r="G393" s="665">
        <v>2535</v>
      </c>
      <c r="H393" s="665">
        <v>1</v>
      </c>
      <c r="I393" s="665">
        <v>845</v>
      </c>
      <c r="J393" s="665">
        <v>59</v>
      </c>
      <c r="K393" s="665">
        <v>38190</v>
      </c>
      <c r="L393" s="665">
        <v>15.065088757396449</v>
      </c>
      <c r="M393" s="665">
        <v>647.28813559322032</v>
      </c>
      <c r="N393" s="665">
        <v>43</v>
      </c>
      <c r="O393" s="665">
        <v>36636</v>
      </c>
      <c r="P393" s="678">
        <v>14.45207100591716</v>
      </c>
      <c r="Q393" s="666">
        <v>852</v>
      </c>
    </row>
    <row r="394" spans="1:17" ht="14.4" customHeight="1" x14ac:dyDescent="0.3">
      <c r="A394" s="661" t="s">
        <v>595</v>
      </c>
      <c r="B394" s="662" t="s">
        <v>6947</v>
      </c>
      <c r="C394" s="662" t="s">
        <v>6767</v>
      </c>
      <c r="D394" s="662" t="s">
        <v>6858</v>
      </c>
      <c r="E394" s="662" t="s">
        <v>6859</v>
      </c>
      <c r="F394" s="665">
        <v>1620</v>
      </c>
      <c r="G394" s="665">
        <v>557296</v>
      </c>
      <c r="H394" s="665">
        <v>1</v>
      </c>
      <c r="I394" s="665">
        <v>344.00987654320988</v>
      </c>
      <c r="J394" s="665">
        <v>1715</v>
      </c>
      <c r="K394" s="665">
        <v>592516</v>
      </c>
      <c r="L394" s="665">
        <v>1.0631980132640464</v>
      </c>
      <c r="M394" s="665">
        <v>345.49037900874634</v>
      </c>
      <c r="N394" s="665">
        <v>1632</v>
      </c>
      <c r="O394" s="665">
        <v>569566</v>
      </c>
      <c r="P394" s="678">
        <v>1.0220170250638798</v>
      </c>
      <c r="Q394" s="666">
        <v>348.99877450980392</v>
      </c>
    </row>
    <row r="395" spans="1:17" ht="14.4" customHeight="1" x14ac:dyDescent="0.3">
      <c r="A395" s="661" t="s">
        <v>595</v>
      </c>
      <c r="B395" s="662" t="s">
        <v>6947</v>
      </c>
      <c r="C395" s="662" t="s">
        <v>6767</v>
      </c>
      <c r="D395" s="662" t="s">
        <v>7502</v>
      </c>
      <c r="E395" s="662" t="s">
        <v>7503</v>
      </c>
      <c r="F395" s="665">
        <v>2</v>
      </c>
      <c r="G395" s="665">
        <v>11444</v>
      </c>
      <c r="H395" s="665">
        <v>1</v>
      </c>
      <c r="I395" s="665">
        <v>5722</v>
      </c>
      <c r="J395" s="665"/>
      <c r="K395" s="665"/>
      <c r="L395" s="665"/>
      <c r="M395" s="665"/>
      <c r="N395" s="665"/>
      <c r="O395" s="665"/>
      <c r="P395" s="678"/>
      <c r="Q395" s="666"/>
    </row>
    <row r="396" spans="1:17" ht="14.4" customHeight="1" x14ac:dyDescent="0.3">
      <c r="A396" s="661" t="s">
        <v>595</v>
      </c>
      <c r="B396" s="662" t="s">
        <v>6947</v>
      </c>
      <c r="C396" s="662" t="s">
        <v>6767</v>
      </c>
      <c r="D396" s="662" t="s">
        <v>7504</v>
      </c>
      <c r="E396" s="662" t="s">
        <v>7505</v>
      </c>
      <c r="F396" s="665">
        <v>10</v>
      </c>
      <c r="G396" s="665">
        <v>142560</v>
      </c>
      <c r="H396" s="665">
        <v>1</v>
      </c>
      <c r="I396" s="665">
        <v>14256</v>
      </c>
      <c r="J396" s="665">
        <v>4</v>
      </c>
      <c r="K396" s="665">
        <v>57432</v>
      </c>
      <c r="L396" s="665">
        <v>0.40286195286195287</v>
      </c>
      <c r="M396" s="665">
        <v>14358</v>
      </c>
      <c r="N396" s="665">
        <v>8</v>
      </c>
      <c r="O396" s="665">
        <v>115616</v>
      </c>
      <c r="P396" s="678">
        <v>0.81099887766554435</v>
      </c>
      <c r="Q396" s="666">
        <v>14452</v>
      </c>
    </row>
    <row r="397" spans="1:17" ht="14.4" customHeight="1" x14ac:dyDescent="0.3">
      <c r="A397" s="661" t="s">
        <v>595</v>
      </c>
      <c r="B397" s="662" t="s">
        <v>6947</v>
      </c>
      <c r="C397" s="662" t="s">
        <v>6767</v>
      </c>
      <c r="D397" s="662" t="s">
        <v>7506</v>
      </c>
      <c r="E397" s="662" t="s">
        <v>7507</v>
      </c>
      <c r="F397" s="665">
        <v>1</v>
      </c>
      <c r="G397" s="665">
        <v>684</v>
      </c>
      <c r="H397" s="665">
        <v>1</v>
      </c>
      <c r="I397" s="665">
        <v>684</v>
      </c>
      <c r="J397" s="665"/>
      <c r="K397" s="665"/>
      <c r="L397" s="665"/>
      <c r="M397" s="665"/>
      <c r="N397" s="665"/>
      <c r="O397" s="665"/>
      <c r="P397" s="678"/>
      <c r="Q397" s="666"/>
    </row>
    <row r="398" spans="1:17" ht="14.4" customHeight="1" x14ac:dyDescent="0.3">
      <c r="A398" s="661" t="s">
        <v>595</v>
      </c>
      <c r="B398" s="662" t="s">
        <v>6947</v>
      </c>
      <c r="C398" s="662" t="s">
        <v>6767</v>
      </c>
      <c r="D398" s="662" t="s">
        <v>7508</v>
      </c>
      <c r="E398" s="662" t="s">
        <v>7509</v>
      </c>
      <c r="F398" s="665">
        <v>29</v>
      </c>
      <c r="G398" s="665">
        <v>100311</v>
      </c>
      <c r="H398" s="665">
        <v>1</v>
      </c>
      <c r="I398" s="665">
        <v>3459</v>
      </c>
      <c r="J398" s="665">
        <v>46</v>
      </c>
      <c r="K398" s="665">
        <v>159735</v>
      </c>
      <c r="L398" s="665">
        <v>1.5923976433292459</v>
      </c>
      <c r="M398" s="665">
        <v>3472.5</v>
      </c>
      <c r="N398" s="665">
        <v>31</v>
      </c>
      <c r="O398" s="665">
        <v>108252</v>
      </c>
      <c r="P398" s="678">
        <v>1.0791638005801956</v>
      </c>
      <c r="Q398" s="666">
        <v>3492</v>
      </c>
    </row>
    <row r="399" spans="1:17" ht="14.4" customHeight="1" x14ac:dyDescent="0.3">
      <c r="A399" s="661" t="s">
        <v>595</v>
      </c>
      <c r="B399" s="662" t="s">
        <v>6947</v>
      </c>
      <c r="C399" s="662" t="s">
        <v>6767</v>
      </c>
      <c r="D399" s="662" t="s">
        <v>7510</v>
      </c>
      <c r="E399" s="662" t="s">
        <v>7511</v>
      </c>
      <c r="F399" s="665">
        <v>149</v>
      </c>
      <c r="G399" s="665">
        <v>0</v>
      </c>
      <c r="H399" s="665"/>
      <c r="I399" s="665">
        <v>0</v>
      </c>
      <c r="J399" s="665">
        <v>188</v>
      </c>
      <c r="K399" s="665">
        <v>0</v>
      </c>
      <c r="L399" s="665"/>
      <c r="M399" s="665">
        <v>0</v>
      </c>
      <c r="N399" s="665">
        <v>171</v>
      </c>
      <c r="O399" s="665">
        <v>0</v>
      </c>
      <c r="P399" s="678"/>
      <c r="Q399" s="666">
        <v>0</v>
      </c>
    </row>
    <row r="400" spans="1:17" ht="14.4" customHeight="1" x14ac:dyDescent="0.3">
      <c r="A400" s="661" t="s">
        <v>595</v>
      </c>
      <c r="B400" s="662" t="s">
        <v>6947</v>
      </c>
      <c r="C400" s="662" t="s">
        <v>6767</v>
      </c>
      <c r="D400" s="662" t="s">
        <v>7512</v>
      </c>
      <c r="E400" s="662" t="s">
        <v>7513</v>
      </c>
      <c r="F400" s="665">
        <v>510</v>
      </c>
      <c r="G400" s="665">
        <v>519690</v>
      </c>
      <c r="H400" s="665">
        <v>1</v>
      </c>
      <c r="I400" s="665">
        <v>1019</v>
      </c>
      <c r="J400" s="665">
        <v>724</v>
      </c>
      <c r="K400" s="665">
        <v>740948</v>
      </c>
      <c r="L400" s="665">
        <v>1.4257499663260791</v>
      </c>
      <c r="M400" s="665">
        <v>1023.4088397790056</v>
      </c>
      <c r="N400" s="665">
        <v>668</v>
      </c>
      <c r="O400" s="665">
        <v>687372</v>
      </c>
      <c r="P400" s="678">
        <v>1.3226577382670439</v>
      </c>
      <c r="Q400" s="666">
        <v>1029</v>
      </c>
    </row>
    <row r="401" spans="1:17" ht="14.4" customHeight="1" x14ac:dyDescent="0.3">
      <c r="A401" s="661" t="s">
        <v>595</v>
      </c>
      <c r="B401" s="662" t="s">
        <v>6947</v>
      </c>
      <c r="C401" s="662" t="s">
        <v>6767</v>
      </c>
      <c r="D401" s="662" t="s">
        <v>7514</v>
      </c>
      <c r="E401" s="662" t="s">
        <v>7515</v>
      </c>
      <c r="F401" s="665">
        <v>22</v>
      </c>
      <c r="G401" s="665">
        <v>78562</v>
      </c>
      <c r="H401" s="665">
        <v>1</v>
      </c>
      <c r="I401" s="665">
        <v>3571</v>
      </c>
      <c r="J401" s="665">
        <v>15</v>
      </c>
      <c r="K401" s="665">
        <v>53837</v>
      </c>
      <c r="L401" s="665">
        <v>0.68528041546803797</v>
      </c>
      <c r="M401" s="665">
        <v>3589.1333333333332</v>
      </c>
      <c r="N401" s="665">
        <v>18</v>
      </c>
      <c r="O401" s="665">
        <v>65160</v>
      </c>
      <c r="P401" s="678">
        <v>0.82940861994348414</v>
      </c>
      <c r="Q401" s="666">
        <v>3620</v>
      </c>
    </row>
    <row r="402" spans="1:17" ht="14.4" customHeight="1" x14ac:dyDescent="0.3">
      <c r="A402" s="661" t="s">
        <v>595</v>
      </c>
      <c r="B402" s="662" t="s">
        <v>6947</v>
      </c>
      <c r="C402" s="662" t="s">
        <v>6767</v>
      </c>
      <c r="D402" s="662" t="s">
        <v>6866</v>
      </c>
      <c r="E402" s="662" t="s">
        <v>6867</v>
      </c>
      <c r="F402" s="665">
        <v>65</v>
      </c>
      <c r="G402" s="665">
        <v>11504</v>
      </c>
      <c r="H402" s="665">
        <v>1</v>
      </c>
      <c r="I402" s="665">
        <v>176.98461538461538</v>
      </c>
      <c r="J402" s="665">
        <v>65</v>
      </c>
      <c r="K402" s="665">
        <v>11555</v>
      </c>
      <c r="L402" s="665">
        <v>1.0044332406119612</v>
      </c>
      <c r="M402" s="665">
        <v>177.76923076923077</v>
      </c>
      <c r="N402" s="665">
        <v>45</v>
      </c>
      <c r="O402" s="665">
        <v>8055</v>
      </c>
      <c r="P402" s="678">
        <v>0.70019123783031989</v>
      </c>
      <c r="Q402" s="666">
        <v>179</v>
      </c>
    </row>
    <row r="403" spans="1:17" ht="14.4" customHeight="1" x14ac:dyDescent="0.3">
      <c r="A403" s="661" t="s">
        <v>595</v>
      </c>
      <c r="B403" s="662" t="s">
        <v>6947</v>
      </c>
      <c r="C403" s="662" t="s">
        <v>6767</v>
      </c>
      <c r="D403" s="662" t="s">
        <v>637</v>
      </c>
      <c r="E403" s="662" t="s">
        <v>7516</v>
      </c>
      <c r="F403" s="665">
        <v>124</v>
      </c>
      <c r="G403" s="665">
        <v>234601</v>
      </c>
      <c r="H403" s="665">
        <v>1</v>
      </c>
      <c r="I403" s="665">
        <v>1891.9435483870968</v>
      </c>
      <c r="J403" s="665">
        <v>108</v>
      </c>
      <c r="K403" s="665">
        <v>205358</v>
      </c>
      <c r="L403" s="665">
        <v>0.87535006244645164</v>
      </c>
      <c r="M403" s="665">
        <v>1901.462962962963</v>
      </c>
      <c r="N403" s="665">
        <v>105</v>
      </c>
      <c r="O403" s="665">
        <v>200760</v>
      </c>
      <c r="P403" s="678">
        <v>0.85575082800158564</v>
      </c>
      <c r="Q403" s="666">
        <v>1912</v>
      </c>
    </row>
    <row r="404" spans="1:17" ht="14.4" customHeight="1" x14ac:dyDescent="0.3">
      <c r="A404" s="661" t="s">
        <v>595</v>
      </c>
      <c r="B404" s="662" t="s">
        <v>6947</v>
      </c>
      <c r="C404" s="662" t="s">
        <v>6767</v>
      </c>
      <c r="D404" s="662" t="s">
        <v>6868</v>
      </c>
      <c r="E404" s="662" t="s">
        <v>6869</v>
      </c>
      <c r="F404" s="665">
        <v>4</v>
      </c>
      <c r="G404" s="665">
        <v>2512</v>
      </c>
      <c r="H404" s="665">
        <v>1</v>
      </c>
      <c r="I404" s="665">
        <v>628</v>
      </c>
      <c r="J404" s="665">
        <v>3</v>
      </c>
      <c r="K404" s="665">
        <v>1894</v>
      </c>
      <c r="L404" s="665">
        <v>0.75398089171974525</v>
      </c>
      <c r="M404" s="665">
        <v>631.33333333333337</v>
      </c>
      <c r="N404" s="665">
        <v>1</v>
      </c>
      <c r="O404" s="665">
        <v>635</v>
      </c>
      <c r="P404" s="678">
        <v>0.25278662420382164</v>
      </c>
      <c r="Q404" s="666">
        <v>635</v>
      </c>
    </row>
    <row r="405" spans="1:17" ht="14.4" customHeight="1" x14ac:dyDescent="0.3">
      <c r="A405" s="661" t="s">
        <v>595</v>
      </c>
      <c r="B405" s="662" t="s">
        <v>6947</v>
      </c>
      <c r="C405" s="662" t="s">
        <v>6767</v>
      </c>
      <c r="D405" s="662" t="s">
        <v>7517</v>
      </c>
      <c r="E405" s="662" t="s">
        <v>7518</v>
      </c>
      <c r="F405" s="665"/>
      <c r="G405" s="665"/>
      <c r="H405" s="665"/>
      <c r="I405" s="665"/>
      <c r="J405" s="665"/>
      <c r="K405" s="665"/>
      <c r="L405" s="665"/>
      <c r="M405" s="665"/>
      <c r="N405" s="665">
        <v>1</v>
      </c>
      <c r="O405" s="665">
        <v>15515</v>
      </c>
      <c r="P405" s="678"/>
      <c r="Q405" s="666">
        <v>15515</v>
      </c>
    </row>
    <row r="406" spans="1:17" ht="14.4" customHeight="1" x14ac:dyDescent="0.3">
      <c r="A406" s="661" t="s">
        <v>595</v>
      </c>
      <c r="B406" s="662" t="s">
        <v>6947</v>
      </c>
      <c r="C406" s="662" t="s">
        <v>6767</v>
      </c>
      <c r="D406" s="662" t="s">
        <v>6870</v>
      </c>
      <c r="E406" s="662" t="s">
        <v>6871</v>
      </c>
      <c r="F406" s="665"/>
      <c r="G406" s="665"/>
      <c r="H406" s="665"/>
      <c r="I406" s="665"/>
      <c r="J406" s="665">
        <v>1</v>
      </c>
      <c r="K406" s="665">
        <v>1285</v>
      </c>
      <c r="L406" s="665"/>
      <c r="M406" s="665">
        <v>1285</v>
      </c>
      <c r="N406" s="665"/>
      <c r="O406" s="665"/>
      <c r="P406" s="678"/>
      <c r="Q406" s="666"/>
    </row>
    <row r="407" spans="1:17" ht="14.4" customHeight="1" x14ac:dyDescent="0.3">
      <c r="A407" s="661" t="s">
        <v>595</v>
      </c>
      <c r="B407" s="662" t="s">
        <v>6947</v>
      </c>
      <c r="C407" s="662" t="s">
        <v>6767</v>
      </c>
      <c r="D407" s="662" t="s">
        <v>6872</v>
      </c>
      <c r="E407" s="662" t="s">
        <v>6873</v>
      </c>
      <c r="F407" s="665"/>
      <c r="G407" s="665"/>
      <c r="H407" s="665"/>
      <c r="I407" s="665"/>
      <c r="J407" s="665">
        <v>2</v>
      </c>
      <c r="K407" s="665">
        <v>710</v>
      </c>
      <c r="L407" s="665"/>
      <c r="M407" s="665">
        <v>355</v>
      </c>
      <c r="N407" s="665">
        <v>3</v>
      </c>
      <c r="O407" s="665">
        <v>1068</v>
      </c>
      <c r="P407" s="678"/>
      <c r="Q407" s="666">
        <v>356</v>
      </c>
    </row>
    <row r="408" spans="1:17" ht="14.4" customHeight="1" x14ac:dyDescent="0.3">
      <c r="A408" s="661" t="s">
        <v>595</v>
      </c>
      <c r="B408" s="662" t="s">
        <v>6947</v>
      </c>
      <c r="C408" s="662" t="s">
        <v>6767</v>
      </c>
      <c r="D408" s="662" t="s">
        <v>7519</v>
      </c>
      <c r="E408" s="662" t="s">
        <v>7520</v>
      </c>
      <c r="F408" s="665">
        <v>46</v>
      </c>
      <c r="G408" s="665">
        <v>98486</v>
      </c>
      <c r="H408" s="665">
        <v>1</v>
      </c>
      <c r="I408" s="665">
        <v>2141</v>
      </c>
      <c r="J408" s="665">
        <v>59</v>
      </c>
      <c r="K408" s="665">
        <v>126749</v>
      </c>
      <c r="L408" s="665">
        <v>1.2869747984485105</v>
      </c>
      <c r="M408" s="665">
        <v>2148.2881355932204</v>
      </c>
      <c r="N408" s="665">
        <v>51</v>
      </c>
      <c r="O408" s="665">
        <v>109905</v>
      </c>
      <c r="P408" s="678">
        <v>1.1159454135613183</v>
      </c>
      <c r="Q408" s="666">
        <v>2155</v>
      </c>
    </row>
    <row r="409" spans="1:17" ht="14.4" customHeight="1" x14ac:dyDescent="0.3">
      <c r="A409" s="661" t="s">
        <v>595</v>
      </c>
      <c r="B409" s="662" t="s">
        <v>6947</v>
      </c>
      <c r="C409" s="662" t="s">
        <v>6767</v>
      </c>
      <c r="D409" s="662" t="s">
        <v>7521</v>
      </c>
      <c r="E409" s="662" t="s">
        <v>7522</v>
      </c>
      <c r="F409" s="665">
        <v>14</v>
      </c>
      <c r="G409" s="665">
        <v>142856</v>
      </c>
      <c r="H409" s="665">
        <v>1</v>
      </c>
      <c r="I409" s="665">
        <v>10204</v>
      </c>
      <c r="J409" s="665">
        <v>13</v>
      </c>
      <c r="K409" s="665">
        <v>133308</v>
      </c>
      <c r="L409" s="665">
        <v>0.93316346530772243</v>
      </c>
      <c r="M409" s="665">
        <v>10254.461538461539</v>
      </c>
      <c r="N409" s="665">
        <v>13</v>
      </c>
      <c r="O409" s="665">
        <v>134186</v>
      </c>
      <c r="P409" s="678">
        <v>0.93930951447611577</v>
      </c>
      <c r="Q409" s="666">
        <v>10322</v>
      </c>
    </row>
    <row r="410" spans="1:17" ht="14.4" customHeight="1" x14ac:dyDescent="0.3">
      <c r="A410" s="661" t="s">
        <v>595</v>
      </c>
      <c r="B410" s="662" t="s">
        <v>6947</v>
      </c>
      <c r="C410" s="662" t="s">
        <v>6767</v>
      </c>
      <c r="D410" s="662" t="s">
        <v>7523</v>
      </c>
      <c r="E410" s="662" t="s">
        <v>7524</v>
      </c>
      <c r="F410" s="665">
        <v>11</v>
      </c>
      <c r="G410" s="665">
        <v>34287</v>
      </c>
      <c r="H410" s="665">
        <v>1</v>
      </c>
      <c r="I410" s="665">
        <v>3117</v>
      </c>
      <c r="J410" s="665">
        <v>6</v>
      </c>
      <c r="K410" s="665">
        <v>18738</v>
      </c>
      <c r="L410" s="665">
        <v>0.54650450608102197</v>
      </c>
      <c r="M410" s="665">
        <v>3123</v>
      </c>
      <c r="N410" s="665">
        <v>7</v>
      </c>
      <c r="O410" s="665">
        <v>21910</v>
      </c>
      <c r="P410" s="678">
        <v>0.63901770350278531</v>
      </c>
      <c r="Q410" s="666">
        <v>3130</v>
      </c>
    </row>
    <row r="411" spans="1:17" ht="14.4" customHeight="1" x14ac:dyDescent="0.3">
      <c r="A411" s="661" t="s">
        <v>595</v>
      </c>
      <c r="B411" s="662" t="s">
        <v>6947</v>
      </c>
      <c r="C411" s="662" t="s">
        <v>6767</v>
      </c>
      <c r="D411" s="662" t="s">
        <v>7525</v>
      </c>
      <c r="E411" s="662" t="s">
        <v>7526</v>
      </c>
      <c r="F411" s="665">
        <v>17</v>
      </c>
      <c r="G411" s="665">
        <v>120649</v>
      </c>
      <c r="H411" s="665">
        <v>1</v>
      </c>
      <c r="I411" s="665">
        <v>7097</v>
      </c>
      <c r="J411" s="665">
        <v>26</v>
      </c>
      <c r="K411" s="665">
        <v>185576</v>
      </c>
      <c r="L411" s="665">
        <v>1.5381478503758839</v>
      </c>
      <c r="M411" s="665">
        <v>7137.5384615384619</v>
      </c>
      <c r="N411" s="665">
        <v>17</v>
      </c>
      <c r="O411" s="665">
        <v>122162</v>
      </c>
      <c r="P411" s="678">
        <v>1.0125405100746794</v>
      </c>
      <c r="Q411" s="666">
        <v>7186</v>
      </c>
    </row>
    <row r="412" spans="1:17" ht="14.4" customHeight="1" x14ac:dyDescent="0.3">
      <c r="A412" s="661" t="s">
        <v>595</v>
      </c>
      <c r="B412" s="662" t="s">
        <v>6947</v>
      </c>
      <c r="C412" s="662" t="s">
        <v>6767</v>
      </c>
      <c r="D412" s="662" t="s">
        <v>7527</v>
      </c>
      <c r="E412" s="662" t="s">
        <v>7528</v>
      </c>
      <c r="F412" s="665">
        <v>1</v>
      </c>
      <c r="G412" s="665">
        <v>303</v>
      </c>
      <c r="H412" s="665">
        <v>1</v>
      </c>
      <c r="I412" s="665">
        <v>303</v>
      </c>
      <c r="J412" s="665"/>
      <c r="K412" s="665"/>
      <c r="L412" s="665"/>
      <c r="M412" s="665"/>
      <c r="N412" s="665">
        <v>1</v>
      </c>
      <c r="O412" s="665">
        <v>308</v>
      </c>
      <c r="P412" s="678">
        <v>1.0165016501650166</v>
      </c>
      <c r="Q412" s="666">
        <v>308</v>
      </c>
    </row>
    <row r="413" spans="1:17" ht="14.4" customHeight="1" x14ac:dyDescent="0.3">
      <c r="A413" s="661" t="s">
        <v>595</v>
      </c>
      <c r="B413" s="662" t="s">
        <v>6947</v>
      </c>
      <c r="C413" s="662" t="s">
        <v>6767</v>
      </c>
      <c r="D413" s="662" t="s">
        <v>7529</v>
      </c>
      <c r="E413" s="662" t="s">
        <v>7530</v>
      </c>
      <c r="F413" s="665"/>
      <c r="G413" s="665"/>
      <c r="H413" s="665"/>
      <c r="I413" s="665"/>
      <c r="J413" s="665">
        <v>1</v>
      </c>
      <c r="K413" s="665">
        <v>3631</v>
      </c>
      <c r="L413" s="665"/>
      <c r="M413" s="665">
        <v>3631</v>
      </c>
      <c r="N413" s="665">
        <v>1</v>
      </c>
      <c r="O413" s="665">
        <v>3645</v>
      </c>
      <c r="P413" s="678"/>
      <c r="Q413" s="666">
        <v>3645</v>
      </c>
    </row>
    <row r="414" spans="1:17" ht="14.4" customHeight="1" x14ac:dyDescent="0.3">
      <c r="A414" s="661" t="s">
        <v>595</v>
      </c>
      <c r="B414" s="662" t="s">
        <v>6947</v>
      </c>
      <c r="C414" s="662" t="s">
        <v>6767</v>
      </c>
      <c r="D414" s="662" t="s">
        <v>7531</v>
      </c>
      <c r="E414" s="662" t="s">
        <v>7532</v>
      </c>
      <c r="F414" s="665">
        <v>12</v>
      </c>
      <c r="G414" s="665">
        <v>103332</v>
      </c>
      <c r="H414" s="665">
        <v>1</v>
      </c>
      <c r="I414" s="665">
        <v>8611</v>
      </c>
      <c r="J414" s="665">
        <v>14</v>
      </c>
      <c r="K414" s="665">
        <v>120860</v>
      </c>
      <c r="L414" s="665">
        <v>1.169627995199938</v>
      </c>
      <c r="M414" s="665">
        <v>8632.8571428571431</v>
      </c>
      <c r="N414" s="665">
        <v>7</v>
      </c>
      <c r="O414" s="665">
        <v>60788</v>
      </c>
      <c r="P414" s="678">
        <v>0.58827855843301202</v>
      </c>
      <c r="Q414" s="666">
        <v>8684</v>
      </c>
    </row>
    <row r="415" spans="1:17" ht="14.4" customHeight="1" x14ac:dyDescent="0.3">
      <c r="A415" s="661" t="s">
        <v>595</v>
      </c>
      <c r="B415" s="662" t="s">
        <v>6947</v>
      </c>
      <c r="C415" s="662" t="s">
        <v>6767</v>
      </c>
      <c r="D415" s="662" t="s">
        <v>7533</v>
      </c>
      <c r="E415" s="662" t="s">
        <v>7534</v>
      </c>
      <c r="F415" s="665">
        <v>1</v>
      </c>
      <c r="G415" s="665">
        <v>204</v>
      </c>
      <c r="H415" s="665">
        <v>1</v>
      </c>
      <c r="I415" s="665">
        <v>204</v>
      </c>
      <c r="J415" s="665"/>
      <c r="K415" s="665"/>
      <c r="L415" s="665"/>
      <c r="M415" s="665"/>
      <c r="N415" s="665">
        <v>1</v>
      </c>
      <c r="O415" s="665">
        <v>209</v>
      </c>
      <c r="P415" s="678">
        <v>1.0245098039215685</v>
      </c>
      <c r="Q415" s="666">
        <v>209</v>
      </c>
    </row>
    <row r="416" spans="1:17" ht="14.4" customHeight="1" x14ac:dyDescent="0.3">
      <c r="A416" s="661" t="s">
        <v>595</v>
      </c>
      <c r="B416" s="662" t="s">
        <v>6947</v>
      </c>
      <c r="C416" s="662" t="s">
        <v>6767</v>
      </c>
      <c r="D416" s="662" t="s">
        <v>6878</v>
      </c>
      <c r="E416" s="662" t="s">
        <v>6879</v>
      </c>
      <c r="F416" s="665">
        <v>1</v>
      </c>
      <c r="G416" s="665">
        <v>114</v>
      </c>
      <c r="H416" s="665">
        <v>1</v>
      </c>
      <c r="I416" s="665">
        <v>114</v>
      </c>
      <c r="J416" s="665"/>
      <c r="K416" s="665"/>
      <c r="L416" s="665"/>
      <c r="M416" s="665"/>
      <c r="N416" s="665"/>
      <c r="O416" s="665"/>
      <c r="P416" s="678"/>
      <c r="Q416" s="666"/>
    </row>
    <row r="417" spans="1:17" ht="14.4" customHeight="1" x14ac:dyDescent="0.3">
      <c r="A417" s="661" t="s">
        <v>595</v>
      </c>
      <c r="B417" s="662" t="s">
        <v>6947</v>
      </c>
      <c r="C417" s="662" t="s">
        <v>6767</v>
      </c>
      <c r="D417" s="662" t="s">
        <v>7535</v>
      </c>
      <c r="E417" s="662" t="s">
        <v>7536</v>
      </c>
      <c r="F417" s="665">
        <v>1</v>
      </c>
      <c r="G417" s="665">
        <v>4340</v>
      </c>
      <c r="H417" s="665">
        <v>1</v>
      </c>
      <c r="I417" s="665">
        <v>4340</v>
      </c>
      <c r="J417" s="665"/>
      <c r="K417" s="665"/>
      <c r="L417" s="665"/>
      <c r="M417" s="665"/>
      <c r="N417" s="665"/>
      <c r="O417" s="665"/>
      <c r="P417" s="678"/>
      <c r="Q417" s="666"/>
    </row>
    <row r="418" spans="1:17" ht="14.4" customHeight="1" x14ac:dyDescent="0.3">
      <c r="A418" s="661" t="s">
        <v>595</v>
      </c>
      <c r="B418" s="662" t="s">
        <v>6947</v>
      </c>
      <c r="C418" s="662" t="s">
        <v>6767</v>
      </c>
      <c r="D418" s="662" t="s">
        <v>7537</v>
      </c>
      <c r="E418" s="662" t="s">
        <v>7538</v>
      </c>
      <c r="F418" s="665">
        <v>91</v>
      </c>
      <c r="G418" s="665">
        <v>291655</v>
      </c>
      <c r="H418" s="665">
        <v>1</v>
      </c>
      <c r="I418" s="665">
        <v>3205</v>
      </c>
      <c r="J418" s="665">
        <v>111</v>
      </c>
      <c r="K418" s="665">
        <v>344041</v>
      </c>
      <c r="L418" s="665">
        <v>1.1796163275102434</v>
      </c>
      <c r="M418" s="665">
        <v>3099.4684684684685</v>
      </c>
      <c r="N418" s="665">
        <v>122</v>
      </c>
      <c r="O418" s="665">
        <v>393450</v>
      </c>
      <c r="P418" s="678">
        <v>1.3490253895870121</v>
      </c>
      <c r="Q418" s="666">
        <v>3225</v>
      </c>
    </row>
    <row r="419" spans="1:17" ht="14.4" customHeight="1" x14ac:dyDescent="0.3">
      <c r="A419" s="661" t="s">
        <v>595</v>
      </c>
      <c r="B419" s="662" t="s">
        <v>6947</v>
      </c>
      <c r="C419" s="662" t="s">
        <v>6767</v>
      </c>
      <c r="D419" s="662" t="s">
        <v>7539</v>
      </c>
      <c r="E419" s="662" t="s">
        <v>7540</v>
      </c>
      <c r="F419" s="665">
        <v>15</v>
      </c>
      <c r="G419" s="665">
        <v>132315</v>
      </c>
      <c r="H419" s="665">
        <v>1</v>
      </c>
      <c r="I419" s="665">
        <v>8821</v>
      </c>
      <c r="J419" s="665">
        <v>12</v>
      </c>
      <c r="K419" s="665">
        <v>106644</v>
      </c>
      <c r="L419" s="665">
        <v>0.80598571590522616</v>
      </c>
      <c r="M419" s="665">
        <v>8887</v>
      </c>
      <c r="N419" s="665">
        <v>13</v>
      </c>
      <c r="O419" s="665">
        <v>116012</v>
      </c>
      <c r="P419" s="678">
        <v>0.87678645656199217</v>
      </c>
      <c r="Q419" s="666">
        <v>8924</v>
      </c>
    </row>
    <row r="420" spans="1:17" ht="14.4" customHeight="1" x14ac:dyDescent="0.3">
      <c r="A420" s="661" t="s">
        <v>595</v>
      </c>
      <c r="B420" s="662" t="s">
        <v>6947</v>
      </c>
      <c r="C420" s="662" t="s">
        <v>6767</v>
      </c>
      <c r="D420" s="662" t="s">
        <v>7541</v>
      </c>
      <c r="E420" s="662" t="s">
        <v>7542</v>
      </c>
      <c r="F420" s="665">
        <v>3</v>
      </c>
      <c r="G420" s="665">
        <v>15606</v>
      </c>
      <c r="H420" s="665">
        <v>1</v>
      </c>
      <c r="I420" s="665">
        <v>5202</v>
      </c>
      <c r="J420" s="665">
        <v>10</v>
      </c>
      <c r="K420" s="665">
        <v>52258</v>
      </c>
      <c r="L420" s="665">
        <v>3.3485838779956425</v>
      </c>
      <c r="M420" s="665">
        <v>5225.8</v>
      </c>
      <c r="N420" s="665">
        <v>10</v>
      </c>
      <c r="O420" s="665">
        <v>52510</v>
      </c>
      <c r="P420" s="678">
        <v>3.3647315135204408</v>
      </c>
      <c r="Q420" s="666">
        <v>5251</v>
      </c>
    </row>
    <row r="421" spans="1:17" ht="14.4" customHeight="1" x14ac:dyDescent="0.3">
      <c r="A421" s="661" t="s">
        <v>595</v>
      </c>
      <c r="B421" s="662" t="s">
        <v>6947</v>
      </c>
      <c r="C421" s="662" t="s">
        <v>6767</v>
      </c>
      <c r="D421" s="662" t="s">
        <v>7543</v>
      </c>
      <c r="E421" s="662" t="s">
        <v>7544</v>
      </c>
      <c r="F421" s="665"/>
      <c r="G421" s="665"/>
      <c r="H421" s="665"/>
      <c r="I421" s="665"/>
      <c r="J421" s="665">
        <v>2</v>
      </c>
      <c r="K421" s="665">
        <v>0</v>
      </c>
      <c r="L421" s="665"/>
      <c r="M421" s="665">
        <v>0</v>
      </c>
      <c r="N421" s="665"/>
      <c r="O421" s="665"/>
      <c r="P421" s="678"/>
      <c r="Q421" s="666"/>
    </row>
    <row r="422" spans="1:17" ht="14.4" customHeight="1" x14ac:dyDescent="0.3">
      <c r="A422" s="661" t="s">
        <v>595</v>
      </c>
      <c r="B422" s="662" t="s">
        <v>6947</v>
      </c>
      <c r="C422" s="662" t="s">
        <v>6767</v>
      </c>
      <c r="D422" s="662" t="s">
        <v>7545</v>
      </c>
      <c r="E422" s="662" t="s">
        <v>7546</v>
      </c>
      <c r="F422" s="665">
        <v>19</v>
      </c>
      <c r="G422" s="665">
        <v>52972</v>
      </c>
      <c r="H422" s="665">
        <v>1</v>
      </c>
      <c r="I422" s="665">
        <v>2788</v>
      </c>
      <c r="J422" s="665">
        <v>14</v>
      </c>
      <c r="K422" s="665">
        <v>39302</v>
      </c>
      <c r="L422" s="665">
        <v>0.74193913765763042</v>
      </c>
      <c r="M422" s="665">
        <v>2807.2857142857142</v>
      </c>
      <c r="N422" s="665">
        <v>19</v>
      </c>
      <c r="O422" s="665">
        <v>53789</v>
      </c>
      <c r="P422" s="678">
        <v>1.0154232424677188</v>
      </c>
      <c r="Q422" s="666">
        <v>2831</v>
      </c>
    </row>
    <row r="423" spans="1:17" ht="14.4" customHeight="1" x14ac:dyDescent="0.3">
      <c r="A423" s="661" t="s">
        <v>595</v>
      </c>
      <c r="B423" s="662" t="s">
        <v>6947</v>
      </c>
      <c r="C423" s="662" t="s">
        <v>6767</v>
      </c>
      <c r="D423" s="662" t="s">
        <v>7547</v>
      </c>
      <c r="E423" s="662" t="s">
        <v>7548</v>
      </c>
      <c r="F423" s="665">
        <v>204</v>
      </c>
      <c r="G423" s="665">
        <v>62628</v>
      </c>
      <c r="H423" s="665">
        <v>1</v>
      </c>
      <c r="I423" s="665">
        <v>307</v>
      </c>
      <c r="J423" s="665">
        <v>190</v>
      </c>
      <c r="K423" s="665">
        <v>57824</v>
      </c>
      <c r="L423" s="665">
        <v>0.92329309573992469</v>
      </c>
      <c r="M423" s="665">
        <v>304.33684210526314</v>
      </c>
      <c r="N423" s="665">
        <v>223</v>
      </c>
      <c r="O423" s="665">
        <v>68907</v>
      </c>
      <c r="P423" s="678">
        <v>1.1002586702433417</v>
      </c>
      <c r="Q423" s="666">
        <v>309</v>
      </c>
    </row>
    <row r="424" spans="1:17" ht="14.4" customHeight="1" x14ac:dyDescent="0.3">
      <c r="A424" s="661" t="s">
        <v>595</v>
      </c>
      <c r="B424" s="662" t="s">
        <v>6947</v>
      </c>
      <c r="C424" s="662" t="s">
        <v>6767</v>
      </c>
      <c r="D424" s="662" t="s">
        <v>7549</v>
      </c>
      <c r="E424" s="662" t="s">
        <v>7550</v>
      </c>
      <c r="F424" s="665">
        <v>107</v>
      </c>
      <c r="G424" s="665">
        <v>374286</v>
      </c>
      <c r="H424" s="665">
        <v>1</v>
      </c>
      <c r="I424" s="665">
        <v>3498</v>
      </c>
      <c r="J424" s="665">
        <v>106</v>
      </c>
      <c r="K424" s="665">
        <v>372447</v>
      </c>
      <c r="L424" s="665">
        <v>0.9950866449720267</v>
      </c>
      <c r="M424" s="665">
        <v>3513.6509433962265</v>
      </c>
      <c r="N424" s="665">
        <v>98</v>
      </c>
      <c r="O424" s="665">
        <v>345744</v>
      </c>
      <c r="P424" s="678">
        <v>0.92374280630320127</v>
      </c>
      <c r="Q424" s="666">
        <v>3528</v>
      </c>
    </row>
    <row r="425" spans="1:17" ht="14.4" customHeight="1" x14ac:dyDescent="0.3">
      <c r="A425" s="661" t="s">
        <v>595</v>
      </c>
      <c r="B425" s="662" t="s">
        <v>6947</v>
      </c>
      <c r="C425" s="662" t="s">
        <v>6767</v>
      </c>
      <c r="D425" s="662" t="s">
        <v>7551</v>
      </c>
      <c r="E425" s="662" t="s">
        <v>7552</v>
      </c>
      <c r="F425" s="665">
        <v>104</v>
      </c>
      <c r="G425" s="665">
        <v>254280</v>
      </c>
      <c r="H425" s="665">
        <v>1</v>
      </c>
      <c r="I425" s="665">
        <v>2445</v>
      </c>
      <c r="J425" s="665">
        <v>115</v>
      </c>
      <c r="K425" s="665">
        <v>277251</v>
      </c>
      <c r="L425" s="665">
        <v>1.0903374233128835</v>
      </c>
      <c r="M425" s="665">
        <v>2410.8782608695651</v>
      </c>
      <c r="N425" s="665">
        <v>115</v>
      </c>
      <c r="O425" s="665">
        <v>283475</v>
      </c>
      <c r="P425" s="678">
        <v>1.1148143778511876</v>
      </c>
      <c r="Q425" s="666">
        <v>2465</v>
      </c>
    </row>
    <row r="426" spans="1:17" ht="14.4" customHeight="1" x14ac:dyDescent="0.3">
      <c r="A426" s="661" t="s">
        <v>595</v>
      </c>
      <c r="B426" s="662" t="s">
        <v>6947</v>
      </c>
      <c r="C426" s="662" t="s">
        <v>6767</v>
      </c>
      <c r="D426" s="662" t="s">
        <v>7553</v>
      </c>
      <c r="E426" s="662" t="s">
        <v>7554</v>
      </c>
      <c r="F426" s="665">
        <v>15</v>
      </c>
      <c r="G426" s="665">
        <v>120870</v>
      </c>
      <c r="H426" s="665">
        <v>1</v>
      </c>
      <c r="I426" s="665">
        <v>8058</v>
      </c>
      <c r="J426" s="665">
        <v>6</v>
      </c>
      <c r="K426" s="665">
        <v>48718</v>
      </c>
      <c r="L426" s="665">
        <v>0.40306114006784149</v>
      </c>
      <c r="M426" s="665">
        <v>8119.666666666667</v>
      </c>
      <c r="N426" s="665">
        <v>2</v>
      </c>
      <c r="O426" s="665">
        <v>16330</v>
      </c>
      <c r="P426" s="678">
        <v>0.13510383056176056</v>
      </c>
      <c r="Q426" s="666">
        <v>8165</v>
      </c>
    </row>
    <row r="427" spans="1:17" ht="14.4" customHeight="1" x14ac:dyDescent="0.3">
      <c r="A427" s="661" t="s">
        <v>595</v>
      </c>
      <c r="B427" s="662" t="s">
        <v>6947</v>
      </c>
      <c r="C427" s="662" t="s">
        <v>6767</v>
      </c>
      <c r="D427" s="662" t="s">
        <v>7555</v>
      </c>
      <c r="E427" s="662" t="s">
        <v>7556</v>
      </c>
      <c r="F427" s="665">
        <v>64</v>
      </c>
      <c r="G427" s="665">
        <v>573632</v>
      </c>
      <c r="H427" s="665">
        <v>1</v>
      </c>
      <c r="I427" s="665">
        <v>8963</v>
      </c>
      <c r="J427" s="665">
        <v>50</v>
      </c>
      <c r="K427" s="665">
        <v>450444</v>
      </c>
      <c r="L427" s="665">
        <v>0.78524907954925804</v>
      </c>
      <c r="M427" s="665">
        <v>9008.8799999999992</v>
      </c>
      <c r="N427" s="665">
        <v>30</v>
      </c>
      <c r="O427" s="665">
        <v>271560</v>
      </c>
      <c r="P427" s="678">
        <v>0.47340455204730558</v>
      </c>
      <c r="Q427" s="666">
        <v>9052</v>
      </c>
    </row>
    <row r="428" spans="1:17" ht="14.4" customHeight="1" x14ac:dyDescent="0.3">
      <c r="A428" s="661" t="s">
        <v>595</v>
      </c>
      <c r="B428" s="662" t="s">
        <v>6947</v>
      </c>
      <c r="C428" s="662" t="s">
        <v>6767</v>
      </c>
      <c r="D428" s="662" t="s">
        <v>7557</v>
      </c>
      <c r="E428" s="662" t="s">
        <v>7558</v>
      </c>
      <c r="F428" s="665">
        <v>1</v>
      </c>
      <c r="G428" s="665">
        <v>5546</v>
      </c>
      <c r="H428" s="665">
        <v>1</v>
      </c>
      <c r="I428" s="665">
        <v>5546</v>
      </c>
      <c r="J428" s="665"/>
      <c r="K428" s="665"/>
      <c r="L428" s="665"/>
      <c r="M428" s="665"/>
      <c r="N428" s="665"/>
      <c r="O428" s="665"/>
      <c r="P428" s="678"/>
      <c r="Q428" s="666"/>
    </row>
    <row r="429" spans="1:17" ht="14.4" customHeight="1" x14ac:dyDescent="0.3">
      <c r="A429" s="661" t="s">
        <v>595</v>
      </c>
      <c r="B429" s="662" t="s">
        <v>6947</v>
      </c>
      <c r="C429" s="662" t="s">
        <v>6767</v>
      </c>
      <c r="D429" s="662" t="s">
        <v>7559</v>
      </c>
      <c r="E429" s="662" t="s">
        <v>7560</v>
      </c>
      <c r="F429" s="665">
        <v>1</v>
      </c>
      <c r="G429" s="665">
        <v>0</v>
      </c>
      <c r="H429" s="665"/>
      <c r="I429" s="665">
        <v>0</v>
      </c>
      <c r="J429" s="665"/>
      <c r="K429" s="665"/>
      <c r="L429" s="665"/>
      <c r="M429" s="665"/>
      <c r="N429" s="665"/>
      <c r="O429" s="665"/>
      <c r="P429" s="678"/>
      <c r="Q429" s="666"/>
    </row>
    <row r="430" spans="1:17" ht="14.4" customHeight="1" x14ac:dyDescent="0.3">
      <c r="A430" s="661" t="s">
        <v>595</v>
      </c>
      <c r="B430" s="662" t="s">
        <v>6947</v>
      </c>
      <c r="C430" s="662" t="s">
        <v>6767</v>
      </c>
      <c r="D430" s="662" t="s">
        <v>7561</v>
      </c>
      <c r="E430" s="662" t="s">
        <v>7562</v>
      </c>
      <c r="F430" s="665">
        <v>1</v>
      </c>
      <c r="G430" s="665">
        <v>451</v>
      </c>
      <c r="H430" s="665">
        <v>1</v>
      </c>
      <c r="I430" s="665">
        <v>451</v>
      </c>
      <c r="J430" s="665"/>
      <c r="K430" s="665"/>
      <c r="L430" s="665"/>
      <c r="M430" s="665"/>
      <c r="N430" s="665"/>
      <c r="O430" s="665"/>
      <c r="P430" s="678"/>
      <c r="Q430" s="666"/>
    </row>
    <row r="431" spans="1:17" ht="14.4" customHeight="1" x14ac:dyDescent="0.3">
      <c r="A431" s="661" t="s">
        <v>595</v>
      </c>
      <c r="B431" s="662" t="s">
        <v>6947</v>
      </c>
      <c r="C431" s="662" t="s">
        <v>6767</v>
      </c>
      <c r="D431" s="662" t="s">
        <v>7563</v>
      </c>
      <c r="E431" s="662" t="s">
        <v>7564</v>
      </c>
      <c r="F431" s="665">
        <v>69</v>
      </c>
      <c r="G431" s="665">
        <v>312363</v>
      </c>
      <c r="H431" s="665">
        <v>1</v>
      </c>
      <c r="I431" s="665">
        <v>4527</v>
      </c>
      <c r="J431" s="665">
        <v>59</v>
      </c>
      <c r="K431" s="665">
        <v>267975</v>
      </c>
      <c r="L431" s="665">
        <v>0.85789610165096375</v>
      </c>
      <c r="M431" s="665">
        <v>4541.9491525423728</v>
      </c>
      <c r="N431" s="665">
        <v>39</v>
      </c>
      <c r="O431" s="665">
        <v>177723</v>
      </c>
      <c r="P431" s="678">
        <v>0.56896303339383991</v>
      </c>
      <c r="Q431" s="666">
        <v>4557</v>
      </c>
    </row>
    <row r="432" spans="1:17" ht="14.4" customHeight="1" x14ac:dyDescent="0.3">
      <c r="A432" s="661" t="s">
        <v>595</v>
      </c>
      <c r="B432" s="662" t="s">
        <v>6947</v>
      </c>
      <c r="C432" s="662" t="s">
        <v>6767</v>
      </c>
      <c r="D432" s="662" t="s">
        <v>7565</v>
      </c>
      <c r="E432" s="662" t="s">
        <v>7566</v>
      </c>
      <c r="F432" s="665">
        <v>17</v>
      </c>
      <c r="G432" s="665">
        <v>32232</v>
      </c>
      <c r="H432" s="665">
        <v>1</v>
      </c>
      <c r="I432" s="665">
        <v>1896</v>
      </c>
      <c r="J432" s="665">
        <v>9</v>
      </c>
      <c r="K432" s="665">
        <v>13322</v>
      </c>
      <c r="L432" s="665">
        <v>0.41331595929511045</v>
      </c>
      <c r="M432" s="665">
        <v>1480.2222222222222</v>
      </c>
      <c r="N432" s="665">
        <v>6</v>
      </c>
      <c r="O432" s="665">
        <v>11460</v>
      </c>
      <c r="P432" s="678">
        <v>0.35554728220402088</v>
      </c>
      <c r="Q432" s="666">
        <v>1910</v>
      </c>
    </row>
    <row r="433" spans="1:17" ht="14.4" customHeight="1" x14ac:dyDescent="0.3">
      <c r="A433" s="661" t="s">
        <v>595</v>
      </c>
      <c r="B433" s="662" t="s">
        <v>6947</v>
      </c>
      <c r="C433" s="662" t="s">
        <v>6767</v>
      </c>
      <c r="D433" s="662" t="s">
        <v>7567</v>
      </c>
      <c r="E433" s="662" t="s">
        <v>7568</v>
      </c>
      <c r="F433" s="665">
        <v>6</v>
      </c>
      <c r="G433" s="665">
        <v>774</v>
      </c>
      <c r="H433" s="665">
        <v>1</v>
      </c>
      <c r="I433" s="665">
        <v>129</v>
      </c>
      <c r="J433" s="665">
        <v>6</v>
      </c>
      <c r="K433" s="665">
        <v>782</v>
      </c>
      <c r="L433" s="665">
        <v>1.0103359173126616</v>
      </c>
      <c r="M433" s="665">
        <v>130.33333333333334</v>
      </c>
      <c r="N433" s="665">
        <v>14</v>
      </c>
      <c r="O433" s="665">
        <v>1834</v>
      </c>
      <c r="P433" s="678">
        <v>2.3695090439276485</v>
      </c>
      <c r="Q433" s="666">
        <v>131</v>
      </c>
    </row>
    <row r="434" spans="1:17" ht="14.4" customHeight="1" x14ac:dyDescent="0.3">
      <c r="A434" s="661" t="s">
        <v>595</v>
      </c>
      <c r="B434" s="662" t="s">
        <v>6947</v>
      </c>
      <c r="C434" s="662" t="s">
        <v>6767</v>
      </c>
      <c r="D434" s="662" t="s">
        <v>7569</v>
      </c>
      <c r="E434" s="662" t="s">
        <v>7570</v>
      </c>
      <c r="F434" s="665">
        <v>9</v>
      </c>
      <c r="G434" s="665">
        <v>73728</v>
      </c>
      <c r="H434" s="665">
        <v>1</v>
      </c>
      <c r="I434" s="665">
        <v>8192</v>
      </c>
      <c r="J434" s="665">
        <v>14</v>
      </c>
      <c r="K434" s="665">
        <v>115262</v>
      </c>
      <c r="L434" s="665">
        <v>1.5633409288194444</v>
      </c>
      <c r="M434" s="665">
        <v>8233</v>
      </c>
      <c r="N434" s="665">
        <v>13</v>
      </c>
      <c r="O434" s="665">
        <v>108030</v>
      </c>
      <c r="P434" s="678">
        <v>1.4652506510416667</v>
      </c>
      <c r="Q434" s="666">
        <v>8310</v>
      </c>
    </row>
    <row r="435" spans="1:17" ht="14.4" customHeight="1" x14ac:dyDescent="0.3">
      <c r="A435" s="661" t="s">
        <v>595</v>
      </c>
      <c r="B435" s="662" t="s">
        <v>6947</v>
      </c>
      <c r="C435" s="662" t="s">
        <v>6767</v>
      </c>
      <c r="D435" s="662" t="s">
        <v>7571</v>
      </c>
      <c r="E435" s="662" t="s">
        <v>7572</v>
      </c>
      <c r="F435" s="665">
        <v>6</v>
      </c>
      <c r="G435" s="665">
        <v>70866</v>
      </c>
      <c r="H435" s="665">
        <v>1</v>
      </c>
      <c r="I435" s="665">
        <v>11811</v>
      </c>
      <c r="J435" s="665">
        <v>8</v>
      </c>
      <c r="K435" s="665">
        <v>95100</v>
      </c>
      <c r="L435" s="665">
        <v>1.3419693506053678</v>
      </c>
      <c r="M435" s="665">
        <v>11887.5</v>
      </c>
      <c r="N435" s="665">
        <v>12</v>
      </c>
      <c r="O435" s="665">
        <v>143496</v>
      </c>
      <c r="P435" s="678">
        <v>2.0248920497840994</v>
      </c>
      <c r="Q435" s="666">
        <v>11958</v>
      </c>
    </row>
    <row r="436" spans="1:17" ht="14.4" customHeight="1" x14ac:dyDescent="0.3">
      <c r="A436" s="661" t="s">
        <v>595</v>
      </c>
      <c r="B436" s="662" t="s">
        <v>6947</v>
      </c>
      <c r="C436" s="662" t="s">
        <v>6767</v>
      </c>
      <c r="D436" s="662" t="s">
        <v>7573</v>
      </c>
      <c r="E436" s="662" t="s">
        <v>7574</v>
      </c>
      <c r="F436" s="665">
        <v>19</v>
      </c>
      <c r="G436" s="665">
        <v>44289</v>
      </c>
      <c r="H436" s="665">
        <v>1</v>
      </c>
      <c r="I436" s="665">
        <v>2331</v>
      </c>
      <c r="J436" s="665">
        <v>20</v>
      </c>
      <c r="K436" s="665">
        <v>46802</v>
      </c>
      <c r="L436" s="665">
        <v>1.0567409514777937</v>
      </c>
      <c r="M436" s="665">
        <v>2340.1</v>
      </c>
      <c r="N436" s="665">
        <v>25</v>
      </c>
      <c r="O436" s="665">
        <v>58775</v>
      </c>
      <c r="P436" s="678">
        <v>1.3270789586579059</v>
      </c>
      <c r="Q436" s="666">
        <v>2351</v>
      </c>
    </row>
    <row r="437" spans="1:17" ht="14.4" customHeight="1" x14ac:dyDescent="0.3">
      <c r="A437" s="661" t="s">
        <v>595</v>
      </c>
      <c r="B437" s="662" t="s">
        <v>6947</v>
      </c>
      <c r="C437" s="662" t="s">
        <v>6767</v>
      </c>
      <c r="D437" s="662" t="s">
        <v>7575</v>
      </c>
      <c r="E437" s="662" t="s">
        <v>7576</v>
      </c>
      <c r="F437" s="665">
        <v>5</v>
      </c>
      <c r="G437" s="665">
        <v>79010</v>
      </c>
      <c r="H437" s="665">
        <v>1</v>
      </c>
      <c r="I437" s="665">
        <v>15802</v>
      </c>
      <c r="J437" s="665">
        <v>6</v>
      </c>
      <c r="K437" s="665">
        <v>95632</v>
      </c>
      <c r="L437" s="665">
        <v>1.2103784331097329</v>
      </c>
      <c r="M437" s="665">
        <v>15938.666666666666</v>
      </c>
      <c r="N437" s="665">
        <v>7</v>
      </c>
      <c r="O437" s="665">
        <v>112266</v>
      </c>
      <c r="P437" s="678">
        <v>1.4209087457283889</v>
      </c>
      <c r="Q437" s="666">
        <v>16038</v>
      </c>
    </row>
    <row r="438" spans="1:17" ht="14.4" customHeight="1" x14ac:dyDescent="0.3">
      <c r="A438" s="661" t="s">
        <v>595</v>
      </c>
      <c r="B438" s="662" t="s">
        <v>6947</v>
      </c>
      <c r="C438" s="662" t="s">
        <v>6767</v>
      </c>
      <c r="D438" s="662" t="s">
        <v>7577</v>
      </c>
      <c r="E438" s="662" t="s">
        <v>7578</v>
      </c>
      <c r="F438" s="665">
        <v>42</v>
      </c>
      <c r="G438" s="665">
        <v>214116</v>
      </c>
      <c r="H438" s="665">
        <v>1</v>
      </c>
      <c r="I438" s="665">
        <v>5098</v>
      </c>
      <c r="J438" s="665">
        <v>45</v>
      </c>
      <c r="K438" s="665">
        <v>230436</v>
      </c>
      <c r="L438" s="665">
        <v>1.0762203665302921</v>
      </c>
      <c r="M438" s="665">
        <v>5120.8</v>
      </c>
      <c r="N438" s="665">
        <v>31</v>
      </c>
      <c r="O438" s="665">
        <v>159247</v>
      </c>
      <c r="P438" s="678">
        <v>0.74374171010106671</v>
      </c>
      <c r="Q438" s="666">
        <v>5137</v>
      </c>
    </row>
    <row r="439" spans="1:17" ht="14.4" customHeight="1" x14ac:dyDescent="0.3">
      <c r="A439" s="661" t="s">
        <v>595</v>
      </c>
      <c r="B439" s="662" t="s">
        <v>6947</v>
      </c>
      <c r="C439" s="662" t="s">
        <v>6767</v>
      </c>
      <c r="D439" s="662" t="s">
        <v>7579</v>
      </c>
      <c r="E439" s="662" t="s">
        <v>7580</v>
      </c>
      <c r="F439" s="665">
        <v>6</v>
      </c>
      <c r="G439" s="665">
        <v>49410</v>
      </c>
      <c r="H439" s="665">
        <v>1</v>
      </c>
      <c r="I439" s="665">
        <v>8235</v>
      </c>
      <c r="J439" s="665">
        <v>3</v>
      </c>
      <c r="K439" s="665">
        <v>24787</v>
      </c>
      <c r="L439" s="665">
        <v>0.50165958308034808</v>
      </c>
      <c r="M439" s="665">
        <v>8262.3333333333339</v>
      </c>
      <c r="N439" s="665">
        <v>2</v>
      </c>
      <c r="O439" s="665">
        <v>16706</v>
      </c>
      <c r="P439" s="678">
        <v>0.33810969439384742</v>
      </c>
      <c r="Q439" s="666">
        <v>8353</v>
      </c>
    </row>
    <row r="440" spans="1:17" ht="14.4" customHeight="1" x14ac:dyDescent="0.3">
      <c r="A440" s="661" t="s">
        <v>595</v>
      </c>
      <c r="B440" s="662" t="s">
        <v>6947</v>
      </c>
      <c r="C440" s="662" t="s">
        <v>6767</v>
      </c>
      <c r="D440" s="662" t="s">
        <v>7581</v>
      </c>
      <c r="E440" s="662" t="s">
        <v>7582</v>
      </c>
      <c r="F440" s="665"/>
      <c r="G440" s="665"/>
      <c r="H440" s="665"/>
      <c r="I440" s="665"/>
      <c r="J440" s="665">
        <v>4</v>
      </c>
      <c r="K440" s="665">
        <v>30352</v>
      </c>
      <c r="L440" s="665"/>
      <c r="M440" s="665">
        <v>7588</v>
      </c>
      <c r="N440" s="665">
        <v>2</v>
      </c>
      <c r="O440" s="665">
        <v>15338</v>
      </c>
      <c r="P440" s="678"/>
      <c r="Q440" s="666">
        <v>7669</v>
      </c>
    </row>
    <row r="441" spans="1:17" ht="14.4" customHeight="1" x14ac:dyDescent="0.3">
      <c r="A441" s="661" t="s">
        <v>595</v>
      </c>
      <c r="B441" s="662" t="s">
        <v>6947</v>
      </c>
      <c r="C441" s="662" t="s">
        <v>6767</v>
      </c>
      <c r="D441" s="662" t="s">
        <v>7583</v>
      </c>
      <c r="E441" s="662" t="s">
        <v>7584</v>
      </c>
      <c r="F441" s="665">
        <v>5</v>
      </c>
      <c r="G441" s="665">
        <v>0</v>
      </c>
      <c r="H441" s="665"/>
      <c r="I441" s="665">
        <v>0</v>
      </c>
      <c r="J441" s="665">
        <v>6</v>
      </c>
      <c r="K441" s="665">
        <v>0</v>
      </c>
      <c r="L441" s="665"/>
      <c r="M441" s="665">
        <v>0</v>
      </c>
      <c r="N441" s="665">
        <v>8</v>
      </c>
      <c r="O441" s="665">
        <v>0</v>
      </c>
      <c r="P441" s="678"/>
      <c r="Q441" s="666">
        <v>0</v>
      </c>
    </row>
    <row r="442" spans="1:17" ht="14.4" customHeight="1" x14ac:dyDescent="0.3">
      <c r="A442" s="661" t="s">
        <v>595</v>
      </c>
      <c r="B442" s="662" t="s">
        <v>6947</v>
      </c>
      <c r="C442" s="662" t="s">
        <v>6767</v>
      </c>
      <c r="D442" s="662" t="s">
        <v>7585</v>
      </c>
      <c r="E442" s="662" t="s">
        <v>7586</v>
      </c>
      <c r="F442" s="665">
        <v>105</v>
      </c>
      <c r="G442" s="665">
        <v>23835</v>
      </c>
      <c r="H442" s="665">
        <v>1</v>
      </c>
      <c r="I442" s="665">
        <v>227</v>
      </c>
      <c r="J442" s="665">
        <v>154</v>
      </c>
      <c r="K442" s="665">
        <v>35092</v>
      </c>
      <c r="L442" s="665">
        <v>1.4722886511432767</v>
      </c>
      <c r="M442" s="665">
        <v>227.87012987012986</v>
      </c>
      <c r="N442" s="665">
        <v>174</v>
      </c>
      <c r="O442" s="665">
        <v>39846</v>
      </c>
      <c r="P442" s="678">
        <v>1.6717432347388295</v>
      </c>
      <c r="Q442" s="666">
        <v>229</v>
      </c>
    </row>
    <row r="443" spans="1:17" ht="14.4" customHeight="1" x14ac:dyDescent="0.3">
      <c r="A443" s="661" t="s">
        <v>595</v>
      </c>
      <c r="B443" s="662" t="s">
        <v>6947</v>
      </c>
      <c r="C443" s="662" t="s">
        <v>6767</v>
      </c>
      <c r="D443" s="662" t="s">
        <v>7587</v>
      </c>
      <c r="E443" s="662" t="s">
        <v>7588</v>
      </c>
      <c r="F443" s="665">
        <v>5</v>
      </c>
      <c r="G443" s="665">
        <v>43785</v>
      </c>
      <c r="H443" s="665">
        <v>1</v>
      </c>
      <c r="I443" s="665">
        <v>8757</v>
      </c>
      <c r="J443" s="665">
        <v>9</v>
      </c>
      <c r="K443" s="665">
        <v>79223</v>
      </c>
      <c r="L443" s="665">
        <v>1.8093639374214914</v>
      </c>
      <c r="M443" s="665">
        <v>8802.5555555555547</v>
      </c>
      <c r="N443" s="665">
        <v>3</v>
      </c>
      <c r="O443" s="665">
        <v>26625</v>
      </c>
      <c r="P443" s="678">
        <v>0.60808496060294626</v>
      </c>
      <c r="Q443" s="666">
        <v>8875</v>
      </c>
    </row>
    <row r="444" spans="1:17" ht="14.4" customHeight="1" x14ac:dyDescent="0.3">
      <c r="A444" s="661" t="s">
        <v>595</v>
      </c>
      <c r="B444" s="662" t="s">
        <v>6947</v>
      </c>
      <c r="C444" s="662" t="s">
        <v>6767</v>
      </c>
      <c r="D444" s="662" t="s">
        <v>7589</v>
      </c>
      <c r="E444" s="662" t="s">
        <v>7590</v>
      </c>
      <c r="F444" s="665">
        <v>2</v>
      </c>
      <c r="G444" s="665">
        <v>7950</v>
      </c>
      <c r="H444" s="665">
        <v>1</v>
      </c>
      <c r="I444" s="665">
        <v>3975</v>
      </c>
      <c r="J444" s="665">
        <v>1</v>
      </c>
      <c r="K444" s="665">
        <v>3975</v>
      </c>
      <c r="L444" s="665">
        <v>0.5</v>
      </c>
      <c r="M444" s="665">
        <v>3975</v>
      </c>
      <c r="N444" s="665">
        <v>1</v>
      </c>
      <c r="O444" s="665">
        <v>4005</v>
      </c>
      <c r="P444" s="678">
        <v>0.50377358490566038</v>
      </c>
      <c r="Q444" s="666">
        <v>4005</v>
      </c>
    </row>
    <row r="445" spans="1:17" ht="14.4" customHeight="1" x14ac:dyDescent="0.3">
      <c r="A445" s="661" t="s">
        <v>595</v>
      </c>
      <c r="B445" s="662" t="s">
        <v>6947</v>
      </c>
      <c r="C445" s="662" t="s">
        <v>6767</v>
      </c>
      <c r="D445" s="662" t="s">
        <v>7591</v>
      </c>
      <c r="E445" s="662" t="s">
        <v>7592</v>
      </c>
      <c r="F445" s="665">
        <v>5</v>
      </c>
      <c r="G445" s="665">
        <v>1245</v>
      </c>
      <c r="H445" s="665">
        <v>1</v>
      </c>
      <c r="I445" s="665">
        <v>249</v>
      </c>
      <c r="J445" s="665">
        <v>4</v>
      </c>
      <c r="K445" s="665">
        <v>1012</v>
      </c>
      <c r="L445" s="665">
        <v>0.81285140562248992</v>
      </c>
      <c r="M445" s="665">
        <v>253</v>
      </c>
      <c r="N445" s="665">
        <v>1</v>
      </c>
      <c r="O445" s="665">
        <v>254</v>
      </c>
      <c r="P445" s="678">
        <v>0.20401606425702812</v>
      </c>
      <c r="Q445" s="666">
        <v>254</v>
      </c>
    </row>
    <row r="446" spans="1:17" ht="14.4" customHeight="1" x14ac:dyDescent="0.3">
      <c r="A446" s="661" t="s">
        <v>595</v>
      </c>
      <c r="B446" s="662" t="s">
        <v>6947</v>
      </c>
      <c r="C446" s="662" t="s">
        <v>6767</v>
      </c>
      <c r="D446" s="662" t="s">
        <v>7593</v>
      </c>
      <c r="E446" s="662" t="s">
        <v>7594</v>
      </c>
      <c r="F446" s="665"/>
      <c r="G446" s="665"/>
      <c r="H446" s="665"/>
      <c r="I446" s="665"/>
      <c r="J446" s="665">
        <v>1</v>
      </c>
      <c r="K446" s="665">
        <v>3539</v>
      </c>
      <c r="L446" s="665"/>
      <c r="M446" s="665">
        <v>3539</v>
      </c>
      <c r="N446" s="665"/>
      <c r="O446" s="665"/>
      <c r="P446" s="678"/>
      <c r="Q446" s="666"/>
    </row>
    <row r="447" spans="1:17" ht="14.4" customHeight="1" x14ac:dyDescent="0.3">
      <c r="A447" s="661" t="s">
        <v>595</v>
      </c>
      <c r="B447" s="662" t="s">
        <v>6947</v>
      </c>
      <c r="C447" s="662" t="s">
        <v>6767</v>
      </c>
      <c r="D447" s="662" t="s">
        <v>7595</v>
      </c>
      <c r="E447" s="662" t="s">
        <v>7596</v>
      </c>
      <c r="F447" s="665">
        <v>1</v>
      </c>
      <c r="G447" s="665">
        <v>0</v>
      </c>
      <c r="H447" s="665"/>
      <c r="I447" s="665">
        <v>0</v>
      </c>
      <c r="J447" s="665">
        <v>1</v>
      </c>
      <c r="K447" s="665">
        <v>0</v>
      </c>
      <c r="L447" s="665"/>
      <c r="M447" s="665">
        <v>0</v>
      </c>
      <c r="N447" s="665"/>
      <c r="O447" s="665"/>
      <c r="P447" s="678"/>
      <c r="Q447" s="666"/>
    </row>
    <row r="448" spans="1:17" ht="14.4" customHeight="1" x14ac:dyDescent="0.3">
      <c r="A448" s="661" t="s">
        <v>595</v>
      </c>
      <c r="B448" s="662" t="s">
        <v>6947</v>
      </c>
      <c r="C448" s="662" t="s">
        <v>6767</v>
      </c>
      <c r="D448" s="662" t="s">
        <v>7597</v>
      </c>
      <c r="E448" s="662" t="s">
        <v>7598</v>
      </c>
      <c r="F448" s="665">
        <v>6</v>
      </c>
      <c r="G448" s="665">
        <v>35988</v>
      </c>
      <c r="H448" s="665">
        <v>1</v>
      </c>
      <c r="I448" s="665">
        <v>5998</v>
      </c>
      <c r="J448" s="665">
        <v>1</v>
      </c>
      <c r="K448" s="665">
        <v>6038</v>
      </c>
      <c r="L448" s="665">
        <v>0.16777814827164611</v>
      </c>
      <c r="M448" s="665">
        <v>6038</v>
      </c>
      <c r="N448" s="665">
        <v>1</v>
      </c>
      <c r="O448" s="665">
        <v>6056</v>
      </c>
      <c r="P448" s="678">
        <v>0.16827831499388685</v>
      </c>
      <c r="Q448" s="666">
        <v>6056</v>
      </c>
    </row>
    <row r="449" spans="1:17" ht="14.4" customHeight="1" x14ac:dyDescent="0.3">
      <c r="A449" s="661" t="s">
        <v>595</v>
      </c>
      <c r="B449" s="662" t="s">
        <v>6947</v>
      </c>
      <c r="C449" s="662" t="s">
        <v>6767</v>
      </c>
      <c r="D449" s="662" t="s">
        <v>7599</v>
      </c>
      <c r="E449" s="662" t="s">
        <v>7600</v>
      </c>
      <c r="F449" s="665">
        <v>1</v>
      </c>
      <c r="G449" s="665">
        <v>1301</v>
      </c>
      <c r="H449" s="665">
        <v>1</v>
      </c>
      <c r="I449" s="665">
        <v>1301</v>
      </c>
      <c r="J449" s="665">
        <v>8</v>
      </c>
      <c r="K449" s="665">
        <v>10488</v>
      </c>
      <c r="L449" s="665">
        <v>8.061491160645657</v>
      </c>
      <c r="M449" s="665">
        <v>1311</v>
      </c>
      <c r="N449" s="665">
        <v>3</v>
      </c>
      <c r="O449" s="665">
        <v>3948</v>
      </c>
      <c r="P449" s="678">
        <v>3.0345887778631822</v>
      </c>
      <c r="Q449" s="666">
        <v>1316</v>
      </c>
    </row>
    <row r="450" spans="1:17" ht="14.4" customHeight="1" x14ac:dyDescent="0.3">
      <c r="A450" s="661" t="s">
        <v>595</v>
      </c>
      <c r="B450" s="662" t="s">
        <v>6947</v>
      </c>
      <c r="C450" s="662" t="s">
        <v>6767</v>
      </c>
      <c r="D450" s="662" t="s">
        <v>7601</v>
      </c>
      <c r="E450" s="662" t="s">
        <v>7602</v>
      </c>
      <c r="F450" s="665"/>
      <c r="G450" s="665"/>
      <c r="H450" s="665"/>
      <c r="I450" s="665"/>
      <c r="J450" s="665">
        <v>5</v>
      </c>
      <c r="K450" s="665">
        <v>57426</v>
      </c>
      <c r="L450" s="665"/>
      <c r="M450" s="665">
        <v>11485.2</v>
      </c>
      <c r="N450" s="665">
        <v>3</v>
      </c>
      <c r="O450" s="665">
        <v>34713</v>
      </c>
      <c r="P450" s="678"/>
      <c r="Q450" s="666">
        <v>11571</v>
      </c>
    </row>
    <row r="451" spans="1:17" ht="14.4" customHeight="1" x14ac:dyDescent="0.3">
      <c r="A451" s="661" t="s">
        <v>595</v>
      </c>
      <c r="B451" s="662" t="s">
        <v>6947</v>
      </c>
      <c r="C451" s="662" t="s">
        <v>6767</v>
      </c>
      <c r="D451" s="662" t="s">
        <v>7603</v>
      </c>
      <c r="E451" s="662" t="s">
        <v>7604</v>
      </c>
      <c r="F451" s="665">
        <v>4</v>
      </c>
      <c r="G451" s="665">
        <v>6192</v>
      </c>
      <c r="H451" s="665">
        <v>1</v>
      </c>
      <c r="I451" s="665">
        <v>1548</v>
      </c>
      <c r="J451" s="665">
        <v>11</v>
      </c>
      <c r="K451" s="665">
        <v>17182</v>
      </c>
      <c r="L451" s="665">
        <v>2.7748708010335918</v>
      </c>
      <c r="M451" s="665">
        <v>1562</v>
      </c>
      <c r="N451" s="665">
        <v>8</v>
      </c>
      <c r="O451" s="665">
        <v>12544</v>
      </c>
      <c r="P451" s="678">
        <v>2.0258397932816536</v>
      </c>
      <c r="Q451" s="666">
        <v>1568</v>
      </c>
    </row>
    <row r="452" spans="1:17" ht="14.4" customHeight="1" x14ac:dyDescent="0.3">
      <c r="A452" s="661" t="s">
        <v>595</v>
      </c>
      <c r="B452" s="662" t="s">
        <v>6947</v>
      </c>
      <c r="C452" s="662" t="s">
        <v>6767</v>
      </c>
      <c r="D452" s="662" t="s">
        <v>7605</v>
      </c>
      <c r="E452" s="662" t="s">
        <v>7606</v>
      </c>
      <c r="F452" s="665">
        <v>21</v>
      </c>
      <c r="G452" s="665">
        <v>0</v>
      </c>
      <c r="H452" s="665"/>
      <c r="I452" s="665">
        <v>0</v>
      </c>
      <c r="J452" s="665">
        <v>19</v>
      </c>
      <c r="K452" s="665">
        <v>0</v>
      </c>
      <c r="L452" s="665"/>
      <c r="M452" s="665">
        <v>0</v>
      </c>
      <c r="N452" s="665">
        <v>18</v>
      </c>
      <c r="O452" s="665">
        <v>0</v>
      </c>
      <c r="P452" s="678"/>
      <c r="Q452" s="666">
        <v>0</v>
      </c>
    </row>
    <row r="453" spans="1:17" ht="14.4" customHeight="1" x14ac:dyDescent="0.3">
      <c r="A453" s="661" t="s">
        <v>595</v>
      </c>
      <c r="B453" s="662" t="s">
        <v>6947</v>
      </c>
      <c r="C453" s="662" t="s">
        <v>6767</v>
      </c>
      <c r="D453" s="662" t="s">
        <v>7607</v>
      </c>
      <c r="E453" s="662" t="s">
        <v>7608</v>
      </c>
      <c r="F453" s="665">
        <v>3</v>
      </c>
      <c r="G453" s="665">
        <v>5394</v>
      </c>
      <c r="H453" s="665">
        <v>1</v>
      </c>
      <c r="I453" s="665">
        <v>1798</v>
      </c>
      <c r="J453" s="665">
        <v>1</v>
      </c>
      <c r="K453" s="665">
        <v>1807</v>
      </c>
      <c r="L453" s="665">
        <v>0.3350018539117538</v>
      </c>
      <c r="M453" s="665">
        <v>1807</v>
      </c>
      <c r="N453" s="665">
        <v>3</v>
      </c>
      <c r="O453" s="665">
        <v>5433</v>
      </c>
      <c r="P453" s="678">
        <v>1.0072302558398221</v>
      </c>
      <c r="Q453" s="666">
        <v>1811</v>
      </c>
    </row>
    <row r="454" spans="1:17" ht="14.4" customHeight="1" x14ac:dyDescent="0.3">
      <c r="A454" s="661" t="s">
        <v>595</v>
      </c>
      <c r="B454" s="662" t="s">
        <v>6947</v>
      </c>
      <c r="C454" s="662" t="s">
        <v>6767</v>
      </c>
      <c r="D454" s="662" t="s">
        <v>7609</v>
      </c>
      <c r="E454" s="662" t="s">
        <v>7610</v>
      </c>
      <c r="F454" s="665">
        <v>1</v>
      </c>
      <c r="G454" s="665">
        <v>3392</v>
      </c>
      <c r="H454" s="665">
        <v>1</v>
      </c>
      <c r="I454" s="665">
        <v>3392</v>
      </c>
      <c r="J454" s="665">
        <v>5</v>
      </c>
      <c r="K454" s="665">
        <v>17100</v>
      </c>
      <c r="L454" s="665">
        <v>5.0412735849056602</v>
      </c>
      <c r="M454" s="665">
        <v>3420</v>
      </c>
      <c r="N454" s="665">
        <v>2</v>
      </c>
      <c r="O454" s="665">
        <v>6864</v>
      </c>
      <c r="P454" s="678">
        <v>2.0235849056603774</v>
      </c>
      <c r="Q454" s="666">
        <v>3432</v>
      </c>
    </row>
    <row r="455" spans="1:17" ht="14.4" customHeight="1" x14ac:dyDescent="0.3">
      <c r="A455" s="661" t="s">
        <v>595</v>
      </c>
      <c r="B455" s="662" t="s">
        <v>6947</v>
      </c>
      <c r="C455" s="662" t="s">
        <v>6767</v>
      </c>
      <c r="D455" s="662" t="s">
        <v>7611</v>
      </c>
      <c r="E455" s="662" t="s">
        <v>7612</v>
      </c>
      <c r="F455" s="665">
        <v>1</v>
      </c>
      <c r="G455" s="665">
        <v>8028</v>
      </c>
      <c r="H455" s="665">
        <v>1</v>
      </c>
      <c r="I455" s="665">
        <v>8028</v>
      </c>
      <c r="J455" s="665">
        <v>1</v>
      </c>
      <c r="K455" s="665">
        <v>8096</v>
      </c>
      <c r="L455" s="665">
        <v>1.0084703537618336</v>
      </c>
      <c r="M455" s="665">
        <v>8096</v>
      </c>
      <c r="N455" s="665">
        <v>2</v>
      </c>
      <c r="O455" s="665">
        <v>16252</v>
      </c>
      <c r="P455" s="678">
        <v>2.0244145490782262</v>
      </c>
      <c r="Q455" s="666">
        <v>8126</v>
      </c>
    </row>
    <row r="456" spans="1:17" ht="14.4" customHeight="1" x14ac:dyDescent="0.3">
      <c r="A456" s="661" t="s">
        <v>595</v>
      </c>
      <c r="B456" s="662" t="s">
        <v>6947</v>
      </c>
      <c r="C456" s="662" t="s">
        <v>6767</v>
      </c>
      <c r="D456" s="662" t="s">
        <v>7613</v>
      </c>
      <c r="E456" s="662" t="s">
        <v>7614</v>
      </c>
      <c r="F456" s="665">
        <v>3</v>
      </c>
      <c r="G456" s="665">
        <v>309</v>
      </c>
      <c r="H456" s="665">
        <v>1</v>
      </c>
      <c r="I456" s="665">
        <v>103</v>
      </c>
      <c r="J456" s="665"/>
      <c r="K456" s="665"/>
      <c r="L456" s="665"/>
      <c r="M456" s="665"/>
      <c r="N456" s="665"/>
      <c r="O456" s="665"/>
      <c r="P456" s="678"/>
      <c r="Q456" s="666"/>
    </row>
    <row r="457" spans="1:17" ht="14.4" customHeight="1" x14ac:dyDescent="0.3">
      <c r="A457" s="661" t="s">
        <v>595</v>
      </c>
      <c r="B457" s="662" t="s">
        <v>6947</v>
      </c>
      <c r="C457" s="662" t="s">
        <v>6767</v>
      </c>
      <c r="D457" s="662" t="s">
        <v>7615</v>
      </c>
      <c r="E457" s="662" t="s">
        <v>7616</v>
      </c>
      <c r="F457" s="665">
        <v>1</v>
      </c>
      <c r="G457" s="665">
        <v>6103</v>
      </c>
      <c r="H457" s="665">
        <v>1</v>
      </c>
      <c r="I457" s="665">
        <v>6103</v>
      </c>
      <c r="J457" s="665">
        <v>1</v>
      </c>
      <c r="K457" s="665">
        <v>6103</v>
      </c>
      <c r="L457" s="665">
        <v>1</v>
      </c>
      <c r="M457" s="665">
        <v>6103</v>
      </c>
      <c r="N457" s="665"/>
      <c r="O457" s="665"/>
      <c r="P457" s="678"/>
      <c r="Q457" s="666"/>
    </row>
    <row r="458" spans="1:17" ht="14.4" customHeight="1" x14ac:dyDescent="0.3">
      <c r="A458" s="661" t="s">
        <v>595</v>
      </c>
      <c r="B458" s="662" t="s">
        <v>6947</v>
      </c>
      <c r="C458" s="662" t="s">
        <v>6767</v>
      </c>
      <c r="D458" s="662" t="s">
        <v>7617</v>
      </c>
      <c r="E458" s="662" t="s">
        <v>7618</v>
      </c>
      <c r="F458" s="665">
        <v>3</v>
      </c>
      <c r="G458" s="665">
        <v>25074</v>
      </c>
      <c r="H458" s="665">
        <v>1</v>
      </c>
      <c r="I458" s="665">
        <v>8358</v>
      </c>
      <c r="J458" s="665">
        <v>1</v>
      </c>
      <c r="K458" s="665">
        <v>8358</v>
      </c>
      <c r="L458" s="665">
        <v>0.33333333333333331</v>
      </c>
      <c r="M458" s="665">
        <v>8358</v>
      </c>
      <c r="N458" s="665">
        <v>2</v>
      </c>
      <c r="O458" s="665">
        <v>16854</v>
      </c>
      <c r="P458" s="678">
        <v>0.67217037568796367</v>
      </c>
      <c r="Q458" s="666">
        <v>8427</v>
      </c>
    </row>
    <row r="459" spans="1:17" ht="14.4" customHeight="1" x14ac:dyDescent="0.3">
      <c r="A459" s="661" t="s">
        <v>595</v>
      </c>
      <c r="B459" s="662" t="s">
        <v>6947</v>
      </c>
      <c r="C459" s="662" t="s">
        <v>6767</v>
      </c>
      <c r="D459" s="662" t="s">
        <v>7619</v>
      </c>
      <c r="E459" s="662" t="s">
        <v>7620</v>
      </c>
      <c r="F459" s="665">
        <v>1</v>
      </c>
      <c r="G459" s="665">
        <v>3002</v>
      </c>
      <c r="H459" s="665">
        <v>1</v>
      </c>
      <c r="I459" s="665">
        <v>3002</v>
      </c>
      <c r="J459" s="665">
        <v>2</v>
      </c>
      <c r="K459" s="665">
        <v>6046</v>
      </c>
      <c r="L459" s="665">
        <v>2.0139906728847436</v>
      </c>
      <c r="M459" s="665">
        <v>3023</v>
      </c>
      <c r="N459" s="665"/>
      <c r="O459" s="665"/>
      <c r="P459" s="678"/>
      <c r="Q459" s="666"/>
    </row>
    <row r="460" spans="1:17" ht="14.4" customHeight="1" x14ac:dyDescent="0.3">
      <c r="A460" s="661" t="s">
        <v>595</v>
      </c>
      <c r="B460" s="662" t="s">
        <v>6947</v>
      </c>
      <c r="C460" s="662" t="s">
        <v>6767</v>
      </c>
      <c r="D460" s="662" t="s">
        <v>7621</v>
      </c>
      <c r="E460" s="662" t="s">
        <v>7622</v>
      </c>
      <c r="F460" s="665">
        <v>3</v>
      </c>
      <c r="G460" s="665">
        <v>0</v>
      </c>
      <c r="H460" s="665"/>
      <c r="I460" s="665">
        <v>0</v>
      </c>
      <c r="J460" s="665">
        <v>15</v>
      </c>
      <c r="K460" s="665">
        <v>0</v>
      </c>
      <c r="L460" s="665"/>
      <c r="M460" s="665">
        <v>0</v>
      </c>
      <c r="N460" s="665">
        <v>4</v>
      </c>
      <c r="O460" s="665">
        <v>0</v>
      </c>
      <c r="P460" s="678"/>
      <c r="Q460" s="666">
        <v>0</v>
      </c>
    </row>
    <row r="461" spans="1:17" ht="14.4" customHeight="1" x14ac:dyDescent="0.3">
      <c r="A461" s="661" t="s">
        <v>595</v>
      </c>
      <c r="B461" s="662" t="s">
        <v>6947</v>
      </c>
      <c r="C461" s="662" t="s">
        <v>6767</v>
      </c>
      <c r="D461" s="662" t="s">
        <v>7623</v>
      </c>
      <c r="E461" s="662" t="s">
        <v>7624</v>
      </c>
      <c r="F461" s="665">
        <v>2</v>
      </c>
      <c r="G461" s="665">
        <v>0</v>
      </c>
      <c r="H461" s="665"/>
      <c r="I461" s="665">
        <v>0</v>
      </c>
      <c r="J461" s="665">
        <v>1</v>
      </c>
      <c r="K461" s="665">
        <v>0</v>
      </c>
      <c r="L461" s="665"/>
      <c r="M461" s="665">
        <v>0</v>
      </c>
      <c r="N461" s="665"/>
      <c r="O461" s="665"/>
      <c r="P461" s="678"/>
      <c r="Q461" s="666"/>
    </row>
    <row r="462" spans="1:17" ht="14.4" customHeight="1" x14ac:dyDescent="0.3">
      <c r="A462" s="661" t="s">
        <v>595</v>
      </c>
      <c r="B462" s="662" t="s">
        <v>6947</v>
      </c>
      <c r="C462" s="662" t="s">
        <v>6767</v>
      </c>
      <c r="D462" s="662" t="s">
        <v>7625</v>
      </c>
      <c r="E462" s="662" t="s">
        <v>7626</v>
      </c>
      <c r="F462" s="665">
        <v>6</v>
      </c>
      <c r="G462" s="665">
        <v>0</v>
      </c>
      <c r="H462" s="665"/>
      <c r="I462" s="665">
        <v>0</v>
      </c>
      <c r="J462" s="665">
        <v>3</v>
      </c>
      <c r="K462" s="665">
        <v>0</v>
      </c>
      <c r="L462" s="665"/>
      <c r="M462" s="665">
        <v>0</v>
      </c>
      <c r="N462" s="665">
        <v>5</v>
      </c>
      <c r="O462" s="665">
        <v>0</v>
      </c>
      <c r="P462" s="678"/>
      <c r="Q462" s="666">
        <v>0</v>
      </c>
    </row>
    <row r="463" spans="1:17" ht="14.4" customHeight="1" x14ac:dyDescent="0.3">
      <c r="A463" s="661" t="s">
        <v>595</v>
      </c>
      <c r="B463" s="662" t="s">
        <v>6947</v>
      </c>
      <c r="C463" s="662" t="s">
        <v>6767</v>
      </c>
      <c r="D463" s="662" t="s">
        <v>7627</v>
      </c>
      <c r="E463" s="662" t="s">
        <v>7628</v>
      </c>
      <c r="F463" s="665">
        <v>4</v>
      </c>
      <c r="G463" s="665">
        <v>16992</v>
      </c>
      <c r="H463" s="665">
        <v>1</v>
      </c>
      <c r="I463" s="665">
        <v>4248</v>
      </c>
      <c r="J463" s="665"/>
      <c r="K463" s="665"/>
      <c r="L463" s="665"/>
      <c r="M463" s="665"/>
      <c r="N463" s="665"/>
      <c r="O463" s="665"/>
      <c r="P463" s="678"/>
      <c r="Q463" s="666"/>
    </row>
    <row r="464" spans="1:17" ht="14.4" customHeight="1" x14ac:dyDescent="0.3">
      <c r="A464" s="661" t="s">
        <v>595</v>
      </c>
      <c r="B464" s="662" t="s">
        <v>6947</v>
      </c>
      <c r="C464" s="662" t="s">
        <v>6767</v>
      </c>
      <c r="D464" s="662" t="s">
        <v>7629</v>
      </c>
      <c r="E464" s="662" t="s">
        <v>7630</v>
      </c>
      <c r="F464" s="665"/>
      <c r="G464" s="665"/>
      <c r="H464" s="665"/>
      <c r="I464" s="665"/>
      <c r="J464" s="665">
        <v>1</v>
      </c>
      <c r="K464" s="665">
        <v>6397</v>
      </c>
      <c r="L464" s="665"/>
      <c r="M464" s="665">
        <v>6397</v>
      </c>
      <c r="N464" s="665"/>
      <c r="O464" s="665"/>
      <c r="P464" s="678"/>
      <c r="Q464" s="666"/>
    </row>
    <row r="465" spans="1:17" ht="14.4" customHeight="1" x14ac:dyDescent="0.3">
      <c r="A465" s="661" t="s">
        <v>595</v>
      </c>
      <c r="B465" s="662" t="s">
        <v>6947</v>
      </c>
      <c r="C465" s="662" t="s">
        <v>6767</v>
      </c>
      <c r="D465" s="662" t="s">
        <v>7631</v>
      </c>
      <c r="E465" s="662" t="s">
        <v>7632</v>
      </c>
      <c r="F465" s="665"/>
      <c r="G465" s="665"/>
      <c r="H465" s="665"/>
      <c r="I465" s="665"/>
      <c r="J465" s="665"/>
      <c r="K465" s="665"/>
      <c r="L465" s="665"/>
      <c r="M465" s="665"/>
      <c r="N465" s="665">
        <v>2</v>
      </c>
      <c r="O465" s="665">
        <v>3460</v>
      </c>
      <c r="P465" s="678"/>
      <c r="Q465" s="666">
        <v>1730</v>
      </c>
    </row>
    <row r="466" spans="1:17" ht="14.4" customHeight="1" x14ac:dyDescent="0.3">
      <c r="A466" s="661" t="s">
        <v>595</v>
      </c>
      <c r="B466" s="662" t="s">
        <v>6947</v>
      </c>
      <c r="C466" s="662" t="s">
        <v>6767</v>
      </c>
      <c r="D466" s="662" t="s">
        <v>7633</v>
      </c>
      <c r="E466" s="662" t="s">
        <v>7634</v>
      </c>
      <c r="F466" s="665">
        <v>3</v>
      </c>
      <c r="G466" s="665">
        <v>8061</v>
      </c>
      <c r="H466" s="665">
        <v>1</v>
      </c>
      <c r="I466" s="665">
        <v>2687</v>
      </c>
      <c r="J466" s="665">
        <v>2</v>
      </c>
      <c r="K466" s="665">
        <v>5395</v>
      </c>
      <c r="L466" s="665">
        <v>0.66927180250589258</v>
      </c>
      <c r="M466" s="665">
        <v>2697.5</v>
      </c>
      <c r="N466" s="665">
        <v>1</v>
      </c>
      <c r="O466" s="665">
        <v>2717</v>
      </c>
      <c r="P466" s="678">
        <v>0.33705495596079893</v>
      </c>
      <c r="Q466" s="666">
        <v>2717</v>
      </c>
    </row>
    <row r="467" spans="1:17" ht="14.4" customHeight="1" x14ac:dyDescent="0.3">
      <c r="A467" s="661" t="s">
        <v>595</v>
      </c>
      <c r="B467" s="662" t="s">
        <v>6947</v>
      </c>
      <c r="C467" s="662" t="s">
        <v>6767</v>
      </c>
      <c r="D467" s="662" t="s">
        <v>7635</v>
      </c>
      <c r="E467" s="662" t="s">
        <v>7636</v>
      </c>
      <c r="F467" s="665">
        <v>2</v>
      </c>
      <c r="G467" s="665">
        <v>0</v>
      </c>
      <c r="H467" s="665"/>
      <c r="I467" s="665">
        <v>0</v>
      </c>
      <c r="J467" s="665">
        <v>1</v>
      </c>
      <c r="K467" s="665">
        <v>0</v>
      </c>
      <c r="L467" s="665"/>
      <c r="M467" s="665">
        <v>0</v>
      </c>
      <c r="N467" s="665">
        <v>2</v>
      </c>
      <c r="O467" s="665">
        <v>0</v>
      </c>
      <c r="P467" s="678"/>
      <c r="Q467" s="666">
        <v>0</v>
      </c>
    </row>
    <row r="468" spans="1:17" ht="14.4" customHeight="1" x14ac:dyDescent="0.3">
      <c r="A468" s="661" t="s">
        <v>595</v>
      </c>
      <c r="B468" s="662" t="s">
        <v>6947</v>
      </c>
      <c r="C468" s="662" t="s">
        <v>6767</v>
      </c>
      <c r="D468" s="662" t="s">
        <v>7637</v>
      </c>
      <c r="E468" s="662" t="s">
        <v>7638</v>
      </c>
      <c r="F468" s="665">
        <v>1</v>
      </c>
      <c r="G468" s="665">
        <v>9992</v>
      </c>
      <c r="H468" s="665">
        <v>1</v>
      </c>
      <c r="I468" s="665">
        <v>9992</v>
      </c>
      <c r="J468" s="665"/>
      <c r="K468" s="665"/>
      <c r="L468" s="665"/>
      <c r="M468" s="665"/>
      <c r="N468" s="665">
        <v>2</v>
      </c>
      <c r="O468" s="665">
        <v>20220</v>
      </c>
      <c r="P468" s="678">
        <v>2.0236188951160927</v>
      </c>
      <c r="Q468" s="666">
        <v>10110</v>
      </c>
    </row>
    <row r="469" spans="1:17" ht="14.4" customHeight="1" x14ac:dyDescent="0.3">
      <c r="A469" s="661" t="s">
        <v>595</v>
      </c>
      <c r="B469" s="662" t="s">
        <v>6947</v>
      </c>
      <c r="C469" s="662" t="s">
        <v>6767</v>
      </c>
      <c r="D469" s="662" t="s">
        <v>7639</v>
      </c>
      <c r="E469" s="662" t="s">
        <v>7640</v>
      </c>
      <c r="F469" s="665"/>
      <c r="G469" s="665"/>
      <c r="H469" s="665"/>
      <c r="I469" s="665"/>
      <c r="J469" s="665">
        <v>1</v>
      </c>
      <c r="K469" s="665">
        <v>4786</v>
      </c>
      <c r="L469" s="665"/>
      <c r="M469" s="665">
        <v>4786</v>
      </c>
      <c r="N469" s="665">
        <v>1</v>
      </c>
      <c r="O469" s="665">
        <v>4800</v>
      </c>
      <c r="P469" s="678"/>
      <c r="Q469" s="666">
        <v>4800</v>
      </c>
    </row>
    <row r="470" spans="1:17" ht="14.4" customHeight="1" x14ac:dyDescent="0.3">
      <c r="A470" s="661" t="s">
        <v>595</v>
      </c>
      <c r="B470" s="662" t="s">
        <v>6947</v>
      </c>
      <c r="C470" s="662" t="s">
        <v>6767</v>
      </c>
      <c r="D470" s="662" t="s">
        <v>7641</v>
      </c>
      <c r="E470" s="662" t="s">
        <v>7642</v>
      </c>
      <c r="F470" s="665">
        <v>1</v>
      </c>
      <c r="G470" s="665">
        <v>2994</v>
      </c>
      <c r="H470" s="665">
        <v>1</v>
      </c>
      <c r="I470" s="665">
        <v>2994</v>
      </c>
      <c r="J470" s="665"/>
      <c r="K470" s="665"/>
      <c r="L470" s="665"/>
      <c r="M470" s="665"/>
      <c r="N470" s="665">
        <v>1</v>
      </c>
      <c r="O470" s="665">
        <v>3033</v>
      </c>
      <c r="P470" s="678">
        <v>1.0130260521042085</v>
      </c>
      <c r="Q470" s="666">
        <v>3033</v>
      </c>
    </row>
    <row r="471" spans="1:17" ht="14.4" customHeight="1" x14ac:dyDescent="0.3">
      <c r="A471" s="661" t="s">
        <v>595</v>
      </c>
      <c r="B471" s="662" t="s">
        <v>6947</v>
      </c>
      <c r="C471" s="662" t="s">
        <v>6767</v>
      </c>
      <c r="D471" s="662" t="s">
        <v>7643</v>
      </c>
      <c r="E471" s="662" t="s">
        <v>7644</v>
      </c>
      <c r="F471" s="665">
        <v>1</v>
      </c>
      <c r="G471" s="665">
        <v>0</v>
      </c>
      <c r="H471" s="665"/>
      <c r="I471" s="665">
        <v>0</v>
      </c>
      <c r="J471" s="665"/>
      <c r="K471" s="665"/>
      <c r="L471" s="665"/>
      <c r="M471" s="665"/>
      <c r="N471" s="665"/>
      <c r="O471" s="665"/>
      <c r="P471" s="678"/>
      <c r="Q471" s="666"/>
    </row>
    <row r="472" spans="1:17" ht="14.4" customHeight="1" x14ac:dyDescent="0.3">
      <c r="A472" s="661" t="s">
        <v>595</v>
      </c>
      <c r="B472" s="662" t="s">
        <v>6947</v>
      </c>
      <c r="C472" s="662" t="s">
        <v>6767</v>
      </c>
      <c r="D472" s="662" t="s">
        <v>7645</v>
      </c>
      <c r="E472" s="662" t="s">
        <v>7646</v>
      </c>
      <c r="F472" s="665"/>
      <c r="G472" s="665"/>
      <c r="H472" s="665"/>
      <c r="I472" s="665"/>
      <c r="J472" s="665"/>
      <c r="K472" s="665"/>
      <c r="L472" s="665"/>
      <c r="M472" s="665"/>
      <c r="N472" s="665">
        <v>1</v>
      </c>
      <c r="O472" s="665">
        <v>0</v>
      </c>
      <c r="P472" s="678"/>
      <c r="Q472" s="666">
        <v>0</v>
      </c>
    </row>
    <row r="473" spans="1:17" ht="14.4" customHeight="1" x14ac:dyDescent="0.3">
      <c r="A473" s="661" t="s">
        <v>595</v>
      </c>
      <c r="B473" s="662" t="s">
        <v>6947</v>
      </c>
      <c r="C473" s="662" t="s">
        <v>6767</v>
      </c>
      <c r="D473" s="662" t="s">
        <v>7647</v>
      </c>
      <c r="E473" s="662" t="s">
        <v>7648</v>
      </c>
      <c r="F473" s="665">
        <v>2</v>
      </c>
      <c r="G473" s="665">
        <v>20456</v>
      </c>
      <c r="H473" s="665">
        <v>1</v>
      </c>
      <c r="I473" s="665">
        <v>10228</v>
      </c>
      <c r="J473" s="665"/>
      <c r="K473" s="665"/>
      <c r="L473" s="665"/>
      <c r="M473" s="665"/>
      <c r="N473" s="665">
        <v>1</v>
      </c>
      <c r="O473" s="665">
        <v>10335</v>
      </c>
      <c r="P473" s="678">
        <v>0.50523073914743843</v>
      </c>
      <c r="Q473" s="666">
        <v>10335</v>
      </c>
    </row>
    <row r="474" spans="1:17" ht="14.4" customHeight="1" x14ac:dyDescent="0.3">
      <c r="A474" s="661" t="s">
        <v>595</v>
      </c>
      <c r="B474" s="662" t="s">
        <v>6947</v>
      </c>
      <c r="C474" s="662" t="s">
        <v>6767</v>
      </c>
      <c r="D474" s="662" t="s">
        <v>7649</v>
      </c>
      <c r="E474" s="662" t="s">
        <v>7650</v>
      </c>
      <c r="F474" s="665"/>
      <c r="G474" s="665"/>
      <c r="H474" s="665"/>
      <c r="I474" s="665"/>
      <c r="J474" s="665"/>
      <c r="K474" s="665"/>
      <c r="L474" s="665"/>
      <c r="M474" s="665"/>
      <c r="N474" s="665">
        <v>1</v>
      </c>
      <c r="O474" s="665">
        <v>0</v>
      </c>
      <c r="P474" s="678"/>
      <c r="Q474" s="666">
        <v>0</v>
      </c>
    </row>
    <row r="475" spans="1:17" ht="14.4" customHeight="1" x14ac:dyDescent="0.3">
      <c r="A475" s="661" t="s">
        <v>595</v>
      </c>
      <c r="B475" s="662" t="s">
        <v>6947</v>
      </c>
      <c r="C475" s="662" t="s">
        <v>6767</v>
      </c>
      <c r="D475" s="662" t="s">
        <v>7651</v>
      </c>
      <c r="E475" s="662" t="s">
        <v>7652</v>
      </c>
      <c r="F475" s="665"/>
      <c r="G475" s="665"/>
      <c r="H475" s="665"/>
      <c r="I475" s="665"/>
      <c r="J475" s="665">
        <v>1</v>
      </c>
      <c r="K475" s="665">
        <v>14304</v>
      </c>
      <c r="L475" s="665"/>
      <c r="M475" s="665">
        <v>14304</v>
      </c>
      <c r="N475" s="665"/>
      <c r="O475" s="665"/>
      <c r="P475" s="678"/>
      <c r="Q475" s="666"/>
    </row>
    <row r="476" spans="1:17" ht="14.4" customHeight="1" x14ac:dyDescent="0.3">
      <c r="A476" s="661" t="s">
        <v>595</v>
      </c>
      <c r="B476" s="662" t="s">
        <v>7653</v>
      </c>
      <c r="C476" s="662" t="s">
        <v>6767</v>
      </c>
      <c r="D476" s="662" t="s">
        <v>7654</v>
      </c>
      <c r="E476" s="662" t="s">
        <v>7655</v>
      </c>
      <c r="F476" s="665"/>
      <c r="G476" s="665"/>
      <c r="H476" s="665"/>
      <c r="I476" s="665"/>
      <c r="J476" s="665"/>
      <c r="K476" s="665"/>
      <c r="L476" s="665"/>
      <c r="M476" s="665"/>
      <c r="N476" s="665">
        <v>1</v>
      </c>
      <c r="O476" s="665">
        <v>476</v>
      </c>
      <c r="P476" s="678"/>
      <c r="Q476" s="666">
        <v>476</v>
      </c>
    </row>
    <row r="477" spans="1:17" ht="14.4" customHeight="1" x14ac:dyDescent="0.3">
      <c r="A477" s="661" t="s">
        <v>595</v>
      </c>
      <c r="B477" s="662" t="s">
        <v>7653</v>
      </c>
      <c r="C477" s="662" t="s">
        <v>6767</v>
      </c>
      <c r="D477" s="662" t="s">
        <v>7656</v>
      </c>
      <c r="E477" s="662" t="s">
        <v>7657</v>
      </c>
      <c r="F477" s="665"/>
      <c r="G477" s="665"/>
      <c r="H477" s="665"/>
      <c r="I477" s="665"/>
      <c r="J477" s="665">
        <v>1</v>
      </c>
      <c r="K477" s="665">
        <v>1280</v>
      </c>
      <c r="L477" s="665"/>
      <c r="M477" s="665">
        <v>1280</v>
      </c>
      <c r="N477" s="665"/>
      <c r="O477" s="665"/>
      <c r="P477" s="678"/>
      <c r="Q477" s="666"/>
    </row>
    <row r="478" spans="1:17" ht="14.4" customHeight="1" x14ac:dyDescent="0.3">
      <c r="A478" s="661" t="s">
        <v>595</v>
      </c>
      <c r="B478" s="662" t="s">
        <v>7653</v>
      </c>
      <c r="C478" s="662" t="s">
        <v>6767</v>
      </c>
      <c r="D478" s="662" t="s">
        <v>7658</v>
      </c>
      <c r="E478" s="662" t="s">
        <v>7659</v>
      </c>
      <c r="F478" s="665"/>
      <c r="G478" s="665"/>
      <c r="H478" s="665"/>
      <c r="I478" s="665"/>
      <c r="J478" s="665"/>
      <c r="K478" s="665"/>
      <c r="L478" s="665"/>
      <c r="M478" s="665"/>
      <c r="N478" s="665">
        <v>1</v>
      </c>
      <c r="O478" s="665">
        <v>4082</v>
      </c>
      <c r="P478" s="678"/>
      <c r="Q478" s="666">
        <v>4082</v>
      </c>
    </row>
    <row r="479" spans="1:17" ht="14.4" customHeight="1" x14ac:dyDescent="0.3">
      <c r="A479" s="661" t="s">
        <v>595</v>
      </c>
      <c r="B479" s="662" t="s">
        <v>7653</v>
      </c>
      <c r="C479" s="662" t="s">
        <v>6767</v>
      </c>
      <c r="D479" s="662" t="s">
        <v>7660</v>
      </c>
      <c r="E479" s="662" t="s">
        <v>7661</v>
      </c>
      <c r="F479" s="665"/>
      <c r="G479" s="665"/>
      <c r="H479" s="665"/>
      <c r="I479" s="665"/>
      <c r="J479" s="665"/>
      <c r="K479" s="665"/>
      <c r="L479" s="665"/>
      <c r="M479" s="665"/>
      <c r="N479" s="665">
        <v>1</v>
      </c>
      <c r="O479" s="665">
        <v>114</v>
      </c>
      <c r="P479" s="678"/>
      <c r="Q479" s="666">
        <v>114</v>
      </c>
    </row>
    <row r="480" spans="1:17" ht="14.4" customHeight="1" x14ac:dyDescent="0.3">
      <c r="A480" s="661" t="s">
        <v>595</v>
      </c>
      <c r="B480" s="662" t="s">
        <v>7653</v>
      </c>
      <c r="C480" s="662" t="s">
        <v>6767</v>
      </c>
      <c r="D480" s="662" t="s">
        <v>7662</v>
      </c>
      <c r="E480" s="662" t="s">
        <v>7663</v>
      </c>
      <c r="F480" s="665"/>
      <c r="G480" s="665"/>
      <c r="H480" s="665"/>
      <c r="I480" s="665"/>
      <c r="J480" s="665"/>
      <c r="K480" s="665"/>
      <c r="L480" s="665"/>
      <c r="M480" s="665"/>
      <c r="N480" s="665">
        <v>1</v>
      </c>
      <c r="O480" s="665">
        <v>2540</v>
      </c>
      <c r="P480" s="678"/>
      <c r="Q480" s="666">
        <v>2540</v>
      </c>
    </row>
    <row r="481" spans="1:17" ht="14.4" customHeight="1" x14ac:dyDescent="0.3">
      <c r="A481" s="661" t="s">
        <v>595</v>
      </c>
      <c r="B481" s="662" t="s">
        <v>7664</v>
      </c>
      <c r="C481" s="662" t="s">
        <v>6767</v>
      </c>
      <c r="D481" s="662" t="s">
        <v>6935</v>
      </c>
      <c r="E481" s="662" t="s">
        <v>6936</v>
      </c>
      <c r="F481" s="665">
        <v>1</v>
      </c>
      <c r="G481" s="665">
        <v>0</v>
      </c>
      <c r="H481" s="665"/>
      <c r="I481" s="665">
        <v>0</v>
      </c>
      <c r="J481" s="665"/>
      <c r="K481" s="665"/>
      <c r="L481" s="665"/>
      <c r="M481" s="665"/>
      <c r="N481" s="665"/>
      <c r="O481" s="665"/>
      <c r="P481" s="678"/>
      <c r="Q481" s="666"/>
    </row>
    <row r="482" spans="1:17" ht="14.4" customHeight="1" x14ac:dyDescent="0.3">
      <c r="A482" s="661" t="s">
        <v>595</v>
      </c>
      <c r="B482" s="662" t="s">
        <v>7664</v>
      </c>
      <c r="C482" s="662" t="s">
        <v>6767</v>
      </c>
      <c r="D482" s="662" t="s">
        <v>6939</v>
      </c>
      <c r="E482" s="662" t="s">
        <v>6940</v>
      </c>
      <c r="F482" s="665">
        <v>1</v>
      </c>
      <c r="G482" s="665">
        <v>0</v>
      </c>
      <c r="H482" s="665"/>
      <c r="I482" s="665">
        <v>0</v>
      </c>
      <c r="J482" s="665"/>
      <c r="K482" s="665"/>
      <c r="L482" s="665"/>
      <c r="M482" s="665"/>
      <c r="N482" s="665"/>
      <c r="O482" s="665"/>
      <c r="P482" s="678"/>
      <c r="Q482" s="666"/>
    </row>
    <row r="483" spans="1:17" ht="14.4" customHeight="1" x14ac:dyDescent="0.3">
      <c r="A483" s="661" t="s">
        <v>595</v>
      </c>
      <c r="B483" s="662" t="s">
        <v>7664</v>
      </c>
      <c r="C483" s="662" t="s">
        <v>6767</v>
      </c>
      <c r="D483" s="662" t="s">
        <v>7665</v>
      </c>
      <c r="E483" s="662" t="s">
        <v>7666</v>
      </c>
      <c r="F483" s="665">
        <v>2</v>
      </c>
      <c r="G483" s="665">
        <v>18068</v>
      </c>
      <c r="H483" s="665">
        <v>1</v>
      </c>
      <c r="I483" s="665">
        <v>9034</v>
      </c>
      <c r="J483" s="665"/>
      <c r="K483" s="665"/>
      <c r="L483" s="665"/>
      <c r="M483" s="665"/>
      <c r="N483" s="665"/>
      <c r="O483" s="665"/>
      <c r="P483" s="678"/>
      <c r="Q483" s="666"/>
    </row>
    <row r="484" spans="1:17" ht="14.4" customHeight="1" x14ac:dyDescent="0.3">
      <c r="A484" s="661" t="s">
        <v>595</v>
      </c>
      <c r="B484" s="662" t="s">
        <v>7664</v>
      </c>
      <c r="C484" s="662" t="s">
        <v>6767</v>
      </c>
      <c r="D484" s="662" t="s">
        <v>6943</v>
      </c>
      <c r="E484" s="662" t="s">
        <v>6944</v>
      </c>
      <c r="F484" s="665">
        <v>1</v>
      </c>
      <c r="G484" s="665">
        <v>0</v>
      </c>
      <c r="H484" s="665"/>
      <c r="I484" s="665">
        <v>0</v>
      </c>
      <c r="J484" s="665"/>
      <c r="K484" s="665"/>
      <c r="L484" s="665"/>
      <c r="M484" s="665"/>
      <c r="N484" s="665"/>
      <c r="O484" s="665"/>
      <c r="P484" s="678"/>
      <c r="Q484" s="666"/>
    </row>
    <row r="485" spans="1:17" ht="14.4" customHeight="1" x14ac:dyDescent="0.3">
      <c r="A485" s="661" t="s">
        <v>595</v>
      </c>
      <c r="B485" s="662" t="s">
        <v>7664</v>
      </c>
      <c r="C485" s="662" t="s">
        <v>6767</v>
      </c>
      <c r="D485" s="662" t="s">
        <v>7667</v>
      </c>
      <c r="E485" s="662" t="s">
        <v>7668</v>
      </c>
      <c r="F485" s="665">
        <v>1</v>
      </c>
      <c r="G485" s="665">
        <v>0</v>
      </c>
      <c r="H485" s="665"/>
      <c r="I485" s="665">
        <v>0</v>
      </c>
      <c r="J485" s="665"/>
      <c r="K485" s="665"/>
      <c r="L485" s="665"/>
      <c r="M485" s="665"/>
      <c r="N485" s="665"/>
      <c r="O485" s="665"/>
      <c r="P485" s="678"/>
      <c r="Q485" s="666"/>
    </row>
    <row r="486" spans="1:17" ht="14.4" customHeight="1" x14ac:dyDescent="0.3">
      <c r="A486" s="661" t="s">
        <v>595</v>
      </c>
      <c r="B486" s="662" t="s">
        <v>7664</v>
      </c>
      <c r="C486" s="662" t="s">
        <v>6767</v>
      </c>
      <c r="D486" s="662" t="s">
        <v>7669</v>
      </c>
      <c r="E486" s="662" t="s">
        <v>7670</v>
      </c>
      <c r="F486" s="665">
        <v>1</v>
      </c>
      <c r="G486" s="665">
        <v>0</v>
      </c>
      <c r="H486" s="665"/>
      <c r="I486" s="665">
        <v>0</v>
      </c>
      <c r="J486" s="665"/>
      <c r="K486" s="665"/>
      <c r="L486" s="665"/>
      <c r="M486" s="665"/>
      <c r="N486" s="665"/>
      <c r="O486" s="665"/>
      <c r="P486" s="678"/>
      <c r="Q486" s="666"/>
    </row>
    <row r="487" spans="1:17" ht="14.4" customHeight="1" x14ac:dyDescent="0.3">
      <c r="A487" s="661" t="s">
        <v>595</v>
      </c>
      <c r="B487" s="662" t="s">
        <v>7671</v>
      </c>
      <c r="C487" s="662" t="s">
        <v>6767</v>
      </c>
      <c r="D487" s="662" t="s">
        <v>6935</v>
      </c>
      <c r="E487" s="662" t="s">
        <v>6936</v>
      </c>
      <c r="F487" s="665"/>
      <c r="G487" s="665"/>
      <c r="H487" s="665"/>
      <c r="I487" s="665"/>
      <c r="J487" s="665">
        <v>1</v>
      </c>
      <c r="K487" s="665">
        <v>0</v>
      </c>
      <c r="L487" s="665"/>
      <c r="M487" s="665">
        <v>0</v>
      </c>
      <c r="N487" s="665"/>
      <c r="O487" s="665"/>
      <c r="P487" s="678"/>
      <c r="Q487" s="666"/>
    </row>
    <row r="488" spans="1:17" ht="14.4" customHeight="1" x14ac:dyDescent="0.3">
      <c r="A488" s="661" t="s">
        <v>595</v>
      </c>
      <c r="B488" s="662" t="s">
        <v>7671</v>
      </c>
      <c r="C488" s="662" t="s">
        <v>6767</v>
      </c>
      <c r="D488" s="662" t="s">
        <v>7672</v>
      </c>
      <c r="E488" s="662" t="s">
        <v>7673</v>
      </c>
      <c r="F488" s="665"/>
      <c r="G488" s="665"/>
      <c r="H488" s="665"/>
      <c r="I488" s="665"/>
      <c r="J488" s="665">
        <v>1</v>
      </c>
      <c r="K488" s="665">
        <v>0</v>
      </c>
      <c r="L488" s="665"/>
      <c r="M488" s="665">
        <v>0</v>
      </c>
      <c r="N488" s="665"/>
      <c r="O488" s="665"/>
      <c r="P488" s="678"/>
      <c r="Q488" s="666"/>
    </row>
    <row r="489" spans="1:17" ht="14.4" customHeight="1" x14ac:dyDescent="0.3">
      <c r="A489" s="661" t="s">
        <v>595</v>
      </c>
      <c r="B489" s="662" t="s">
        <v>7671</v>
      </c>
      <c r="C489" s="662" t="s">
        <v>6767</v>
      </c>
      <c r="D489" s="662" t="s">
        <v>7674</v>
      </c>
      <c r="E489" s="662" t="s">
        <v>7675</v>
      </c>
      <c r="F489" s="665"/>
      <c r="G489" s="665"/>
      <c r="H489" s="665"/>
      <c r="I489" s="665"/>
      <c r="J489" s="665">
        <v>1</v>
      </c>
      <c r="K489" s="665">
        <v>0</v>
      </c>
      <c r="L489" s="665"/>
      <c r="M489" s="665">
        <v>0</v>
      </c>
      <c r="N489" s="665"/>
      <c r="O489" s="665"/>
      <c r="P489" s="678"/>
      <c r="Q489" s="666"/>
    </row>
    <row r="490" spans="1:17" ht="14.4" customHeight="1" x14ac:dyDescent="0.3">
      <c r="A490" s="661" t="s">
        <v>595</v>
      </c>
      <c r="B490" s="662" t="s">
        <v>7671</v>
      </c>
      <c r="C490" s="662" t="s">
        <v>6767</v>
      </c>
      <c r="D490" s="662" t="s">
        <v>7500</v>
      </c>
      <c r="E490" s="662" t="s">
        <v>7501</v>
      </c>
      <c r="F490" s="665"/>
      <c r="G490" s="665"/>
      <c r="H490" s="665"/>
      <c r="I490" s="665"/>
      <c r="J490" s="665">
        <v>1</v>
      </c>
      <c r="K490" s="665">
        <v>850</v>
      </c>
      <c r="L490" s="665"/>
      <c r="M490" s="665">
        <v>850</v>
      </c>
      <c r="N490" s="665"/>
      <c r="O490" s="665"/>
      <c r="P490" s="678"/>
      <c r="Q490" s="666"/>
    </row>
    <row r="491" spans="1:17" ht="14.4" customHeight="1" x14ac:dyDescent="0.3">
      <c r="A491" s="661" t="s">
        <v>595</v>
      </c>
      <c r="B491" s="662" t="s">
        <v>7671</v>
      </c>
      <c r="C491" s="662" t="s">
        <v>6767</v>
      </c>
      <c r="D491" s="662" t="s">
        <v>7676</v>
      </c>
      <c r="E491" s="662" t="s">
        <v>7677</v>
      </c>
      <c r="F491" s="665"/>
      <c r="G491" s="665"/>
      <c r="H491" s="665"/>
      <c r="I491" s="665"/>
      <c r="J491" s="665">
        <v>1</v>
      </c>
      <c r="K491" s="665">
        <v>0</v>
      </c>
      <c r="L491" s="665"/>
      <c r="M491" s="665">
        <v>0</v>
      </c>
      <c r="N491" s="665"/>
      <c r="O491" s="665"/>
      <c r="P491" s="678"/>
      <c r="Q491" s="666"/>
    </row>
    <row r="492" spans="1:17" ht="14.4" customHeight="1" x14ac:dyDescent="0.3">
      <c r="A492" s="661" t="s">
        <v>595</v>
      </c>
      <c r="B492" s="662" t="s">
        <v>7671</v>
      </c>
      <c r="C492" s="662" t="s">
        <v>6767</v>
      </c>
      <c r="D492" s="662" t="s">
        <v>6943</v>
      </c>
      <c r="E492" s="662" t="s">
        <v>6944</v>
      </c>
      <c r="F492" s="665"/>
      <c r="G492" s="665"/>
      <c r="H492" s="665"/>
      <c r="I492" s="665"/>
      <c r="J492" s="665">
        <v>1</v>
      </c>
      <c r="K492" s="665">
        <v>0</v>
      </c>
      <c r="L492" s="665"/>
      <c r="M492" s="665">
        <v>0</v>
      </c>
      <c r="N492" s="665"/>
      <c r="O492" s="665"/>
      <c r="P492" s="678"/>
      <c r="Q492" s="666"/>
    </row>
    <row r="493" spans="1:17" ht="14.4" customHeight="1" x14ac:dyDescent="0.3">
      <c r="A493" s="661" t="s">
        <v>595</v>
      </c>
      <c r="B493" s="662" t="s">
        <v>7671</v>
      </c>
      <c r="C493" s="662" t="s">
        <v>6767</v>
      </c>
      <c r="D493" s="662" t="s">
        <v>7678</v>
      </c>
      <c r="E493" s="662" t="s">
        <v>7679</v>
      </c>
      <c r="F493" s="665"/>
      <c r="G493" s="665"/>
      <c r="H493" s="665"/>
      <c r="I493" s="665"/>
      <c r="J493" s="665">
        <v>2</v>
      </c>
      <c r="K493" s="665">
        <v>13704</v>
      </c>
      <c r="L493" s="665"/>
      <c r="M493" s="665">
        <v>6852</v>
      </c>
      <c r="N493" s="665">
        <v>1</v>
      </c>
      <c r="O493" s="665">
        <v>6881</v>
      </c>
      <c r="P493" s="678"/>
      <c r="Q493" s="666">
        <v>6881</v>
      </c>
    </row>
    <row r="494" spans="1:17" ht="14.4" customHeight="1" x14ac:dyDescent="0.3">
      <c r="A494" s="661" t="s">
        <v>595</v>
      </c>
      <c r="B494" s="662" t="s">
        <v>7671</v>
      </c>
      <c r="C494" s="662" t="s">
        <v>6767</v>
      </c>
      <c r="D494" s="662" t="s">
        <v>7680</v>
      </c>
      <c r="E494" s="662" t="s">
        <v>7681</v>
      </c>
      <c r="F494" s="665"/>
      <c r="G494" s="665"/>
      <c r="H494" s="665"/>
      <c r="I494" s="665"/>
      <c r="J494" s="665">
        <v>1</v>
      </c>
      <c r="K494" s="665">
        <v>0</v>
      </c>
      <c r="L494" s="665"/>
      <c r="M494" s="665">
        <v>0</v>
      </c>
      <c r="N494" s="665"/>
      <c r="O494" s="665"/>
      <c r="P494" s="678"/>
      <c r="Q494" s="666"/>
    </row>
    <row r="495" spans="1:17" ht="14.4" customHeight="1" x14ac:dyDescent="0.3">
      <c r="A495" s="661" t="s">
        <v>595</v>
      </c>
      <c r="B495" s="662" t="s">
        <v>7682</v>
      </c>
      <c r="C495" s="662" t="s">
        <v>6767</v>
      </c>
      <c r="D495" s="662" t="s">
        <v>7683</v>
      </c>
      <c r="E495" s="662" t="s">
        <v>7684</v>
      </c>
      <c r="F495" s="665"/>
      <c r="G495" s="665"/>
      <c r="H495" s="665"/>
      <c r="I495" s="665"/>
      <c r="J495" s="665"/>
      <c r="K495" s="665"/>
      <c r="L495" s="665"/>
      <c r="M495" s="665"/>
      <c r="N495" s="665">
        <v>1</v>
      </c>
      <c r="O495" s="665">
        <v>14365</v>
      </c>
      <c r="P495" s="678"/>
      <c r="Q495" s="666">
        <v>14365</v>
      </c>
    </row>
    <row r="496" spans="1:17" ht="14.4" customHeight="1" x14ac:dyDescent="0.3">
      <c r="A496" s="661" t="s">
        <v>595</v>
      </c>
      <c r="B496" s="662" t="s">
        <v>7682</v>
      </c>
      <c r="C496" s="662" t="s">
        <v>6767</v>
      </c>
      <c r="D496" s="662" t="s">
        <v>7685</v>
      </c>
      <c r="E496" s="662" t="s">
        <v>7686</v>
      </c>
      <c r="F496" s="665"/>
      <c r="G496" s="665"/>
      <c r="H496" s="665"/>
      <c r="I496" s="665"/>
      <c r="J496" s="665"/>
      <c r="K496" s="665"/>
      <c r="L496" s="665"/>
      <c r="M496" s="665"/>
      <c r="N496" s="665">
        <v>3</v>
      </c>
      <c r="O496" s="665">
        <v>10887</v>
      </c>
      <c r="P496" s="678"/>
      <c r="Q496" s="666">
        <v>3629</v>
      </c>
    </row>
    <row r="497" spans="1:17" ht="14.4" customHeight="1" x14ac:dyDescent="0.3">
      <c r="A497" s="661" t="s">
        <v>595</v>
      </c>
      <c r="B497" s="662" t="s">
        <v>7682</v>
      </c>
      <c r="C497" s="662" t="s">
        <v>6767</v>
      </c>
      <c r="D497" s="662" t="s">
        <v>7687</v>
      </c>
      <c r="E497" s="662" t="s">
        <v>7688</v>
      </c>
      <c r="F497" s="665"/>
      <c r="G497" s="665"/>
      <c r="H497" s="665"/>
      <c r="I497" s="665"/>
      <c r="J497" s="665"/>
      <c r="K497" s="665"/>
      <c r="L497" s="665"/>
      <c r="M497" s="665"/>
      <c r="N497" s="665">
        <v>1</v>
      </c>
      <c r="O497" s="665">
        <v>3858</v>
      </c>
      <c r="P497" s="678"/>
      <c r="Q497" s="666">
        <v>3858</v>
      </c>
    </row>
    <row r="498" spans="1:17" ht="14.4" customHeight="1" x14ac:dyDescent="0.3">
      <c r="A498" s="661" t="s">
        <v>595</v>
      </c>
      <c r="B498" s="662" t="s">
        <v>7682</v>
      </c>
      <c r="C498" s="662" t="s">
        <v>6767</v>
      </c>
      <c r="D498" s="662" t="s">
        <v>7689</v>
      </c>
      <c r="E498" s="662" t="s">
        <v>7690</v>
      </c>
      <c r="F498" s="665"/>
      <c r="G498" s="665"/>
      <c r="H498" s="665"/>
      <c r="I498" s="665"/>
      <c r="J498" s="665"/>
      <c r="K498" s="665"/>
      <c r="L498" s="665"/>
      <c r="M498" s="665"/>
      <c r="N498" s="665">
        <v>3</v>
      </c>
      <c r="O498" s="665">
        <v>1014</v>
      </c>
      <c r="P498" s="678"/>
      <c r="Q498" s="666">
        <v>338</v>
      </c>
    </row>
    <row r="499" spans="1:17" ht="14.4" customHeight="1" x14ac:dyDescent="0.3">
      <c r="A499" s="661" t="s">
        <v>595</v>
      </c>
      <c r="B499" s="662" t="s">
        <v>7691</v>
      </c>
      <c r="C499" s="662" t="s">
        <v>6737</v>
      </c>
      <c r="D499" s="662" t="s">
        <v>6948</v>
      </c>
      <c r="E499" s="662" t="s">
        <v>3373</v>
      </c>
      <c r="F499" s="665"/>
      <c r="G499" s="665"/>
      <c r="H499" s="665"/>
      <c r="I499" s="665"/>
      <c r="J499" s="665">
        <v>5</v>
      </c>
      <c r="K499" s="665">
        <v>551.85</v>
      </c>
      <c r="L499" s="665"/>
      <c r="M499" s="665">
        <v>110.37</v>
      </c>
      <c r="N499" s="665"/>
      <c r="O499" s="665"/>
      <c r="P499" s="678"/>
      <c r="Q499" s="666"/>
    </row>
    <row r="500" spans="1:17" ht="14.4" customHeight="1" x14ac:dyDescent="0.3">
      <c r="A500" s="661" t="s">
        <v>595</v>
      </c>
      <c r="B500" s="662" t="s">
        <v>7691</v>
      </c>
      <c r="C500" s="662" t="s">
        <v>6737</v>
      </c>
      <c r="D500" s="662" t="s">
        <v>6950</v>
      </c>
      <c r="E500" s="662" t="s">
        <v>6951</v>
      </c>
      <c r="F500" s="665"/>
      <c r="G500" s="665"/>
      <c r="H500" s="665"/>
      <c r="I500" s="665"/>
      <c r="J500" s="665">
        <v>5</v>
      </c>
      <c r="K500" s="665">
        <v>19210.2</v>
      </c>
      <c r="L500" s="665"/>
      <c r="M500" s="665">
        <v>3842.04</v>
      </c>
      <c r="N500" s="665"/>
      <c r="O500" s="665"/>
      <c r="P500" s="678"/>
      <c r="Q500" s="666"/>
    </row>
    <row r="501" spans="1:17" ht="14.4" customHeight="1" x14ac:dyDescent="0.3">
      <c r="A501" s="661" t="s">
        <v>595</v>
      </c>
      <c r="B501" s="662" t="s">
        <v>7691</v>
      </c>
      <c r="C501" s="662" t="s">
        <v>6737</v>
      </c>
      <c r="D501" s="662" t="s">
        <v>6952</v>
      </c>
      <c r="E501" s="662" t="s">
        <v>3366</v>
      </c>
      <c r="F501" s="665">
        <v>11</v>
      </c>
      <c r="G501" s="665">
        <v>1339.94</v>
      </c>
      <c r="H501" s="665">
        <v>1</v>
      </c>
      <c r="I501" s="665">
        <v>121.81272727272727</v>
      </c>
      <c r="J501" s="665">
        <v>19</v>
      </c>
      <c r="K501" s="665">
        <v>2241.2399999999998</v>
      </c>
      <c r="L501" s="665">
        <v>1.6726420585996387</v>
      </c>
      <c r="M501" s="665">
        <v>117.96</v>
      </c>
      <c r="N501" s="665"/>
      <c r="O501" s="665"/>
      <c r="P501" s="678"/>
      <c r="Q501" s="666"/>
    </row>
    <row r="502" spans="1:17" ht="14.4" customHeight="1" x14ac:dyDescent="0.3">
      <c r="A502" s="661" t="s">
        <v>595</v>
      </c>
      <c r="B502" s="662" t="s">
        <v>7691</v>
      </c>
      <c r="C502" s="662" t="s">
        <v>6737</v>
      </c>
      <c r="D502" s="662" t="s">
        <v>6953</v>
      </c>
      <c r="E502" s="662" t="s">
        <v>3366</v>
      </c>
      <c r="F502" s="665"/>
      <c r="G502" s="665"/>
      <c r="H502" s="665"/>
      <c r="I502" s="665"/>
      <c r="J502" s="665">
        <v>2</v>
      </c>
      <c r="K502" s="665">
        <v>159.18</v>
      </c>
      <c r="L502" s="665"/>
      <c r="M502" s="665">
        <v>79.59</v>
      </c>
      <c r="N502" s="665"/>
      <c r="O502" s="665"/>
      <c r="P502" s="678"/>
      <c r="Q502" s="666"/>
    </row>
    <row r="503" spans="1:17" ht="14.4" customHeight="1" x14ac:dyDescent="0.3">
      <c r="A503" s="661" t="s">
        <v>595</v>
      </c>
      <c r="B503" s="662" t="s">
        <v>7691</v>
      </c>
      <c r="C503" s="662" t="s">
        <v>6737</v>
      </c>
      <c r="D503" s="662" t="s">
        <v>6955</v>
      </c>
      <c r="E503" s="662" t="s">
        <v>6956</v>
      </c>
      <c r="F503" s="665">
        <v>56</v>
      </c>
      <c r="G503" s="665">
        <v>4708.4800000000005</v>
      </c>
      <c r="H503" s="665">
        <v>1</v>
      </c>
      <c r="I503" s="665">
        <v>84.080000000000013</v>
      </c>
      <c r="J503" s="665">
        <v>27</v>
      </c>
      <c r="K503" s="665">
        <v>2270.16</v>
      </c>
      <c r="L503" s="665">
        <v>0.48214285714285704</v>
      </c>
      <c r="M503" s="665">
        <v>84.08</v>
      </c>
      <c r="N503" s="665">
        <v>29</v>
      </c>
      <c r="O503" s="665">
        <v>2336.12</v>
      </c>
      <c r="P503" s="678">
        <v>0.49615162430338444</v>
      </c>
      <c r="Q503" s="666">
        <v>80.55586206896551</v>
      </c>
    </row>
    <row r="504" spans="1:17" ht="14.4" customHeight="1" x14ac:dyDescent="0.3">
      <c r="A504" s="661" t="s">
        <v>595</v>
      </c>
      <c r="B504" s="662" t="s">
        <v>7691</v>
      </c>
      <c r="C504" s="662" t="s">
        <v>6737</v>
      </c>
      <c r="D504" s="662" t="s">
        <v>6957</v>
      </c>
      <c r="E504" s="662"/>
      <c r="F504" s="665">
        <v>27.4</v>
      </c>
      <c r="G504" s="665">
        <v>29573.25</v>
      </c>
      <c r="H504" s="665">
        <v>1</v>
      </c>
      <c r="I504" s="665">
        <v>1079.3156934306569</v>
      </c>
      <c r="J504" s="665">
        <v>20.399999999999999</v>
      </c>
      <c r="K504" s="665">
        <v>22018.05</v>
      </c>
      <c r="L504" s="665">
        <v>0.74452588065227865</v>
      </c>
      <c r="M504" s="665">
        <v>1079.3161764705883</v>
      </c>
      <c r="N504" s="665"/>
      <c r="O504" s="665"/>
      <c r="P504" s="678"/>
      <c r="Q504" s="666"/>
    </row>
    <row r="505" spans="1:17" ht="14.4" customHeight="1" x14ac:dyDescent="0.3">
      <c r="A505" s="661" t="s">
        <v>595</v>
      </c>
      <c r="B505" s="662" t="s">
        <v>7691</v>
      </c>
      <c r="C505" s="662" t="s">
        <v>6737</v>
      </c>
      <c r="D505" s="662" t="s">
        <v>6960</v>
      </c>
      <c r="E505" s="662" t="s">
        <v>1646</v>
      </c>
      <c r="F505" s="665">
        <v>399</v>
      </c>
      <c r="G505" s="665">
        <v>25213.58</v>
      </c>
      <c r="H505" s="665">
        <v>1</v>
      </c>
      <c r="I505" s="665">
        <v>63.191929824561406</v>
      </c>
      <c r="J505" s="665">
        <v>558</v>
      </c>
      <c r="K505" s="665">
        <v>34065.899999999994</v>
      </c>
      <c r="L505" s="665">
        <v>1.3510933393829829</v>
      </c>
      <c r="M505" s="665">
        <v>61.04999999999999</v>
      </c>
      <c r="N505" s="665">
        <v>708</v>
      </c>
      <c r="O505" s="665">
        <v>41347.199999999997</v>
      </c>
      <c r="P505" s="678">
        <v>1.6398781926247679</v>
      </c>
      <c r="Q505" s="666">
        <v>58.4</v>
      </c>
    </row>
    <row r="506" spans="1:17" ht="14.4" customHeight="1" x14ac:dyDescent="0.3">
      <c r="A506" s="661" t="s">
        <v>595</v>
      </c>
      <c r="B506" s="662" t="s">
        <v>7691</v>
      </c>
      <c r="C506" s="662" t="s">
        <v>6737</v>
      </c>
      <c r="D506" s="662" t="s">
        <v>6961</v>
      </c>
      <c r="E506" s="662" t="s">
        <v>1670</v>
      </c>
      <c r="F506" s="665">
        <v>9</v>
      </c>
      <c r="G506" s="665">
        <v>1295.55</v>
      </c>
      <c r="H506" s="665">
        <v>1</v>
      </c>
      <c r="I506" s="665">
        <v>143.94999999999999</v>
      </c>
      <c r="J506" s="665">
        <v>10</v>
      </c>
      <c r="K506" s="665">
        <v>1629.1</v>
      </c>
      <c r="L506" s="665">
        <v>1.2574582223765969</v>
      </c>
      <c r="M506" s="665">
        <v>162.91</v>
      </c>
      <c r="N506" s="665"/>
      <c r="O506" s="665"/>
      <c r="P506" s="678"/>
      <c r="Q506" s="666"/>
    </row>
    <row r="507" spans="1:17" ht="14.4" customHeight="1" x14ac:dyDescent="0.3">
      <c r="A507" s="661" t="s">
        <v>595</v>
      </c>
      <c r="B507" s="662" t="s">
        <v>7691</v>
      </c>
      <c r="C507" s="662" t="s">
        <v>6737</v>
      </c>
      <c r="D507" s="662" t="s">
        <v>6962</v>
      </c>
      <c r="E507" s="662" t="s">
        <v>1650</v>
      </c>
      <c r="F507" s="665">
        <v>20.700000000000003</v>
      </c>
      <c r="G507" s="665">
        <v>16752.129999999997</v>
      </c>
      <c r="H507" s="665">
        <v>1</v>
      </c>
      <c r="I507" s="665">
        <v>809.28164251207704</v>
      </c>
      <c r="J507" s="665">
        <v>15.5</v>
      </c>
      <c r="K507" s="665">
        <v>11217.99</v>
      </c>
      <c r="L507" s="665">
        <v>0.66964559133674351</v>
      </c>
      <c r="M507" s="665">
        <v>723.74129032258065</v>
      </c>
      <c r="N507" s="665">
        <v>15.900000000000002</v>
      </c>
      <c r="O507" s="665">
        <v>11054.33</v>
      </c>
      <c r="P507" s="678">
        <v>0.65987608739903536</v>
      </c>
      <c r="Q507" s="666">
        <v>695.24088050314458</v>
      </c>
    </row>
    <row r="508" spans="1:17" ht="14.4" customHeight="1" x14ac:dyDescent="0.3">
      <c r="A508" s="661" t="s">
        <v>595</v>
      </c>
      <c r="B508" s="662" t="s">
        <v>7691</v>
      </c>
      <c r="C508" s="662" t="s">
        <v>6737</v>
      </c>
      <c r="D508" s="662" t="s">
        <v>6963</v>
      </c>
      <c r="E508" s="662" t="s">
        <v>1687</v>
      </c>
      <c r="F508" s="665">
        <v>21</v>
      </c>
      <c r="G508" s="665">
        <v>25874.940000000002</v>
      </c>
      <c r="H508" s="665">
        <v>1</v>
      </c>
      <c r="I508" s="665">
        <v>1232.1400000000001</v>
      </c>
      <c r="J508" s="665"/>
      <c r="K508" s="665"/>
      <c r="L508" s="665"/>
      <c r="M508" s="665"/>
      <c r="N508" s="665"/>
      <c r="O508" s="665"/>
      <c r="P508" s="678"/>
      <c r="Q508" s="666"/>
    </row>
    <row r="509" spans="1:17" ht="14.4" customHeight="1" x14ac:dyDescent="0.3">
      <c r="A509" s="661" t="s">
        <v>595</v>
      </c>
      <c r="B509" s="662" t="s">
        <v>7691</v>
      </c>
      <c r="C509" s="662" t="s">
        <v>6737</v>
      </c>
      <c r="D509" s="662" t="s">
        <v>6964</v>
      </c>
      <c r="E509" s="662" t="s">
        <v>1625</v>
      </c>
      <c r="F509" s="665">
        <v>0.1</v>
      </c>
      <c r="G509" s="665">
        <v>1359.88</v>
      </c>
      <c r="H509" s="665">
        <v>1</v>
      </c>
      <c r="I509" s="665">
        <v>13598.800000000001</v>
      </c>
      <c r="J509" s="665">
        <v>2.1</v>
      </c>
      <c r="K509" s="665">
        <v>28349.61</v>
      </c>
      <c r="L509" s="665">
        <v>20.847140924199191</v>
      </c>
      <c r="M509" s="665">
        <v>13499.814285714285</v>
      </c>
      <c r="N509" s="665">
        <v>6.8</v>
      </c>
      <c r="O509" s="665">
        <v>82127.95</v>
      </c>
      <c r="P509" s="678">
        <v>60.39352737006206</v>
      </c>
      <c r="Q509" s="666">
        <v>12077.639705882353</v>
      </c>
    </row>
    <row r="510" spans="1:17" ht="14.4" customHeight="1" x14ac:dyDescent="0.3">
      <c r="A510" s="661" t="s">
        <v>595</v>
      </c>
      <c r="B510" s="662" t="s">
        <v>7691</v>
      </c>
      <c r="C510" s="662" t="s">
        <v>6737</v>
      </c>
      <c r="D510" s="662" t="s">
        <v>6965</v>
      </c>
      <c r="E510" s="662" t="s">
        <v>1727</v>
      </c>
      <c r="F510" s="665"/>
      <c r="G510" s="665"/>
      <c r="H510" s="665"/>
      <c r="I510" s="665"/>
      <c r="J510" s="665">
        <v>28</v>
      </c>
      <c r="K510" s="665">
        <v>98067.48</v>
      </c>
      <c r="L510" s="665"/>
      <c r="M510" s="665">
        <v>3502.41</v>
      </c>
      <c r="N510" s="665">
        <v>22</v>
      </c>
      <c r="O510" s="665">
        <v>73702.86</v>
      </c>
      <c r="P510" s="678"/>
      <c r="Q510" s="666">
        <v>3350.13</v>
      </c>
    </row>
    <row r="511" spans="1:17" ht="14.4" customHeight="1" x14ac:dyDescent="0.3">
      <c r="A511" s="661" t="s">
        <v>595</v>
      </c>
      <c r="B511" s="662" t="s">
        <v>7691</v>
      </c>
      <c r="C511" s="662" t="s">
        <v>6737</v>
      </c>
      <c r="D511" s="662" t="s">
        <v>6966</v>
      </c>
      <c r="E511" s="662"/>
      <c r="F511" s="665">
        <v>3.9</v>
      </c>
      <c r="G511" s="665">
        <v>1721.71</v>
      </c>
      <c r="H511" s="665">
        <v>1</v>
      </c>
      <c r="I511" s="665">
        <v>441.46410256410257</v>
      </c>
      <c r="J511" s="665"/>
      <c r="K511" s="665"/>
      <c r="L511" s="665"/>
      <c r="M511" s="665"/>
      <c r="N511" s="665"/>
      <c r="O511" s="665"/>
      <c r="P511" s="678"/>
      <c r="Q511" s="666"/>
    </row>
    <row r="512" spans="1:17" ht="14.4" customHeight="1" x14ac:dyDescent="0.3">
      <c r="A512" s="661" t="s">
        <v>595</v>
      </c>
      <c r="B512" s="662" t="s">
        <v>7691</v>
      </c>
      <c r="C512" s="662" t="s">
        <v>6737</v>
      </c>
      <c r="D512" s="662" t="s">
        <v>6967</v>
      </c>
      <c r="E512" s="662" t="s">
        <v>6968</v>
      </c>
      <c r="F512" s="665">
        <v>26</v>
      </c>
      <c r="G512" s="665">
        <v>1508.26</v>
      </c>
      <c r="H512" s="665">
        <v>1</v>
      </c>
      <c r="I512" s="665">
        <v>58.01</v>
      </c>
      <c r="J512" s="665">
        <v>100</v>
      </c>
      <c r="K512" s="665">
        <v>4036</v>
      </c>
      <c r="L512" s="665">
        <v>2.6759312054950737</v>
      </c>
      <c r="M512" s="665">
        <v>40.36</v>
      </c>
      <c r="N512" s="665">
        <v>2</v>
      </c>
      <c r="O512" s="665">
        <v>77.22</v>
      </c>
      <c r="P512" s="678">
        <v>5.1198069298396827E-2</v>
      </c>
      <c r="Q512" s="666">
        <v>38.61</v>
      </c>
    </row>
    <row r="513" spans="1:17" ht="14.4" customHeight="1" x14ac:dyDescent="0.3">
      <c r="A513" s="661" t="s">
        <v>595</v>
      </c>
      <c r="B513" s="662" t="s">
        <v>7691</v>
      </c>
      <c r="C513" s="662" t="s">
        <v>6737</v>
      </c>
      <c r="D513" s="662" t="s">
        <v>6970</v>
      </c>
      <c r="E513" s="662" t="s">
        <v>1654</v>
      </c>
      <c r="F513" s="665">
        <v>34.599999999999994</v>
      </c>
      <c r="G513" s="665">
        <v>13984.62</v>
      </c>
      <c r="H513" s="665">
        <v>1</v>
      </c>
      <c r="I513" s="665">
        <v>404.17976878612728</v>
      </c>
      <c r="J513" s="665">
        <v>32.1</v>
      </c>
      <c r="K513" s="665">
        <v>12974.82</v>
      </c>
      <c r="L513" s="665">
        <v>0.9277921030389098</v>
      </c>
      <c r="M513" s="665">
        <v>404.2</v>
      </c>
      <c r="N513" s="665">
        <v>27.4</v>
      </c>
      <c r="O513" s="665">
        <v>10592.889999999998</v>
      </c>
      <c r="P513" s="678">
        <v>0.75746713174902125</v>
      </c>
      <c r="Q513" s="666">
        <v>386.60182481751821</v>
      </c>
    </row>
    <row r="514" spans="1:17" ht="14.4" customHeight="1" x14ac:dyDescent="0.3">
      <c r="A514" s="661" t="s">
        <v>595</v>
      </c>
      <c r="B514" s="662" t="s">
        <v>7691</v>
      </c>
      <c r="C514" s="662" t="s">
        <v>6737</v>
      </c>
      <c r="D514" s="662" t="s">
        <v>6971</v>
      </c>
      <c r="E514" s="662" t="s">
        <v>6972</v>
      </c>
      <c r="F514" s="665">
        <v>48</v>
      </c>
      <c r="G514" s="665">
        <v>2784.48</v>
      </c>
      <c r="H514" s="665">
        <v>1</v>
      </c>
      <c r="I514" s="665">
        <v>58.01</v>
      </c>
      <c r="J514" s="665">
        <v>16</v>
      </c>
      <c r="K514" s="665">
        <v>645.76</v>
      </c>
      <c r="L514" s="665">
        <v>0.23191403780957306</v>
      </c>
      <c r="M514" s="665">
        <v>40.36</v>
      </c>
      <c r="N514" s="665">
        <v>74</v>
      </c>
      <c r="O514" s="665">
        <v>2857.14</v>
      </c>
      <c r="P514" s="678">
        <v>1.0260946388553698</v>
      </c>
      <c r="Q514" s="666">
        <v>38.61</v>
      </c>
    </row>
    <row r="515" spans="1:17" ht="14.4" customHeight="1" x14ac:dyDescent="0.3">
      <c r="A515" s="661" t="s">
        <v>595</v>
      </c>
      <c r="B515" s="662" t="s">
        <v>7691</v>
      </c>
      <c r="C515" s="662" t="s">
        <v>6737</v>
      </c>
      <c r="D515" s="662" t="s">
        <v>2493</v>
      </c>
      <c r="E515" s="662" t="s">
        <v>6973</v>
      </c>
      <c r="F515" s="665"/>
      <c r="G515" s="665"/>
      <c r="H515" s="665"/>
      <c r="I515" s="665"/>
      <c r="J515" s="665">
        <v>2</v>
      </c>
      <c r="K515" s="665">
        <v>17217.8</v>
      </c>
      <c r="L515" s="665"/>
      <c r="M515" s="665">
        <v>8608.9</v>
      </c>
      <c r="N515" s="665">
        <v>2</v>
      </c>
      <c r="O515" s="665">
        <v>16470.3</v>
      </c>
      <c r="P515" s="678"/>
      <c r="Q515" s="666">
        <v>8235.15</v>
      </c>
    </row>
    <row r="516" spans="1:17" ht="14.4" customHeight="1" x14ac:dyDescent="0.3">
      <c r="A516" s="661" t="s">
        <v>595</v>
      </c>
      <c r="B516" s="662" t="s">
        <v>7691</v>
      </c>
      <c r="C516" s="662" t="s">
        <v>6737</v>
      </c>
      <c r="D516" s="662" t="s">
        <v>7692</v>
      </c>
      <c r="E516" s="662" t="s">
        <v>7693</v>
      </c>
      <c r="F516" s="665"/>
      <c r="G516" s="665"/>
      <c r="H516" s="665"/>
      <c r="I516" s="665"/>
      <c r="J516" s="665">
        <v>4</v>
      </c>
      <c r="K516" s="665">
        <v>190</v>
      </c>
      <c r="L516" s="665"/>
      <c r="M516" s="665">
        <v>47.5</v>
      </c>
      <c r="N516" s="665"/>
      <c r="O516" s="665"/>
      <c r="P516" s="678"/>
      <c r="Q516" s="666"/>
    </row>
    <row r="517" spans="1:17" ht="14.4" customHeight="1" x14ac:dyDescent="0.3">
      <c r="A517" s="661" t="s">
        <v>595</v>
      </c>
      <c r="B517" s="662" t="s">
        <v>7691</v>
      </c>
      <c r="C517" s="662" t="s">
        <v>6737</v>
      </c>
      <c r="D517" s="662" t="s">
        <v>6974</v>
      </c>
      <c r="E517" s="662" t="s">
        <v>3393</v>
      </c>
      <c r="F517" s="665">
        <v>165</v>
      </c>
      <c r="G517" s="665">
        <v>7837.5</v>
      </c>
      <c r="H517" s="665">
        <v>1</v>
      </c>
      <c r="I517" s="665">
        <v>47.5</v>
      </c>
      <c r="J517" s="665">
        <v>120</v>
      </c>
      <c r="K517" s="665">
        <v>5700</v>
      </c>
      <c r="L517" s="665">
        <v>0.72727272727272729</v>
      </c>
      <c r="M517" s="665">
        <v>47.5</v>
      </c>
      <c r="N517" s="665">
        <v>195</v>
      </c>
      <c r="O517" s="665">
        <v>8593.32</v>
      </c>
      <c r="P517" s="678">
        <v>1.0964363636363637</v>
      </c>
      <c r="Q517" s="666">
        <v>44.068307692307691</v>
      </c>
    </row>
    <row r="518" spans="1:17" ht="14.4" customHeight="1" x14ac:dyDescent="0.3">
      <c r="A518" s="661" t="s">
        <v>595</v>
      </c>
      <c r="B518" s="662" t="s">
        <v>7691</v>
      </c>
      <c r="C518" s="662" t="s">
        <v>6737</v>
      </c>
      <c r="D518" s="662" t="s">
        <v>6975</v>
      </c>
      <c r="E518" s="662" t="s">
        <v>1674</v>
      </c>
      <c r="F518" s="665">
        <v>44</v>
      </c>
      <c r="G518" s="665">
        <v>5104</v>
      </c>
      <c r="H518" s="665">
        <v>1</v>
      </c>
      <c r="I518" s="665">
        <v>116</v>
      </c>
      <c r="J518" s="665">
        <v>18</v>
      </c>
      <c r="K518" s="665">
        <v>1453.14</v>
      </c>
      <c r="L518" s="665">
        <v>0.28470611285266462</v>
      </c>
      <c r="M518" s="665">
        <v>80.73</v>
      </c>
      <c r="N518" s="665">
        <v>15</v>
      </c>
      <c r="O518" s="665">
        <v>1158.3000000000002</v>
      </c>
      <c r="P518" s="678">
        <v>0.22693965517241382</v>
      </c>
      <c r="Q518" s="666">
        <v>77.220000000000013</v>
      </c>
    </row>
    <row r="519" spans="1:17" ht="14.4" customHeight="1" x14ac:dyDescent="0.3">
      <c r="A519" s="661" t="s">
        <v>595</v>
      </c>
      <c r="B519" s="662" t="s">
        <v>7691</v>
      </c>
      <c r="C519" s="662" t="s">
        <v>6737</v>
      </c>
      <c r="D519" s="662" t="s">
        <v>6976</v>
      </c>
      <c r="E519" s="662" t="s">
        <v>3346</v>
      </c>
      <c r="F519" s="665"/>
      <c r="G519" s="665"/>
      <c r="H519" s="665"/>
      <c r="I519" s="665"/>
      <c r="J519" s="665">
        <v>0.2</v>
      </c>
      <c r="K519" s="665">
        <v>56.49</v>
      </c>
      <c r="L519" s="665"/>
      <c r="M519" s="665">
        <v>282.45</v>
      </c>
      <c r="N519" s="665"/>
      <c r="O519" s="665"/>
      <c r="P519" s="678"/>
      <c r="Q519" s="666"/>
    </row>
    <row r="520" spans="1:17" ht="14.4" customHeight="1" x14ac:dyDescent="0.3">
      <c r="A520" s="661" t="s">
        <v>595</v>
      </c>
      <c r="B520" s="662" t="s">
        <v>7691</v>
      </c>
      <c r="C520" s="662" t="s">
        <v>6737</v>
      </c>
      <c r="D520" s="662" t="s">
        <v>6977</v>
      </c>
      <c r="E520" s="662" t="s">
        <v>3352</v>
      </c>
      <c r="F520" s="665">
        <v>169.6</v>
      </c>
      <c r="G520" s="665">
        <v>64402.96</v>
      </c>
      <c r="H520" s="665">
        <v>1</v>
      </c>
      <c r="I520" s="665">
        <v>379.73443396226418</v>
      </c>
      <c r="J520" s="665">
        <v>199</v>
      </c>
      <c r="K520" s="665">
        <v>75570.31</v>
      </c>
      <c r="L520" s="665">
        <v>1.1733980860507032</v>
      </c>
      <c r="M520" s="665">
        <v>379.7503015075377</v>
      </c>
      <c r="N520" s="665">
        <v>190.39999999999998</v>
      </c>
      <c r="O520" s="665">
        <v>69162.8</v>
      </c>
      <c r="P520" s="678">
        <v>1.0739071620310621</v>
      </c>
      <c r="Q520" s="666">
        <v>363.25000000000006</v>
      </c>
    </row>
    <row r="521" spans="1:17" ht="14.4" customHeight="1" x14ac:dyDescent="0.3">
      <c r="A521" s="661" t="s">
        <v>595</v>
      </c>
      <c r="B521" s="662" t="s">
        <v>7691</v>
      </c>
      <c r="C521" s="662" t="s">
        <v>6737</v>
      </c>
      <c r="D521" s="662" t="s">
        <v>6980</v>
      </c>
      <c r="E521" s="662" t="s">
        <v>6981</v>
      </c>
      <c r="F521" s="665">
        <v>35</v>
      </c>
      <c r="G521" s="665">
        <v>2604.89</v>
      </c>
      <c r="H521" s="665">
        <v>1</v>
      </c>
      <c r="I521" s="665">
        <v>74.425428571428569</v>
      </c>
      <c r="J521" s="665">
        <v>12</v>
      </c>
      <c r="K521" s="665">
        <v>824.88</v>
      </c>
      <c r="L521" s="665">
        <v>0.31666596286215543</v>
      </c>
      <c r="M521" s="665">
        <v>68.739999999999995</v>
      </c>
      <c r="N521" s="665"/>
      <c r="O521" s="665"/>
      <c r="P521" s="678"/>
      <c r="Q521" s="666"/>
    </row>
    <row r="522" spans="1:17" ht="14.4" customHeight="1" x14ac:dyDescent="0.3">
      <c r="A522" s="661" t="s">
        <v>595</v>
      </c>
      <c r="B522" s="662" t="s">
        <v>7691</v>
      </c>
      <c r="C522" s="662" t="s">
        <v>6737</v>
      </c>
      <c r="D522" s="662" t="s">
        <v>6982</v>
      </c>
      <c r="E522" s="662" t="s">
        <v>5508</v>
      </c>
      <c r="F522" s="665">
        <v>23</v>
      </c>
      <c r="G522" s="665">
        <v>2246.13</v>
      </c>
      <c r="H522" s="665">
        <v>1</v>
      </c>
      <c r="I522" s="665">
        <v>97.657826086956533</v>
      </c>
      <c r="J522" s="665">
        <v>7</v>
      </c>
      <c r="K522" s="665">
        <v>962.22</v>
      </c>
      <c r="L522" s="665">
        <v>0.42839016441612909</v>
      </c>
      <c r="M522" s="665">
        <v>137.46</v>
      </c>
      <c r="N522" s="665">
        <v>11</v>
      </c>
      <c r="O522" s="665">
        <v>1188.78</v>
      </c>
      <c r="P522" s="678">
        <v>0.52925698868720861</v>
      </c>
      <c r="Q522" s="666">
        <v>108.07090909090908</v>
      </c>
    </row>
    <row r="523" spans="1:17" ht="14.4" customHeight="1" x14ac:dyDescent="0.3">
      <c r="A523" s="661" t="s">
        <v>595</v>
      </c>
      <c r="B523" s="662" t="s">
        <v>7691</v>
      </c>
      <c r="C523" s="662" t="s">
        <v>6737</v>
      </c>
      <c r="D523" s="662" t="s">
        <v>6983</v>
      </c>
      <c r="E523" s="662" t="s">
        <v>6984</v>
      </c>
      <c r="F523" s="665">
        <v>24</v>
      </c>
      <c r="G523" s="665">
        <v>982.8</v>
      </c>
      <c r="H523" s="665">
        <v>1</v>
      </c>
      <c r="I523" s="665">
        <v>40.949999999999996</v>
      </c>
      <c r="J523" s="665"/>
      <c r="K523" s="665"/>
      <c r="L523" s="665"/>
      <c r="M523" s="665"/>
      <c r="N523" s="665"/>
      <c r="O523" s="665"/>
      <c r="P523" s="678"/>
      <c r="Q523" s="666"/>
    </row>
    <row r="524" spans="1:17" ht="14.4" customHeight="1" x14ac:dyDescent="0.3">
      <c r="A524" s="661" t="s">
        <v>595</v>
      </c>
      <c r="B524" s="662" t="s">
        <v>7691</v>
      </c>
      <c r="C524" s="662" t="s">
        <v>6737</v>
      </c>
      <c r="D524" s="662" t="s">
        <v>6987</v>
      </c>
      <c r="E524" s="662" t="s">
        <v>6988</v>
      </c>
      <c r="F524" s="665"/>
      <c r="G524" s="665"/>
      <c r="H524" s="665"/>
      <c r="I524" s="665"/>
      <c r="J524" s="665">
        <v>17</v>
      </c>
      <c r="K524" s="665">
        <v>1168.58</v>
      </c>
      <c r="L524" s="665"/>
      <c r="M524" s="665">
        <v>68.739999999999995</v>
      </c>
      <c r="N524" s="665">
        <v>4</v>
      </c>
      <c r="O524" s="665">
        <v>263</v>
      </c>
      <c r="P524" s="678"/>
      <c r="Q524" s="666">
        <v>65.75</v>
      </c>
    </row>
    <row r="525" spans="1:17" ht="14.4" customHeight="1" x14ac:dyDescent="0.3">
      <c r="A525" s="661" t="s">
        <v>595</v>
      </c>
      <c r="B525" s="662" t="s">
        <v>7691</v>
      </c>
      <c r="C525" s="662" t="s">
        <v>6737</v>
      </c>
      <c r="D525" s="662" t="s">
        <v>6989</v>
      </c>
      <c r="E525" s="662" t="s">
        <v>3473</v>
      </c>
      <c r="F525" s="665">
        <v>10.799999999999999</v>
      </c>
      <c r="G525" s="665">
        <v>42399.72</v>
      </c>
      <c r="H525" s="665">
        <v>1</v>
      </c>
      <c r="I525" s="665">
        <v>3925.9000000000005</v>
      </c>
      <c r="J525" s="665">
        <v>19.5</v>
      </c>
      <c r="K525" s="665">
        <v>76555.159999999989</v>
      </c>
      <c r="L525" s="665">
        <v>1.8055581499123103</v>
      </c>
      <c r="M525" s="665">
        <v>3925.9056410256403</v>
      </c>
      <c r="N525" s="665">
        <v>23.200000000000003</v>
      </c>
      <c r="O525" s="665">
        <v>86825.93</v>
      </c>
      <c r="P525" s="678">
        <v>2.047794891098337</v>
      </c>
      <c r="Q525" s="666">
        <v>3742.4969827586201</v>
      </c>
    </row>
    <row r="526" spans="1:17" ht="14.4" customHeight="1" x14ac:dyDescent="0.3">
      <c r="A526" s="661" t="s">
        <v>595</v>
      </c>
      <c r="B526" s="662" t="s">
        <v>7691</v>
      </c>
      <c r="C526" s="662" t="s">
        <v>6737</v>
      </c>
      <c r="D526" s="662" t="s">
        <v>6990</v>
      </c>
      <c r="E526" s="662" t="s">
        <v>6991</v>
      </c>
      <c r="F526" s="665"/>
      <c r="G526" s="665"/>
      <c r="H526" s="665"/>
      <c r="I526" s="665"/>
      <c r="J526" s="665">
        <v>1</v>
      </c>
      <c r="K526" s="665">
        <v>4445.99</v>
      </c>
      <c r="L526" s="665"/>
      <c r="M526" s="665">
        <v>4445.99</v>
      </c>
      <c r="N526" s="665"/>
      <c r="O526" s="665"/>
      <c r="P526" s="678"/>
      <c r="Q526" s="666"/>
    </row>
    <row r="527" spans="1:17" ht="14.4" customHeight="1" x14ac:dyDescent="0.3">
      <c r="A527" s="661" t="s">
        <v>595</v>
      </c>
      <c r="B527" s="662" t="s">
        <v>7691</v>
      </c>
      <c r="C527" s="662" t="s">
        <v>6737</v>
      </c>
      <c r="D527" s="662" t="s">
        <v>6992</v>
      </c>
      <c r="E527" s="662" t="s">
        <v>6993</v>
      </c>
      <c r="F527" s="665"/>
      <c r="G527" s="665"/>
      <c r="H527" s="665"/>
      <c r="I527" s="665"/>
      <c r="J527" s="665">
        <v>1</v>
      </c>
      <c r="K527" s="665">
        <v>8855</v>
      </c>
      <c r="L527" s="665"/>
      <c r="M527" s="665">
        <v>8855</v>
      </c>
      <c r="N527" s="665"/>
      <c r="O527" s="665"/>
      <c r="P527" s="678"/>
      <c r="Q527" s="666"/>
    </row>
    <row r="528" spans="1:17" ht="14.4" customHeight="1" x14ac:dyDescent="0.3">
      <c r="A528" s="661" t="s">
        <v>595</v>
      </c>
      <c r="B528" s="662" t="s">
        <v>7691</v>
      </c>
      <c r="C528" s="662" t="s">
        <v>6737</v>
      </c>
      <c r="D528" s="662" t="s">
        <v>7694</v>
      </c>
      <c r="E528" s="662" t="s">
        <v>7695</v>
      </c>
      <c r="F528" s="665"/>
      <c r="G528" s="665"/>
      <c r="H528" s="665"/>
      <c r="I528" s="665"/>
      <c r="J528" s="665"/>
      <c r="K528" s="665"/>
      <c r="L528" s="665"/>
      <c r="M528" s="665"/>
      <c r="N528" s="665">
        <v>2</v>
      </c>
      <c r="O528" s="665">
        <v>12397.04</v>
      </c>
      <c r="P528" s="678"/>
      <c r="Q528" s="666">
        <v>6198.52</v>
      </c>
    </row>
    <row r="529" spans="1:17" ht="14.4" customHeight="1" x14ac:dyDescent="0.3">
      <c r="A529" s="661" t="s">
        <v>595</v>
      </c>
      <c r="B529" s="662" t="s">
        <v>7691</v>
      </c>
      <c r="C529" s="662" t="s">
        <v>6737</v>
      </c>
      <c r="D529" s="662" t="s">
        <v>6996</v>
      </c>
      <c r="E529" s="662" t="s">
        <v>3092</v>
      </c>
      <c r="F529" s="665">
        <v>43</v>
      </c>
      <c r="G529" s="665">
        <v>9853.880000000001</v>
      </c>
      <c r="H529" s="665">
        <v>1</v>
      </c>
      <c r="I529" s="665">
        <v>229.16000000000003</v>
      </c>
      <c r="J529" s="665">
        <v>29</v>
      </c>
      <c r="K529" s="665">
        <v>6645.6399999999994</v>
      </c>
      <c r="L529" s="665">
        <v>0.67441860465116266</v>
      </c>
      <c r="M529" s="665">
        <v>229.15999999999997</v>
      </c>
      <c r="N529" s="665">
        <v>91</v>
      </c>
      <c r="O529" s="665">
        <v>19997</v>
      </c>
      <c r="P529" s="678">
        <v>2.029352904642638</v>
      </c>
      <c r="Q529" s="666">
        <v>219.74725274725276</v>
      </c>
    </row>
    <row r="530" spans="1:17" ht="14.4" customHeight="1" x14ac:dyDescent="0.3">
      <c r="A530" s="661" t="s">
        <v>595</v>
      </c>
      <c r="B530" s="662" t="s">
        <v>7691</v>
      </c>
      <c r="C530" s="662" t="s">
        <v>6737</v>
      </c>
      <c r="D530" s="662" t="s">
        <v>6997</v>
      </c>
      <c r="E530" s="662" t="s">
        <v>3378</v>
      </c>
      <c r="F530" s="665">
        <v>7.6</v>
      </c>
      <c r="G530" s="665">
        <v>1648.25</v>
      </c>
      <c r="H530" s="665">
        <v>1</v>
      </c>
      <c r="I530" s="665">
        <v>216.875</v>
      </c>
      <c r="J530" s="665">
        <v>10.8</v>
      </c>
      <c r="K530" s="665">
        <v>2343.6</v>
      </c>
      <c r="L530" s="665">
        <v>1.421871682087062</v>
      </c>
      <c r="M530" s="665">
        <v>216.99999999999997</v>
      </c>
      <c r="N530" s="665">
        <v>4.1999999999999993</v>
      </c>
      <c r="O530" s="665">
        <v>871.68999999999994</v>
      </c>
      <c r="P530" s="678">
        <v>0.52885787956924002</v>
      </c>
      <c r="Q530" s="666">
        <v>207.54523809523812</v>
      </c>
    </row>
    <row r="531" spans="1:17" ht="14.4" customHeight="1" x14ac:dyDescent="0.3">
      <c r="A531" s="661" t="s">
        <v>595</v>
      </c>
      <c r="B531" s="662" t="s">
        <v>7691</v>
      </c>
      <c r="C531" s="662" t="s">
        <v>6737</v>
      </c>
      <c r="D531" s="662" t="s">
        <v>7696</v>
      </c>
      <c r="E531" s="662" t="s">
        <v>7697</v>
      </c>
      <c r="F531" s="665"/>
      <c r="G531" s="665"/>
      <c r="H531" s="665"/>
      <c r="I531" s="665"/>
      <c r="J531" s="665"/>
      <c r="K531" s="665"/>
      <c r="L531" s="665"/>
      <c r="M531" s="665"/>
      <c r="N531" s="665">
        <v>1</v>
      </c>
      <c r="O531" s="665">
        <v>96.52</v>
      </c>
      <c r="P531" s="678"/>
      <c r="Q531" s="666">
        <v>96.52</v>
      </c>
    </row>
    <row r="532" spans="1:17" ht="14.4" customHeight="1" x14ac:dyDescent="0.3">
      <c r="A532" s="661" t="s">
        <v>595</v>
      </c>
      <c r="B532" s="662" t="s">
        <v>7691</v>
      </c>
      <c r="C532" s="662" t="s">
        <v>6737</v>
      </c>
      <c r="D532" s="662" t="s">
        <v>7698</v>
      </c>
      <c r="E532" s="662" t="s">
        <v>7699</v>
      </c>
      <c r="F532" s="665"/>
      <c r="G532" s="665"/>
      <c r="H532" s="665"/>
      <c r="I532" s="665"/>
      <c r="J532" s="665"/>
      <c r="K532" s="665"/>
      <c r="L532" s="665"/>
      <c r="M532" s="665"/>
      <c r="N532" s="665">
        <v>0.3</v>
      </c>
      <c r="O532" s="665">
        <v>13.91</v>
      </c>
      <c r="P532" s="678"/>
      <c r="Q532" s="666">
        <v>46.366666666666667</v>
      </c>
    </row>
    <row r="533" spans="1:17" ht="14.4" customHeight="1" x14ac:dyDescent="0.3">
      <c r="A533" s="661" t="s">
        <v>595</v>
      </c>
      <c r="B533" s="662" t="s">
        <v>7691</v>
      </c>
      <c r="C533" s="662" t="s">
        <v>6737</v>
      </c>
      <c r="D533" s="662" t="s">
        <v>6999</v>
      </c>
      <c r="E533" s="662" t="s">
        <v>1638</v>
      </c>
      <c r="F533" s="665">
        <v>32.799999999999997</v>
      </c>
      <c r="G533" s="665">
        <v>3178.14</v>
      </c>
      <c r="H533" s="665">
        <v>1</v>
      </c>
      <c r="I533" s="665">
        <v>96.894512195121962</v>
      </c>
      <c r="J533" s="665">
        <v>67.2</v>
      </c>
      <c r="K533" s="665">
        <v>6516.13</v>
      </c>
      <c r="L533" s="665">
        <v>2.0502967144304534</v>
      </c>
      <c r="M533" s="665">
        <v>96.966220238095232</v>
      </c>
      <c r="N533" s="665">
        <v>68.100000000000009</v>
      </c>
      <c r="O533" s="665">
        <v>6315.1299999999992</v>
      </c>
      <c r="P533" s="678">
        <v>1.987052175171641</v>
      </c>
      <c r="Q533" s="666">
        <v>92.733186490455196</v>
      </c>
    </row>
    <row r="534" spans="1:17" ht="14.4" customHeight="1" x14ac:dyDescent="0.3">
      <c r="A534" s="661" t="s">
        <v>595</v>
      </c>
      <c r="B534" s="662" t="s">
        <v>7691</v>
      </c>
      <c r="C534" s="662" t="s">
        <v>6737</v>
      </c>
      <c r="D534" s="662" t="s">
        <v>7000</v>
      </c>
      <c r="E534" s="662" t="s">
        <v>3390</v>
      </c>
      <c r="F534" s="665">
        <v>156</v>
      </c>
      <c r="G534" s="665">
        <v>9921.380000000001</v>
      </c>
      <c r="H534" s="665">
        <v>1</v>
      </c>
      <c r="I534" s="665">
        <v>63.598589743589748</v>
      </c>
      <c r="J534" s="665">
        <v>154</v>
      </c>
      <c r="K534" s="665">
        <v>9856</v>
      </c>
      <c r="L534" s="665">
        <v>0.99341019092102101</v>
      </c>
      <c r="M534" s="665">
        <v>64</v>
      </c>
      <c r="N534" s="665">
        <v>195</v>
      </c>
      <c r="O534" s="665">
        <v>12966.839999999998</v>
      </c>
      <c r="P534" s="678">
        <v>1.3069593141276714</v>
      </c>
      <c r="Q534" s="666">
        <v>66.496615384615382</v>
      </c>
    </row>
    <row r="535" spans="1:17" ht="14.4" customHeight="1" x14ac:dyDescent="0.3">
      <c r="A535" s="661" t="s">
        <v>595</v>
      </c>
      <c r="B535" s="662" t="s">
        <v>7691</v>
      </c>
      <c r="C535" s="662" t="s">
        <v>6737</v>
      </c>
      <c r="D535" s="662" t="s">
        <v>7001</v>
      </c>
      <c r="E535" s="662" t="s">
        <v>7002</v>
      </c>
      <c r="F535" s="665">
        <v>27.1</v>
      </c>
      <c r="G535" s="665">
        <v>35238.31</v>
      </c>
      <c r="H535" s="665">
        <v>1</v>
      </c>
      <c r="I535" s="665">
        <v>1300.3066420664204</v>
      </c>
      <c r="J535" s="665">
        <v>56.599999999999994</v>
      </c>
      <c r="K535" s="665">
        <v>73241.17</v>
      </c>
      <c r="L535" s="665">
        <v>2.0784529678069124</v>
      </c>
      <c r="M535" s="665">
        <v>1294.0136042402828</v>
      </c>
      <c r="N535" s="665">
        <v>5.4</v>
      </c>
      <c r="O535" s="665">
        <v>6926.05</v>
      </c>
      <c r="P535" s="678">
        <v>0.19654886968188884</v>
      </c>
      <c r="Q535" s="666">
        <v>1282.6018518518517</v>
      </c>
    </row>
    <row r="536" spans="1:17" ht="14.4" customHeight="1" x14ac:dyDescent="0.3">
      <c r="A536" s="661" t="s">
        <v>595</v>
      </c>
      <c r="B536" s="662" t="s">
        <v>7691</v>
      </c>
      <c r="C536" s="662" t="s">
        <v>6737</v>
      </c>
      <c r="D536" s="662" t="s">
        <v>7004</v>
      </c>
      <c r="E536" s="662" t="s">
        <v>7005</v>
      </c>
      <c r="F536" s="665"/>
      <c r="G536" s="665"/>
      <c r="H536" s="665"/>
      <c r="I536" s="665"/>
      <c r="J536" s="665"/>
      <c r="K536" s="665"/>
      <c r="L536" s="665"/>
      <c r="M536" s="665"/>
      <c r="N536" s="665">
        <v>1.6</v>
      </c>
      <c r="O536" s="665">
        <v>959.68</v>
      </c>
      <c r="P536" s="678"/>
      <c r="Q536" s="666">
        <v>599.79999999999995</v>
      </c>
    </row>
    <row r="537" spans="1:17" ht="14.4" customHeight="1" x14ac:dyDescent="0.3">
      <c r="A537" s="661" t="s">
        <v>595</v>
      </c>
      <c r="B537" s="662" t="s">
        <v>7691</v>
      </c>
      <c r="C537" s="662" t="s">
        <v>6737</v>
      </c>
      <c r="D537" s="662" t="s">
        <v>7006</v>
      </c>
      <c r="E537" s="662" t="s">
        <v>3359</v>
      </c>
      <c r="F537" s="665"/>
      <c r="G537" s="665"/>
      <c r="H537" s="665"/>
      <c r="I537" s="665"/>
      <c r="J537" s="665">
        <v>0.5</v>
      </c>
      <c r="K537" s="665">
        <v>403.4</v>
      </c>
      <c r="L537" s="665"/>
      <c r="M537" s="665">
        <v>806.8</v>
      </c>
      <c r="N537" s="665">
        <v>1.3</v>
      </c>
      <c r="O537" s="665">
        <v>1057.8599999999999</v>
      </c>
      <c r="P537" s="678"/>
      <c r="Q537" s="666">
        <v>813.73846153846148</v>
      </c>
    </row>
    <row r="538" spans="1:17" ht="14.4" customHeight="1" x14ac:dyDescent="0.3">
      <c r="A538" s="661" t="s">
        <v>595</v>
      </c>
      <c r="B538" s="662" t="s">
        <v>7691</v>
      </c>
      <c r="C538" s="662" t="s">
        <v>6737</v>
      </c>
      <c r="D538" s="662" t="s">
        <v>7007</v>
      </c>
      <c r="E538" s="662" t="s">
        <v>1708</v>
      </c>
      <c r="F538" s="665">
        <v>12</v>
      </c>
      <c r="G538" s="665">
        <v>3291.24</v>
      </c>
      <c r="H538" s="665">
        <v>1</v>
      </c>
      <c r="I538" s="665">
        <v>274.27</v>
      </c>
      <c r="J538" s="665">
        <v>27</v>
      </c>
      <c r="K538" s="665">
        <v>2610.63</v>
      </c>
      <c r="L538" s="665">
        <v>0.79320560032085186</v>
      </c>
      <c r="M538" s="665">
        <v>96.69</v>
      </c>
      <c r="N538" s="665">
        <v>10</v>
      </c>
      <c r="O538" s="665">
        <v>924.90000000000009</v>
      </c>
      <c r="P538" s="678">
        <v>0.28101870419659464</v>
      </c>
      <c r="Q538" s="666">
        <v>92.490000000000009</v>
      </c>
    </row>
    <row r="539" spans="1:17" ht="14.4" customHeight="1" x14ac:dyDescent="0.3">
      <c r="A539" s="661" t="s">
        <v>595</v>
      </c>
      <c r="B539" s="662" t="s">
        <v>7691</v>
      </c>
      <c r="C539" s="662" t="s">
        <v>6737</v>
      </c>
      <c r="D539" s="662" t="s">
        <v>2495</v>
      </c>
      <c r="E539" s="662" t="s">
        <v>2496</v>
      </c>
      <c r="F539" s="665"/>
      <c r="G539" s="665"/>
      <c r="H539" s="665"/>
      <c r="I539" s="665"/>
      <c r="J539" s="665"/>
      <c r="K539" s="665"/>
      <c r="L539" s="665"/>
      <c r="M539" s="665"/>
      <c r="N539" s="665">
        <v>36</v>
      </c>
      <c r="O539" s="665">
        <v>46344.24</v>
      </c>
      <c r="P539" s="678"/>
      <c r="Q539" s="666">
        <v>1287.3399999999999</v>
      </c>
    </row>
    <row r="540" spans="1:17" ht="14.4" customHeight="1" x14ac:dyDescent="0.3">
      <c r="A540" s="661" t="s">
        <v>595</v>
      </c>
      <c r="B540" s="662" t="s">
        <v>7691</v>
      </c>
      <c r="C540" s="662" t="s">
        <v>6737</v>
      </c>
      <c r="D540" s="662" t="s">
        <v>7008</v>
      </c>
      <c r="E540" s="662" t="s">
        <v>1699</v>
      </c>
      <c r="F540" s="665"/>
      <c r="G540" s="665"/>
      <c r="H540" s="665"/>
      <c r="I540" s="665"/>
      <c r="J540" s="665">
        <v>2.1</v>
      </c>
      <c r="K540" s="665">
        <v>4533.0600000000004</v>
      </c>
      <c r="L540" s="665"/>
      <c r="M540" s="665">
        <v>2158.6</v>
      </c>
      <c r="N540" s="665">
        <v>6.5</v>
      </c>
      <c r="O540" s="665">
        <v>13514.87</v>
      </c>
      <c r="P540" s="678"/>
      <c r="Q540" s="666">
        <v>2079.2107692307695</v>
      </c>
    </row>
    <row r="541" spans="1:17" ht="14.4" customHeight="1" x14ac:dyDescent="0.3">
      <c r="A541" s="661" t="s">
        <v>595</v>
      </c>
      <c r="B541" s="662" t="s">
        <v>7691</v>
      </c>
      <c r="C541" s="662" t="s">
        <v>6737</v>
      </c>
      <c r="D541" s="662" t="s">
        <v>7013</v>
      </c>
      <c r="E541" s="662" t="s">
        <v>1633</v>
      </c>
      <c r="F541" s="665"/>
      <c r="G541" s="665"/>
      <c r="H541" s="665"/>
      <c r="I541" s="665"/>
      <c r="J541" s="665">
        <v>0.2</v>
      </c>
      <c r="K541" s="665">
        <v>161.44999999999999</v>
      </c>
      <c r="L541" s="665"/>
      <c r="M541" s="665">
        <v>807.24999999999989</v>
      </c>
      <c r="N541" s="665"/>
      <c r="O541" s="665"/>
      <c r="P541" s="678"/>
      <c r="Q541" s="666"/>
    </row>
    <row r="542" spans="1:17" ht="14.4" customHeight="1" x14ac:dyDescent="0.3">
      <c r="A542" s="661" t="s">
        <v>595</v>
      </c>
      <c r="B542" s="662" t="s">
        <v>7691</v>
      </c>
      <c r="C542" s="662" t="s">
        <v>6737</v>
      </c>
      <c r="D542" s="662" t="s">
        <v>7015</v>
      </c>
      <c r="E542" s="662" t="s">
        <v>7016</v>
      </c>
      <c r="F542" s="665">
        <v>20.5</v>
      </c>
      <c r="G542" s="665">
        <v>74494.59</v>
      </c>
      <c r="H542" s="665">
        <v>1</v>
      </c>
      <c r="I542" s="665">
        <v>3633.8824390243899</v>
      </c>
      <c r="J542" s="665">
        <v>20.100000000000001</v>
      </c>
      <c r="K542" s="665">
        <v>73075.94</v>
      </c>
      <c r="L542" s="665">
        <v>0.98095633521843673</v>
      </c>
      <c r="M542" s="665">
        <v>3635.6189054726365</v>
      </c>
      <c r="N542" s="665">
        <v>31.769999999999996</v>
      </c>
      <c r="O542" s="665">
        <v>95911.400000000009</v>
      </c>
      <c r="P542" s="678">
        <v>1.2874948368733892</v>
      </c>
      <c r="Q542" s="666">
        <v>3018.9298079949644</v>
      </c>
    </row>
    <row r="543" spans="1:17" ht="14.4" customHeight="1" x14ac:dyDescent="0.3">
      <c r="A543" s="661" t="s">
        <v>595</v>
      </c>
      <c r="B543" s="662" t="s">
        <v>7691</v>
      </c>
      <c r="C543" s="662" t="s">
        <v>6737</v>
      </c>
      <c r="D543" s="662" t="s">
        <v>7017</v>
      </c>
      <c r="E543" s="662" t="s">
        <v>7018</v>
      </c>
      <c r="F543" s="665"/>
      <c r="G543" s="665"/>
      <c r="H543" s="665"/>
      <c r="I543" s="665"/>
      <c r="J543" s="665">
        <v>3</v>
      </c>
      <c r="K543" s="665">
        <v>32397.03</v>
      </c>
      <c r="L543" s="665"/>
      <c r="M543" s="665">
        <v>10799.01</v>
      </c>
      <c r="N543" s="665"/>
      <c r="O543" s="665"/>
      <c r="P543" s="678"/>
      <c r="Q543" s="666"/>
    </row>
    <row r="544" spans="1:17" ht="14.4" customHeight="1" x14ac:dyDescent="0.3">
      <c r="A544" s="661" t="s">
        <v>595</v>
      </c>
      <c r="B544" s="662" t="s">
        <v>7691</v>
      </c>
      <c r="C544" s="662" t="s">
        <v>6737</v>
      </c>
      <c r="D544" s="662" t="s">
        <v>7700</v>
      </c>
      <c r="E544" s="662" t="s">
        <v>7701</v>
      </c>
      <c r="F544" s="665"/>
      <c r="G544" s="665"/>
      <c r="H544" s="665"/>
      <c r="I544" s="665"/>
      <c r="J544" s="665">
        <v>0.6</v>
      </c>
      <c r="K544" s="665">
        <v>687.44</v>
      </c>
      <c r="L544" s="665"/>
      <c r="M544" s="665">
        <v>1145.7333333333336</v>
      </c>
      <c r="N544" s="665"/>
      <c r="O544" s="665"/>
      <c r="P544" s="678"/>
      <c r="Q544" s="666"/>
    </row>
    <row r="545" spans="1:17" ht="14.4" customHeight="1" x14ac:dyDescent="0.3">
      <c r="A545" s="661" t="s">
        <v>595</v>
      </c>
      <c r="B545" s="662" t="s">
        <v>7691</v>
      </c>
      <c r="C545" s="662" t="s">
        <v>6737</v>
      </c>
      <c r="D545" s="662" t="s">
        <v>7702</v>
      </c>
      <c r="E545" s="662" t="s">
        <v>3109</v>
      </c>
      <c r="F545" s="665"/>
      <c r="G545" s="665"/>
      <c r="H545" s="665"/>
      <c r="I545" s="665"/>
      <c r="J545" s="665"/>
      <c r="K545" s="665"/>
      <c r="L545" s="665"/>
      <c r="M545" s="665"/>
      <c r="N545" s="665">
        <v>3</v>
      </c>
      <c r="O545" s="665">
        <v>31177.05</v>
      </c>
      <c r="P545" s="678"/>
      <c r="Q545" s="666">
        <v>10392.35</v>
      </c>
    </row>
    <row r="546" spans="1:17" ht="14.4" customHeight="1" x14ac:dyDescent="0.3">
      <c r="A546" s="661" t="s">
        <v>595</v>
      </c>
      <c r="B546" s="662" t="s">
        <v>7691</v>
      </c>
      <c r="C546" s="662" t="s">
        <v>6737</v>
      </c>
      <c r="D546" s="662" t="s">
        <v>3115</v>
      </c>
      <c r="E546" s="662" t="s">
        <v>3116</v>
      </c>
      <c r="F546" s="665"/>
      <c r="G546" s="665"/>
      <c r="H546" s="665"/>
      <c r="I546" s="665"/>
      <c r="J546" s="665"/>
      <c r="K546" s="665"/>
      <c r="L546" s="665"/>
      <c r="M546" s="665"/>
      <c r="N546" s="665">
        <v>8.6</v>
      </c>
      <c r="O546" s="665">
        <v>26980</v>
      </c>
      <c r="P546" s="678"/>
      <c r="Q546" s="666">
        <v>3137.2093023255816</v>
      </c>
    </row>
    <row r="547" spans="1:17" ht="14.4" customHeight="1" x14ac:dyDescent="0.3">
      <c r="A547" s="661" t="s">
        <v>595</v>
      </c>
      <c r="B547" s="662" t="s">
        <v>7691</v>
      </c>
      <c r="C547" s="662" t="s">
        <v>6737</v>
      </c>
      <c r="D547" s="662" t="s">
        <v>3113</v>
      </c>
      <c r="E547" s="662" t="s">
        <v>3114</v>
      </c>
      <c r="F547" s="665"/>
      <c r="G547" s="665"/>
      <c r="H547" s="665"/>
      <c r="I547" s="665"/>
      <c r="J547" s="665"/>
      <c r="K547" s="665"/>
      <c r="L547" s="665"/>
      <c r="M547" s="665"/>
      <c r="N547" s="665">
        <v>2.1</v>
      </c>
      <c r="O547" s="665">
        <v>2690.6</v>
      </c>
      <c r="P547" s="678"/>
      <c r="Q547" s="666">
        <v>1281.2380952380952</v>
      </c>
    </row>
    <row r="548" spans="1:17" ht="14.4" customHeight="1" x14ac:dyDescent="0.3">
      <c r="A548" s="661" t="s">
        <v>595</v>
      </c>
      <c r="B548" s="662" t="s">
        <v>7691</v>
      </c>
      <c r="C548" s="662" t="s">
        <v>7026</v>
      </c>
      <c r="D548" s="662" t="s">
        <v>7027</v>
      </c>
      <c r="E548" s="662" t="s">
        <v>7028</v>
      </c>
      <c r="F548" s="665"/>
      <c r="G548" s="665"/>
      <c r="H548" s="665"/>
      <c r="I548" s="665"/>
      <c r="J548" s="665">
        <v>1</v>
      </c>
      <c r="K548" s="665">
        <v>1214</v>
      </c>
      <c r="L548" s="665"/>
      <c r="M548" s="665">
        <v>1214</v>
      </c>
      <c r="N548" s="665">
        <v>2</v>
      </c>
      <c r="O548" s="665">
        <v>2428</v>
      </c>
      <c r="P548" s="678"/>
      <c r="Q548" s="666">
        <v>1214</v>
      </c>
    </row>
    <row r="549" spans="1:17" ht="14.4" customHeight="1" x14ac:dyDescent="0.3">
      <c r="A549" s="661" t="s">
        <v>595</v>
      </c>
      <c r="B549" s="662" t="s">
        <v>7691</v>
      </c>
      <c r="C549" s="662" t="s">
        <v>7026</v>
      </c>
      <c r="D549" s="662" t="s">
        <v>7029</v>
      </c>
      <c r="E549" s="662" t="s">
        <v>7030</v>
      </c>
      <c r="F549" s="665">
        <v>174</v>
      </c>
      <c r="G549" s="665">
        <v>288553.16000000003</v>
      </c>
      <c r="H549" s="665">
        <v>1</v>
      </c>
      <c r="I549" s="665">
        <v>1658.3514942528739</v>
      </c>
      <c r="J549" s="665">
        <v>215</v>
      </c>
      <c r="K549" s="665">
        <v>390262.64</v>
      </c>
      <c r="L549" s="665">
        <v>1.3524809085438536</v>
      </c>
      <c r="M549" s="665">
        <v>1815.175069767442</v>
      </c>
      <c r="N549" s="665">
        <v>235</v>
      </c>
      <c r="O549" s="665">
        <v>396396.85000000003</v>
      </c>
      <c r="P549" s="678">
        <v>1.3737394177211575</v>
      </c>
      <c r="Q549" s="666">
        <v>1686.7951063829789</v>
      </c>
    </row>
    <row r="550" spans="1:17" ht="14.4" customHeight="1" x14ac:dyDescent="0.3">
      <c r="A550" s="661" t="s">
        <v>595</v>
      </c>
      <c r="B550" s="662" t="s">
        <v>7691</v>
      </c>
      <c r="C550" s="662" t="s">
        <v>7026</v>
      </c>
      <c r="D550" s="662" t="s">
        <v>7031</v>
      </c>
      <c r="E550" s="662" t="s">
        <v>7032</v>
      </c>
      <c r="F550" s="665">
        <v>10</v>
      </c>
      <c r="G550" s="665">
        <v>26030.71</v>
      </c>
      <c r="H550" s="665">
        <v>1</v>
      </c>
      <c r="I550" s="665">
        <v>2603.0709999999999</v>
      </c>
      <c r="J550" s="665">
        <v>6</v>
      </c>
      <c r="K550" s="665">
        <v>16369.42</v>
      </c>
      <c r="L550" s="665">
        <v>0.62885030796317121</v>
      </c>
      <c r="M550" s="665">
        <v>2728.2366666666667</v>
      </c>
      <c r="N550" s="665">
        <v>5</v>
      </c>
      <c r="O550" s="665">
        <v>13106.490000000002</v>
      </c>
      <c r="P550" s="678">
        <v>0.50350105702072678</v>
      </c>
      <c r="Q550" s="666">
        <v>2621.2980000000002</v>
      </c>
    </row>
    <row r="551" spans="1:17" ht="14.4" customHeight="1" x14ac:dyDescent="0.3">
      <c r="A551" s="661" t="s">
        <v>595</v>
      </c>
      <c r="B551" s="662" t="s">
        <v>7691</v>
      </c>
      <c r="C551" s="662" t="s">
        <v>7026</v>
      </c>
      <c r="D551" s="662" t="s">
        <v>7034</v>
      </c>
      <c r="E551" s="662" t="s">
        <v>7035</v>
      </c>
      <c r="F551" s="665">
        <v>2</v>
      </c>
      <c r="G551" s="665">
        <v>3704</v>
      </c>
      <c r="H551" s="665">
        <v>1</v>
      </c>
      <c r="I551" s="665">
        <v>1852</v>
      </c>
      <c r="J551" s="665">
        <v>3</v>
      </c>
      <c r="K551" s="665">
        <v>5556</v>
      </c>
      <c r="L551" s="665">
        <v>1.5</v>
      </c>
      <c r="M551" s="665">
        <v>1852</v>
      </c>
      <c r="N551" s="665">
        <v>1</v>
      </c>
      <c r="O551" s="665">
        <v>1852</v>
      </c>
      <c r="P551" s="678">
        <v>0.5</v>
      </c>
      <c r="Q551" s="666">
        <v>1852</v>
      </c>
    </row>
    <row r="552" spans="1:17" ht="14.4" customHeight="1" x14ac:dyDescent="0.3">
      <c r="A552" s="661" t="s">
        <v>595</v>
      </c>
      <c r="B552" s="662" t="s">
        <v>7691</v>
      </c>
      <c r="C552" s="662" t="s">
        <v>7026</v>
      </c>
      <c r="D552" s="662" t="s">
        <v>7703</v>
      </c>
      <c r="E552" s="662" t="s">
        <v>7704</v>
      </c>
      <c r="F552" s="665">
        <v>1</v>
      </c>
      <c r="G552" s="665">
        <v>7796</v>
      </c>
      <c r="H552" s="665">
        <v>1</v>
      </c>
      <c r="I552" s="665">
        <v>7796</v>
      </c>
      <c r="J552" s="665"/>
      <c r="K552" s="665"/>
      <c r="L552" s="665"/>
      <c r="M552" s="665"/>
      <c r="N552" s="665"/>
      <c r="O552" s="665"/>
      <c r="P552" s="678"/>
      <c r="Q552" s="666"/>
    </row>
    <row r="553" spans="1:17" ht="14.4" customHeight="1" x14ac:dyDescent="0.3">
      <c r="A553" s="661" t="s">
        <v>595</v>
      </c>
      <c r="B553" s="662" t="s">
        <v>7691</v>
      </c>
      <c r="C553" s="662" t="s">
        <v>7026</v>
      </c>
      <c r="D553" s="662" t="s">
        <v>7036</v>
      </c>
      <c r="E553" s="662" t="s">
        <v>7037</v>
      </c>
      <c r="F553" s="665"/>
      <c r="G553" s="665"/>
      <c r="H553" s="665"/>
      <c r="I553" s="665"/>
      <c r="J553" s="665">
        <v>3</v>
      </c>
      <c r="K553" s="665">
        <v>23301</v>
      </c>
      <c r="L553" s="665"/>
      <c r="M553" s="665">
        <v>7767</v>
      </c>
      <c r="N553" s="665">
        <v>9</v>
      </c>
      <c r="O553" s="665">
        <v>54847</v>
      </c>
      <c r="P553" s="678"/>
      <c r="Q553" s="666">
        <v>6094.1111111111113</v>
      </c>
    </row>
    <row r="554" spans="1:17" ht="14.4" customHeight="1" x14ac:dyDescent="0.3">
      <c r="A554" s="661" t="s">
        <v>595</v>
      </c>
      <c r="B554" s="662" t="s">
        <v>7691</v>
      </c>
      <c r="C554" s="662" t="s">
        <v>7026</v>
      </c>
      <c r="D554" s="662" t="s">
        <v>7038</v>
      </c>
      <c r="E554" s="662" t="s">
        <v>7039</v>
      </c>
      <c r="F554" s="665">
        <v>2</v>
      </c>
      <c r="G554" s="665">
        <v>18508</v>
      </c>
      <c r="H554" s="665">
        <v>1</v>
      </c>
      <c r="I554" s="665">
        <v>9254</v>
      </c>
      <c r="J554" s="665"/>
      <c r="K554" s="665"/>
      <c r="L554" s="665"/>
      <c r="M554" s="665"/>
      <c r="N554" s="665">
        <v>9</v>
      </c>
      <c r="O554" s="665">
        <v>67103</v>
      </c>
      <c r="P554" s="678">
        <v>3.6256213529284635</v>
      </c>
      <c r="Q554" s="666">
        <v>7455.8888888888887</v>
      </c>
    </row>
    <row r="555" spans="1:17" ht="14.4" customHeight="1" x14ac:dyDescent="0.3">
      <c r="A555" s="661" t="s">
        <v>595</v>
      </c>
      <c r="B555" s="662" t="s">
        <v>7691</v>
      </c>
      <c r="C555" s="662" t="s">
        <v>7026</v>
      </c>
      <c r="D555" s="662" t="s">
        <v>7040</v>
      </c>
      <c r="E555" s="662" t="s">
        <v>7041</v>
      </c>
      <c r="F555" s="665">
        <v>99</v>
      </c>
      <c r="G555" s="665">
        <v>79451.55</v>
      </c>
      <c r="H555" s="665">
        <v>1</v>
      </c>
      <c r="I555" s="665">
        <v>802.54090909090917</v>
      </c>
      <c r="J555" s="665">
        <v>116</v>
      </c>
      <c r="K555" s="665">
        <v>95212.58</v>
      </c>
      <c r="L555" s="665">
        <v>1.1983728448343676</v>
      </c>
      <c r="M555" s="665">
        <v>820.79810344827592</v>
      </c>
      <c r="N555" s="665">
        <v>151</v>
      </c>
      <c r="O555" s="665">
        <v>122668.01000000001</v>
      </c>
      <c r="P555" s="678">
        <v>1.5439347627579325</v>
      </c>
      <c r="Q555" s="666">
        <v>812.3709271523179</v>
      </c>
    </row>
    <row r="556" spans="1:17" ht="14.4" customHeight="1" x14ac:dyDescent="0.3">
      <c r="A556" s="661" t="s">
        <v>595</v>
      </c>
      <c r="B556" s="662" t="s">
        <v>7691</v>
      </c>
      <c r="C556" s="662" t="s">
        <v>7026</v>
      </c>
      <c r="D556" s="662" t="s">
        <v>7042</v>
      </c>
      <c r="E556" s="662" t="s">
        <v>7043</v>
      </c>
      <c r="F556" s="665">
        <v>4</v>
      </c>
      <c r="G556" s="665">
        <v>954.72</v>
      </c>
      <c r="H556" s="665">
        <v>1</v>
      </c>
      <c r="I556" s="665">
        <v>238.68</v>
      </c>
      <c r="J556" s="665">
        <v>7</v>
      </c>
      <c r="K556" s="665">
        <v>1668.04</v>
      </c>
      <c r="L556" s="665">
        <v>1.7471509971509971</v>
      </c>
      <c r="M556" s="665">
        <v>238.29142857142855</v>
      </c>
      <c r="N556" s="665">
        <v>8</v>
      </c>
      <c r="O556" s="665">
        <v>1674.72</v>
      </c>
      <c r="P556" s="678">
        <v>1.7541478129713424</v>
      </c>
      <c r="Q556" s="666">
        <v>209.34</v>
      </c>
    </row>
    <row r="557" spans="1:17" ht="14.4" customHeight="1" x14ac:dyDescent="0.3">
      <c r="A557" s="661" t="s">
        <v>595</v>
      </c>
      <c r="B557" s="662" t="s">
        <v>7691</v>
      </c>
      <c r="C557" s="662" t="s">
        <v>6758</v>
      </c>
      <c r="D557" s="662" t="s">
        <v>7054</v>
      </c>
      <c r="E557" s="662" t="s">
        <v>7055</v>
      </c>
      <c r="F557" s="665"/>
      <c r="G557" s="665"/>
      <c r="H557" s="665"/>
      <c r="I557" s="665"/>
      <c r="J557" s="665">
        <v>1</v>
      </c>
      <c r="K557" s="665">
        <v>6340</v>
      </c>
      <c r="L557" s="665"/>
      <c r="M557" s="665">
        <v>6340</v>
      </c>
      <c r="N557" s="665"/>
      <c r="O557" s="665"/>
      <c r="P557" s="678"/>
      <c r="Q557" s="666"/>
    </row>
    <row r="558" spans="1:17" ht="14.4" customHeight="1" x14ac:dyDescent="0.3">
      <c r="A558" s="661" t="s">
        <v>595</v>
      </c>
      <c r="B558" s="662" t="s">
        <v>7691</v>
      </c>
      <c r="C558" s="662" t="s">
        <v>6758</v>
      </c>
      <c r="D558" s="662" t="s">
        <v>7058</v>
      </c>
      <c r="E558" s="662" t="s">
        <v>7059</v>
      </c>
      <c r="F558" s="665">
        <v>1</v>
      </c>
      <c r="G558" s="665">
        <v>5440.91</v>
      </c>
      <c r="H558" s="665">
        <v>1</v>
      </c>
      <c r="I558" s="665">
        <v>5440.91</v>
      </c>
      <c r="J558" s="665"/>
      <c r="K558" s="665"/>
      <c r="L558" s="665"/>
      <c r="M558" s="665"/>
      <c r="N558" s="665"/>
      <c r="O558" s="665"/>
      <c r="P558" s="678"/>
      <c r="Q558" s="666"/>
    </row>
    <row r="559" spans="1:17" ht="14.4" customHeight="1" x14ac:dyDescent="0.3">
      <c r="A559" s="661" t="s">
        <v>595</v>
      </c>
      <c r="B559" s="662" t="s">
        <v>7691</v>
      </c>
      <c r="C559" s="662" t="s">
        <v>6758</v>
      </c>
      <c r="D559" s="662" t="s">
        <v>7060</v>
      </c>
      <c r="E559" s="662" t="s">
        <v>7061</v>
      </c>
      <c r="F559" s="665">
        <v>1</v>
      </c>
      <c r="G559" s="665">
        <v>6832.75</v>
      </c>
      <c r="H559" s="665">
        <v>1</v>
      </c>
      <c r="I559" s="665">
        <v>6832.75</v>
      </c>
      <c r="J559" s="665">
        <v>6</v>
      </c>
      <c r="K559" s="665">
        <v>40996.5</v>
      </c>
      <c r="L559" s="665">
        <v>6</v>
      </c>
      <c r="M559" s="665">
        <v>6832.75</v>
      </c>
      <c r="N559" s="665">
        <v>1</v>
      </c>
      <c r="O559" s="665">
        <v>6832.75</v>
      </c>
      <c r="P559" s="678">
        <v>1</v>
      </c>
      <c r="Q559" s="666">
        <v>6832.75</v>
      </c>
    </row>
    <row r="560" spans="1:17" ht="14.4" customHeight="1" x14ac:dyDescent="0.3">
      <c r="A560" s="661" t="s">
        <v>595</v>
      </c>
      <c r="B560" s="662" t="s">
        <v>7691</v>
      </c>
      <c r="C560" s="662" t="s">
        <v>6758</v>
      </c>
      <c r="D560" s="662" t="s">
        <v>7062</v>
      </c>
      <c r="E560" s="662" t="s">
        <v>7063</v>
      </c>
      <c r="F560" s="665">
        <v>1</v>
      </c>
      <c r="G560" s="665">
        <v>5083.3599999999997</v>
      </c>
      <c r="H560" s="665">
        <v>1</v>
      </c>
      <c r="I560" s="665">
        <v>5083.3599999999997</v>
      </c>
      <c r="J560" s="665">
        <v>4</v>
      </c>
      <c r="K560" s="665">
        <v>20333.439999999999</v>
      </c>
      <c r="L560" s="665">
        <v>4</v>
      </c>
      <c r="M560" s="665">
        <v>5083.3599999999997</v>
      </c>
      <c r="N560" s="665"/>
      <c r="O560" s="665"/>
      <c r="P560" s="678"/>
      <c r="Q560" s="666"/>
    </row>
    <row r="561" spans="1:17" ht="14.4" customHeight="1" x14ac:dyDescent="0.3">
      <c r="A561" s="661" t="s">
        <v>595</v>
      </c>
      <c r="B561" s="662" t="s">
        <v>7691</v>
      </c>
      <c r="C561" s="662" t="s">
        <v>6758</v>
      </c>
      <c r="D561" s="662" t="s">
        <v>7064</v>
      </c>
      <c r="E561" s="662" t="s">
        <v>7065</v>
      </c>
      <c r="F561" s="665">
        <v>2</v>
      </c>
      <c r="G561" s="665">
        <v>13141.1</v>
      </c>
      <c r="H561" s="665">
        <v>1</v>
      </c>
      <c r="I561" s="665">
        <v>6570.55</v>
      </c>
      <c r="J561" s="665">
        <v>3</v>
      </c>
      <c r="K561" s="665">
        <v>19711.650000000001</v>
      </c>
      <c r="L561" s="665">
        <v>1.5</v>
      </c>
      <c r="M561" s="665">
        <v>6570.55</v>
      </c>
      <c r="N561" s="665">
        <v>3</v>
      </c>
      <c r="O561" s="665">
        <v>19711.650000000001</v>
      </c>
      <c r="P561" s="678">
        <v>1.5</v>
      </c>
      <c r="Q561" s="666">
        <v>6570.55</v>
      </c>
    </row>
    <row r="562" spans="1:17" ht="14.4" customHeight="1" x14ac:dyDescent="0.3">
      <c r="A562" s="661" t="s">
        <v>595</v>
      </c>
      <c r="B562" s="662" t="s">
        <v>7691</v>
      </c>
      <c r="C562" s="662" t="s">
        <v>6758</v>
      </c>
      <c r="D562" s="662" t="s">
        <v>7074</v>
      </c>
      <c r="E562" s="662" t="s">
        <v>7075</v>
      </c>
      <c r="F562" s="665"/>
      <c r="G562" s="665"/>
      <c r="H562" s="665"/>
      <c r="I562" s="665"/>
      <c r="J562" s="665">
        <v>1</v>
      </c>
      <c r="K562" s="665">
        <v>4587.1499999999996</v>
      </c>
      <c r="L562" s="665"/>
      <c r="M562" s="665">
        <v>4587.1499999999996</v>
      </c>
      <c r="N562" s="665"/>
      <c r="O562" s="665"/>
      <c r="P562" s="678"/>
      <c r="Q562" s="666"/>
    </row>
    <row r="563" spans="1:17" ht="14.4" customHeight="1" x14ac:dyDescent="0.3">
      <c r="A563" s="661" t="s">
        <v>595</v>
      </c>
      <c r="B563" s="662" t="s">
        <v>7691</v>
      </c>
      <c r="C563" s="662" t="s">
        <v>6758</v>
      </c>
      <c r="D563" s="662" t="s">
        <v>7076</v>
      </c>
      <c r="E563" s="662" t="s">
        <v>7077</v>
      </c>
      <c r="F563" s="665">
        <v>2</v>
      </c>
      <c r="G563" s="665">
        <v>9669.2800000000007</v>
      </c>
      <c r="H563" s="665">
        <v>1</v>
      </c>
      <c r="I563" s="665">
        <v>4834.6400000000003</v>
      </c>
      <c r="J563" s="665"/>
      <c r="K563" s="665"/>
      <c r="L563" s="665"/>
      <c r="M563" s="665"/>
      <c r="N563" s="665"/>
      <c r="O563" s="665"/>
      <c r="P563" s="678"/>
      <c r="Q563" s="666"/>
    </row>
    <row r="564" spans="1:17" ht="14.4" customHeight="1" x14ac:dyDescent="0.3">
      <c r="A564" s="661" t="s">
        <v>595</v>
      </c>
      <c r="B564" s="662" t="s">
        <v>7691</v>
      </c>
      <c r="C564" s="662" t="s">
        <v>6758</v>
      </c>
      <c r="D564" s="662" t="s">
        <v>7086</v>
      </c>
      <c r="E564" s="662" t="s">
        <v>7087</v>
      </c>
      <c r="F564" s="665">
        <v>1</v>
      </c>
      <c r="G564" s="665">
        <v>2603.5500000000002</v>
      </c>
      <c r="H564" s="665">
        <v>1</v>
      </c>
      <c r="I564" s="665">
        <v>2603.5500000000002</v>
      </c>
      <c r="J564" s="665">
        <v>1</v>
      </c>
      <c r="K564" s="665">
        <v>2603.5500000000002</v>
      </c>
      <c r="L564" s="665">
        <v>1</v>
      </c>
      <c r="M564" s="665">
        <v>2603.5500000000002</v>
      </c>
      <c r="N564" s="665"/>
      <c r="O564" s="665"/>
      <c r="P564" s="678"/>
      <c r="Q564" s="666"/>
    </row>
    <row r="565" spans="1:17" ht="14.4" customHeight="1" x14ac:dyDescent="0.3">
      <c r="A565" s="661" t="s">
        <v>595</v>
      </c>
      <c r="B565" s="662" t="s">
        <v>7691</v>
      </c>
      <c r="C565" s="662" t="s">
        <v>6758</v>
      </c>
      <c r="D565" s="662" t="s">
        <v>7088</v>
      </c>
      <c r="E565" s="662" t="s">
        <v>7087</v>
      </c>
      <c r="F565" s="665">
        <v>1</v>
      </c>
      <c r="G565" s="665">
        <v>8342.6200000000008</v>
      </c>
      <c r="H565" s="665">
        <v>1</v>
      </c>
      <c r="I565" s="665">
        <v>8342.6200000000008</v>
      </c>
      <c r="J565" s="665"/>
      <c r="K565" s="665"/>
      <c r="L565" s="665"/>
      <c r="M565" s="665"/>
      <c r="N565" s="665"/>
      <c r="O565" s="665"/>
      <c r="P565" s="678"/>
      <c r="Q565" s="666"/>
    </row>
    <row r="566" spans="1:17" ht="14.4" customHeight="1" x14ac:dyDescent="0.3">
      <c r="A566" s="661" t="s">
        <v>595</v>
      </c>
      <c r="B566" s="662" t="s">
        <v>7691</v>
      </c>
      <c r="C566" s="662" t="s">
        <v>6758</v>
      </c>
      <c r="D566" s="662" t="s">
        <v>7089</v>
      </c>
      <c r="E566" s="662" t="s">
        <v>7090</v>
      </c>
      <c r="F566" s="665"/>
      <c r="G566" s="665"/>
      <c r="H566" s="665"/>
      <c r="I566" s="665"/>
      <c r="J566" s="665"/>
      <c r="K566" s="665"/>
      <c r="L566" s="665"/>
      <c r="M566" s="665"/>
      <c r="N566" s="665">
        <v>1</v>
      </c>
      <c r="O566" s="665">
        <v>1638.39</v>
      </c>
      <c r="P566" s="678"/>
      <c r="Q566" s="666">
        <v>1638.39</v>
      </c>
    </row>
    <row r="567" spans="1:17" ht="14.4" customHeight="1" x14ac:dyDescent="0.3">
      <c r="A567" s="661" t="s">
        <v>595</v>
      </c>
      <c r="B567" s="662" t="s">
        <v>7691</v>
      </c>
      <c r="C567" s="662" t="s">
        <v>6758</v>
      </c>
      <c r="D567" s="662" t="s">
        <v>7102</v>
      </c>
      <c r="E567" s="662" t="s">
        <v>7103</v>
      </c>
      <c r="F567" s="665"/>
      <c r="G567" s="665"/>
      <c r="H567" s="665"/>
      <c r="I567" s="665"/>
      <c r="J567" s="665">
        <v>3</v>
      </c>
      <c r="K567" s="665">
        <v>28127.94</v>
      </c>
      <c r="L567" s="665"/>
      <c r="M567" s="665">
        <v>9375.98</v>
      </c>
      <c r="N567" s="665"/>
      <c r="O567" s="665"/>
      <c r="P567" s="678"/>
      <c r="Q567" s="666"/>
    </row>
    <row r="568" spans="1:17" ht="14.4" customHeight="1" x14ac:dyDescent="0.3">
      <c r="A568" s="661" t="s">
        <v>595</v>
      </c>
      <c r="B568" s="662" t="s">
        <v>7691</v>
      </c>
      <c r="C568" s="662" t="s">
        <v>6758</v>
      </c>
      <c r="D568" s="662" t="s">
        <v>7104</v>
      </c>
      <c r="E568" s="662" t="s">
        <v>7105</v>
      </c>
      <c r="F568" s="665"/>
      <c r="G568" s="665"/>
      <c r="H568" s="665"/>
      <c r="I568" s="665"/>
      <c r="J568" s="665">
        <v>9</v>
      </c>
      <c r="K568" s="665">
        <v>59373.72</v>
      </c>
      <c r="L568" s="665"/>
      <c r="M568" s="665">
        <v>6597.08</v>
      </c>
      <c r="N568" s="665"/>
      <c r="O568" s="665"/>
      <c r="P568" s="678"/>
      <c r="Q568" s="666"/>
    </row>
    <row r="569" spans="1:17" ht="14.4" customHeight="1" x14ac:dyDescent="0.3">
      <c r="A569" s="661" t="s">
        <v>595</v>
      </c>
      <c r="B569" s="662" t="s">
        <v>7691</v>
      </c>
      <c r="C569" s="662" t="s">
        <v>6758</v>
      </c>
      <c r="D569" s="662" t="s">
        <v>7118</v>
      </c>
      <c r="E569" s="662" t="s">
        <v>7119</v>
      </c>
      <c r="F569" s="665">
        <v>1</v>
      </c>
      <c r="G569" s="665">
        <v>4560</v>
      </c>
      <c r="H569" s="665">
        <v>1</v>
      </c>
      <c r="I569" s="665">
        <v>4560</v>
      </c>
      <c r="J569" s="665">
        <v>1</v>
      </c>
      <c r="K569" s="665">
        <v>4560</v>
      </c>
      <c r="L569" s="665">
        <v>1</v>
      </c>
      <c r="M569" s="665">
        <v>4560</v>
      </c>
      <c r="N569" s="665"/>
      <c r="O569" s="665"/>
      <c r="P569" s="678"/>
      <c r="Q569" s="666"/>
    </row>
    <row r="570" spans="1:17" ht="14.4" customHeight="1" x14ac:dyDescent="0.3">
      <c r="A570" s="661" t="s">
        <v>595</v>
      </c>
      <c r="B570" s="662" t="s">
        <v>7691</v>
      </c>
      <c r="C570" s="662" t="s">
        <v>6758</v>
      </c>
      <c r="D570" s="662" t="s">
        <v>7120</v>
      </c>
      <c r="E570" s="662" t="s">
        <v>7087</v>
      </c>
      <c r="F570" s="665">
        <v>1</v>
      </c>
      <c r="G570" s="665">
        <v>4101.82</v>
      </c>
      <c r="H570" s="665">
        <v>1</v>
      </c>
      <c r="I570" s="665">
        <v>4101.82</v>
      </c>
      <c r="J570" s="665"/>
      <c r="K570" s="665"/>
      <c r="L570" s="665"/>
      <c r="M570" s="665"/>
      <c r="N570" s="665"/>
      <c r="O570" s="665"/>
      <c r="P570" s="678"/>
      <c r="Q570" s="666"/>
    </row>
    <row r="571" spans="1:17" ht="14.4" customHeight="1" x14ac:dyDescent="0.3">
      <c r="A571" s="661" t="s">
        <v>595</v>
      </c>
      <c r="B571" s="662" t="s">
        <v>7691</v>
      </c>
      <c r="C571" s="662" t="s">
        <v>6758</v>
      </c>
      <c r="D571" s="662" t="s">
        <v>7121</v>
      </c>
      <c r="E571" s="662" t="s">
        <v>7122</v>
      </c>
      <c r="F571" s="665"/>
      <c r="G571" s="665"/>
      <c r="H571" s="665"/>
      <c r="I571" s="665"/>
      <c r="J571" s="665">
        <v>2</v>
      </c>
      <c r="K571" s="665">
        <v>20248.48</v>
      </c>
      <c r="L571" s="665"/>
      <c r="M571" s="665">
        <v>10124.24</v>
      </c>
      <c r="N571" s="665"/>
      <c r="O571" s="665"/>
      <c r="P571" s="678"/>
      <c r="Q571" s="666"/>
    </row>
    <row r="572" spans="1:17" ht="14.4" customHeight="1" x14ac:dyDescent="0.3">
      <c r="A572" s="661" t="s">
        <v>595</v>
      </c>
      <c r="B572" s="662" t="s">
        <v>7691</v>
      </c>
      <c r="C572" s="662" t="s">
        <v>6758</v>
      </c>
      <c r="D572" s="662" t="s">
        <v>7133</v>
      </c>
      <c r="E572" s="662" t="s">
        <v>7134</v>
      </c>
      <c r="F572" s="665"/>
      <c r="G572" s="665"/>
      <c r="H572" s="665"/>
      <c r="I572" s="665"/>
      <c r="J572" s="665">
        <v>1</v>
      </c>
      <c r="K572" s="665">
        <v>14706</v>
      </c>
      <c r="L572" s="665"/>
      <c r="M572" s="665">
        <v>14706</v>
      </c>
      <c r="N572" s="665"/>
      <c r="O572" s="665"/>
      <c r="P572" s="678"/>
      <c r="Q572" s="666"/>
    </row>
    <row r="573" spans="1:17" ht="14.4" customHeight="1" x14ac:dyDescent="0.3">
      <c r="A573" s="661" t="s">
        <v>595</v>
      </c>
      <c r="B573" s="662" t="s">
        <v>7691</v>
      </c>
      <c r="C573" s="662" t="s">
        <v>6758</v>
      </c>
      <c r="D573" s="662" t="s">
        <v>7141</v>
      </c>
      <c r="E573" s="662" t="s">
        <v>7142</v>
      </c>
      <c r="F573" s="665"/>
      <c r="G573" s="665"/>
      <c r="H573" s="665"/>
      <c r="I573" s="665"/>
      <c r="J573" s="665">
        <v>1</v>
      </c>
      <c r="K573" s="665">
        <v>8730.2999999999993</v>
      </c>
      <c r="L573" s="665"/>
      <c r="M573" s="665">
        <v>8730.2999999999993</v>
      </c>
      <c r="N573" s="665"/>
      <c r="O573" s="665"/>
      <c r="P573" s="678"/>
      <c r="Q573" s="666"/>
    </row>
    <row r="574" spans="1:17" ht="14.4" customHeight="1" x14ac:dyDescent="0.3">
      <c r="A574" s="661" t="s">
        <v>595</v>
      </c>
      <c r="B574" s="662" t="s">
        <v>7691</v>
      </c>
      <c r="C574" s="662" t="s">
        <v>6758</v>
      </c>
      <c r="D574" s="662" t="s">
        <v>7143</v>
      </c>
      <c r="E574" s="662" t="s">
        <v>7144</v>
      </c>
      <c r="F574" s="665">
        <v>3</v>
      </c>
      <c r="G574" s="665">
        <v>36057.600000000006</v>
      </c>
      <c r="H574" s="665">
        <v>1</v>
      </c>
      <c r="I574" s="665">
        <v>12019.200000000003</v>
      </c>
      <c r="J574" s="665">
        <v>1</v>
      </c>
      <c r="K574" s="665">
        <v>12019.2</v>
      </c>
      <c r="L574" s="665">
        <v>0.33333333333333331</v>
      </c>
      <c r="M574" s="665">
        <v>12019.2</v>
      </c>
      <c r="N574" s="665"/>
      <c r="O574" s="665"/>
      <c r="P574" s="678"/>
      <c r="Q574" s="666"/>
    </row>
    <row r="575" spans="1:17" ht="14.4" customHeight="1" x14ac:dyDescent="0.3">
      <c r="A575" s="661" t="s">
        <v>595</v>
      </c>
      <c r="B575" s="662" t="s">
        <v>7691</v>
      </c>
      <c r="C575" s="662" t="s">
        <v>6758</v>
      </c>
      <c r="D575" s="662" t="s">
        <v>7149</v>
      </c>
      <c r="E575" s="662" t="s">
        <v>7150</v>
      </c>
      <c r="F575" s="665"/>
      <c r="G575" s="665"/>
      <c r="H575" s="665"/>
      <c r="I575" s="665"/>
      <c r="J575" s="665">
        <v>1</v>
      </c>
      <c r="K575" s="665">
        <v>10980.7</v>
      </c>
      <c r="L575" s="665"/>
      <c r="M575" s="665">
        <v>10980.7</v>
      </c>
      <c r="N575" s="665"/>
      <c r="O575" s="665"/>
      <c r="P575" s="678"/>
      <c r="Q575" s="666"/>
    </row>
    <row r="576" spans="1:17" ht="14.4" customHeight="1" x14ac:dyDescent="0.3">
      <c r="A576" s="661" t="s">
        <v>595</v>
      </c>
      <c r="B576" s="662" t="s">
        <v>7691</v>
      </c>
      <c r="C576" s="662" t="s">
        <v>6758</v>
      </c>
      <c r="D576" s="662" t="s">
        <v>7151</v>
      </c>
      <c r="E576" s="662" t="s">
        <v>7152</v>
      </c>
      <c r="F576" s="665"/>
      <c r="G576" s="665"/>
      <c r="H576" s="665"/>
      <c r="I576" s="665"/>
      <c r="J576" s="665">
        <v>1</v>
      </c>
      <c r="K576" s="665">
        <v>10980.7</v>
      </c>
      <c r="L576" s="665"/>
      <c r="M576" s="665">
        <v>10980.7</v>
      </c>
      <c r="N576" s="665"/>
      <c r="O576" s="665"/>
      <c r="P576" s="678"/>
      <c r="Q576" s="666"/>
    </row>
    <row r="577" spans="1:17" ht="14.4" customHeight="1" x14ac:dyDescent="0.3">
      <c r="A577" s="661" t="s">
        <v>595</v>
      </c>
      <c r="B577" s="662" t="s">
        <v>7691</v>
      </c>
      <c r="C577" s="662" t="s">
        <v>6758</v>
      </c>
      <c r="D577" s="662" t="s">
        <v>7159</v>
      </c>
      <c r="E577" s="662" t="s">
        <v>7160</v>
      </c>
      <c r="F577" s="665">
        <v>1</v>
      </c>
      <c r="G577" s="665">
        <v>21280.6</v>
      </c>
      <c r="H577" s="665">
        <v>1</v>
      </c>
      <c r="I577" s="665">
        <v>21280.6</v>
      </c>
      <c r="J577" s="665"/>
      <c r="K577" s="665"/>
      <c r="L577" s="665"/>
      <c r="M577" s="665"/>
      <c r="N577" s="665"/>
      <c r="O577" s="665"/>
      <c r="P577" s="678"/>
      <c r="Q577" s="666"/>
    </row>
    <row r="578" spans="1:17" ht="14.4" customHeight="1" x14ac:dyDescent="0.3">
      <c r="A578" s="661" t="s">
        <v>595</v>
      </c>
      <c r="B578" s="662" t="s">
        <v>7691</v>
      </c>
      <c r="C578" s="662" t="s">
        <v>6758</v>
      </c>
      <c r="D578" s="662" t="s">
        <v>7189</v>
      </c>
      <c r="E578" s="662" t="s">
        <v>7190</v>
      </c>
      <c r="F578" s="665"/>
      <c r="G578" s="665"/>
      <c r="H578" s="665"/>
      <c r="I578" s="665"/>
      <c r="J578" s="665">
        <v>8</v>
      </c>
      <c r="K578" s="665">
        <v>11040</v>
      </c>
      <c r="L578" s="665"/>
      <c r="M578" s="665">
        <v>1380</v>
      </c>
      <c r="N578" s="665"/>
      <c r="O578" s="665"/>
      <c r="P578" s="678"/>
      <c r="Q578" s="666"/>
    </row>
    <row r="579" spans="1:17" ht="14.4" customHeight="1" x14ac:dyDescent="0.3">
      <c r="A579" s="661" t="s">
        <v>595</v>
      </c>
      <c r="B579" s="662" t="s">
        <v>7691</v>
      </c>
      <c r="C579" s="662" t="s">
        <v>6758</v>
      </c>
      <c r="D579" s="662" t="s">
        <v>7195</v>
      </c>
      <c r="E579" s="662" t="s">
        <v>7196</v>
      </c>
      <c r="F579" s="665"/>
      <c r="G579" s="665"/>
      <c r="H579" s="665"/>
      <c r="I579" s="665"/>
      <c r="J579" s="665">
        <v>1</v>
      </c>
      <c r="K579" s="665">
        <v>1312</v>
      </c>
      <c r="L579" s="665"/>
      <c r="M579" s="665">
        <v>1312</v>
      </c>
      <c r="N579" s="665"/>
      <c r="O579" s="665"/>
      <c r="P579" s="678"/>
      <c r="Q579" s="666"/>
    </row>
    <row r="580" spans="1:17" ht="14.4" customHeight="1" x14ac:dyDescent="0.3">
      <c r="A580" s="661" t="s">
        <v>595</v>
      </c>
      <c r="B580" s="662" t="s">
        <v>7691</v>
      </c>
      <c r="C580" s="662" t="s">
        <v>6758</v>
      </c>
      <c r="D580" s="662" t="s">
        <v>7197</v>
      </c>
      <c r="E580" s="662" t="s">
        <v>7198</v>
      </c>
      <c r="F580" s="665"/>
      <c r="G580" s="665"/>
      <c r="H580" s="665"/>
      <c r="I580" s="665"/>
      <c r="J580" s="665">
        <v>7</v>
      </c>
      <c r="K580" s="665">
        <v>10920</v>
      </c>
      <c r="L580" s="665"/>
      <c r="M580" s="665">
        <v>1560</v>
      </c>
      <c r="N580" s="665"/>
      <c r="O580" s="665"/>
      <c r="P580" s="678"/>
      <c r="Q580" s="666"/>
    </row>
    <row r="581" spans="1:17" ht="14.4" customHeight="1" x14ac:dyDescent="0.3">
      <c r="A581" s="661" t="s">
        <v>595</v>
      </c>
      <c r="B581" s="662" t="s">
        <v>7691</v>
      </c>
      <c r="C581" s="662" t="s">
        <v>6758</v>
      </c>
      <c r="D581" s="662" t="s">
        <v>7201</v>
      </c>
      <c r="E581" s="662" t="s">
        <v>7200</v>
      </c>
      <c r="F581" s="665"/>
      <c r="G581" s="665"/>
      <c r="H581" s="665"/>
      <c r="I581" s="665"/>
      <c r="J581" s="665"/>
      <c r="K581" s="665"/>
      <c r="L581" s="665"/>
      <c r="M581" s="665"/>
      <c r="N581" s="665">
        <v>1</v>
      </c>
      <c r="O581" s="665">
        <v>96.6</v>
      </c>
      <c r="P581" s="678"/>
      <c r="Q581" s="666">
        <v>96.6</v>
      </c>
    </row>
    <row r="582" spans="1:17" ht="14.4" customHeight="1" x14ac:dyDescent="0.3">
      <c r="A582" s="661" t="s">
        <v>595</v>
      </c>
      <c r="B582" s="662" t="s">
        <v>7691</v>
      </c>
      <c r="C582" s="662" t="s">
        <v>6758</v>
      </c>
      <c r="D582" s="662" t="s">
        <v>7202</v>
      </c>
      <c r="E582" s="662" t="s">
        <v>7203</v>
      </c>
      <c r="F582" s="665"/>
      <c r="G582" s="665"/>
      <c r="H582" s="665"/>
      <c r="I582" s="665"/>
      <c r="J582" s="665">
        <v>1</v>
      </c>
      <c r="K582" s="665">
        <v>1362.5</v>
      </c>
      <c r="L582" s="665"/>
      <c r="M582" s="665">
        <v>1362.5</v>
      </c>
      <c r="N582" s="665"/>
      <c r="O582" s="665"/>
      <c r="P582" s="678"/>
      <c r="Q582" s="666"/>
    </row>
    <row r="583" spans="1:17" ht="14.4" customHeight="1" x14ac:dyDescent="0.3">
      <c r="A583" s="661" t="s">
        <v>595</v>
      </c>
      <c r="B583" s="662" t="s">
        <v>7691</v>
      </c>
      <c r="C583" s="662" t="s">
        <v>6758</v>
      </c>
      <c r="D583" s="662" t="s">
        <v>7211</v>
      </c>
      <c r="E583" s="662" t="s">
        <v>7212</v>
      </c>
      <c r="F583" s="665"/>
      <c r="G583" s="665"/>
      <c r="H583" s="665"/>
      <c r="I583" s="665"/>
      <c r="J583" s="665"/>
      <c r="K583" s="665"/>
      <c r="L583" s="665"/>
      <c r="M583" s="665"/>
      <c r="N583" s="665">
        <v>1</v>
      </c>
      <c r="O583" s="665">
        <v>13666.42</v>
      </c>
      <c r="P583" s="678"/>
      <c r="Q583" s="666">
        <v>13666.42</v>
      </c>
    </row>
    <row r="584" spans="1:17" ht="14.4" customHeight="1" x14ac:dyDescent="0.3">
      <c r="A584" s="661" t="s">
        <v>595</v>
      </c>
      <c r="B584" s="662" t="s">
        <v>7691</v>
      </c>
      <c r="C584" s="662" t="s">
        <v>6758</v>
      </c>
      <c r="D584" s="662" t="s">
        <v>7279</v>
      </c>
      <c r="E584" s="662" t="s">
        <v>7280</v>
      </c>
      <c r="F584" s="665"/>
      <c r="G584" s="665"/>
      <c r="H584" s="665"/>
      <c r="I584" s="665"/>
      <c r="J584" s="665"/>
      <c r="K584" s="665"/>
      <c r="L584" s="665"/>
      <c r="M584" s="665"/>
      <c r="N584" s="665">
        <v>2</v>
      </c>
      <c r="O584" s="665">
        <v>2425.1</v>
      </c>
      <c r="P584" s="678"/>
      <c r="Q584" s="666">
        <v>1212.55</v>
      </c>
    </row>
    <row r="585" spans="1:17" ht="14.4" customHeight="1" x14ac:dyDescent="0.3">
      <c r="A585" s="661" t="s">
        <v>595</v>
      </c>
      <c r="B585" s="662" t="s">
        <v>7691</v>
      </c>
      <c r="C585" s="662" t="s">
        <v>6758</v>
      </c>
      <c r="D585" s="662" t="s">
        <v>7281</v>
      </c>
      <c r="E585" s="662" t="s">
        <v>7282</v>
      </c>
      <c r="F585" s="665"/>
      <c r="G585" s="665"/>
      <c r="H585" s="665"/>
      <c r="I585" s="665"/>
      <c r="J585" s="665"/>
      <c r="K585" s="665"/>
      <c r="L585" s="665"/>
      <c r="M585" s="665"/>
      <c r="N585" s="665">
        <v>5</v>
      </c>
      <c r="O585" s="665">
        <v>7150.9</v>
      </c>
      <c r="P585" s="678"/>
      <c r="Q585" s="666">
        <v>1430.1799999999998</v>
      </c>
    </row>
    <row r="586" spans="1:17" ht="14.4" customHeight="1" x14ac:dyDescent="0.3">
      <c r="A586" s="661" t="s">
        <v>595</v>
      </c>
      <c r="B586" s="662" t="s">
        <v>7691</v>
      </c>
      <c r="C586" s="662" t="s">
        <v>6758</v>
      </c>
      <c r="D586" s="662" t="s">
        <v>7291</v>
      </c>
      <c r="E586" s="662" t="s">
        <v>7292</v>
      </c>
      <c r="F586" s="665"/>
      <c r="G586" s="665"/>
      <c r="H586" s="665"/>
      <c r="I586" s="665"/>
      <c r="J586" s="665"/>
      <c r="K586" s="665"/>
      <c r="L586" s="665"/>
      <c r="M586" s="665"/>
      <c r="N586" s="665">
        <v>2</v>
      </c>
      <c r="O586" s="665">
        <v>2719.42</v>
      </c>
      <c r="P586" s="678"/>
      <c r="Q586" s="666">
        <v>1359.71</v>
      </c>
    </row>
    <row r="587" spans="1:17" ht="14.4" customHeight="1" x14ac:dyDescent="0.3">
      <c r="A587" s="661" t="s">
        <v>595</v>
      </c>
      <c r="B587" s="662" t="s">
        <v>7691</v>
      </c>
      <c r="C587" s="662" t="s">
        <v>6758</v>
      </c>
      <c r="D587" s="662" t="s">
        <v>7306</v>
      </c>
      <c r="E587" s="662" t="s">
        <v>7307</v>
      </c>
      <c r="F587" s="665"/>
      <c r="G587" s="665"/>
      <c r="H587" s="665"/>
      <c r="I587" s="665"/>
      <c r="J587" s="665"/>
      <c r="K587" s="665"/>
      <c r="L587" s="665"/>
      <c r="M587" s="665"/>
      <c r="N587" s="665">
        <v>5</v>
      </c>
      <c r="O587" s="665">
        <v>8083.65</v>
      </c>
      <c r="P587" s="678"/>
      <c r="Q587" s="666">
        <v>1616.73</v>
      </c>
    </row>
    <row r="588" spans="1:17" ht="14.4" customHeight="1" x14ac:dyDescent="0.3">
      <c r="A588" s="661" t="s">
        <v>595</v>
      </c>
      <c r="B588" s="662" t="s">
        <v>7691</v>
      </c>
      <c r="C588" s="662" t="s">
        <v>6758</v>
      </c>
      <c r="D588" s="662" t="s">
        <v>7705</v>
      </c>
      <c r="E588" s="662" t="s">
        <v>7706</v>
      </c>
      <c r="F588" s="665"/>
      <c r="G588" s="665"/>
      <c r="H588" s="665"/>
      <c r="I588" s="665"/>
      <c r="J588" s="665"/>
      <c r="K588" s="665"/>
      <c r="L588" s="665"/>
      <c r="M588" s="665"/>
      <c r="N588" s="665">
        <v>1</v>
      </c>
      <c r="O588" s="665">
        <v>9310</v>
      </c>
      <c r="P588" s="678"/>
      <c r="Q588" s="666">
        <v>9310</v>
      </c>
    </row>
    <row r="589" spans="1:17" ht="14.4" customHeight="1" x14ac:dyDescent="0.3">
      <c r="A589" s="661" t="s">
        <v>595</v>
      </c>
      <c r="B589" s="662" t="s">
        <v>7691</v>
      </c>
      <c r="C589" s="662" t="s">
        <v>6767</v>
      </c>
      <c r="D589" s="662" t="s">
        <v>7707</v>
      </c>
      <c r="E589" s="662" t="s">
        <v>7708</v>
      </c>
      <c r="F589" s="665">
        <v>1131</v>
      </c>
      <c r="G589" s="665">
        <v>13455289</v>
      </c>
      <c r="H589" s="665">
        <v>1</v>
      </c>
      <c r="I589" s="665">
        <v>11896.807250221043</v>
      </c>
      <c r="J589" s="665">
        <v>1281</v>
      </c>
      <c r="K589" s="665">
        <v>14335885</v>
      </c>
      <c r="L589" s="665">
        <v>1.0654460859220489</v>
      </c>
      <c r="M589" s="665">
        <v>11191.167056986729</v>
      </c>
      <c r="N589" s="665">
        <v>1222</v>
      </c>
      <c r="O589" s="665">
        <v>14538134</v>
      </c>
      <c r="P589" s="678">
        <v>1.0804772755159699</v>
      </c>
      <c r="Q589" s="666">
        <v>11897</v>
      </c>
    </row>
    <row r="590" spans="1:17" ht="14.4" customHeight="1" x14ac:dyDescent="0.3">
      <c r="A590" s="661" t="s">
        <v>595</v>
      </c>
      <c r="B590" s="662" t="s">
        <v>7691</v>
      </c>
      <c r="C590" s="662" t="s">
        <v>6767</v>
      </c>
      <c r="D590" s="662" t="s">
        <v>7709</v>
      </c>
      <c r="E590" s="662" t="s">
        <v>7710</v>
      </c>
      <c r="F590" s="665"/>
      <c r="G590" s="665"/>
      <c r="H590" s="665"/>
      <c r="I590" s="665"/>
      <c r="J590" s="665"/>
      <c r="K590" s="665"/>
      <c r="L590" s="665"/>
      <c r="M590" s="665"/>
      <c r="N590" s="665">
        <v>6</v>
      </c>
      <c r="O590" s="665">
        <v>2574</v>
      </c>
      <c r="P590" s="678"/>
      <c r="Q590" s="666">
        <v>429</v>
      </c>
    </row>
    <row r="591" spans="1:17" ht="14.4" customHeight="1" x14ac:dyDescent="0.3">
      <c r="A591" s="661" t="s">
        <v>595</v>
      </c>
      <c r="B591" s="662" t="s">
        <v>7691</v>
      </c>
      <c r="C591" s="662" t="s">
        <v>6767</v>
      </c>
      <c r="D591" s="662" t="s">
        <v>7331</v>
      </c>
      <c r="E591" s="662" t="s">
        <v>7332</v>
      </c>
      <c r="F591" s="665">
        <v>702</v>
      </c>
      <c r="G591" s="665">
        <v>268145</v>
      </c>
      <c r="H591" s="665">
        <v>1</v>
      </c>
      <c r="I591" s="665">
        <v>381.97293447293447</v>
      </c>
      <c r="J591" s="665">
        <v>844</v>
      </c>
      <c r="K591" s="665">
        <v>302345</v>
      </c>
      <c r="L591" s="665">
        <v>1.1275429338604113</v>
      </c>
      <c r="M591" s="665">
        <v>358.228672985782</v>
      </c>
      <c r="N591" s="665">
        <v>820</v>
      </c>
      <c r="O591" s="665">
        <v>314878</v>
      </c>
      <c r="P591" s="678">
        <v>1.1742825709970353</v>
      </c>
      <c r="Q591" s="666">
        <v>383.99756097560976</v>
      </c>
    </row>
    <row r="592" spans="1:17" ht="14.4" customHeight="1" x14ac:dyDescent="0.3">
      <c r="A592" s="661" t="s">
        <v>595</v>
      </c>
      <c r="B592" s="662" t="s">
        <v>7691</v>
      </c>
      <c r="C592" s="662" t="s">
        <v>6767</v>
      </c>
      <c r="D592" s="662" t="s">
        <v>6802</v>
      </c>
      <c r="E592" s="662" t="s">
        <v>6803</v>
      </c>
      <c r="F592" s="665">
        <v>68</v>
      </c>
      <c r="G592" s="665">
        <v>15827</v>
      </c>
      <c r="H592" s="665">
        <v>1</v>
      </c>
      <c r="I592" s="665">
        <v>232.75</v>
      </c>
      <c r="J592" s="665">
        <v>46</v>
      </c>
      <c r="K592" s="665">
        <v>10260</v>
      </c>
      <c r="L592" s="665">
        <v>0.64825930372148854</v>
      </c>
      <c r="M592" s="665">
        <v>223.04347826086956</v>
      </c>
      <c r="N592" s="665">
        <v>39</v>
      </c>
      <c r="O592" s="665">
        <v>9163</v>
      </c>
      <c r="P592" s="678">
        <v>0.57894736842105265</v>
      </c>
      <c r="Q592" s="666">
        <v>234.94871794871796</v>
      </c>
    </row>
    <row r="593" spans="1:17" ht="14.4" customHeight="1" x14ac:dyDescent="0.3">
      <c r="A593" s="661" t="s">
        <v>595</v>
      </c>
      <c r="B593" s="662" t="s">
        <v>7691</v>
      </c>
      <c r="C593" s="662" t="s">
        <v>6767</v>
      </c>
      <c r="D593" s="662" t="s">
        <v>7430</v>
      </c>
      <c r="E593" s="662" t="s">
        <v>7431</v>
      </c>
      <c r="F593" s="665">
        <v>0</v>
      </c>
      <c r="G593" s="665">
        <v>0</v>
      </c>
      <c r="H593" s="665"/>
      <c r="I593" s="665"/>
      <c r="J593" s="665">
        <v>0</v>
      </c>
      <c r="K593" s="665">
        <v>0</v>
      </c>
      <c r="L593" s="665"/>
      <c r="M593" s="665"/>
      <c r="N593" s="665">
        <v>0</v>
      </c>
      <c r="O593" s="665">
        <v>0</v>
      </c>
      <c r="P593" s="678"/>
      <c r="Q593" s="666"/>
    </row>
    <row r="594" spans="1:17" ht="14.4" customHeight="1" x14ac:dyDescent="0.3">
      <c r="A594" s="661" t="s">
        <v>595</v>
      </c>
      <c r="B594" s="662" t="s">
        <v>7691</v>
      </c>
      <c r="C594" s="662" t="s">
        <v>6767</v>
      </c>
      <c r="D594" s="662" t="s">
        <v>7432</v>
      </c>
      <c r="E594" s="662" t="s">
        <v>7433</v>
      </c>
      <c r="F594" s="665">
        <v>1103</v>
      </c>
      <c r="G594" s="665">
        <v>0</v>
      </c>
      <c r="H594" s="665"/>
      <c r="I594" s="665">
        <v>0</v>
      </c>
      <c r="J594" s="665">
        <v>1710</v>
      </c>
      <c r="K594" s="665">
        <v>0</v>
      </c>
      <c r="L594" s="665"/>
      <c r="M594" s="665">
        <v>0</v>
      </c>
      <c r="N594" s="665">
        <v>1281</v>
      </c>
      <c r="O594" s="665">
        <v>0</v>
      </c>
      <c r="P594" s="678"/>
      <c r="Q594" s="666">
        <v>0</v>
      </c>
    </row>
    <row r="595" spans="1:17" ht="14.4" customHeight="1" x14ac:dyDescent="0.3">
      <c r="A595" s="661" t="s">
        <v>595</v>
      </c>
      <c r="B595" s="662" t="s">
        <v>7691</v>
      </c>
      <c r="C595" s="662" t="s">
        <v>6767</v>
      </c>
      <c r="D595" s="662" t="s">
        <v>7711</v>
      </c>
      <c r="E595" s="662" t="s">
        <v>7712</v>
      </c>
      <c r="F595" s="665">
        <v>2</v>
      </c>
      <c r="G595" s="665">
        <v>0</v>
      </c>
      <c r="H595" s="665"/>
      <c r="I595" s="665">
        <v>0</v>
      </c>
      <c r="J595" s="665"/>
      <c r="K595" s="665"/>
      <c r="L595" s="665"/>
      <c r="M595" s="665"/>
      <c r="N595" s="665"/>
      <c r="O595" s="665"/>
      <c r="P595" s="678"/>
      <c r="Q595" s="666"/>
    </row>
    <row r="596" spans="1:17" ht="14.4" customHeight="1" x14ac:dyDescent="0.3">
      <c r="A596" s="661" t="s">
        <v>595</v>
      </c>
      <c r="B596" s="662" t="s">
        <v>7691</v>
      </c>
      <c r="C596" s="662" t="s">
        <v>6767</v>
      </c>
      <c r="D596" s="662" t="s">
        <v>7480</v>
      </c>
      <c r="E596" s="662" t="s">
        <v>7481</v>
      </c>
      <c r="F596" s="665">
        <v>231</v>
      </c>
      <c r="G596" s="665">
        <v>0</v>
      </c>
      <c r="H596" s="665"/>
      <c r="I596" s="665">
        <v>0</v>
      </c>
      <c r="J596" s="665"/>
      <c r="K596" s="665"/>
      <c r="L596" s="665"/>
      <c r="M596" s="665"/>
      <c r="N596" s="665"/>
      <c r="O596" s="665"/>
      <c r="P596" s="678"/>
      <c r="Q596" s="666"/>
    </row>
    <row r="597" spans="1:17" ht="14.4" customHeight="1" x14ac:dyDescent="0.3">
      <c r="A597" s="661" t="s">
        <v>595</v>
      </c>
      <c r="B597" s="662" t="s">
        <v>7691</v>
      </c>
      <c r="C597" s="662" t="s">
        <v>6767</v>
      </c>
      <c r="D597" s="662" t="s">
        <v>7713</v>
      </c>
      <c r="E597" s="662" t="s">
        <v>7714</v>
      </c>
      <c r="F597" s="665">
        <v>65</v>
      </c>
      <c r="G597" s="665">
        <v>355936</v>
      </c>
      <c r="H597" s="665">
        <v>1</v>
      </c>
      <c r="I597" s="665">
        <v>5475.9384615384615</v>
      </c>
      <c r="J597" s="665">
        <v>76</v>
      </c>
      <c r="K597" s="665">
        <v>416176</v>
      </c>
      <c r="L597" s="665">
        <v>1.1692439090173514</v>
      </c>
      <c r="M597" s="665">
        <v>5476</v>
      </c>
      <c r="N597" s="665">
        <v>39</v>
      </c>
      <c r="O597" s="665">
        <v>213564</v>
      </c>
      <c r="P597" s="678">
        <v>0.60000674278521982</v>
      </c>
      <c r="Q597" s="666">
        <v>5476</v>
      </c>
    </row>
    <row r="598" spans="1:17" ht="14.4" customHeight="1" x14ac:dyDescent="0.3">
      <c r="A598" s="661" t="s">
        <v>595</v>
      </c>
      <c r="B598" s="662" t="s">
        <v>7691</v>
      </c>
      <c r="C598" s="662" t="s">
        <v>6767</v>
      </c>
      <c r="D598" s="662" t="s">
        <v>7715</v>
      </c>
      <c r="E598" s="662" t="s">
        <v>7716</v>
      </c>
      <c r="F598" s="665">
        <v>452</v>
      </c>
      <c r="G598" s="665">
        <v>3017448</v>
      </c>
      <c r="H598" s="665">
        <v>1</v>
      </c>
      <c r="I598" s="665">
        <v>6675.7699115044252</v>
      </c>
      <c r="J598" s="665">
        <v>439</v>
      </c>
      <c r="K598" s="665">
        <v>2930764</v>
      </c>
      <c r="L598" s="665">
        <v>0.97127241297944489</v>
      </c>
      <c r="M598" s="665">
        <v>6676</v>
      </c>
      <c r="N598" s="665">
        <v>471</v>
      </c>
      <c r="O598" s="665">
        <v>3144396</v>
      </c>
      <c r="P598" s="678">
        <v>1.0420713132421835</v>
      </c>
      <c r="Q598" s="666">
        <v>6676</v>
      </c>
    </row>
    <row r="599" spans="1:17" ht="14.4" customHeight="1" x14ac:dyDescent="0.3">
      <c r="A599" s="661" t="s">
        <v>595</v>
      </c>
      <c r="B599" s="662" t="s">
        <v>7691</v>
      </c>
      <c r="C599" s="662" t="s">
        <v>6767</v>
      </c>
      <c r="D599" s="662" t="s">
        <v>6858</v>
      </c>
      <c r="E599" s="662" t="s">
        <v>6859</v>
      </c>
      <c r="F599" s="665">
        <v>44</v>
      </c>
      <c r="G599" s="665">
        <v>15136</v>
      </c>
      <c r="H599" s="665">
        <v>1</v>
      </c>
      <c r="I599" s="665">
        <v>344</v>
      </c>
      <c r="J599" s="665">
        <v>38</v>
      </c>
      <c r="K599" s="665">
        <v>13164</v>
      </c>
      <c r="L599" s="665">
        <v>0.8697145877378436</v>
      </c>
      <c r="M599" s="665">
        <v>346.42105263157896</v>
      </c>
      <c r="N599" s="665">
        <v>32</v>
      </c>
      <c r="O599" s="665">
        <v>11167</v>
      </c>
      <c r="P599" s="678">
        <v>0.73777748414376321</v>
      </c>
      <c r="Q599" s="666">
        <v>348.96875</v>
      </c>
    </row>
    <row r="600" spans="1:17" ht="14.4" customHeight="1" x14ac:dyDescent="0.3">
      <c r="A600" s="661" t="s">
        <v>595</v>
      </c>
      <c r="B600" s="662" t="s">
        <v>7717</v>
      </c>
      <c r="C600" s="662" t="s">
        <v>6737</v>
      </c>
      <c r="D600" s="662" t="s">
        <v>6948</v>
      </c>
      <c r="E600" s="662" t="s">
        <v>3373</v>
      </c>
      <c r="F600" s="665"/>
      <c r="G600" s="665"/>
      <c r="H600" s="665"/>
      <c r="I600" s="665"/>
      <c r="J600" s="665"/>
      <c r="K600" s="665"/>
      <c r="L600" s="665"/>
      <c r="M600" s="665"/>
      <c r="N600" s="665">
        <v>15</v>
      </c>
      <c r="O600" s="665">
        <v>1583.55</v>
      </c>
      <c r="P600" s="678"/>
      <c r="Q600" s="666">
        <v>105.57</v>
      </c>
    </row>
    <row r="601" spans="1:17" ht="14.4" customHeight="1" x14ac:dyDescent="0.3">
      <c r="A601" s="661" t="s">
        <v>595</v>
      </c>
      <c r="B601" s="662" t="s">
        <v>7717</v>
      </c>
      <c r="C601" s="662" t="s">
        <v>6737</v>
      </c>
      <c r="D601" s="662" t="s">
        <v>6949</v>
      </c>
      <c r="E601" s="662" t="s">
        <v>3366</v>
      </c>
      <c r="F601" s="665"/>
      <c r="G601" s="665"/>
      <c r="H601" s="665"/>
      <c r="I601" s="665"/>
      <c r="J601" s="665">
        <v>1</v>
      </c>
      <c r="K601" s="665">
        <v>82.92</v>
      </c>
      <c r="L601" s="665"/>
      <c r="M601" s="665">
        <v>82.92</v>
      </c>
      <c r="N601" s="665"/>
      <c r="O601" s="665"/>
      <c r="P601" s="678"/>
      <c r="Q601" s="666"/>
    </row>
    <row r="602" spans="1:17" ht="14.4" customHeight="1" x14ac:dyDescent="0.3">
      <c r="A602" s="661" t="s">
        <v>595</v>
      </c>
      <c r="B602" s="662" t="s">
        <v>7717</v>
      </c>
      <c r="C602" s="662" t="s">
        <v>6737</v>
      </c>
      <c r="D602" s="662" t="s">
        <v>6952</v>
      </c>
      <c r="E602" s="662" t="s">
        <v>3366</v>
      </c>
      <c r="F602" s="665">
        <v>39</v>
      </c>
      <c r="G602" s="665">
        <v>4981.8600000000006</v>
      </c>
      <c r="H602" s="665">
        <v>1</v>
      </c>
      <c r="I602" s="665">
        <v>127.74000000000001</v>
      </c>
      <c r="J602" s="665">
        <v>49</v>
      </c>
      <c r="K602" s="665">
        <v>5780.0399999999991</v>
      </c>
      <c r="L602" s="665">
        <v>1.1602172682492078</v>
      </c>
      <c r="M602" s="665">
        <v>117.95999999999998</v>
      </c>
      <c r="N602" s="665">
        <v>56</v>
      </c>
      <c r="O602" s="665">
        <v>6318.48</v>
      </c>
      <c r="P602" s="678">
        <v>1.2682973829051798</v>
      </c>
      <c r="Q602" s="666">
        <v>112.83</v>
      </c>
    </row>
    <row r="603" spans="1:17" ht="14.4" customHeight="1" x14ac:dyDescent="0.3">
      <c r="A603" s="661" t="s">
        <v>595</v>
      </c>
      <c r="B603" s="662" t="s">
        <v>7717</v>
      </c>
      <c r="C603" s="662" t="s">
        <v>6737</v>
      </c>
      <c r="D603" s="662" t="s">
        <v>6953</v>
      </c>
      <c r="E603" s="662" t="s">
        <v>3366</v>
      </c>
      <c r="F603" s="665">
        <v>25</v>
      </c>
      <c r="G603" s="665">
        <v>3757.35</v>
      </c>
      <c r="H603" s="665">
        <v>1</v>
      </c>
      <c r="I603" s="665">
        <v>150.29399999999998</v>
      </c>
      <c r="J603" s="665"/>
      <c r="K603" s="665"/>
      <c r="L603" s="665"/>
      <c r="M603" s="665"/>
      <c r="N603" s="665"/>
      <c r="O603" s="665"/>
      <c r="P603" s="678"/>
      <c r="Q603" s="666"/>
    </row>
    <row r="604" spans="1:17" ht="14.4" customHeight="1" x14ac:dyDescent="0.3">
      <c r="A604" s="661" t="s">
        <v>595</v>
      </c>
      <c r="B604" s="662" t="s">
        <v>7717</v>
      </c>
      <c r="C604" s="662" t="s">
        <v>6737</v>
      </c>
      <c r="D604" s="662" t="s">
        <v>6954</v>
      </c>
      <c r="E604" s="662" t="s">
        <v>1606</v>
      </c>
      <c r="F604" s="665"/>
      <c r="G604" s="665"/>
      <c r="H604" s="665"/>
      <c r="I604" s="665"/>
      <c r="J604" s="665"/>
      <c r="K604" s="665"/>
      <c r="L604" s="665"/>
      <c r="M604" s="665"/>
      <c r="N604" s="665">
        <v>0.6</v>
      </c>
      <c r="O604" s="665">
        <v>186.79</v>
      </c>
      <c r="P604" s="678"/>
      <c r="Q604" s="666">
        <v>311.31666666666666</v>
      </c>
    </row>
    <row r="605" spans="1:17" ht="14.4" customHeight="1" x14ac:dyDescent="0.3">
      <c r="A605" s="661" t="s">
        <v>595</v>
      </c>
      <c r="B605" s="662" t="s">
        <v>7717</v>
      </c>
      <c r="C605" s="662" t="s">
        <v>6737</v>
      </c>
      <c r="D605" s="662" t="s">
        <v>6955</v>
      </c>
      <c r="E605" s="662" t="s">
        <v>6956</v>
      </c>
      <c r="F605" s="665"/>
      <c r="G605" s="665"/>
      <c r="H605" s="665"/>
      <c r="I605" s="665"/>
      <c r="J605" s="665"/>
      <c r="K605" s="665"/>
      <c r="L605" s="665"/>
      <c r="M605" s="665"/>
      <c r="N605" s="665">
        <v>18</v>
      </c>
      <c r="O605" s="665">
        <v>1447.74</v>
      </c>
      <c r="P605" s="678"/>
      <c r="Q605" s="666">
        <v>80.430000000000007</v>
      </c>
    </row>
    <row r="606" spans="1:17" ht="14.4" customHeight="1" x14ac:dyDescent="0.3">
      <c r="A606" s="661" t="s">
        <v>595</v>
      </c>
      <c r="B606" s="662" t="s">
        <v>7717</v>
      </c>
      <c r="C606" s="662" t="s">
        <v>6737</v>
      </c>
      <c r="D606" s="662" t="s">
        <v>6960</v>
      </c>
      <c r="E606" s="662" t="s">
        <v>1646</v>
      </c>
      <c r="F606" s="665">
        <v>62</v>
      </c>
      <c r="G606" s="665">
        <v>3884.13</v>
      </c>
      <c r="H606" s="665">
        <v>1</v>
      </c>
      <c r="I606" s="665">
        <v>62.64725806451613</v>
      </c>
      <c r="J606" s="665">
        <v>211</v>
      </c>
      <c r="K606" s="665">
        <v>11538.449999999999</v>
      </c>
      <c r="L606" s="665">
        <v>2.9706652454989917</v>
      </c>
      <c r="M606" s="665">
        <v>54.684597156398098</v>
      </c>
      <c r="N606" s="665">
        <v>275</v>
      </c>
      <c r="O606" s="665">
        <v>16060</v>
      </c>
      <c r="P606" s="678">
        <v>4.134774067809265</v>
      </c>
      <c r="Q606" s="666">
        <v>58.4</v>
      </c>
    </row>
    <row r="607" spans="1:17" ht="14.4" customHeight="1" x14ac:dyDescent="0.3">
      <c r="A607" s="661" t="s">
        <v>595</v>
      </c>
      <c r="B607" s="662" t="s">
        <v>7717</v>
      </c>
      <c r="C607" s="662" t="s">
        <v>6737</v>
      </c>
      <c r="D607" s="662" t="s">
        <v>6962</v>
      </c>
      <c r="E607" s="662" t="s">
        <v>1650</v>
      </c>
      <c r="F607" s="665">
        <v>1.2</v>
      </c>
      <c r="G607" s="665">
        <v>971.55</v>
      </c>
      <c r="H607" s="665">
        <v>1</v>
      </c>
      <c r="I607" s="665">
        <v>809.625</v>
      </c>
      <c r="J607" s="665"/>
      <c r="K607" s="665"/>
      <c r="L607" s="665"/>
      <c r="M607" s="665"/>
      <c r="N607" s="665"/>
      <c r="O607" s="665"/>
      <c r="P607" s="678"/>
      <c r="Q607" s="666"/>
    </row>
    <row r="608" spans="1:17" ht="14.4" customHeight="1" x14ac:dyDescent="0.3">
      <c r="A608" s="661" t="s">
        <v>595</v>
      </c>
      <c r="B608" s="662" t="s">
        <v>7717</v>
      </c>
      <c r="C608" s="662" t="s">
        <v>6737</v>
      </c>
      <c r="D608" s="662" t="s">
        <v>6964</v>
      </c>
      <c r="E608" s="662" t="s">
        <v>1625</v>
      </c>
      <c r="F608" s="665"/>
      <c r="G608" s="665"/>
      <c r="H608" s="665"/>
      <c r="I608" s="665"/>
      <c r="J608" s="665"/>
      <c r="K608" s="665"/>
      <c r="L608" s="665"/>
      <c r="M608" s="665"/>
      <c r="N608" s="665">
        <v>3.3</v>
      </c>
      <c r="O608" s="665">
        <v>39644.22</v>
      </c>
      <c r="P608" s="678"/>
      <c r="Q608" s="666">
        <v>12013.400000000001</v>
      </c>
    </row>
    <row r="609" spans="1:17" ht="14.4" customHeight="1" x14ac:dyDescent="0.3">
      <c r="A609" s="661" t="s">
        <v>595</v>
      </c>
      <c r="B609" s="662" t="s">
        <v>7717</v>
      </c>
      <c r="C609" s="662" t="s">
        <v>6737</v>
      </c>
      <c r="D609" s="662" t="s">
        <v>6967</v>
      </c>
      <c r="E609" s="662" t="s">
        <v>6968</v>
      </c>
      <c r="F609" s="665">
        <v>34</v>
      </c>
      <c r="G609" s="665">
        <v>1972.34</v>
      </c>
      <c r="H609" s="665">
        <v>1</v>
      </c>
      <c r="I609" s="665">
        <v>58.01</v>
      </c>
      <c r="J609" s="665">
        <v>82</v>
      </c>
      <c r="K609" s="665">
        <v>3309.5200000000004</v>
      </c>
      <c r="L609" s="665">
        <v>1.6779662735633818</v>
      </c>
      <c r="M609" s="665">
        <v>40.360000000000007</v>
      </c>
      <c r="N609" s="665">
        <v>4.2</v>
      </c>
      <c r="O609" s="665">
        <v>162.16</v>
      </c>
      <c r="P609" s="678">
        <v>8.2217061967003666E-2</v>
      </c>
      <c r="Q609" s="666">
        <v>38.609523809523807</v>
      </c>
    </row>
    <row r="610" spans="1:17" ht="14.4" customHeight="1" x14ac:dyDescent="0.3">
      <c r="A610" s="661" t="s">
        <v>595</v>
      </c>
      <c r="B610" s="662" t="s">
        <v>7717</v>
      </c>
      <c r="C610" s="662" t="s">
        <v>6737</v>
      </c>
      <c r="D610" s="662" t="s">
        <v>6970</v>
      </c>
      <c r="E610" s="662" t="s">
        <v>1654</v>
      </c>
      <c r="F610" s="665">
        <v>72.900000000000006</v>
      </c>
      <c r="G610" s="665">
        <v>29458.48</v>
      </c>
      <c r="H610" s="665">
        <v>1</v>
      </c>
      <c r="I610" s="665">
        <v>404.09437585733878</v>
      </c>
      <c r="J610" s="665">
        <v>72.800000000000011</v>
      </c>
      <c r="K610" s="665">
        <v>29021.570000000003</v>
      </c>
      <c r="L610" s="665">
        <v>0.98516861698227487</v>
      </c>
      <c r="M610" s="665">
        <v>398.64793956043957</v>
      </c>
      <c r="N610" s="665">
        <v>72.7</v>
      </c>
      <c r="O610" s="665">
        <v>28106.1</v>
      </c>
      <c r="P610" s="678">
        <v>0.95409199659996036</v>
      </c>
      <c r="Q610" s="666">
        <v>386.60385144429159</v>
      </c>
    </row>
    <row r="611" spans="1:17" ht="14.4" customHeight="1" x14ac:dyDescent="0.3">
      <c r="A611" s="661" t="s">
        <v>595</v>
      </c>
      <c r="B611" s="662" t="s">
        <v>7717</v>
      </c>
      <c r="C611" s="662" t="s">
        <v>6737</v>
      </c>
      <c r="D611" s="662" t="s">
        <v>6971</v>
      </c>
      <c r="E611" s="662" t="s">
        <v>6972</v>
      </c>
      <c r="F611" s="665"/>
      <c r="G611" s="665"/>
      <c r="H611" s="665"/>
      <c r="I611" s="665"/>
      <c r="J611" s="665">
        <v>22</v>
      </c>
      <c r="K611" s="665">
        <v>887.92</v>
      </c>
      <c r="L611" s="665"/>
      <c r="M611" s="665">
        <v>40.36</v>
      </c>
      <c r="N611" s="665">
        <v>50</v>
      </c>
      <c r="O611" s="665">
        <v>1930.5</v>
      </c>
      <c r="P611" s="678"/>
      <c r="Q611" s="666">
        <v>38.61</v>
      </c>
    </row>
    <row r="612" spans="1:17" ht="14.4" customHeight="1" x14ac:dyDescent="0.3">
      <c r="A612" s="661" t="s">
        <v>595</v>
      </c>
      <c r="B612" s="662" t="s">
        <v>7717</v>
      </c>
      <c r="C612" s="662" t="s">
        <v>6737</v>
      </c>
      <c r="D612" s="662" t="s">
        <v>7718</v>
      </c>
      <c r="E612" s="662" t="s">
        <v>7719</v>
      </c>
      <c r="F612" s="665">
        <v>0.3</v>
      </c>
      <c r="G612" s="665">
        <v>122.85</v>
      </c>
      <c r="H612" s="665">
        <v>1</v>
      </c>
      <c r="I612" s="665">
        <v>409.5</v>
      </c>
      <c r="J612" s="665"/>
      <c r="K612" s="665"/>
      <c r="L612" s="665"/>
      <c r="M612" s="665"/>
      <c r="N612" s="665"/>
      <c r="O612" s="665"/>
      <c r="P612" s="678"/>
      <c r="Q612" s="666"/>
    </row>
    <row r="613" spans="1:17" ht="14.4" customHeight="1" x14ac:dyDescent="0.3">
      <c r="A613" s="661" t="s">
        <v>595</v>
      </c>
      <c r="B613" s="662" t="s">
        <v>7717</v>
      </c>
      <c r="C613" s="662" t="s">
        <v>6737</v>
      </c>
      <c r="D613" s="662" t="s">
        <v>6974</v>
      </c>
      <c r="E613" s="662" t="s">
        <v>3393</v>
      </c>
      <c r="F613" s="665">
        <v>14</v>
      </c>
      <c r="G613" s="665">
        <v>665</v>
      </c>
      <c r="H613" s="665">
        <v>1</v>
      </c>
      <c r="I613" s="665">
        <v>47.5</v>
      </c>
      <c r="J613" s="665"/>
      <c r="K613" s="665"/>
      <c r="L613" s="665"/>
      <c r="M613" s="665"/>
      <c r="N613" s="665">
        <v>17</v>
      </c>
      <c r="O613" s="665">
        <v>728.96</v>
      </c>
      <c r="P613" s="678">
        <v>1.0961804511278197</v>
      </c>
      <c r="Q613" s="666">
        <v>42.88</v>
      </c>
    </row>
    <row r="614" spans="1:17" ht="14.4" customHeight="1" x14ac:dyDescent="0.3">
      <c r="A614" s="661" t="s">
        <v>595</v>
      </c>
      <c r="B614" s="662" t="s">
        <v>7717</v>
      </c>
      <c r="C614" s="662" t="s">
        <v>6737</v>
      </c>
      <c r="D614" s="662" t="s">
        <v>7720</v>
      </c>
      <c r="E614" s="662" t="s">
        <v>7721</v>
      </c>
      <c r="F614" s="665">
        <v>0.2</v>
      </c>
      <c r="G614" s="665">
        <v>115.06</v>
      </c>
      <c r="H614" s="665">
        <v>1</v>
      </c>
      <c r="I614" s="665">
        <v>575.29999999999995</v>
      </c>
      <c r="J614" s="665"/>
      <c r="K614" s="665"/>
      <c r="L614" s="665"/>
      <c r="M614" s="665"/>
      <c r="N614" s="665">
        <v>0.2</v>
      </c>
      <c r="O614" s="665">
        <v>110.06</v>
      </c>
      <c r="P614" s="678">
        <v>0.95654441161133319</v>
      </c>
      <c r="Q614" s="666">
        <v>550.29999999999995</v>
      </c>
    </row>
    <row r="615" spans="1:17" ht="14.4" customHeight="1" x14ac:dyDescent="0.3">
      <c r="A615" s="661" t="s">
        <v>595</v>
      </c>
      <c r="B615" s="662" t="s">
        <v>7717</v>
      </c>
      <c r="C615" s="662" t="s">
        <v>6737</v>
      </c>
      <c r="D615" s="662" t="s">
        <v>6976</v>
      </c>
      <c r="E615" s="662" t="s">
        <v>3346</v>
      </c>
      <c r="F615" s="665"/>
      <c r="G615" s="665"/>
      <c r="H615" s="665"/>
      <c r="I615" s="665"/>
      <c r="J615" s="665"/>
      <c r="K615" s="665"/>
      <c r="L615" s="665"/>
      <c r="M615" s="665"/>
      <c r="N615" s="665">
        <v>0.1</v>
      </c>
      <c r="O615" s="665">
        <v>27.01</v>
      </c>
      <c r="P615" s="678"/>
      <c r="Q615" s="666">
        <v>270.10000000000002</v>
      </c>
    </row>
    <row r="616" spans="1:17" ht="14.4" customHeight="1" x14ac:dyDescent="0.3">
      <c r="A616" s="661" t="s">
        <v>595</v>
      </c>
      <c r="B616" s="662" t="s">
        <v>7717</v>
      </c>
      <c r="C616" s="662" t="s">
        <v>6737</v>
      </c>
      <c r="D616" s="662" t="s">
        <v>6977</v>
      </c>
      <c r="E616" s="662" t="s">
        <v>3352</v>
      </c>
      <c r="F616" s="665">
        <v>56.2</v>
      </c>
      <c r="G616" s="665">
        <v>21341.95</v>
      </c>
      <c r="H616" s="665">
        <v>1</v>
      </c>
      <c r="I616" s="665">
        <v>379.75</v>
      </c>
      <c r="J616" s="665">
        <v>47.199999999999996</v>
      </c>
      <c r="K616" s="665">
        <v>17924.200000000004</v>
      </c>
      <c r="L616" s="665">
        <v>0.83985765124555178</v>
      </c>
      <c r="M616" s="665">
        <v>379.75000000000011</v>
      </c>
      <c r="N616" s="665">
        <v>41.8</v>
      </c>
      <c r="O616" s="665">
        <v>15183.849999999999</v>
      </c>
      <c r="P616" s="678">
        <v>0.71145560738358016</v>
      </c>
      <c r="Q616" s="666">
        <v>363.25</v>
      </c>
    </row>
    <row r="617" spans="1:17" ht="14.4" customHeight="1" x14ac:dyDescent="0.3">
      <c r="A617" s="661" t="s">
        <v>595</v>
      </c>
      <c r="B617" s="662" t="s">
        <v>7717</v>
      </c>
      <c r="C617" s="662" t="s">
        <v>6737</v>
      </c>
      <c r="D617" s="662" t="s">
        <v>6982</v>
      </c>
      <c r="E617" s="662" t="s">
        <v>5508</v>
      </c>
      <c r="F617" s="665"/>
      <c r="G617" s="665"/>
      <c r="H617" s="665"/>
      <c r="I617" s="665"/>
      <c r="J617" s="665">
        <v>8</v>
      </c>
      <c r="K617" s="665">
        <v>1099.68</v>
      </c>
      <c r="L617" s="665"/>
      <c r="M617" s="665">
        <v>137.46</v>
      </c>
      <c r="N617" s="665">
        <v>23.2</v>
      </c>
      <c r="O617" s="665">
        <v>1855.53</v>
      </c>
      <c r="P617" s="678"/>
      <c r="Q617" s="666">
        <v>79.97974137931034</v>
      </c>
    </row>
    <row r="618" spans="1:17" ht="14.4" customHeight="1" x14ac:dyDescent="0.3">
      <c r="A618" s="661" t="s">
        <v>595</v>
      </c>
      <c r="B618" s="662" t="s">
        <v>7717</v>
      </c>
      <c r="C618" s="662" t="s">
        <v>6737</v>
      </c>
      <c r="D618" s="662" t="s">
        <v>6983</v>
      </c>
      <c r="E618" s="662" t="s">
        <v>6984</v>
      </c>
      <c r="F618" s="665"/>
      <c r="G618" s="665"/>
      <c r="H618" s="665"/>
      <c r="I618" s="665"/>
      <c r="J618" s="665">
        <v>27</v>
      </c>
      <c r="K618" s="665">
        <v>1922.94</v>
      </c>
      <c r="L618" s="665"/>
      <c r="M618" s="665">
        <v>71.22</v>
      </c>
      <c r="N618" s="665">
        <v>24</v>
      </c>
      <c r="O618" s="665">
        <v>1577</v>
      </c>
      <c r="P618" s="678"/>
      <c r="Q618" s="666">
        <v>65.708333333333329</v>
      </c>
    </row>
    <row r="619" spans="1:17" ht="14.4" customHeight="1" x14ac:dyDescent="0.3">
      <c r="A619" s="661" t="s">
        <v>595</v>
      </c>
      <c r="B619" s="662" t="s">
        <v>7717</v>
      </c>
      <c r="C619" s="662" t="s">
        <v>6737</v>
      </c>
      <c r="D619" s="662" t="s">
        <v>6987</v>
      </c>
      <c r="E619" s="662" t="s">
        <v>6988</v>
      </c>
      <c r="F619" s="665"/>
      <c r="G619" s="665"/>
      <c r="H619" s="665"/>
      <c r="I619" s="665"/>
      <c r="J619" s="665">
        <v>14</v>
      </c>
      <c r="K619" s="665">
        <v>962.36</v>
      </c>
      <c r="L619" s="665"/>
      <c r="M619" s="665">
        <v>68.739999999999995</v>
      </c>
      <c r="N619" s="665"/>
      <c r="O619" s="665"/>
      <c r="P619" s="678"/>
      <c r="Q619" s="666"/>
    </row>
    <row r="620" spans="1:17" ht="14.4" customHeight="1" x14ac:dyDescent="0.3">
      <c r="A620" s="661" t="s">
        <v>595</v>
      </c>
      <c r="B620" s="662" t="s">
        <v>7717</v>
      </c>
      <c r="C620" s="662" t="s">
        <v>6737</v>
      </c>
      <c r="D620" s="662" t="s">
        <v>6989</v>
      </c>
      <c r="E620" s="662" t="s">
        <v>3473</v>
      </c>
      <c r="F620" s="665"/>
      <c r="G620" s="665"/>
      <c r="H620" s="665"/>
      <c r="I620" s="665"/>
      <c r="J620" s="665">
        <v>1</v>
      </c>
      <c r="K620" s="665">
        <v>3925.9</v>
      </c>
      <c r="L620" s="665"/>
      <c r="M620" s="665">
        <v>3925.9</v>
      </c>
      <c r="N620" s="665">
        <v>1</v>
      </c>
      <c r="O620" s="665">
        <v>3509.47</v>
      </c>
      <c r="P620" s="678"/>
      <c r="Q620" s="666">
        <v>3509.47</v>
      </c>
    </row>
    <row r="621" spans="1:17" ht="14.4" customHeight="1" x14ac:dyDescent="0.3">
      <c r="A621" s="661" t="s">
        <v>595</v>
      </c>
      <c r="B621" s="662" t="s">
        <v>7717</v>
      </c>
      <c r="C621" s="662" t="s">
        <v>6737</v>
      </c>
      <c r="D621" s="662" t="s">
        <v>6996</v>
      </c>
      <c r="E621" s="662" t="s">
        <v>3092</v>
      </c>
      <c r="F621" s="665"/>
      <c r="G621" s="665"/>
      <c r="H621" s="665"/>
      <c r="I621" s="665"/>
      <c r="J621" s="665">
        <v>18</v>
      </c>
      <c r="K621" s="665">
        <v>4124.88</v>
      </c>
      <c r="L621" s="665"/>
      <c r="M621" s="665">
        <v>229.16</v>
      </c>
      <c r="N621" s="665"/>
      <c r="O621" s="665"/>
      <c r="P621" s="678"/>
      <c r="Q621" s="666"/>
    </row>
    <row r="622" spans="1:17" ht="14.4" customHeight="1" x14ac:dyDescent="0.3">
      <c r="A622" s="661" t="s">
        <v>595</v>
      </c>
      <c r="B622" s="662" t="s">
        <v>7717</v>
      </c>
      <c r="C622" s="662" t="s">
        <v>6737</v>
      </c>
      <c r="D622" s="662" t="s">
        <v>6997</v>
      </c>
      <c r="E622" s="662" t="s">
        <v>3378</v>
      </c>
      <c r="F622" s="665">
        <v>8.6999999999999993</v>
      </c>
      <c r="G622" s="665">
        <v>1887.9</v>
      </c>
      <c r="H622" s="665">
        <v>1</v>
      </c>
      <c r="I622" s="665">
        <v>217.00000000000003</v>
      </c>
      <c r="J622" s="665">
        <v>4.7</v>
      </c>
      <c r="K622" s="665">
        <v>846.3</v>
      </c>
      <c r="L622" s="665">
        <v>0.44827586206896547</v>
      </c>
      <c r="M622" s="665">
        <v>180.06382978723403</v>
      </c>
      <c r="N622" s="665">
        <v>2.4000000000000004</v>
      </c>
      <c r="O622" s="665">
        <v>498.09000000000003</v>
      </c>
      <c r="P622" s="678">
        <v>0.26383283012871445</v>
      </c>
      <c r="Q622" s="666">
        <v>207.53749999999999</v>
      </c>
    </row>
    <row r="623" spans="1:17" ht="14.4" customHeight="1" x14ac:dyDescent="0.3">
      <c r="A623" s="661" t="s">
        <v>595</v>
      </c>
      <c r="B623" s="662" t="s">
        <v>7717</v>
      </c>
      <c r="C623" s="662" t="s">
        <v>6737</v>
      </c>
      <c r="D623" s="662" t="s">
        <v>6999</v>
      </c>
      <c r="E623" s="662" t="s">
        <v>1638</v>
      </c>
      <c r="F623" s="665">
        <v>3.2</v>
      </c>
      <c r="G623" s="665">
        <v>310.29000000000002</v>
      </c>
      <c r="H623" s="665">
        <v>1</v>
      </c>
      <c r="I623" s="665">
        <v>96.965625000000003</v>
      </c>
      <c r="J623" s="665"/>
      <c r="K623" s="665"/>
      <c r="L623" s="665"/>
      <c r="M623" s="665"/>
      <c r="N623" s="665">
        <v>3</v>
      </c>
      <c r="O623" s="665">
        <v>278.2</v>
      </c>
      <c r="P623" s="678">
        <v>0.89658061813142531</v>
      </c>
      <c r="Q623" s="666">
        <v>92.733333333333334</v>
      </c>
    </row>
    <row r="624" spans="1:17" ht="14.4" customHeight="1" x14ac:dyDescent="0.3">
      <c r="A624" s="661" t="s">
        <v>595</v>
      </c>
      <c r="B624" s="662" t="s">
        <v>7717</v>
      </c>
      <c r="C624" s="662" t="s">
        <v>6737</v>
      </c>
      <c r="D624" s="662" t="s">
        <v>7000</v>
      </c>
      <c r="E624" s="662" t="s">
        <v>3390</v>
      </c>
      <c r="F624" s="665">
        <v>5</v>
      </c>
      <c r="G624" s="665">
        <v>320</v>
      </c>
      <c r="H624" s="665">
        <v>1</v>
      </c>
      <c r="I624" s="665">
        <v>64</v>
      </c>
      <c r="J624" s="665">
        <v>32</v>
      </c>
      <c r="K624" s="665">
        <v>2048</v>
      </c>
      <c r="L624" s="665">
        <v>6.4</v>
      </c>
      <c r="M624" s="665">
        <v>64</v>
      </c>
      <c r="N624" s="665">
        <v>44</v>
      </c>
      <c r="O624" s="665">
        <v>3086.6</v>
      </c>
      <c r="P624" s="678">
        <v>9.645624999999999</v>
      </c>
      <c r="Q624" s="666">
        <v>70.149999999999991</v>
      </c>
    </row>
    <row r="625" spans="1:17" ht="14.4" customHeight="1" x14ac:dyDescent="0.3">
      <c r="A625" s="661" t="s">
        <v>595</v>
      </c>
      <c r="B625" s="662" t="s">
        <v>7717</v>
      </c>
      <c r="C625" s="662" t="s">
        <v>6737</v>
      </c>
      <c r="D625" s="662" t="s">
        <v>7001</v>
      </c>
      <c r="E625" s="662" t="s">
        <v>7002</v>
      </c>
      <c r="F625" s="665"/>
      <c r="G625" s="665"/>
      <c r="H625" s="665"/>
      <c r="I625" s="665"/>
      <c r="J625" s="665">
        <v>1.1000000000000001</v>
      </c>
      <c r="K625" s="665">
        <v>1407.53</v>
      </c>
      <c r="L625" s="665"/>
      <c r="M625" s="665">
        <v>1279.5727272727272</v>
      </c>
      <c r="N625" s="665"/>
      <c r="O625" s="665"/>
      <c r="P625" s="678"/>
      <c r="Q625" s="666"/>
    </row>
    <row r="626" spans="1:17" ht="14.4" customHeight="1" x14ac:dyDescent="0.3">
      <c r="A626" s="661" t="s">
        <v>595</v>
      </c>
      <c r="B626" s="662" t="s">
        <v>7717</v>
      </c>
      <c r="C626" s="662" t="s">
        <v>6737</v>
      </c>
      <c r="D626" s="662" t="s">
        <v>7004</v>
      </c>
      <c r="E626" s="662" t="s">
        <v>7005</v>
      </c>
      <c r="F626" s="665">
        <v>0.3</v>
      </c>
      <c r="G626" s="665">
        <v>181.53</v>
      </c>
      <c r="H626" s="665">
        <v>1</v>
      </c>
      <c r="I626" s="665">
        <v>605.1</v>
      </c>
      <c r="J626" s="665"/>
      <c r="K626" s="665"/>
      <c r="L626" s="665"/>
      <c r="M626" s="665"/>
      <c r="N626" s="665"/>
      <c r="O626" s="665"/>
      <c r="P626" s="678"/>
      <c r="Q626" s="666"/>
    </row>
    <row r="627" spans="1:17" ht="14.4" customHeight="1" x14ac:dyDescent="0.3">
      <c r="A627" s="661" t="s">
        <v>595</v>
      </c>
      <c r="B627" s="662" t="s">
        <v>7717</v>
      </c>
      <c r="C627" s="662" t="s">
        <v>6737</v>
      </c>
      <c r="D627" s="662" t="s">
        <v>7006</v>
      </c>
      <c r="E627" s="662" t="s">
        <v>3359</v>
      </c>
      <c r="F627" s="665">
        <v>1.7</v>
      </c>
      <c r="G627" s="665">
        <v>1421.45</v>
      </c>
      <c r="H627" s="665">
        <v>1</v>
      </c>
      <c r="I627" s="665">
        <v>836.14705882352951</v>
      </c>
      <c r="J627" s="665"/>
      <c r="K627" s="665"/>
      <c r="L627" s="665"/>
      <c r="M627" s="665"/>
      <c r="N627" s="665">
        <v>2.4</v>
      </c>
      <c r="O627" s="665">
        <v>1919.43</v>
      </c>
      <c r="P627" s="678">
        <v>1.35033240704914</v>
      </c>
      <c r="Q627" s="666">
        <v>799.76250000000005</v>
      </c>
    </row>
    <row r="628" spans="1:17" ht="14.4" customHeight="1" x14ac:dyDescent="0.3">
      <c r="A628" s="661" t="s">
        <v>595</v>
      </c>
      <c r="B628" s="662" t="s">
        <v>7717</v>
      </c>
      <c r="C628" s="662" t="s">
        <v>6737</v>
      </c>
      <c r="D628" s="662" t="s">
        <v>7007</v>
      </c>
      <c r="E628" s="662" t="s">
        <v>1708</v>
      </c>
      <c r="F628" s="665">
        <v>2</v>
      </c>
      <c r="G628" s="665">
        <v>548.54</v>
      </c>
      <c r="H628" s="665">
        <v>1</v>
      </c>
      <c r="I628" s="665">
        <v>274.27</v>
      </c>
      <c r="J628" s="665"/>
      <c r="K628" s="665"/>
      <c r="L628" s="665"/>
      <c r="M628" s="665"/>
      <c r="N628" s="665"/>
      <c r="O628" s="665"/>
      <c r="P628" s="678"/>
      <c r="Q628" s="666"/>
    </row>
    <row r="629" spans="1:17" ht="14.4" customHeight="1" x14ac:dyDescent="0.3">
      <c r="A629" s="661" t="s">
        <v>595</v>
      </c>
      <c r="B629" s="662" t="s">
        <v>7717</v>
      </c>
      <c r="C629" s="662" t="s">
        <v>6737</v>
      </c>
      <c r="D629" s="662" t="s">
        <v>7722</v>
      </c>
      <c r="E629" s="662" t="s">
        <v>2146</v>
      </c>
      <c r="F629" s="665"/>
      <c r="G629" s="665"/>
      <c r="H629" s="665"/>
      <c r="I629" s="665"/>
      <c r="J629" s="665">
        <v>1</v>
      </c>
      <c r="K629" s="665">
        <v>151.56</v>
      </c>
      <c r="L629" s="665"/>
      <c r="M629" s="665">
        <v>151.56</v>
      </c>
      <c r="N629" s="665"/>
      <c r="O629" s="665"/>
      <c r="P629" s="678"/>
      <c r="Q629" s="666"/>
    </row>
    <row r="630" spans="1:17" ht="14.4" customHeight="1" x14ac:dyDescent="0.3">
      <c r="A630" s="661" t="s">
        <v>595</v>
      </c>
      <c r="B630" s="662" t="s">
        <v>7717</v>
      </c>
      <c r="C630" s="662" t="s">
        <v>6737</v>
      </c>
      <c r="D630" s="662" t="s">
        <v>7012</v>
      </c>
      <c r="E630" s="662" t="s">
        <v>2800</v>
      </c>
      <c r="F630" s="665"/>
      <c r="G630" s="665"/>
      <c r="H630" s="665"/>
      <c r="I630" s="665"/>
      <c r="J630" s="665"/>
      <c r="K630" s="665"/>
      <c r="L630" s="665"/>
      <c r="M630" s="665"/>
      <c r="N630" s="665">
        <v>4.2</v>
      </c>
      <c r="O630" s="665">
        <v>1621.47</v>
      </c>
      <c r="P630" s="678"/>
      <c r="Q630" s="666">
        <v>386.06428571428569</v>
      </c>
    </row>
    <row r="631" spans="1:17" ht="14.4" customHeight="1" x14ac:dyDescent="0.3">
      <c r="A631" s="661" t="s">
        <v>595</v>
      </c>
      <c r="B631" s="662" t="s">
        <v>7717</v>
      </c>
      <c r="C631" s="662" t="s">
        <v>6737</v>
      </c>
      <c r="D631" s="662" t="s">
        <v>7013</v>
      </c>
      <c r="E631" s="662" t="s">
        <v>1633</v>
      </c>
      <c r="F631" s="665"/>
      <c r="G631" s="665"/>
      <c r="H631" s="665"/>
      <c r="I631" s="665"/>
      <c r="J631" s="665"/>
      <c r="K631" s="665"/>
      <c r="L631" s="665"/>
      <c r="M631" s="665"/>
      <c r="N631" s="665">
        <v>2</v>
      </c>
      <c r="O631" s="665">
        <v>1544.29</v>
      </c>
      <c r="P631" s="678"/>
      <c r="Q631" s="666">
        <v>772.14499999999998</v>
      </c>
    </row>
    <row r="632" spans="1:17" ht="14.4" customHeight="1" x14ac:dyDescent="0.3">
      <c r="A632" s="661" t="s">
        <v>595</v>
      </c>
      <c r="B632" s="662" t="s">
        <v>7717</v>
      </c>
      <c r="C632" s="662" t="s">
        <v>6737</v>
      </c>
      <c r="D632" s="662" t="s">
        <v>7015</v>
      </c>
      <c r="E632" s="662" t="s">
        <v>7016</v>
      </c>
      <c r="F632" s="665">
        <v>2.67</v>
      </c>
      <c r="G632" s="665">
        <v>9686.8700000000008</v>
      </c>
      <c r="H632" s="665">
        <v>1</v>
      </c>
      <c r="I632" s="665">
        <v>3628.0411985018732</v>
      </c>
      <c r="J632" s="665">
        <v>3.42</v>
      </c>
      <c r="K632" s="665">
        <v>12407.9</v>
      </c>
      <c r="L632" s="665">
        <v>1.280898783611218</v>
      </c>
      <c r="M632" s="665">
        <v>3628.0409356725145</v>
      </c>
      <c r="N632" s="665">
        <v>6.84</v>
      </c>
      <c r="O632" s="665">
        <v>21539.86</v>
      </c>
      <c r="P632" s="678">
        <v>2.2236140259960129</v>
      </c>
      <c r="Q632" s="666">
        <v>3149.1023391812869</v>
      </c>
    </row>
    <row r="633" spans="1:17" ht="14.4" customHeight="1" x14ac:dyDescent="0.3">
      <c r="A633" s="661" t="s">
        <v>595</v>
      </c>
      <c r="B633" s="662" t="s">
        <v>7717</v>
      </c>
      <c r="C633" s="662" t="s">
        <v>7026</v>
      </c>
      <c r="D633" s="662" t="s">
        <v>7029</v>
      </c>
      <c r="E633" s="662" t="s">
        <v>7030</v>
      </c>
      <c r="F633" s="665">
        <v>8</v>
      </c>
      <c r="G633" s="665">
        <v>13489</v>
      </c>
      <c r="H633" s="665">
        <v>1</v>
      </c>
      <c r="I633" s="665">
        <v>1686.125</v>
      </c>
      <c r="J633" s="665">
        <v>17</v>
      </c>
      <c r="K633" s="665">
        <v>30821</v>
      </c>
      <c r="L633" s="665">
        <v>2.2848988064348728</v>
      </c>
      <c r="M633" s="665">
        <v>1813</v>
      </c>
      <c r="N633" s="665">
        <v>20</v>
      </c>
      <c r="O633" s="665">
        <v>31995.57</v>
      </c>
      <c r="P633" s="678">
        <v>2.3719749425457781</v>
      </c>
      <c r="Q633" s="666">
        <v>1599.7784999999999</v>
      </c>
    </row>
    <row r="634" spans="1:17" ht="14.4" customHeight="1" x14ac:dyDescent="0.3">
      <c r="A634" s="661" t="s">
        <v>595</v>
      </c>
      <c r="B634" s="662" t="s">
        <v>7717</v>
      </c>
      <c r="C634" s="662" t="s">
        <v>7026</v>
      </c>
      <c r="D634" s="662" t="s">
        <v>7031</v>
      </c>
      <c r="E634" s="662" t="s">
        <v>7032</v>
      </c>
      <c r="F634" s="665"/>
      <c r="G634" s="665"/>
      <c r="H634" s="665"/>
      <c r="I634" s="665"/>
      <c r="J634" s="665"/>
      <c r="K634" s="665"/>
      <c r="L634" s="665"/>
      <c r="M634" s="665"/>
      <c r="N634" s="665">
        <v>2</v>
      </c>
      <c r="O634" s="665">
        <v>4920</v>
      </c>
      <c r="P634" s="678"/>
      <c r="Q634" s="666">
        <v>2460</v>
      </c>
    </row>
    <row r="635" spans="1:17" ht="14.4" customHeight="1" x14ac:dyDescent="0.3">
      <c r="A635" s="661" t="s">
        <v>595</v>
      </c>
      <c r="B635" s="662" t="s">
        <v>7717</v>
      </c>
      <c r="C635" s="662" t="s">
        <v>7026</v>
      </c>
      <c r="D635" s="662" t="s">
        <v>7038</v>
      </c>
      <c r="E635" s="662" t="s">
        <v>7039</v>
      </c>
      <c r="F635" s="665">
        <v>2</v>
      </c>
      <c r="G635" s="665">
        <v>18724</v>
      </c>
      <c r="H635" s="665">
        <v>1</v>
      </c>
      <c r="I635" s="665">
        <v>9362</v>
      </c>
      <c r="J635" s="665"/>
      <c r="K635" s="665"/>
      <c r="L635" s="665"/>
      <c r="M635" s="665"/>
      <c r="N635" s="665"/>
      <c r="O635" s="665"/>
      <c r="P635" s="678"/>
      <c r="Q635" s="666"/>
    </row>
    <row r="636" spans="1:17" ht="14.4" customHeight="1" x14ac:dyDescent="0.3">
      <c r="A636" s="661" t="s">
        <v>595</v>
      </c>
      <c r="B636" s="662" t="s">
        <v>7717</v>
      </c>
      <c r="C636" s="662" t="s">
        <v>7026</v>
      </c>
      <c r="D636" s="662" t="s">
        <v>7040</v>
      </c>
      <c r="E636" s="662" t="s">
        <v>7041</v>
      </c>
      <c r="F636" s="665">
        <v>4</v>
      </c>
      <c r="G636" s="665">
        <v>3474</v>
      </c>
      <c r="H636" s="665">
        <v>1</v>
      </c>
      <c r="I636" s="665">
        <v>868.5</v>
      </c>
      <c r="J636" s="665">
        <v>6</v>
      </c>
      <c r="K636" s="665">
        <v>4880</v>
      </c>
      <c r="L636" s="665">
        <v>1.4047207829591248</v>
      </c>
      <c r="M636" s="665">
        <v>813.33333333333337</v>
      </c>
      <c r="N636" s="665">
        <v>15</v>
      </c>
      <c r="O636" s="665">
        <v>11741.57</v>
      </c>
      <c r="P636" s="678">
        <v>3.3798416810592977</v>
      </c>
      <c r="Q636" s="666">
        <v>782.77133333333336</v>
      </c>
    </row>
    <row r="637" spans="1:17" ht="14.4" customHeight="1" x14ac:dyDescent="0.3">
      <c r="A637" s="661" t="s">
        <v>595</v>
      </c>
      <c r="B637" s="662" t="s">
        <v>7717</v>
      </c>
      <c r="C637" s="662" t="s">
        <v>6758</v>
      </c>
      <c r="D637" s="662" t="s">
        <v>7723</v>
      </c>
      <c r="E637" s="662" t="s">
        <v>7045</v>
      </c>
      <c r="F637" s="665">
        <v>2</v>
      </c>
      <c r="G637" s="665">
        <v>944.96</v>
      </c>
      <c r="H637" s="665">
        <v>1</v>
      </c>
      <c r="I637" s="665">
        <v>472.48</v>
      </c>
      <c r="J637" s="665">
        <v>14</v>
      </c>
      <c r="K637" s="665">
        <v>6614.72</v>
      </c>
      <c r="L637" s="665">
        <v>7</v>
      </c>
      <c r="M637" s="665">
        <v>472.48</v>
      </c>
      <c r="N637" s="665">
        <v>17</v>
      </c>
      <c r="O637" s="665">
        <v>8032.16</v>
      </c>
      <c r="P637" s="678">
        <v>8.5</v>
      </c>
      <c r="Q637" s="666">
        <v>472.48</v>
      </c>
    </row>
    <row r="638" spans="1:17" ht="14.4" customHeight="1" x14ac:dyDescent="0.3">
      <c r="A638" s="661" t="s">
        <v>595</v>
      </c>
      <c r="B638" s="662" t="s">
        <v>7717</v>
      </c>
      <c r="C638" s="662" t="s">
        <v>6758</v>
      </c>
      <c r="D638" s="662" t="s">
        <v>7044</v>
      </c>
      <c r="E638" s="662" t="s">
        <v>7045</v>
      </c>
      <c r="F638" s="665"/>
      <c r="G638" s="665"/>
      <c r="H638" s="665"/>
      <c r="I638" s="665"/>
      <c r="J638" s="665">
        <v>7</v>
      </c>
      <c r="K638" s="665">
        <v>3265.29</v>
      </c>
      <c r="L638" s="665"/>
      <c r="M638" s="665">
        <v>466.46999999999997</v>
      </c>
      <c r="N638" s="665">
        <v>1</v>
      </c>
      <c r="O638" s="665">
        <v>466.47</v>
      </c>
      <c r="P638" s="678"/>
      <c r="Q638" s="666">
        <v>466.47</v>
      </c>
    </row>
    <row r="639" spans="1:17" ht="14.4" customHeight="1" x14ac:dyDescent="0.3">
      <c r="A639" s="661" t="s">
        <v>595</v>
      </c>
      <c r="B639" s="662" t="s">
        <v>7717</v>
      </c>
      <c r="C639" s="662" t="s">
        <v>6758</v>
      </c>
      <c r="D639" s="662" t="s">
        <v>7724</v>
      </c>
      <c r="E639" s="662" t="s">
        <v>7047</v>
      </c>
      <c r="F639" s="665"/>
      <c r="G639" s="665"/>
      <c r="H639" s="665"/>
      <c r="I639" s="665"/>
      <c r="J639" s="665">
        <v>1</v>
      </c>
      <c r="K639" s="665">
        <v>4124.5200000000004</v>
      </c>
      <c r="L639" s="665"/>
      <c r="M639" s="665">
        <v>4124.5200000000004</v>
      </c>
      <c r="N639" s="665">
        <v>1</v>
      </c>
      <c r="O639" s="665">
        <v>4124.5200000000004</v>
      </c>
      <c r="P639" s="678"/>
      <c r="Q639" s="666">
        <v>4124.5200000000004</v>
      </c>
    </row>
    <row r="640" spans="1:17" ht="14.4" customHeight="1" x14ac:dyDescent="0.3">
      <c r="A640" s="661" t="s">
        <v>595</v>
      </c>
      <c r="B640" s="662" t="s">
        <v>7717</v>
      </c>
      <c r="C640" s="662" t="s">
        <v>6758</v>
      </c>
      <c r="D640" s="662" t="s">
        <v>7725</v>
      </c>
      <c r="E640" s="662" t="s">
        <v>7726</v>
      </c>
      <c r="F640" s="665"/>
      <c r="G640" s="665"/>
      <c r="H640" s="665"/>
      <c r="I640" s="665"/>
      <c r="J640" s="665"/>
      <c r="K640" s="665"/>
      <c r="L640" s="665"/>
      <c r="M640" s="665"/>
      <c r="N640" s="665">
        <v>1</v>
      </c>
      <c r="O640" s="665">
        <v>1265.81</v>
      </c>
      <c r="P640" s="678"/>
      <c r="Q640" s="666">
        <v>1265.81</v>
      </c>
    </row>
    <row r="641" spans="1:17" ht="14.4" customHeight="1" x14ac:dyDescent="0.3">
      <c r="A641" s="661" t="s">
        <v>595</v>
      </c>
      <c r="B641" s="662" t="s">
        <v>7717</v>
      </c>
      <c r="C641" s="662" t="s">
        <v>6758</v>
      </c>
      <c r="D641" s="662" t="s">
        <v>7727</v>
      </c>
      <c r="E641" s="662" t="s">
        <v>7728</v>
      </c>
      <c r="F641" s="665"/>
      <c r="G641" s="665"/>
      <c r="H641" s="665"/>
      <c r="I641" s="665"/>
      <c r="J641" s="665">
        <v>2</v>
      </c>
      <c r="K641" s="665">
        <v>174.1</v>
      </c>
      <c r="L641" s="665"/>
      <c r="M641" s="665">
        <v>87.05</v>
      </c>
      <c r="N641" s="665"/>
      <c r="O641" s="665"/>
      <c r="P641" s="678"/>
      <c r="Q641" s="666"/>
    </row>
    <row r="642" spans="1:17" ht="14.4" customHeight="1" x14ac:dyDescent="0.3">
      <c r="A642" s="661" t="s">
        <v>595</v>
      </c>
      <c r="B642" s="662" t="s">
        <v>7717</v>
      </c>
      <c r="C642" s="662" t="s">
        <v>6758</v>
      </c>
      <c r="D642" s="662" t="s">
        <v>7729</v>
      </c>
      <c r="E642" s="662" t="s">
        <v>7728</v>
      </c>
      <c r="F642" s="665">
        <v>1</v>
      </c>
      <c r="G642" s="665">
        <v>69.02</v>
      </c>
      <c r="H642" s="665">
        <v>1</v>
      </c>
      <c r="I642" s="665">
        <v>69.02</v>
      </c>
      <c r="J642" s="665">
        <v>3</v>
      </c>
      <c r="K642" s="665">
        <v>207.06</v>
      </c>
      <c r="L642" s="665">
        <v>3</v>
      </c>
      <c r="M642" s="665">
        <v>69.02</v>
      </c>
      <c r="N642" s="665"/>
      <c r="O642" s="665"/>
      <c r="P642" s="678"/>
      <c r="Q642" s="666"/>
    </row>
    <row r="643" spans="1:17" ht="14.4" customHeight="1" x14ac:dyDescent="0.3">
      <c r="A643" s="661" t="s">
        <v>595</v>
      </c>
      <c r="B643" s="662" t="s">
        <v>7717</v>
      </c>
      <c r="C643" s="662" t="s">
        <v>6758</v>
      </c>
      <c r="D643" s="662" t="s">
        <v>7730</v>
      </c>
      <c r="E643" s="662" t="s">
        <v>7728</v>
      </c>
      <c r="F643" s="665">
        <v>2</v>
      </c>
      <c r="G643" s="665">
        <v>169.96</v>
      </c>
      <c r="H643" s="665">
        <v>1</v>
      </c>
      <c r="I643" s="665">
        <v>84.98</v>
      </c>
      <c r="J643" s="665"/>
      <c r="K643" s="665"/>
      <c r="L643" s="665"/>
      <c r="M643" s="665"/>
      <c r="N643" s="665">
        <v>1</v>
      </c>
      <c r="O643" s="665">
        <v>84.98</v>
      </c>
      <c r="P643" s="678">
        <v>0.5</v>
      </c>
      <c r="Q643" s="666">
        <v>84.98</v>
      </c>
    </row>
    <row r="644" spans="1:17" ht="14.4" customHeight="1" x14ac:dyDescent="0.3">
      <c r="A644" s="661" t="s">
        <v>595</v>
      </c>
      <c r="B644" s="662" t="s">
        <v>7717</v>
      </c>
      <c r="C644" s="662" t="s">
        <v>6758</v>
      </c>
      <c r="D644" s="662" t="s">
        <v>7731</v>
      </c>
      <c r="E644" s="662" t="s">
        <v>7732</v>
      </c>
      <c r="F644" s="665"/>
      <c r="G644" s="665"/>
      <c r="H644" s="665"/>
      <c r="I644" s="665"/>
      <c r="J644" s="665"/>
      <c r="K644" s="665"/>
      <c r="L644" s="665"/>
      <c r="M644" s="665"/>
      <c r="N644" s="665">
        <v>1</v>
      </c>
      <c r="O644" s="665">
        <v>230.07</v>
      </c>
      <c r="P644" s="678"/>
      <c r="Q644" s="666">
        <v>230.07</v>
      </c>
    </row>
    <row r="645" spans="1:17" ht="14.4" customHeight="1" x14ac:dyDescent="0.3">
      <c r="A645" s="661" t="s">
        <v>595</v>
      </c>
      <c r="B645" s="662" t="s">
        <v>7717</v>
      </c>
      <c r="C645" s="662" t="s">
        <v>6758</v>
      </c>
      <c r="D645" s="662" t="s">
        <v>7733</v>
      </c>
      <c r="E645" s="662" t="s">
        <v>7728</v>
      </c>
      <c r="F645" s="665">
        <v>13</v>
      </c>
      <c r="G645" s="665">
        <v>1172.08</v>
      </c>
      <c r="H645" s="665">
        <v>1</v>
      </c>
      <c r="I645" s="665">
        <v>90.16</v>
      </c>
      <c r="J645" s="665">
        <v>21</v>
      </c>
      <c r="K645" s="665">
        <v>1893.36</v>
      </c>
      <c r="L645" s="665">
        <v>1.6153846153846154</v>
      </c>
      <c r="M645" s="665">
        <v>90.16</v>
      </c>
      <c r="N645" s="665">
        <v>39</v>
      </c>
      <c r="O645" s="665">
        <v>3516.2400000000002</v>
      </c>
      <c r="P645" s="678">
        <v>3.0000000000000004</v>
      </c>
      <c r="Q645" s="666">
        <v>90.160000000000011</v>
      </c>
    </row>
    <row r="646" spans="1:17" ht="14.4" customHeight="1" x14ac:dyDescent="0.3">
      <c r="A646" s="661" t="s">
        <v>595</v>
      </c>
      <c r="B646" s="662" t="s">
        <v>7717</v>
      </c>
      <c r="C646" s="662" t="s">
        <v>6758</v>
      </c>
      <c r="D646" s="662" t="s">
        <v>7080</v>
      </c>
      <c r="E646" s="662" t="s">
        <v>7081</v>
      </c>
      <c r="F646" s="665">
        <v>7</v>
      </c>
      <c r="G646" s="665">
        <v>5525.03</v>
      </c>
      <c r="H646" s="665">
        <v>1</v>
      </c>
      <c r="I646" s="665">
        <v>789.29</v>
      </c>
      <c r="J646" s="665">
        <v>5</v>
      </c>
      <c r="K646" s="665">
        <v>3946.45</v>
      </c>
      <c r="L646" s="665">
        <v>0.7142857142857143</v>
      </c>
      <c r="M646" s="665">
        <v>789.29</v>
      </c>
      <c r="N646" s="665"/>
      <c r="O646" s="665"/>
      <c r="P646" s="678"/>
      <c r="Q646" s="666"/>
    </row>
    <row r="647" spans="1:17" ht="14.4" customHeight="1" x14ac:dyDescent="0.3">
      <c r="A647" s="661" t="s">
        <v>595</v>
      </c>
      <c r="B647" s="662" t="s">
        <v>7717</v>
      </c>
      <c r="C647" s="662" t="s">
        <v>6758</v>
      </c>
      <c r="D647" s="662" t="s">
        <v>7088</v>
      </c>
      <c r="E647" s="662" t="s">
        <v>7087</v>
      </c>
      <c r="F647" s="665"/>
      <c r="G647" s="665"/>
      <c r="H647" s="665"/>
      <c r="I647" s="665"/>
      <c r="J647" s="665">
        <v>4</v>
      </c>
      <c r="K647" s="665">
        <v>33370.480000000003</v>
      </c>
      <c r="L647" s="665"/>
      <c r="M647" s="665">
        <v>8342.6200000000008</v>
      </c>
      <c r="N647" s="665">
        <v>2</v>
      </c>
      <c r="O647" s="665">
        <v>16685.240000000002</v>
      </c>
      <c r="P647" s="678"/>
      <c r="Q647" s="666">
        <v>8342.6200000000008</v>
      </c>
    </row>
    <row r="648" spans="1:17" ht="14.4" customHeight="1" x14ac:dyDescent="0.3">
      <c r="A648" s="661" t="s">
        <v>595</v>
      </c>
      <c r="B648" s="662" t="s">
        <v>7717</v>
      </c>
      <c r="C648" s="662" t="s">
        <v>6758</v>
      </c>
      <c r="D648" s="662" t="s">
        <v>7734</v>
      </c>
      <c r="E648" s="662" t="s">
        <v>7735</v>
      </c>
      <c r="F648" s="665">
        <v>1</v>
      </c>
      <c r="G648" s="665">
        <v>2725.32</v>
      </c>
      <c r="H648" s="665">
        <v>1</v>
      </c>
      <c r="I648" s="665">
        <v>2725.32</v>
      </c>
      <c r="J648" s="665"/>
      <c r="K648" s="665"/>
      <c r="L648" s="665"/>
      <c r="M648" s="665"/>
      <c r="N648" s="665"/>
      <c r="O648" s="665"/>
      <c r="P648" s="678"/>
      <c r="Q648" s="666"/>
    </row>
    <row r="649" spans="1:17" ht="14.4" customHeight="1" x14ac:dyDescent="0.3">
      <c r="A649" s="661" t="s">
        <v>595</v>
      </c>
      <c r="B649" s="662" t="s">
        <v>7717</v>
      </c>
      <c r="C649" s="662" t="s">
        <v>6758</v>
      </c>
      <c r="D649" s="662" t="s">
        <v>7736</v>
      </c>
      <c r="E649" s="662" t="s">
        <v>7737</v>
      </c>
      <c r="F649" s="665"/>
      <c r="G649" s="665"/>
      <c r="H649" s="665"/>
      <c r="I649" s="665"/>
      <c r="J649" s="665"/>
      <c r="K649" s="665"/>
      <c r="L649" s="665"/>
      <c r="M649" s="665"/>
      <c r="N649" s="665">
        <v>1</v>
      </c>
      <c r="O649" s="665">
        <v>19196.8</v>
      </c>
      <c r="P649" s="678"/>
      <c r="Q649" s="666">
        <v>19196.8</v>
      </c>
    </row>
    <row r="650" spans="1:17" ht="14.4" customHeight="1" x14ac:dyDescent="0.3">
      <c r="A650" s="661" t="s">
        <v>595</v>
      </c>
      <c r="B650" s="662" t="s">
        <v>7717</v>
      </c>
      <c r="C650" s="662" t="s">
        <v>6758</v>
      </c>
      <c r="D650" s="662" t="s">
        <v>7120</v>
      </c>
      <c r="E650" s="662" t="s">
        <v>7087</v>
      </c>
      <c r="F650" s="665">
        <v>3</v>
      </c>
      <c r="G650" s="665">
        <v>12305.46</v>
      </c>
      <c r="H650" s="665">
        <v>1</v>
      </c>
      <c r="I650" s="665">
        <v>4101.82</v>
      </c>
      <c r="J650" s="665"/>
      <c r="K650" s="665"/>
      <c r="L650" s="665"/>
      <c r="M650" s="665"/>
      <c r="N650" s="665"/>
      <c r="O650" s="665"/>
      <c r="P650" s="678"/>
      <c r="Q650" s="666"/>
    </row>
    <row r="651" spans="1:17" ht="14.4" customHeight="1" x14ac:dyDescent="0.3">
      <c r="A651" s="661" t="s">
        <v>595</v>
      </c>
      <c r="B651" s="662" t="s">
        <v>7717</v>
      </c>
      <c r="C651" s="662" t="s">
        <v>6758</v>
      </c>
      <c r="D651" s="662" t="s">
        <v>7738</v>
      </c>
      <c r="E651" s="662" t="s">
        <v>7739</v>
      </c>
      <c r="F651" s="665">
        <v>3</v>
      </c>
      <c r="G651" s="665">
        <v>1455.69</v>
      </c>
      <c r="H651" s="665">
        <v>1</v>
      </c>
      <c r="I651" s="665">
        <v>485.23</v>
      </c>
      <c r="J651" s="665"/>
      <c r="K651" s="665"/>
      <c r="L651" s="665"/>
      <c r="M651" s="665"/>
      <c r="N651" s="665"/>
      <c r="O651" s="665"/>
      <c r="P651" s="678"/>
      <c r="Q651" s="666"/>
    </row>
    <row r="652" spans="1:17" ht="14.4" customHeight="1" x14ac:dyDescent="0.3">
      <c r="A652" s="661" t="s">
        <v>595</v>
      </c>
      <c r="B652" s="662" t="s">
        <v>7717</v>
      </c>
      <c r="C652" s="662" t="s">
        <v>6758</v>
      </c>
      <c r="D652" s="662" t="s">
        <v>7187</v>
      </c>
      <c r="E652" s="662" t="s">
        <v>7188</v>
      </c>
      <c r="F652" s="665"/>
      <c r="G652" s="665"/>
      <c r="H652" s="665"/>
      <c r="I652" s="665"/>
      <c r="J652" s="665"/>
      <c r="K652" s="665"/>
      <c r="L652" s="665"/>
      <c r="M652" s="665"/>
      <c r="N652" s="665">
        <v>2</v>
      </c>
      <c r="O652" s="665">
        <v>15658</v>
      </c>
      <c r="P652" s="678"/>
      <c r="Q652" s="666">
        <v>7829</v>
      </c>
    </row>
    <row r="653" spans="1:17" ht="14.4" customHeight="1" x14ac:dyDescent="0.3">
      <c r="A653" s="661" t="s">
        <v>595</v>
      </c>
      <c r="B653" s="662" t="s">
        <v>7717</v>
      </c>
      <c r="C653" s="662" t="s">
        <v>6758</v>
      </c>
      <c r="D653" s="662" t="s">
        <v>7740</v>
      </c>
      <c r="E653" s="662" t="s">
        <v>7741</v>
      </c>
      <c r="F653" s="665">
        <v>1</v>
      </c>
      <c r="G653" s="665">
        <v>2769.16</v>
      </c>
      <c r="H653" s="665">
        <v>1</v>
      </c>
      <c r="I653" s="665">
        <v>2769.16</v>
      </c>
      <c r="J653" s="665"/>
      <c r="K653" s="665"/>
      <c r="L653" s="665"/>
      <c r="M653" s="665"/>
      <c r="N653" s="665"/>
      <c r="O653" s="665"/>
      <c r="P653" s="678"/>
      <c r="Q653" s="666"/>
    </row>
    <row r="654" spans="1:17" ht="14.4" customHeight="1" x14ac:dyDescent="0.3">
      <c r="A654" s="661" t="s">
        <v>595</v>
      </c>
      <c r="B654" s="662" t="s">
        <v>7717</v>
      </c>
      <c r="C654" s="662" t="s">
        <v>6758</v>
      </c>
      <c r="D654" s="662" t="s">
        <v>7742</v>
      </c>
      <c r="E654" s="662" t="s">
        <v>7258</v>
      </c>
      <c r="F654" s="665">
        <v>4</v>
      </c>
      <c r="G654" s="665">
        <v>20404</v>
      </c>
      <c r="H654" s="665">
        <v>1</v>
      </c>
      <c r="I654" s="665">
        <v>5101</v>
      </c>
      <c r="J654" s="665">
        <v>16</v>
      </c>
      <c r="K654" s="665">
        <v>20404</v>
      </c>
      <c r="L654" s="665">
        <v>1</v>
      </c>
      <c r="M654" s="665">
        <v>1275.25</v>
      </c>
      <c r="N654" s="665">
        <v>6</v>
      </c>
      <c r="O654" s="665">
        <v>30606</v>
      </c>
      <c r="P654" s="678">
        <v>1.5</v>
      </c>
      <c r="Q654" s="666">
        <v>5101</v>
      </c>
    </row>
    <row r="655" spans="1:17" ht="14.4" customHeight="1" x14ac:dyDescent="0.3">
      <c r="A655" s="661" t="s">
        <v>595</v>
      </c>
      <c r="B655" s="662" t="s">
        <v>7717</v>
      </c>
      <c r="C655" s="662" t="s">
        <v>6758</v>
      </c>
      <c r="D655" s="662" t="s">
        <v>7743</v>
      </c>
      <c r="E655" s="662" t="s">
        <v>7258</v>
      </c>
      <c r="F655" s="665">
        <v>1</v>
      </c>
      <c r="G655" s="665">
        <v>7869</v>
      </c>
      <c r="H655" s="665">
        <v>1</v>
      </c>
      <c r="I655" s="665">
        <v>7869</v>
      </c>
      <c r="J655" s="665">
        <v>3</v>
      </c>
      <c r="K655" s="665">
        <v>7869</v>
      </c>
      <c r="L655" s="665">
        <v>1</v>
      </c>
      <c r="M655" s="665">
        <v>2623</v>
      </c>
      <c r="N655" s="665"/>
      <c r="O655" s="665"/>
      <c r="P655" s="678"/>
      <c r="Q655" s="666"/>
    </row>
    <row r="656" spans="1:17" ht="14.4" customHeight="1" x14ac:dyDescent="0.3">
      <c r="A656" s="661" t="s">
        <v>595</v>
      </c>
      <c r="B656" s="662" t="s">
        <v>7717</v>
      </c>
      <c r="C656" s="662" t="s">
        <v>6758</v>
      </c>
      <c r="D656" s="662" t="s">
        <v>7744</v>
      </c>
      <c r="E656" s="662" t="s">
        <v>7745</v>
      </c>
      <c r="F656" s="665"/>
      <c r="G656" s="665"/>
      <c r="H656" s="665"/>
      <c r="I656" s="665"/>
      <c r="J656" s="665"/>
      <c r="K656" s="665"/>
      <c r="L656" s="665"/>
      <c r="M656" s="665"/>
      <c r="N656" s="665">
        <v>1</v>
      </c>
      <c r="O656" s="665">
        <v>3816.93</v>
      </c>
      <c r="P656" s="678"/>
      <c r="Q656" s="666">
        <v>3816.93</v>
      </c>
    </row>
    <row r="657" spans="1:17" ht="14.4" customHeight="1" x14ac:dyDescent="0.3">
      <c r="A657" s="661" t="s">
        <v>595</v>
      </c>
      <c r="B657" s="662" t="s">
        <v>7717</v>
      </c>
      <c r="C657" s="662" t="s">
        <v>6758</v>
      </c>
      <c r="D657" s="662" t="s">
        <v>7189</v>
      </c>
      <c r="E657" s="662" t="s">
        <v>7190</v>
      </c>
      <c r="F657" s="665"/>
      <c r="G657" s="665"/>
      <c r="H657" s="665"/>
      <c r="I657" s="665"/>
      <c r="J657" s="665">
        <v>14</v>
      </c>
      <c r="K657" s="665">
        <v>19320</v>
      </c>
      <c r="L657" s="665"/>
      <c r="M657" s="665">
        <v>1380</v>
      </c>
      <c r="N657" s="665"/>
      <c r="O657" s="665"/>
      <c r="P657" s="678"/>
      <c r="Q657" s="666"/>
    </row>
    <row r="658" spans="1:17" ht="14.4" customHeight="1" x14ac:dyDescent="0.3">
      <c r="A658" s="661" t="s">
        <v>595</v>
      </c>
      <c r="B658" s="662" t="s">
        <v>7717</v>
      </c>
      <c r="C658" s="662" t="s">
        <v>6758</v>
      </c>
      <c r="D658" s="662" t="s">
        <v>7191</v>
      </c>
      <c r="E658" s="662" t="s">
        <v>7192</v>
      </c>
      <c r="F658" s="665">
        <v>3</v>
      </c>
      <c r="G658" s="665">
        <v>4212</v>
      </c>
      <c r="H658" s="665">
        <v>1</v>
      </c>
      <c r="I658" s="665">
        <v>1404</v>
      </c>
      <c r="J658" s="665">
        <v>2</v>
      </c>
      <c r="K658" s="665">
        <v>2808</v>
      </c>
      <c r="L658" s="665">
        <v>0.66666666666666663</v>
      </c>
      <c r="M658" s="665">
        <v>1404</v>
      </c>
      <c r="N658" s="665"/>
      <c r="O658" s="665"/>
      <c r="P658" s="678"/>
      <c r="Q658" s="666"/>
    </row>
    <row r="659" spans="1:17" ht="14.4" customHeight="1" x14ac:dyDescent="0.3">
      <c r="A659" s="661" t="s">
        <v>595</v>
      </c>
      <c r="B659" s="662" t="s">
        <v>7717</v>
      </c>
      <c r="C659" s="662" t="s">
        <v>6758</v>
      </c>
      <c r="D659" s="662" t="s">
        <v>7193</v>
      </c>
      <c r="E659" s="662" t="s">
        <v>7194</v>
      </c>
      <c r="F659" s="665"/>
      <c r="G659" s="665"/>
      <c r="H659" s="665"/>
      <c r="I659" s="665"/>
      <c r="J659" s="665">
        <v>1</v>
      </c>
      <c r="K659" s="665">
        <v>1038</v>
      </c>
      <c r="L659" s="665"/>
      <c r="M659" s="665">
        <v>1038</v>
      </c>
      <c r="N659" s="665"/>
      <c r="O659" s="665"/>
      <c r="P659" s="678"/>
      <c r="Q659" s="666"/>
    </row>
    <row r="660" spans="1:17" ht="14.4" customHeight="1" x14ac:dyDescent="0.3">
      <c r="A660" s="661" t="s">
        <v>595</v>
      </c>
      <c r="B660" s="662" t="s">
        <v>7717</v>
      </c>
      <c r="C660" s="662" t="s">
        <v>6758</v>
      </c>
      <c r="D660" s="662" t="s">
        <v>7195</v>
      </c>
      <c r="E660" s="662" t="s">
        <v>7196</v>
      </c>
      <c r="F660" s="665">
        <v>15</v>
      </c>
      <c r="G660" s="665">
        <v>19680</v>
      </c>
      <c r="H660" s="665">
        <v>1</v>
      </c>
      <c r="I660" s="665">
        <v>1312</v>
      </c>
      <c r="J660" s="665">
        <v>4</v>
      </c>
      <c r="K660" s="665">
        <v>5248</v>
      </c>
      <c r="L660" s="665">
        <v>0.26666666666666666</v>
      </c>
      <c r="M660" s="665">
        <v>1312</v>
      </c>
      <c r="N660" s="665"/>
      <c r="O660" s="665"/>
      <c r="P660" s="678"/>
      <c r="Q660" s="666"/>
    </row>
    <row r="661" spans="1:17" ht="14.4" customHeight="1" x14ac:dyDescent="0.3">
      <c r="A661" s="661" t="s">
        <v>595</v>
      </c>
      <c r="B661" s="662" t="s">
        <v>7717</v>
      </c>
      <c r="C661" s="662" t="s">
        <v>6758</v>
      </c>
      <c r="D661" s="662" t="s">
        <v>7197</v>
      </c>
      <c r="E661" s="662" t="s">
        <v>7198</v>
      </c>
      <c r="F661" s="665"/>
      <c r="G661" s="665"/>
      <c r="H661" s="665"/>
      <c r="I661" s="665"/>
      <c r="J661" s="665">
        <v>4</v>
      </c>
      <c r="K661" s="665">
        <v>6240</v>
      </c>
      <c r="L661" s="665"/>
      <c r="M661" s="665">
        <v>1560</v>
      </c>
      <c r="N661" s="665"/>
      <c r="O661" s="665"/>
      <c r="P661" s="678"/>
      <c r="Q661" s="666"/>
    </row>
    <row r="662" spans="1:17" ht="14.4" customHeight="1" x14ac:dyDescent="0.3">
      <c r="A662" s="661" t="s">
        <v>595</v>
      </c>
      <c r="B662" s="662" t="s">
        <v>7717</v>
      </c>
      <c r="C662" s="662" t="s">
        <v>6758</v>
      </c>
      <c r="D662" s="662" t="s">
        <v>7746</v>
      </c>
      <c r="E662" s="662" t="s">
        <v>7747</v>
      </c>
      <c r="F662" s="665"/>
      <c r="G662" s="665"/>
      <c r="H662" s="665"/>
      <c r="I662" s="665"/>
      <c r="J662" s="665">
        <v>1</v>
      </c>
      <c r="K662" s="665">
        <v>1614</v>
      </c>
      <c r="L662" s="665"/>
      <c r="M662" s="665">
        <v>1614</v>
      </c>
      <c r="N662" s="665"/>
      <c r="O662" s="665"/>
      <c r="P662" s="678"/>
      <c r="Q662" s="666"/>
    </row>
    <row r="663" spans="1:17" ht="14.4" customHeight="1" x14ac:dyDescent="0.3">
      <c r="A663" s="661" t="s">
        <v>595</v>
      </c>
      <c r="B663" s="662" t="s">
        <v>7717</v>
      </c>
      <c r="C663" s="662" t="s">
        <v>6758</v>
      </c>
      <c r="D663" s="662" t="s">
        <v>7748</v>
      </c>
      <c r="E663" s="662" t="s">
        <v>7749</v>
      </c>
      <c r="F663" s="665">
        <v>1</v>
      </c>
      <c r="G663" s="665">
        <v>320.44</v>
      </c>
      <c r="H663" s="665">
        <v>1</v>
      </c>
      <c r="I663" s="665">
        <v>320.44</v>
      </c>
      <c r="J663" s="665"/>
      <c r="K663" s="665"/>
      <c r="L663" s="665"/>
      <c r="M663" s="665"/>
      <c r="N663" s="665">
        <v>3</v>
      </c>
      <c r="O663" s="665">
        <v>961.32</v>
      </c>
      <c r="P663" s="678">
        <v>3</v>
      </c>
      <c r="Q663" s="666">
        <v>320.44</v>
      </c>
    </row>
    <row r="664" spans="1:17" ht="14.4" customHeight="1" x14ac:dyDescent="0.3">
      <c r="A664" s="661" t="s">
        <v>595</v>
      </c>
      <c r="B664" s="662" t="s">
        <v>7717</v>
      </c>
      <c r="C664" s="662" t="s">
        <v>6758</v>
      </c>
      <c r="D664" s="662" t="s">
        <v>7750</v>
      </c>
      <c r="E664" s="662" t="s">
        <v>7749</v>
      </c>
      <c r="F664" s="665">
        <v>4</v>
      </c>
      <c r="G664" s="665">
        <v>3760.76</v>
      </c>
      <c r="H664" s="665">
        <v>1</v>
      </c>
      <c r="I664" s="665">
        <v>940.19</v>
      </c>
      <c r="J664" s="665"/>
      <c r="K664" s="665"/>
      <c r="L664" s="665"/>
      <c r="M664" s="665"/>
      <c r="N664" s="665">
        <v>1</v>
      </c>
      <c r="O664" s="665">
        <v>940.19</v>
      </c>
      <c r="P664" s="678">
        <v>0.25</v>
      </c>
      <c r="Q664" s="666">
        <v>940.19</v>
      </c>
    </row>
    <row r="665" spans="1:17" ht="14.4" customHeight="1" x14ac:dyDescent="0.3">
      <c r="A665" s="661" t="s">
        <v>595</v>
      </c>
      <c r="B665" s="662" t="s">
        <v>7717</v>
      </c>
      <c r="C665" s="662" t="s">
        <v>6758</v>
      </c>
      <c r="D665" s="662" t="s">
        <v>7199</v>
      </c>
      <c r="E665" s="662" t="s">
        <v>7200</v>
      </c>
      <c r="F665" s="665">
        <v>1</v>
      </c>
      <c r="G665" s="665">
        <v>58.6</v>
      </c>
      <c r="H665" s="665">
        <v>1</v>
      </c>
      <c r="I665" s="665">
        <v>58.6</v>
      </c>
      <c r="J665" s="665">
        <v>1</v>
      </c>
      <c r="K665" s="665">
        <v>58.6</v>
      </c>
      <c r="L665" s="665">
        <v>1</v>
      </c>
      <c r="M665" s="665">
        <v>58.6</v>
      </c>
      <c r="N665" s="665">
        <v>3</v>
      </c>
      <c r="O665" s="665">
        <v>175.8</v>
      </c>
      <c r="P665" s="678">
        <v>3</v>
      </c>
      <c r="Q665" s="666">
        <v>58.6</v>
      </c>
    </row>
    <row r="666" spans="1:17" ht="14.4" customHeight="1" x14ac:dyDescent="0.3">
      <c r="A666" s="661" t="s">
        <v>595</v>
      </c>
      <c r="B666" s="662" t="s">
        <v>7717</v>
      </c>
      <c r="C666" s="662" t="s">
        <v>6758</v>
      </c>
      <c r="D666" s="662" t="s">
        <v>7201</v>
      </c>
      <c r="E666" s="662" t="s">
        <v>7200</v>
      </c>
      <c r="F666" s="665">
        <v>3</v>
      </c>
      <c r="G666" s="665">
        <v>289.79999999999995</v>
      </c>
      <c r="H666" s="665">
        <v>1</v>
      </c>
      <c r="I666" s="665">
        <v>96.59999999999998</v>
      </c>
      <c r="J666" s="665"/>
      <c r="K666" s="665"/>
      <c r="L666" s="665"/>
      <c r="M666" s="665"/>
      <c r="N666" s="665">
        <v>2</v>
      </c>
      <c r="O666" s="665">
        <v>193.2</v>
      </c>
      <c r="P666" s="678">
        <v>0.66666666666666674</v>
      </c>
      <c r="Q666" s="666">
        <v>96.6</v>
      </c>
    </row>
    <row r="667" spans="1:17" ht="14.4" customHeight="1" x14ac:dyDescent="0.3">
      <c r="A667" s="661" t="s">
        <v>595</v>
      </c>
      <c r="B667" s="662" t="s">
        <v>7717</v>
      </c>
      <c r="C667" s="662" t="s">
        <v>6758</v>
      </c>
      <c r="D667" s="662" t="s">
        <v>7202</v>
      </c>
      <c r="E667" s="662" t="s">
        <v>7203</v>
      </c>
      <c r="F667" s="665">
        <v>17</v>
      </c>
      <c r="G667" s="665">
        <v>23162.5</v>
      </c>
      <c r="H667" s="665">
        <v>1</v>
      </c>
      <c r="I667" s="665">
        <v>1362.5</v>
      </c>
      <c r="J667" s="665">
        <v>13</v>
      </c>
      <c r="K667" s="665">
        <v>17712.5</v>
      </c>
      <c r="L667" s="665">
        <v>0.76470588235294112</v>
      </c>
      <c r="M667" s="665">
        <v>1362.5</v>
      </c>
      <c r="N667" s="665"/>
      <c r="O667" s="665"/>
      <c r="P667" s="678"/>
      <c r="Q667" s="666"/>
    </row>
    <row r="668" spans="1:17" ht="14.4" customHeight="1" x14ac:dyDescent="0.3">
      <c r="A668" s="661" t="s">
        <v>595</v>
      </c>
      <c r="B668" s="662" t="s">
        <v>7717</v>
      </c>
      <c r="C668" s="662" t="s">
        <v>6758</v>
      </c>
      <c r="D668" s="662" t="s">
        <v>7751</v>
      </c>
      <c r="E668" s="662"/>
      <c r="F668" s="665">
        <v>17</v>
      </c>
      <c r="G668" s="665">
        <v>1190</v>
      </c>
      <c r="H668" s="665">
        <v>1</v>
      </c>
      <c r="I668" s="665">
        <v>70</v>
      </c>
      <c r="J668" s="665">
        <v>10</v>
      </c>
      <c r="K668" s="665">
        <v>700</v>
      </c>
      <c r="L668" s="665">
        <v>0.58823529411764708</v>
      </c>
      <c r="M668" s="665">
        <v>70</v>
      </c>
      <c r="N668" s="665"/>
      <c r="O668" s="665"/>
      <c r="P668" s="678"/>
      <c r="Q668" s="666"/>
    </row>
    <row r="669" spans="1:17" ht="14.4" customHeight="1" x14ac:dyDescent="0.3">
      <c r="A669" s="661" t="s">
        <v>595</v>
      </c>
      <c r="B669" s="662" t="s">
        <v>7717</v>
      </c>
      <c r="C669" s="662" t="s">
        <v>6758</v>
      </c>
      <c r="D669" s="662" t="s">
        <v>7752</v>
      </c>
      <c r="E669" s="662"/>
      <c r="F669" s="665">
        <v>1</v>
      </c>
      <c r="G669" s="665">
        <v>147</v>
      </c>
      <c r="H669" s="665">
        <v>1</v>
      </c>
      <c r="I669" s="665">
        <v>147</v>
      </c>
      <c r="J669" s="665"/>
      <c r="K669" s="665"/>
      <c r="L669" s="665"/>
      <c r="M669" s="665"/>
      <c r="N669" s="665"/>
      <c r="O669" s="665"/>
      <c r="P669" s="678"/>
      <c r="Q669" s="666"/>
    </row>
    <row r="670" spans="1:17" ht="14.4" customHeight="1" x14ac:dyDescent="0.3">
      <c r="A670" s="661" t="s">
        <v>595</v>
      </c>
      <c r="B670" s="662" t="s">
        <v>7717</v>
      </c>
      <c r="C670" s="662" t="s">
        <v>6758</v>
      </c>
      <c r="D670" s="662" t="s">
        <v>7753</v>
      </c>
      <c r="E670" s="662"/>
      <c r="F670" s="665">
        <v>2</v>
      </c>
      <c r="G670" s="665">
        <v>298</v>
      </c>
      <c r="H670" s="665">
        <v>1</v>
      </c>
      <c r="I670" s="665">
        <v>149</v>
      </c>
      <c r="J670" s="665"/>
      <c r="K670" s="665"/>
      <c r="L670" s="665"/>
      <c r="M670" s="665"/>
      <c r="N670" s="665"/>
      <c r="O670" s="665"/>
      <c r="P670" s="678"/>
      <c r="Q670" s="666"/>
    </row>
    <row r="671" spans="1:17" ht="14.4" customHeight="1" x14ac:dyDescent="0.3">
      <c r="A671" s="661" t="s">
        <v>595</v>
      </c>
      <c r="B671" s="662" t="s">
        <v>7717</v>
      </c>
      <c r="C671" s="662" t="s">
        <v>6758</v>
      </c>
      <c r="D671" s="662" t="s">
        <v>7754</v>
      </c>
      <c r="E671" s="662"/>
      <c r="F671" s="665">
        <v>2</v>
      </c>
      <c r="G671" s="665">
        <v>388</v>
      </c>
      <c r="H671" s="665">
        <v>1</v>
      </c>
      <c r="I671" s="665">
        <v>194</v>
      </c>
      <c r="J671" s="665"/>
      <c r="K671" s="665"/>
      <c r="L671" s="665"/>
      <c r="M671" s="665"/>
      <c r="N671" s="665"/>
      <c r="O671" s="665"/>
      <c r="P671" s="678"/>
      <c r="Q671" s="666"/>
    </row>
    <row r="672" spans="1:17" ht="14.4" customHeight="1" x14ac:dyDescent="0.3">
      <c r="A672" s="661" t="s">
        <v>595</v>
      </c>
      <c r="B672" s="662" t="s">
        <v>7717</v>
      </c>
      <c r="C672" s="662" t="s">
        <v>6758</v>
      </c>
      <c r="D672" s="662" t="s">
        <v>7755</v>
      </c>
      <c r="E672" s="662"/>
      <c r="F672" s="665">
        <v>1</v>
      </c>
      <c r="G672" s="665">
        <v>247</v>
      </c>
      <c r="H672" s="665">
        <v>1</v>
      </c>
      <c r="I672" s="665">
        <v>247</v>
      </c>
      <c r="J672" s="665"/>
      <c r="K672" s="665"/>
      <c r="L672" s="665"/>
      <c r="M672" s="665"/>
      <c r="N672" s="665"/>
      <c r="O672" s="665"/>
      <c r="P672" s="678"/>
      <c r="Q672" s="666"/>
    </row>
    <row r="673" spans="1:17" ht="14.4" customHeight="1" x14ac:dyDescent="0.3">
      <c r="A673" s="661" t="s">
        <v>595</v>
      </c>
      <c r="B673" s="662" t="s">
        <v>7717</v>
      </c>
      <c r="C673" s="662" t="s">
        <v>6758</v>
      </c>
      <c r="D673" s="662" t="s">
        <v>7756</v>
      </c>
      <c r="E673" s="662" t="s">
        <v>7757</v>
      </c>
      <c r="F673" s="665">
        <v>0.1</v>
      </c>
      <c r="G673" s="665">
        <v>73.2</v>
      </c>
      <c r="H673" s="665">
        <v>1</v>
      </c>
      <c r="I673" s="665">
        <v>732</v>
      </c>
      <c r="J673" s="665"/>
      <c r="K673" s="665"/>
      <c r="L673" s="665"/>
      <c r="M673" s="665"/>
      <c r="N673" s="665"/>
      <c r="O673" s="665"/>
      <c r="P673" s="678"/>
      <c r="Q673" s="666"/>
    </row>
    <row r="674" spans="1:17" ht="14.4" customHeight="1" x14ac:dyDescent="0.3">
      <c r="A674" s="661" t="s">
        <v>595</v>
      </c>
      <c r="B674" s="662" t="s">
        <v>7717</v>
      </c>
      <c r="C674" s="662" t="s">
        <v>6758</v>
      </c>
      <c r="D674" s="662" t="s">
        <v>7758</v>
      </c>
      <c r="E674" s="662" t="s">
        <v>7759</v>
      </c>
      <c r="F674" s="665"/>
      <c r="G674" s="665"/>
      <c r="H674" s="665"/>
      <c r="I674" s="665"/>
      <c r="J674" s="665">
        <v>3</v>
      </c>
      <c r="K674" s="665">
        <v>23811</v>
      </c>
      <c r="L674" s="665"/>
      <c r="M674" s="665">
        <v>7937</v>
      </c>
      <c r="N674" s="665"/>
      <c r="O674" s="665"/>
      <c r="P674" s="678"/>
      <c r="Q674" s="666"/>
    </row>
    <row r="675" spans="1:17" ht="14.4" customHeight="1" x14ac:dyDescent="0.3">
      <c r="A675" s="661" t="s">
        <v>595</v>
      </c>
      <c r="B675" s="662" t="s">
        <v>7717</v>
      </c>
      <c r="C675" s="662" t="s">
        <v>6758</v>
      </c>
      <c r="D675" s="662" t="s">
        <v>7760</v>
      </c>
      <c r="E675" s="662" t="s">
        <v>7761</v>
      </c>
      <c r="F675" s="665">
        <v>1</v>
      </c>
      <c r="G675" s="665">
        <v>9884</v>
      </c>
      <c r="H675" s="665">
        <v>1</v>
      </c>
      <c r="I675" s="665">
        <v>9884</v>
      </c>
      <c r="J675" s="665">
        <v>3</v>
      </c>
      <c r="K675" s="665">
        <v>29652</v>
      </c>
      <c r="L675" s="665">
        <v>3</v>
      </c>
      <c r="M675" s="665">
        <v>9884</v>
      </c>
      <c r="N675" s="665">
        <v>3</v>
      </c>
      <c r="O675" s="665">
        <v>29652</v>
      </c>
      <c r="P675" s="678">
        <v>3</v>
      </c>
      <c r="Q675" s="666">
        <v>9884</v>
      </c>
    </row>
    <row r="676" spans="1:17" ht="14.4" customHeight="1" x14ac:dyDescent="0.3">
      <c r="A676" s="661" t="s">
        <v>595</v>
      </c>
      <c r="B676" s="662" t="s">
        <v>7717</v>
      </c>
      <c r="C676" s="662" t="s">
        <v>6758</v>
      </c>
      <c r="D676" s="662" t="s">
        <v>7762</v>
      </c>
      <c r="E676" s="662" t="s">
        <v>7763</v>
      </c>
      <c r="F676" s="665">
        <v>1</v>
      </c>
      <c r="G676" s="665">
        <v>7990</v>
      </c>
      <c r="H676" s="665">
        <v>1</v>
      </c>
      <c r="I676" s="665">
        <v>7990</v>
      </c>
      <c r="J676" s="665"/>
      <c r="K676" s="665"/>
      <c r="L676" s="665"/>
      <c r="M676" s="665"/>
      <c r="N676" s="665">
        <v>2</v>
      </c>
      <c r="O676" s="665">
        <v>15980</v>
      </c>
      <c r="P676" s="678">
        <v>2</v>
      </c>
      <c r="Q676" s="666">
        <v>7990</v>
      </c>
    </row>
    <row r="677" spans="1:17" ht="14.4" customHeight="1" x14ac:dyDescent="0.3">
      <c r="A677" s="661" t="s">
        <v>595</v>
      </c>
      <c r="B677" s="662" t="s">
        <v>7717</v>
      </c>
      <c r="C677" s="662" t="s">
        <v>6758</v>
      </c>
      <c r="D677" s="662" t="s">
        <v>7764</v>
      </c>
      <c r="E677" s="662" t="s">
        <v>7763</v>
      </c>
      <c r="F677" s="665"/>
      <c r="G677" s="665"/>
      <c r="H677" s="665"/>
      <c r="I677" s="665"/>
      <c r="J677" s="665">
        <v>1</v>
      </c>
      <c r="K677" s="665">
        <v>9772</v>
      </c>
      <c r="L677" s="665"/>
      <c r="M677" s="665">
        <v>9772</v>
      </c>
      <c r="N677" s="665"/>
      <c r="O677" s="665"/>
      <c r="P677" s="678"/>
      <c r="Q677" s="666"/>
    </row>
    <row r="678" spans="1:17" ht="14.4" customHeight="1" x14ac:dyDescent="0.3">
      <c r="A678" s="661" t="s">
        <v>595</v>
      </c>
      <c r="B678" s="662" t="s">
        <v>7717</v>
      </c>
      <c r="C678" s="662" t="s">
        <v>6758</v>
      </c>
      <c r="D678" s="662" t="s">
        <v>7765</v>
      </c>
      <c r="E678" s="662" t="s">
        <v>7763</v>
      </c>
      <c r="F678" s="665">
        <v>3</v>
      </c>
      <c r="G678" s="665">
        <v>29316</v>
      </c>
      <c r="H678" s="665">
        <v>1</v>
      </c>
      <c r="I678" s="665">
        <v>9772</v>
      </c>
      <c r="J678" s="665">
        <v>18</v>
      </c>
      <c r="K678" s="665">
        <v>175896</v>
      </c>
      <c r="L678" s="665">
        <v>6</v>
      </c>
      <c r="M678" s="665">
        <v>9772</v>
      </c>
      <c r="N678" s="665">
        <v>1</v>
      </c>
      <c r="O678" s="665">
        <v>9772</v>
      </c>
      <c r="P678" s="678">
        <v>0.33333333333333331</v>
      </c>
      <c r="Q678" s="666">
        <v>9772</v>
      </c>
    </row>
    <row r="679" spans="1:17" ht="14.4" customHeight="1" x14ac:dyDescent="0.3">
      <c r="A679" s="661" t="s">
        <v>595</v>
      </c>
      <c r="B679" s="662" t="s">
        <v>7717</v>
      </c>
      <c r="C679" s="662" t="s">
        <v>6758</v>
      </c>
      <c r="D679" s="662" t="s">
        <v>7255</v>
      </c>
      <c r="E679" s="662" t="s">
        <v>7256</v>
      </c>
      <c r="F679" s="665"/>
      <c r="G679" s="665"/>
      <c r="H679" s="665"/>
      <c r="I679" s="665"/>
      <c r="J679" s="665">
        <v>18</v>
      </c>
      <c r="K679" s="665">
        <v>10134</v>
      </c>
      <c r="L679" s="665"/>
      <c r="M679" s="665">
        <v>563</v>
      </c>
      <c r="N679" s="665">
        <v>67</v>
      </c>
      <c r="O679" s="665">
        <v>37721</v>
      </c>
      <c r="P679" s="678"/>
      <c r="Q679" s="666">
        <v>563</v>
      </c>
    </row>
    <row r="680" spans="1:17" ht="14.4" customHeight="1" x14ac:dyDescent="0.3">
      <c r="A680" s="661" t="s">
        <v>595</v>
      </c>
      <c r="B680" s="662" t="s">
        <v>7717</v>
      </c>
      <c r="C680" s="662" t="s">
        <v>6758</v>
      </c>
      <c r="D680" s="662" t="s">
        <v>7257</v>
      </c>
      <c r="E680" s="662" t="s">
        <v>7258</v>
      </c>
      <c r="F680" s="665"/>
      <c r="G680" s="665"/>
      <c r="H680" s="665"/>
      <c r="I680" s="665"/>
      <c r="J680" s="665">
        <v>8</v>
      </c>
      <c r="K680" s="665">
        <v>20404</v>
      </c>
      <c r="L680" s="665"/>
      <c r="M680" s="665">
        <v>2550.5</v>
      </c>
      <c r="N680" s="665">
        <v>4</v>
      </c>
      <c r="O680" s="665">
        <v>20404</v>
      </c>
      <c r="P680" s="678"/>
      <c r="Q680" s="666">
        <v>5101</v>
      </c>
    </row>
    <row r="681" spans="1:17" ht="14.4" customHeight="1" x14ac:dyDescent="0.3">
      <c r="A681" s="661" t="s">
        <v>595</v>
      </c>
      <c r="B681" s="662" t="s">
        <v>7717</v>
      </c>
      <c r="C681" s="662" t="s">
        <v>6758</v>
      </c>
      <c r="D681" s="662" t="s">
        <v>7766</v>
      </c>
      <c r="E681" s="662" t="s">
        <v>7767</v>
      </c>
      <c r="F681" s="665">
        <v>3</v>
      </c>
      <c r="G681" s="665">
        <v>711.36</v>
      </c>
      <c r="H681" s="665">
        <v>1</v>
      </c>
      <c r="I681" s="665">
        <v>237.12</v>
      </c>
      <c r="J681" s="665"/>
      <c r="K681" s="665"/>
      <c r="L681" s="665"/>
      <c r="M681" s="665"/>
      <c r="N681" s="665"/>
      <c r="O681" s="665"/>
      <c r="P681" s="678"/>
      <c r="Q681" s="666"/>
    </row>
    <row r="682" spans="1:17" ht="14.4" customHeight="1" x14ac:dyDescent="0.3">
      <c r="A682" s="661" t="s">
        <v>595</v>
      </c>
      <c r="B682" s="662" t="s">
        <v>7717</v>
      </c>
      <c r="C682" s="662" t="s">
        <v>6758</v>
      </c>
      <c r="D682" s="662" t="s">
        <v>7768</v>
      </c>
      <c r="E682" s="662" t="s">
        <v>7769</v>
      </c>
      <c r="F682" s="665">
        <v>1</v>
      </c>
      <c r="G682" s="665">
        <v>85.91</v>
      </c>
      <c r="H682" s="665">
        <v>1</v>
      </c>
      <c r="I682" s="665">
        <v>85.91</v>
      </c>
      <c r="J682" s="665">
        <v>2</v>
      </c>
      <c r="K682" s="665">
        <v>171.82</v>
      </c>
      <c r="L682" s="665">
        <v>2</v>
      </c>
      <c r="M682" s="665">
        <v>85.91</v>
      </c>
      <c r="N682" s="665">
        <v>4</v>
      </c>
      <c r="O682" s="665">
        <v>343.64</v>
      </c>
      <c r="P682" s="678">
        <v>4</v>
      </c>
      <c r="Q682" s="666">
        <v>85.91</v>
      </c>
    </row>
    <row r="683" spans="1:17" ht="14.4" customHeight="1" x14ac:dyDescent="0.3">
      <c r="A683" s="661" t="s">
        <v>595</v>
      </c>
      <c r="B683" s="662" t="s">
        <v>7717</v>
      </c>
      <c r="C683" s="662" t="s">
        <v>6758</v>
      </c>
      <c r="D683" s="662" t="s">
        <v>7770</v>
      </c>
      <c r="E683" s="662" t="s">
        <v>7769</v>
      </c>
      <c r="F683" s="665"/>
      <c r="G683" s="665"/>
      <c r="H683" s="665"/>
      <c r="I683" s="665"/>
      <c r="J683" s="665"/>
      <c r="K683" s="665"/>
      <c r="L683" s="665"/>
      <c r="M683" s="665"/>
      <c r="N683" s="665">
        <v>2</v>
      </c>
      <c r="O683" s="665">
        <v>1000.5</v>
      </c>
      <c r="P683" s="678"/>
      <c r="Q683" s="666">
        <v>500.25</v>
      </c>
    </row>
    <row r="684" spans="1:17" ht="14.4" customHeight="1" x14ac:dyDescent="0.3">
      <c r="A684" s="661" t="s">
        <v>595</v>
      </c>
      <c r="B684" s="662" t="s">
        <v>7717</v>
      </c>
      <c r="C684" s="662" t="s">
        <v>6758</v>
      </c>
      <c r="D684" s="662" t="s">
        <v>7771</v>
      </c>
      <c r="E684" s="662" t="s">
        <v>7769</v>
      </c>
      <c r="F684" s="665">
        <v>2</v>
      </c>
      <c r="G684" s="665">
        <v>1972</v>
      </c>
      <c r="H684" s="665">
        <v>1</v>
      </c>
      <c r="I684" s="665">
        <v>986</v>
      </c>
      <c r="J684" s="665">
        <v>3</v>
      </c>
      <c r="K684" s="665">
        <v>2958</v>
      </c>
      <c r="L684" s="665">
        <v>1.5</v>
      </c>
      <c r="M684" s="665">
        <v>986</v>
      </c>
      <c r="N684" s="665">
        <v>5</v>
      </c>
      <c r="O684" s="665">
        <v>4930</v>
      </c>
      <c r="P684" s="678">
        <v>2.5</v>
      </c>
      <c r="Q684" s="666">
        <v>986</v>
      </c>
    </row>
    <row r="685" spans="1:17" ht="14.4" customHeight="1" x14ac:dyDescent="0.3">
      <c r="A685" s="661" t="s">
        <v>595</v>
      </c>
      <c r="B685" s="662" t="s">
        <v>7717</v>
      </c>
      <c r="C685" s="662" t="s">
        <v>6758</v>
      </c>
      <c r="D685" s="662" t="s">
        <v>7772</v>
      </c>
      <c r="E685" s="662" t="s">
        <v>7728</v>
      </c>
      <c r="F685" s="665">
        <v>4</v>
      </c>
      <c r="G685" s="665">
        <v>1210.48</v>
      </c>
      <c r="H685" s="665">
        <v>1</v>
      </c>
      <c r="I685" s="665">
        <v>302.62</v>
      </c>
      <c r="J685" s="665">
        <v>6</v>
      </c>
      <c r="K685" s="665">
        <v>1815.72</v>
      </c>
      <c r="L685" s="665">
        <v>1.5</v>
      </c>
      <c r="M685" s="665">
        <v>302.62</v>
      </c>
      <c r="N685" s="665">
        <v>5</v>
      </c>
      <c r="O685" s="665">
        <v>1513.1</v>
      </c>
      <c r="P685" s="678">
        <v>1.25</v>
      </c>
      <c r="Q685" s="666">
        <v>302.62</v>
      </c>
    </row>
    <row r="686" spans="1:17" ht="14.4" customHeight="1" x14ac:dyDescent="0.3">
      <c r="A686" s="661" t="s">
        <v>595</v>
      </c>
      <c r="B686" s="662" t="s">
        <v>7717</v>
      </c>
      <c r="C686" s="662" t="s">
        <v>6758</v>
      </c>
      <c r="D686" s="662" t="s">
        <v>7279</v>
      </c>
      <c r="E686" s="662" t="s">
        <v>7280</v>
      </c>
      <c r="F686" s="665"/>
      <c r="G686" s="665"/>
      <c r="H686" s="665"/>
      <c r="I686" s="665"/>
      <c r="J686" s="665">
        <v>2</v>
      </c>
      <c r="K686" s="665">
        <v>2425.1</v>
      </c>
      <c r="L686" s="665"/>
      <c r="M686" s="665">
        <v>1212.55</v>
      </c>
      <c r="N686" s="665">
        <v>9</v>
      </c>
      <c r="O686" s="665">
        <v>10912.95</v>
      </c>
      <c r="P686" s="678"/>
      <c r="Q686" s="666">
        <v>1212.5500000000002</v>
      </c>
    </row>
    <row r="687" spans="1:17" ht="14.4" customHeight="1" x14ac:dyDescent="0.3">
      <c r="A687" s="661" t="s">
        <v>595</v>
      </c>
      <c r="B687" s="662" t="s">
        <v>7717</v>
      </c>
      <c r="C687" s="662" t="s">
        <v>6758</v>
      </c>
      <c r="D687" s="662" t="s">
        <v>7281</v>
      </c>
      <c r="E687" s="662" t="s">
        <v>7282</v>
      </c>
      <c r="F687" s="665"/>
      <c r="G687" s="665"/>
      <c r="H687" s="665"/>
      <c r="I687" s="665"/>
      <c r="J687" s="665"/>
      <c r="K687" s="665"/>
      <c r="L687" s="665"/>
      <c r="M687" s="665"/>
      <c r="N687" s="665">
        <v>7</v>
      </c>
      <c r="O687" s="665">
        <v>10011.26</v>
      </c>
      <c r="P687" s="678"/>
      <c r="Q687" s="666">
        <v>1430.18</v>
      </c>
    </row>
    <row r="688" spans="1:17" ht="14.4" customHeight="1" x14ac:dyDescent="0.3">
      <c r="A688" s="661" t="s">
        <v>595</v>
      </c>
      <c r="B688" s="662" t="s">
        <v>7717</v>
      </c>
      <c r="C688" s="662" t="s">
        <v>6758</v>
      </c>
      <c r="D688" s="662" t="s">
        <v>7773</v>
      </c>
      <c r="E688" s="662" t="s">
        <v>7774</v>
      </c>
      <c r="F688" s="665"/>
      <c r="G688" s="665"/>
      <c r="H688" s="665"/>
      <c r="I688" s="665"/>
      <c r="J688" s="665">
        <v>1</v>
      </c>
      <c r="K688" s="665">
        <v>5531.38</v>
      </c>
      <c r="L688" s="665"/>
      <c r="M688" s="665">
        <v>5531.38</v>
      </c>
      <c r="N688" s="665"/>
      <c r="O688" s="665"/>
      <c r="P688" s="678"/>
      <c r="Q688" s="666"/>
    </row>
    <row r="689" spans="1:17" ht="14.4" customHeight="1" x14ac:dyDescent="0.3">
      <c r="A689" s="661" t="s">
        <v>595</v>
      </c>
      <c r="B689" s="662" t="s">
        <v>7717</v>
      </c>
      <c r="C689" s="662" t="s">
        <v>6758</v>
      </c>
      <c r="D689" s="662" t="s">
        <v>7291</v>
      </c>
      <c r="E689" s="662" t="s">
        <v>7292</v>
      </c>
      <c r="F689" s="665"/>
      <c r="G689" s="665"/>
      <c r="H689" s="665"/>
      <c r="I689" s="665"/>
      <c r="J689" s="665"/>
      <c r="K689" s="665"/>
      <c r="L689" s="665"/>
      <c r="M689" s="665"/>
      <c r="N689" s="665">
        <v>11</v>
      </c>
      <c r="O689" s="665">
        <v>14956.809999999998</v>
      </c>
      <c r="P689" s="678"/>
      <c r="Q689" s="666">
        <v>1359.7099999999998</v>
      </c>
    </row>
    <row r="690" spans="1:17" ht="14.4" customHeight="1" x14ac:dyDescent="0.3">
      <c r="A690" s="661" t="s">
        <v>595</v>
      </c>
      <c r="B690" s="662" t="s">
        <v>7717</v>
      </c>
      <c r="C690" s="662" t="s">
        <v>6758</v>
      </c>
      <c r="D690" s="662" t="s">
        <v>7775</v>
      </c>
      <c r="E690" s="662" t="s">
        <v>7728</v>
      </c>
      <c r="F690" s="665">
        <v>2</v>
      </c>
      <c r="G690" s="665">
        <v>399</v>
      </c>
      <c r="H690" s="665">
        <v>1</v>
      </c>
      <c r="I690" s="665">
        <v>199.5</v>
      </c>
      <c r="J690" s="665"/>
      <c r="K690" s="665"/>
      <c r="L690" s="665"/>
      <c r="M690" s="665"/>
      <c r="N690" s="665"/>
      <c r="O690" s="665"/>
      <c r="P690" s="678"/>
      <c r="Q690" s="666"/>
    </row>
    <row r="691" spans="1:17" ht="14.4" customHeight="1" x14ac:dyDescent="0.3">
      <c r="A691" s="661" t="s">
        <v>595</v>
      </c>
      <c r="B691" s="662" t="s">
        <v>7717</v>
      </c>
      <c r="C691" s="662" t="s">
        <v>6758</v>
      </c>
      <c r="D691" s="662" t="s">
        <v>7776</v>
      </c>
      <c r="E691" s="662" t="s">
        <v>7777</v>
      </c>
      <c r="F691" s="665"/>
      <c r="G691" s="665"/>
      <c r="H691" s="665"/>
      <c r="I691" s="665"/>
      <c r="J691" s="665">
        <v>1</v>
      </c>
      <c r="K691" s="665">
        <v>310.91000000000003</v>
      </c>
      <c r="L691" s="665"/>
      <c r="M691" s="665">
        <v>310.91000000000003</v>
      </c>
      <c r="N691" s="665"/>
      <c r="O691" s="665"/>
      <c r="P691" s="678"/>
      <c r="Q691" s="666"/>
    </row>
    <row r="692" spans="1:17" ht="14.4" customHeight="1" x14ac:dyDescent="0.3">
      <c r="A692" s="661" t="s">
        <v>595</v>
      </c>
      <c r="B692" s="662" t="s">
        <v>7717</v>
      </c>
      <c r="C692" s="662" t="s">
        <v>6758</v>
      </c>
      <c r="D692" s="662" t="s">
        <v>7778</v>
      </c>
      <c r="E692" s="662" t="s">
        <v>7779</v>
      </c>
      <c r="F692" s="665"/>
      <c r="G692" s="665"/>
      <c r="H692" s="665"/>
      <c r="I692" s="665"/>
      <c r="J692" s="665">
        <v>2</v>
      </c>
      <c r="K692" s="665">
        <v>2151.5</v>
      </c>
      <c r="L692" s="665"/>
      <c r="M692" s="665">
        <v>1075.75</v>
      </c>
      <c r="N692" s="665"/>
      <c r="O692" s="665"/>
      <c r="P692" s="678"/>
      <c r="Q692" s="666"/>
    </row>
    <row r="693" spans="1:17" ht="14.4" customHeight="1" x14ac:dyDescent="0.3">
      <c r="A693" s="661" t="s">
        <v>595</v>
      </c>
      <c r="B693" s="662" t="s">
        <v>7717</v>
      </c>
      <c r="C693" s="662" t="s">
        <v>6758</v>
      </c>
      <c r="D693" s="662" t="s">
        <v>7306</v>
      </c>
      <c r="E693" s="662" t="s">
        <v>7307</v>
      </c>
      <c r="F693" s="665"/>
      <c r="G693" s="665"/>
      <c r="H693" s="665"/>
      <c r="I693" s="665"/>
      <c r="J693" s="665"/>
      <c r="K693" s="665"/>
      <c r="L693" s="665"/>
      <c r="M693" s="665"/>
      <c r="N693" s="665">
        <v>6</v>
      </c>
      <c r="O693" s="665">
        <v>9700.3799999999992</v>
      </c>
      <c r="P693" s="678"/>
      <c r="Q693" s="666">
        <v>1616.7299999999998</v>
      </c>
    </row>
    <row r="694" spans="1:17" ht="14.4" customHeight="1" x14ac:dyDescent="0.3">
      <c r="A694" s="661" t="s">
        <v>595</v>
      </c>
      <c r="B694" s="662" t="s">
        <v>7717</v>
      </c>
      <c r="C694" s="662" t="s">
        <v>6758</v>
      </c>
      <c r="D694" s="662" t="s">
        <v>7314</v>
      </c>
      <c r="E694" s="662" t="s">
        <v>7315</v>
      </c>
      <c r="F694" s="665"/>
      <c r="G694" s="665"/>
      <c r="H694" s="665"/>
      <c r="I694" s="665"/>
      <c r="J694" s="665"/>
      <c r="K694" s="665"/>
      <c r="L694" s="665"/>
      <c r="M694" s="665"/>
      <c r="N694" s="665">
        <v>65</v>
      </c>
      <c r="O694" s="665">
        <v>16167.449999999999</v>
      </c>
      <c r="P694" s="678"/>
      <c r="Q694" s="666">
        <v>248.73</v>
      </c>
    </row>
    <row r="695" spans="1:17" ht="14.4" customHeight="1" x14ac:dyDescent="0.3">
      <c r="A695" s="661" t="s">
        <v>595</v>
      </c>
      <c r="B695" s="662" t="s">
        <v>7717</v>
      </c>
      <c r="C695" s="662" t="s">
        <v>6758</v>
      </c>
      <c r="D695" s="662" t="s">
        <v>7780</v>
      </c>
      <c r="E695" s="662" t="s">
        <v>7781</v>
      </c>
      <c r="F695" s="665"/>
      <c r="G695" s="665"/>
      <c r="H695" s="665"/>
      <c r="I695" s="665"/>
      <c r="J695" s="665"/>
      <c r="K695" s="665"/>
      <c r="L695" s="665"/>
      <c r="M695" s="665"/>
      <c r="N695" s="665">
        <v>5</v>
      </c>
      <c r="O695" s="665">
        <v>49250</v>
      </c>
      <c r="P695" s="678"/>
      <c r="Q695" s="666">
        <v>9850</v>
      </c>
    </row>
    <row r="696" spans="1:17" ht="14.4" customHeight="1" x14ac:dyDescent="0.3">
      <c r="A696" s="661" t="s">
        <v>595</v>
      </c>
      <c r="B696" s="662" t="s">
        <v>7717</v>
      </c>
      <c r="C696" s="662" t="s">
        <v>6758</v>
      </c>
      <c r="D696" s="662" t="s">
        <v>7782</v>
      </c>
      <c r="E696" s="662" t="s">
        <v>7781</v>
      </c>
      <c r="F696" s="665"/>
      <c r="G696" s="665"/>
      <c r="H696" s="665"/>
      <c r="I696" s="665"/>
      <c r="J696" s="665"/>
      <c r="K696" s="665"/>
      <c r="L696" s="665"/>
      <c r="M696" s="665"/>
      <c r="N696" s="665">
        <v>2</v>
      </c>
      <c r="O696" s="665">
        <v>18400</v>
      </c>
      <c r="P696" s="678"/>
      <c r="Q696" s="666">
        <v>9200</v>
      </c>
    </row>
    <row r="697" spans="1:17" ht="14.4" customHeight="1" x14ac:dyDescent="0.3">
      <c r="A697" s="661" t="s">
        <v>595</v>
      </c>
      <c r="B697" s="662" t="s">
        <v>7717</v>
      </c>
      <c r="C697" s="662" t="s">
        <v>6758</v>
      </c>
      <c r="D697" s="662" t="s">
        <v>7783</v>
      </c>
      <c r="E697" s="662" t="s">
        <v>7781</v>
      </c>
      <c r="F697" s="665"/>
      <c r="G697" s="665"/>
      <c r="H697" s="665"/>
      <c r="I697" s="665"/>
      <c r="J697" s="665"/>
      <c r="K697" s="665"/>
      <c r="L697" s="665"/>
      <c r="M697" s="665"/>
      <c r="N697" s="665">
        <v>1</v>
      </c>
      <c r="O697" s="665">
        <v>9850</v>
      </c>
      <c r="P697" s="678"/>
      <c r="Q697" s="666">
        <v>9850</v>
      </c>
    </row>
    <row r="698" spans="1:17" ht="14.4" customHeight="1" x14ac:dyDescent="0.3">
      <c r="A698" s="661" t="s">
        <v>595</v>
      </c>
      <c r="B698" s="662" t="s">
        <v>7717</v>
      </c>
      <c r="C698" s="662" t="s">
        <v>6767</v>
      </c>
      <c r="D698" s="662" t="s">
        <v>7329</v>
      </c>
      <c r="E698" s="662" t="s">
        <v>7330</v>
      </c>
      <c r="F698" s="665">
        <v>8</v>
      </c>
      <c r="G698" s="665">
        <v>1480</v>
      </c>
      <c r="H698" s="665">
        <v>1</v>
      </c>
      <c r="I698" s="665">
        <v>185</v>
      </c>
      <c r="J698" s="665">
        <v>5</v>
      </c>
      <c r="K698" s="665">
        <v>928</v>
      </c>
      <c r="L698" s="665">
        <v>0.62702702702702706</v>
      </c>
      <c r="M698" s="665">
        <v>185.6</v>
      </c>
      <c r="N698" s="665">
        <v>6</v>
      </c>
      <c r="O698" s="665">
        <v>1134</v>
      </c>
      <c r="P698" s="678">
        <v>0.76621621621621616</v>
      </c>
      <c r="Q698" s="666">
        <v>189</v>
      </c>
    </row>
    <row r="699" spans="1:17" ht="14.4" customHeight="1" x14ac:dyDescent="0.3">
      <c r="A699" s="661" t="s">
        <v>595</v>
      </c>
      <c r="B699" s="662" t="s">
        <v>7717</v>
      </c>
      <c r="C699" s="662" t="s">
        <v>6767</v>
      </c>
      <c r="D699" s="662" t="s">
        <v>7339</v>
      </c>
      <c r="E699" s="662" t="s">
        <v>7340</v>
      </c>
      <c r="F699" s="665">
        <v>4</v>
      </c>
      <c r="G699" s="665">
        <v>2348</v>
      </c>
      <c r="H699" s="665">
        <v>1</v>
      </c>
      <c r="I699" s="665">
        <v>587</v>
      </c>
      <c r="J699" s="665">
        <v>2</v>
      </c>
      <c r="K699" s="665">
        <v>1188</v>
      </c>
      <c r="L699" s="665">
        <v>0.50596252129471886</v>
      </c>
      <c r="M699" s="665">
        <v>594</v>
      </c>
      <c r="N699" s="665">
        <v>3</v>
      </c>
      <c r="O699" s="665">
        <v>1791</v>
      </c>
      <c r="P699" s="678">
        <v>0.76277683134582619</v>
      </c>
      <c r="Q699" s="666">
        <v>597</v>
      </c>
    </row>
    <row r="700" spans="1:17" ht="14.4" customHeight="1" x14ac:dyDescent="0.3">
      <c r="A700" s="661" t="s">
        <v>595</v>
      </c>
      <c r="B700" s="662" t="s">
        <v>7717</v>
      </c>
      <c r="C700" s="662" t="s">
        <v>6767</v>
      </c>
      <c r="D700" s="662" t="s">
        <v>7341</v>
      </c>
      <c r="E700" s="662" t="s">
        <v>7342</v>
      </c>
      <c r="F700" s="665">
        <v>19</v>
      </c>
      <c r="G700" s="665">
        <v>56259</v>
      </c>
      <c r="H700" s="665">
        <v>1</v>
      </c>
      <c r="I700" s="665">
        <v>2961</v>
      </c>
      <c r="J700" s="665">
        <v>21</v>
      </c>
      <c r="K700" s="665">
        <v>62538</v>
      </c>
      <c r="L700" s="665">
        <v>1.1116088092571854</v>
      </c>
      <c r="M700" s="665">
        <v>2978</v>
      </c>
      <c r="N700" s="665">
        <v>35</v>
      </c>
      <c r="O700" s="665">
        <v>104685</v>
      </c>
      <c r="P700" s="678">
        <v>1.8607689436356849</v>
      </c>
      <c r="Q700" s="666">
        <v>2991</v>
      </c>
    </row>
    <row r="701" spans="1:17" ht="14.4" customHeight="1" x14ac:dyDescent="0.3">
      <c r="A701" s="661" t="s">
        <v>595</v>
      </c>
      <c r="B701" s="662" t="s">
        <v>7717</v>
      </c>
      <c r="C701" s="662" t="s">
        <v>6767</v>
      </c>
      <c r="D701" s="662" t="s">
        <v>7392</v>
      </c>
      <c r="E701" s="662" t="s">
        <v>7393</v>
      </c>
      <c r="F701" s="665">
        <v>1</v>
      </c>
      <c r="G701" s="665">
        <v>2867</v>
      </c>
      <c r="H701" s="665">
        <v>1</v>
      </c>
      <c r="I701" s="665">
        <v>2867</v>
      </c>
      <c r="J701" s="665"/>
      <c r="K701" s="665"/>
      <c r="L701" s="665"/>
      <c r="M701" s="665"/>
      <c r="N701" s="665"/>
      <c r="O701" s="665"/>
      <c r="P701" s="678"/>
      <c r="Q701" s="666"/>
    </row>
    <row r="702" spans="1:17" ht="14.4" customHeight="1" x14ac:dyDescent="0.3">
      <c r="A702" s="661" t="s">
        <v>595</v>
      </c>
      <c r="B702" s="662" t="s">
        <v>7717</v>
      </c>
      <c r="C702" s="662" t="s">
        <v>6767</v>
      </c>
      <c r="D702" s="662" t="s">
        <v>7396</v>
      </c>
      <c r="E702" s="662" t="s">
        <v>7397</v>
      </c>
      <c r="F702" s="665"/>
      <c r="G702" s="665"/>
      <c r="H702" s="665"/>
      <c r="I702" s="665"/>
      <c r="J702" s="665">
        <v>1</v>
      </c>
      <c r="K702" s="665">
        <v>5148</v>
      </c>
      <c r="L702" s="665"/>
      <c r="M702" s="665">
        <v>5148</v>
      </c>
      <c r="N702" s="665">
        <v>2</v>
      </c>
      <c r="O702" s="665">
        <v>10296</v>
      </c>
      <c r="P702" s="678"/>
      <c r="Q702" s="666">
        <v>5148</v>
      </c>
    </row>
    <row r="703" spans="1:17" ht="14.4" customHeight="1" x14ac:dyDescent="0.3">
      <c r="A703" s="661" t="s">
        <v>595</v>
      </c>
      <c r="B703" s="662" t="s">
        <v>7717</v>
      </c>
      <c r="C703" s="662" t="s">
        <v>6767</v>
      </c>
      <c r="D703" s="662" t="s">
        <v>7402</v>
      </c>
      <c r="E703" s="662" t="s">
        <v>7403</v>
      </c>
      <c r="F703" s="665"/>
      <c r="G703" s="665"/>
      <c r="H703" s="665"/>
      <c r="I703" s="665"/>
      <c r="J703" s="665"/>
      <c r="K703" s="665"/>
      <c r="L703" s="665"/>
      <c r="M703" s="665"/>
      <c r="N703" s="665">
        <v>1</v>
      </c>
      <c r="O703" s="665">
        <v>2618</v>
      </c>
      <c r="P703" s="678"/>
      <c r="Q703" s="666">
        <v>2618</v>
      </c>
    </row>
    <row r="704" spans="1:17" ht="14.4" customHeight="1" x14ac:dyDescent="0.3">
      <c r="A704" s="661" t="s">
        <v>595</v>
      </c>
      <c r="B704" s="662" t="s">
        <v>7717</v>
      </c>
      <c r="C704" s="662" t="s">
        <v>6767</v>
      </c>
      <c r="D704" s="662" t="s">
        <v>7404</v>
      </c>
      <c r="E704" s="662" t="s">
        <v>7405</v>
      </c>
      <c r="F704" s="665">
        <v>9</v>
      </c>
      <c r="G704" s="665">
        <v>6129</v>
      </c>
      <c r="H704" s="665">
        <v>1</v>
      </c>
      <c r="I704" s="665">
        <v>681</v>
      </c>
      <c r="J704" s="665">
        <v>3</v>
      </c>
      <c r="K704" s="665">
        <v>2053</v>
      </c>
      <c r="L704" s="665">
        <v>0.33496492086800456</v>
      </c>
      <c r="M704" s="665">
        <v>684.33333333333337</v>
      </c>
      <c r="N704" s="665"/>
      <c r="O704" s="665"/>
      <c r="P704" s="678"/>
      <c r="Q704" s="666"/>
    </row>
    <row r="705" spans="1:17" ht="14.4" customHeight="1" x14ac:dyDescent="0.3">
      <c r="A705" s="661" t="s">
        <v>595</v>
      </c>
      <c r="B705" s="662" t="s">
        <v>7717</v>
      </c>
      <c r="C705" s="662" t="s">
        <v>6767</v>
      </c>
      <c r="D705" s="662" t="s">
        <v>7784</v>
      </c>
      <c r="E705" s="662" t="s">
        <v>7785</v>
      </c>
      <c r="F705" s="665"/>
      <c r="G705" s="665"/>
      <c r="H705" s="665"/>
      <c r="I705" s="665"/>
      <c r="J705" s="665">
        <v>1</v>
      </c>
      <c r="K705" s="665">
        <v>200</v>
      </c>
      <c r="L705" s="665"/>
      <c r="M705" s="665">
        <v>200</v>
      </c>
      <c r="N705" s="665">
        <v>1</v>
      </c>
      <c r="O705" s="665">
        <v>201</v>
      </c>
      <c r="P705" s="678"/>
      <c r="Q705" s="666">
        <v>201</v>
      </c>
    </row>
    <row r="706" spans="1:17" ht="14.4" customHeight="1" x14ac:dyDescent="0.3">
      <c r="A706" s="661" t="s">
        <v>595</v>
      </c>
      <c r="B706" s="662" t="s">
        <v>7717</v>
      </c>
      <c r="C706" s="662" t="s">
        <v>6767</v>
      </c>
      <c r="D706" s="662" t="s">
        <v>7786</v>
      </c>
      <c r="E706" s="662" t="s">
        <v>7787</v>
      </c>
      <c r="F706" s="665"/>
      <c r="G706" s="665"/>
      <c r="H706" s="665"/>
      <c r="I706" s="665"/>
      <c r="J706" s="665"/>
      <c r="K706" s="665"/>
      <c r="L706" s="665"/>
      <c r="M706" s="665"/>
      <c r="N706" s="665">
        <v>5</v>
      </c>
      <c r="O706" s="665">
        <v>28515</v>
      </c>
      <c r="P706" s="678"/>
      <c r="Q706" s="666">
        <v>5703</v>
      </c>
    </row>
    <row r="707" spans="1:17" ht="14.4" customHeight="1" x14ac:dyDescent="0.3">
      <c r="A707" s="661" t="s">
        <v>595</v>
      </c>
      <c r="B707" s="662" t="s">
        <v>7717</v>
      </c>
      <c r="C707" s="662" t="s">
        <v>6767</v>
      </c>
      <c r="D707" s="662" t="s">
        <v>7788</v>
      </c>
      <c r="E707" s="662" t="s">
        <v>7789</v>
      </c>
      <c r="F707" s="665"/>
      <c r="G707" s="665"/>
      <c r="H707" s="665"/>
      <c r="I707" s="665"/>
      <c r="J707" s="665"/>
      <c r="K707" s="665"/>
      <c r="L707" s="665"/>
      <c r="M707" s="665"/>
      <c r="N707" s="665">
        <v>1</v>
      </c>
      <c r="O707" s="665">
        <v>5746</v>
      </c>
      <c r="P707" s="678"/>
      <c r="Q707" s="666">
        <v>5746</v>
      </c>
    </row>
    <row r="708" spans="1:17" ht="14.4" customHeight="1" x14ac:dyDescent="0.3">
      <c r="A708" s="661" t="s">
        <v>595</v>
      </c>
      <c r="B708" s="662" t="s">
        <v>7717</v>
      </c>
      <c r="C708" s="662" t="s">
        <v>6767</v>
      </c>
      <c r="D708" s="662" t="s">
        <v>7790</v>
      </c>
      <c r="E708" s="662" t="s">
        <v>7791</v>
      </c>
      <c r="F708" s="665">
        <v>18</v>
      </c>
      <c r="G708" s="665">
        <v>3096</v>
      </c>
      <c r="H708" s="665">
        <v>1</v>
      </c>
      <c r="I708" s="665">
        <v>172</v>
      </c>
      <c r="J708" s="665">
        <v>71</v>
      </c>
      <c r="K708" s="665">
        <v>12274</v>
      </c>
      <c r="L708" s="665">
        <v>3.9644702842377262</v>
      </c>
      <c r="M708" s="665">
        <v>172.87323943661971</v>
      </c>
      <c r="N708" s="665">
        <v>4</v>
      </c>
      <c r="O708" s="665">
        <v>696</v>
      </c>
      <c r="P708" s="678">
        <v>0.22480620155038761</v>
      </c>
      <c r="Q708" s="666">
        <v>174</v>
      </c>
    </row>
    <row r="709" spans="1:17" ht="14.4" customHeight="1" x14ac:dyDescent="0.3">
      <c r="A709" s="661" t="s">
        <v>595</v>
      </c>
      <c r="B709" s="662" t="s">
        <v>7717</v>
      </c>
      <c r="C709" s="662" t="s">
        <v>6767</v>
      </c>
      <c r="D709" s="662" t="s">
        <v>7422</v>
      </c>
      <c r="E709" s="662" t="s">
        <v>7423</v>
      </c>
      <c r="F709" s="665">
        <v>431</v>
      </c>
      <c r="G709" s="665">
        <v>99992</v>
      </c>
      <c r="H709" s="665">
        <v>1</v>
      </c>
      <c r="I709" s="665">
        <v>232</v>
      </c>
      <c r="J709" s="665">
        <v>470</v>
      </c>
      <c r="K709" s="665">
        <v>104590</v>
      </c>
      <c r="L709" s="665">
        <v>1.0459836786942955</v>
      </c>
      <c r="M709" s="665">
        <v>222.53191489361703</v>
      </c>
      <c r="N709" s="665">
        <v>456</v>
      </c>
      <c r="O709" s="665">
        <v>107160</v>
      </c>
      <c r="P709" s="678">
        <v>1.0716857348587887</v>
      </c>
      <c r="Q709" s="666">
        <v>235</v>
      </c>
    </row>
    <row r="710" spans="1:17" ht="14.4" customHeight="1" x14ac:dyDescent="0.3">
      <c r="A710" s="661" t="s">
        <v>595</v>
      </c>
      <c r="B710" s="662" t="s">
        <v>7717</v>
      </c>
      <c r="C710" s="662" t="s">
        <v>6767</v>
      </c>
      <c r="D710" s="662" t="s">
        <v>7792</v>
      </c>
      <c r="E710" s="662" t="s">
        <v>7793</v>
      </c>
      <c r="F710" s="665">
        <v>6</v>
      </c>
      <c r="G710" s="665">
        <v>3162</v>
      </c>
      <c r="H710" s="665">
        <v>1</v>
      </c>
      <c r="I710" s="665">
        <v>527</v>
      </c>
      <c r="J710" s="665">
        <v>9</v>
      </c>
      <c r="K710" s="665">
        <v>4775</v>
      </c>
      <c r="L710" s="665">
        <v>1.5101201771030992</v>
      </c>
      <c r="M710" s="665">
        <v>530.55555555555554</v>
      </c>
      <c r="N710" s="665">
        <v>28</v>
      </c>
      <c r="O710" s="665">
        <v>14896</v>
      </c>
      <c r="P710" s="678">
        <v>4.7109424414927261</v>
      </c>
      <c r="Q710" s="666">
        <v>532</v>
      </c>
    </row>
    <row r="711" spans="1:17" ht="14.4" customHeight="1" x14ac:dyDescent="0.3">
      <c r="A711" s="661" t="s">
        <v>595</v>
      </c>
      <c r="B711" s="662" t="s">
        <v>7717</v>
      </c>
      <c r="C711" s="662" t="s">
        <v>6767</v>
      </c>
      <c r="D711" s="662" t="s">
        <v>7794</v>
      </c>
      <c r="E711" s="662" t="s">
        <v>7795</v>
      </c>
      <c r="F711" s="665">
        <v>2</v>
      </c>
      <c r="G711" s="665">
        <v>2962</v>
      </c>
      <c r="H711" s="665">
        <v>1</v>
      </c>
      <c r="I711" s="665">
        <v>1481</v>
      </c>
      <c r="J711" s="665">
        <v>3</v>
      </c>
      <c r="K711" s="665">
        <v>4463</v>
      </c>
      <c r="L711" s="665">
        <v>1.5067521944632005</v>
      </c>
      <c r="M711" s="665">
        <v>1487.6666666666667</v>
      </c>
      <c r="N711" s="665">
        <v>12</v>
      </c>
      <c r="O711" s="665">
        <v>17940</v>
      </c>
      <c r="P711" s="678">
        <v>6.0567184334908841</v>
      </c>
      <c r="Q711" s="666">
        <v>1495</v>
      </c>
    </row>
    <row r="712" spans="1:17" ht="14.4" customHeight="1" x14ac:dyDescent="0.3">
      <c r="A712" s="661" t="s">
        <v>595</v>
      </c>
      <c r="B712" s="662" t="s">
        <v>7717</v>
      </c>
      <c r="C712" s="662" t="s">
        <v>6767</v>
      </c>
      <c r="D712" s="662" t="s">
        <v>7796</v>
      </c>
      <c r="E712" s="662" t="s">
        <v>7797</v>
      </c>
      <c r="F712" s="665">
        <v>10</v>
      </c>
      <c r="G712" s="665">
        <v>42360</v>
      </c>
      <c r="H712" s="665">
        <v>1</v>
      </c>
      <c r="I712" s="665">
        <v>4236</v>
      </c>
      <c r="J712" s="665">
        <v>6</v>
      </c>
      <c r="K712" s="665">
        <v>25616</v>
      </c>
      <c r="L712" s="665">
        <v>0.60472143531633615</v>
      </c>
      <c r="M712" s="665">
        <v>4269.333333333333</v>
      </c>
      <c r="N712" s="665">
        <v>2</v>
      </c>
      <c r="O712" s="665">
        <v>8588</v>
      </c>
      <c r="P712" s="678">
        <v>0.20273843248347498</v>
      </c>
      <c r="Q712" s="666">
        <v>4294</v>
      </c>
    </row>
    <row r="713" spans="1:17" ht="14.4" customHeight="1" x14ac:dyDescent="0.3">
      <c r="A713" s="661" t="s">
        <v>595</v>
      </c>
      <c r="B713" s="662" t="s">
        <v>7717</v>
      </c>
      <c r="C713" s="662" t="s">
        <v>6767</v>
      </c>
      <c r="D713" s="662" t="s">
        <v>6818</v>
      </c>
      <c r="E713" s="662" t="s">
        <v>6819</v>
      </c>
      <c r="F713" s="665">
        <v>36</v>
      </c>
      <c r="G713" s="665">
        <v>17316</v>
      </c>
      <c r="H713" s="665">
        <v>1</v>
      </c>
      <c r="I713" s="665">
        <v>481</v>
      </c>
      <c r="J713" s="665">
        <v>33</v>
      </c>
      <c r="K713" s="665">
        <v>15957</v>
      </c>
      <c r="L713" s="665">
        <v>0.9215176715176715</v>
      </c>
      <c r="M713" s="665">
        <v>483.54545454545456</v>
      </c>
      <c r="N713" s="665">
        <v>24</v>
      </c>
      <c r="O713" s="665">
        <v>11664</v>
      </c>
      <c r="P713" s="678">
        <v>0.67359667359667363</v>
      </c>
      <c r="Q713" s="666">
        <v>486</v>
      </c>
    </row>
    <row r="714" spans="1:17" ht="14.4" customHeight="1" x14ac:dyDescent="0.3">
      <c r="A714" s="661" t="s">
        <v>595</v>
      </c>
      <c r="B714" s="662" t="s">
        <v>7717</v>
      </c>
      <c r="C714" s="662" t="s">
        <v>6767</v>
      </c>
      <c r="D714" s="662" t="s">
        <v>7798</v>
      </c>
      <c r="E714" s="662" t="s">
        <v>7799</v>
      </c>
      <c r="F714" s="665">
        <v>6</v>
      </c>
      <c r="G714" s="665">
        <v>14376</v>
      </c>
      <c r="H714" s="665">
        <v>1</v>
      </c>
      <c r="I714" s="665">
        <v>2396</v>
      </c>
      <c r="J714" s="665">
        <v>6</v>
      </c>
      <c r="K714" s="665">
        <v>14526</v>
      </c>
      <c r="L714" s="665">
        <v>1.0104340567612689</v>
      </c>
      <c r="M714" s="665">
        <v>2421</v>
      </c>
      <c r="N714" s="665">
        <v>4</v>
      </c>
      <c r="O714" s="665">
        <v>9760</v>
      </c>
      <c r="P714" s="678">
        <v>0.67890929326655536</v>
      </c>
      <c r="Q714" s="666">
        <v>2440</v>
      </c>
    </row>
    <row r="715" spans="1:17" ht="14.4" customHeight="1" x14ac:dyDescent="0.3">
      <c r="A715" s="661" t="s">
        <v>595</v>
      </c>
      <c r="B715" s="662" t="s">
        <v>7717</v>
      </c>
      <c r="C715" s="662" t="s">
        <v>6767</v>
      </c>
      <c r="D715" s="662" t="s">
        <v>6820</v>
      </c>
      <c r="E715" s="662" t="s">
        <v>6821</v>
      </c>
      <c r="F715" s="665">
        <v>18</v>
      </c>
      <c r="G715" s="665">
        <v>11862</v>
      </c>
      <c r="H715" s="665">
        <v>1</v>
      </c>
      <c r="I715" s="665">
        <v>659</v>
      </c>
      <c r="J715" s="665">
        <v>25</v>
      </c>
      <c r="K715" s="665">
        <v>16555</v>
      </c>
      <c r="L715" s="665">
        <v>1.3956331141460125</v>
      </c>
      <c r="M715" s="665">
        <v>662.2</v>
      </c>
      <c r="N715" s="665">
        <v>11</v>
      </c>
      <c r="O715" s="665">
        <v>7326</v>
      </c>
      <c r="P715" s="678">
        <v>0.61760242792109254</v>
      </c>
      <c r="Q715" s="666">
        <v>666</v>
      </c>
    </row>
    <row r="716" spans="1:17" ht="14.4" customHeight="1" x14ac:dyDescent="0.3">
      <c r="A716" s="661" t="s">
        <v>595</v>
      </c>
      <c r="B716" s="662" t="s">
        <v>7717</v>
      </c>
      <c r="C716" s="662" t="s">
        <v>6767</v>
      </c>
      <c r="D716" s="662" t="s">
        <v>7800</v>
      </c>
      <c r="E716" s="662" t="s">
        <v>7801</v>
      </c>
      <c r="F716" s="665">
        <v>56</v>
      </c>
      <c r="G716" s="665">
        <v>96152</v>
      </c>
      <c r="H716" s="665">
        <v>1</v>
      </c>
      <c r="I716" s="665">
        <v>1717</v>
      </c>
      <c r="J716" s="665">
        <v>65</v>
      </c>
      <c r="K716" s="665">
        <v>112291</v>
      </c>
      <c r="L716" s="665">
        <v>1.1678488226973958</v>
      </c>
      <c r="M716" s="665">
        <v>1727.5538461538461</v>
      </c>
      <c r="N716" s="665">
        <v>43</v>
      </c>
      <c r="O716" s="665">
        <v>74691</v>
      </c>
      <c r="P716" s="678">
        <v>0.77680131458524004</v>
      </c>
      <c r="Q716" s="666">
        <v>1737</v>
      </c>
    </row>
    <row r="717" spans="1:17" ht="14.4" customHeight="1" x14ac:dyDescent="0.3">
      <c r="A717" s="661" t="s">
        <v>595</v>
      </c>
      <c r="B717" s="662" t="s">
        <v>7717</v>
      </c>
      <c r="C717" s="662" t="s">
        <v>6767</v>
      </c>
      <c r="D717" s="662" t="s">
        <v>7802</v>
      </c>
      <c r="E717" s="662" t="s">
        <v>7803</v>
      </c>
      <c r="F717" s="665">
        <v>1</v>
      </c>
      <c r="G717" s="665">
        <v>1436</v>
      </c>
      <c r="H717" s="665">
        <v>1</v>
      </c>
      <c r="I717" s="665">
        <v>1436</v>
      </c>
      <c r="J717" s="665">
        <v>2</v>
      </c>
      <c r="K717" s="665">
        <v>2885</v>
      </c>
      <c r="L717" s="665">
        <v>2.0090529247910864</v>
      </c>
      <c r="M717" s="665">
        <v>1442.5</v>
      </c>
      <c r="N717" s="665">
        <v>1</v>
      </c>
      <c r="O717" s="665">
        <v>1454</v>
      </c>
      <c r="P717" s="678">
        <v>1.0125348189415042</v>
      </c>
      <c r="Q717" s="666">
        <v>1454</v>
      </c>
    </row>
    <row r="718" spans="1:17" ht="14.4" customHeight="1" x14ac:dyDescent="0.3">
      <c r="A718" s="661" t="s">
        <v>595</v>
      </c>
      <c r="B718" s="662" t="s">
        <v>7717</v>
      </c>
      <c r="C718" s="662" t="s">
        <v>6767</v>
      </c>
      <c r="D718" s="662" t="s">
        <v>7804</v>
      </c>
      <c r="E718" s="662" t="s">
        <v>7805</v>
      </c>
      <c r="F718" s="665">
        <v>2</v>
      </c>
      <c r="G718" s="665">
        <v>1820</v>
      </c>
      <c r="H718" s="665">
        <v>1</v>
      </c>
      <c r="I718" s="665">
        <v>910</v>
      </c>
      <c r="J718" s="665">
        <v>4</v>
      </c>
      <c r="K718" s="665">
        <v>3680</v>
      </c>
      <c r="L718" s="665">
        <v>2.0219780219780219</v>
      </c>
      <c r="M718" s="665">
        <v>920</v>
      </c>
      <c r="N718" s="665">
        <v>2</v>
      </c>
      <c r="O718" s="665">
        <v>1850</v>
      </c>
      <c r="P718" s="678">
        <v>1.0164835164835164</v>
      </c>
      <c r="Q718" s="666">
        <v>925</v>
      </c>
    </row>
    <row r="719" spans="1:17" ht="14.4" customHeight="1" x14ac:dyDescent="0.3">
      <c r="A719" s="661" t="s">
        <v>595</v>
      </c>
      <c r="B719" s="662" t="s">
        <v>7717</v>
      </c>
      <c r="C719" s="662" t="s">
        <v>6767</v>
      </c>
      <c r="D719" s="662" t="s">
        <v>7806</v>
      </c>
      <c r="E719" s="662" t="s">
        <v>7807</v>
      </c>
      <c r="F719" s="665">
        <v>3</v>
      </c>
      <c r="G719" s="665">
        <v>4062</v>
      </c>
      <c r="H719" s="665">
        <v>1</v>
      </c>
      <c r="I719" s="665">
        <v>1354</v>
      </c>
      <c r="J719" s="665">
        <v>4</v>
      </c>
      <c r="K719" s="665">
        <v>5443</v>
      </c>
      <c r="L719" s="665">
        <v>1.3399803052683408</v>
      </c>
      <c r="M719" s="665">
        <v>1360.75</v>
      </c>
      <c r="N719" s="665">
        <v>2</v>
      </c>
      <c r="O719" s="665">
        <v>2734</v>
      </c>
      <c r="P719" s="678">
        <v>0.67306745445593308</v>
      </c>
      <c r="Q719" s="666">
        <v>1367</v>
      </c>
    </row>
    <row r="720" spans="1:17" ht="14.4" customHeight="1" x14ac:dyDescent="0.3">
      <c r="A720" s="661" t="s">
        <v>595</v>
      </c>
      <c r="B720" s="662" t="s">
        <v>7717</v>
      </c>
      <c r="C720" s="662" t="s">
        <v>6767</v>
      </c>
      <c r="D720" s="662" t="s">
        <v>7808</v>
      </c>
      <c r="E720" s="662" t="s">
        <v>7809</v>
      </c>
      <c r="F720" s="665">
        <v>75</v>
      </c>
      <c r="G720" s="665">
        <v>75075</v>
      </c>
      <c r="H720" s="665">
        <v>1</v>
      </c>
      <c r="I720" s="665">
        <v>1001</v>
      </c>
      <c r="J720" s="665">
        <v>102</v>
      </c>
      <c r="K720" s="665">
        <v>98650</v>
      </c>
      <c r="L720" s="665">
        <v>1.3140193140193139</v>
      </c>
      <c r="M720" s="665">
        <v>967.15686274509801</v>
      </c>
      <c r="N720" s="665">
        <v>67</v>
      </c>
      <c r="O720" s="665">
        <v>67804</v>
      </c>
      <c r="P720" s="678">
        <v>0.90315018315018314</v>
      </c>
      <c r="Q720" s="666">
        <v>1012</v>
      </c>
    </row>
    <row r="721" spans="1:17" ht="14.4" customHeight="1" x14ac:dyDescent="0.3">
      <c r="A721" s="661" t="s">
        <v>595</v>
      </c>
      <c r="B721" s="662" t="s">
        <v>7717</v>
      </c>
      <c r="C721" s="662" t="s">
        <v>6767</v>
      </c>
      <c r="D721" s="662" t="s">
        <v>7810</v>
      </c>
      <c r="E721" s="662" t="s">
        <v>7811</v>
      </c>
      <c r="F721" s="665">
        <v>54</v>
      </c>
      <c r="G721" s="665">
        <v>108000</v>
      </c>
      <c r="H721" s="665">
        <v>1</v>
      </c>
      <c r="I721" s="665">
        <v>2000</v>
      </c>
      <c r="J721" s="665">
        <v>55</v>
      </c>
      <c r="K721" s="665">
        <v>110444</v>
      </c>
      <c r="L721" s="665">
        <v>1.0226296296296296</v>
      </c>
      <c r="M721" s="665">
        <v>2008.0727272727272</v>
      </c>
      <c r="N721" s="665">
        <v>62</v>
      </c>
      <c r="O721" s="665">
        <v>125054</v>
      </c>
      <c r="P721" s="678">
        <v>1.1579074074074074</v>
      </c>
      <c r="Q721" s="666">
        <v>2017</v>
      </c>
    </row>
    <row r="722" spans="1:17" ht="14.4" customHeight="1" x14ac:dyDescent="0.3">
      <c r="A722" s="661" t="s">
        <v>595</v>
      </c>
      <c r="B722" s="662" t="s">
        <v>7717</v>
      </c>
      <c r="C722" s="662" t="s">
        <v>6767</v>
      </c>
      <c r="D722" s="662" t="s">
        <v>7812</v>
      </c>
      <c r="E722" s="662" t="s">
        <v>7813</v>
      </c>
      <c r="F722" s="665">
        <v>13</v>
      </c>
      <c r="G722" s="665">
        <v>45292</v>
      </c>
      <c r="H722" s="665">
        <v>1</v>
      </c>
      <c r="I722" s="665">
        <v>3484</v>
      </c>
      <c r="J722" s="665">
        <v>7</v>
      </c>
      <c r="K722" s="665">
        <v>24457</v>
      </c>
      <c r="L722" s="665">
        <v>0.5399849863110483</v>
      </c>
      <c r="M722" s="665">
        <v>3493.8571428571427</v>
      </c>
      <c r="N722" s="665">
        <v>13</v>
      </c>
      <c r="O722" s="665">
        <v>45721</v>
      </c>
      <c r="P722" s="678">
        <v>1.00947187141217</v>
      </c>
      <c r="Q722" s="666">
        <v>3517</v>
      </c>
    </row>
    <row r="723" spans="1:17" ht="14.4" customHeight="1" x14ac:dyDescent="0.3">
      <c r="A723" s="661" t="s">
        <v>595</v>
      </c>
      <c r="B723" s="662" t="s">
        <v>7717</v>
      </c>
      <c r="C723" s="662" t="s">
        <v>6767</v>
      </c>
      <c r="D723" s="662" t="s">
        <v>7814</v>
      </c>
      <c r="E723" s="662" t="s">
        <v>7815</v>
      </c>
      <c r="F723" s="665">
        <v>2</v>
      </c>
      <c r="G723" s="665">
        <v>2962</v>
      </c>
      <c r="H723" s="665">
        <v>1</v>
      </c>
      <c r="I723" s="665">
        <v>1481</v>
      </c>
      <c r="J723" s="665">
        <v>2</v>
      </c>
      <c r="K723" s="665">
        <v>2976</v>
      </c>
      <c r="L723" s="665">
        <v>1.0047265361242403</v>
      </c>
      <c r="M723" s="665">
        <v>1488</v>
      </c>
      <c r="N723" s="665">
        <v>1</v>
      </c>
      <c r="O723" s="665">
        <v>1501</v>
      </c>
      <c r="P723" s="678">
        <v>0.50675219446320052</v>
      </c>
      <c r="Q723" s="666">
        <v>1501</v>
      </c>
    </row>
    <row r="724" spans="1:17" ht="14.4" customHeight="1" x14ac:dyDescent="0.3">
      <c r="A724" s="661" t="s">
        <v>595</v>
      </c>
      <c r="B724" s="662" t="s">
        <v>7717</v>
      </c>
      <c r="C724" s="662" t="s">
        <v>6767</v>
      </c>
      <c r="D724" s="662" t="s">
        <v>7816</v>
      </c>
      <c r="E724" s="662" t="s">
        <v>7817</v>
      </c>
      <c r="F724" s="665">
        <v>2</v>
      </c>
      <c r="G724" s="665">
        <v>7964</v>
      </c>
      <c r="H724" s="665">
        <v>1</v>
      </c>
      <c r="I724" s="665">
        <v>3982</v>
      </c>
      <c r="J724" s="665">
        <v>3</v>
      </c>
      <c r="K724" s="665">
        <v>12027</v>
      </c>
      <c r="L724" s="665">
        <v>1.5101707684580612</v>
      </c>
      <c r="M724" s="665">
        <v>4009</v>
      </c>
      <c r="N724" s="665">
        <v>1</v>
      </c>
      <c r="O724" s="665">
        <v>4021</v>
      </c>
      <c r="P724" s="678">
        <v>0.50489703666499242</v>
      </c>
      <c r="Q724" s="666">
        <v>4021</v>
      </c>
    </row>
    <row r="725" spans="1:17" ht="14.4" customHeight="1" x14ac:dyDescent="0.3">
      <c r="A725" s="661" t="s">
        <v>595</v>
      </c>
      <c r="B725" s="662" t="s">
        <v>7717</v>
      </c>
      <c r="C725" s="662" t="s">
        <v>6767</v>
      </c>
      <c r="D725" s="662" t="s">
        <v>7818</v>
      </c>
      <c r="E725" s="662" t="s">
        <v>7819</v>
      </c>
      <c r="F725" s="665">
        <v>10</v>
      </c>
      <c r="G725" s="665">
        <v>203140</v>
      </c>
      <c r="H725" s="665">
        <v>1</v>
      </c>
      <c r="I725" s="665">
        <v>20314</v>
      </c>
      <c r="J725" s="665">
        <v>6</v>
      </c>
      <c r="K725" s="665">
        <v>122544</v>
      </c>
      <c r="L725" s="665">
        <v>0.60324899084375305</v>
      </c>
      <c r="M725" s="665">
        <v>20424</v>
      </c>
      <c r="N725" s="665">
        <v>7</v>
      </c>
      <c r="O725" s="665">
        <v>143535</v>
      </c>
      <c r="P725" s="678">
        <v>0.70658166781529974</v>
      </c>
      <c r="Q725" s="666">
        <v>20505</v>
      </c>
    </row>
    <row r="726" spans="1:17" ht="14.4" customHeight="1" x14ac:dyDescent="0.3">
      <c r="A726" s="661" t="s">
        <v>595</v>
      </c>
      <c r="B726" s="662" t="s">
        <v>7717</v>
      </c>
      <c r="C726" s="662" t="s">
        <v>6767</v>
      </c>
      <c r="D726" s="662" t="s">
        <v>7820</v>
      </c>
      <c r="E726" s="662" t="s">
        <v>7821</v>
      </c>
      <c r="F726" s="665"/>
      <c r="G726" s="665"/>
      <c r="H726" s="665"/>
      <c r="I726" s="665"/>
      <c r="J726" s="665">
        <v>1</v>
      </c>
      <c r="K726" s="665">
        <v>20288</v>
      </c>
      <c r="L726" s="665"/>
      <c r="M726" s="665">
        <v>20288</v>
      </c>
      <c r="N726" s="665"/>
      <c r="O726" s="665"/>
      <c r="P726" s="678"/>
      <c r="Q726" s="666"/>
    </row>
    <row r="727" spans="1:17" ht="14.4" customHeight="1" x14ac:dyDescent="0.3">
      <c r="A727" s="661" t="s">
        <v>595</v>
      </c>
      <c r="B727" s="662" t="s">
        <v>7717</v>
      </c>
      <c r="C727" s="662" t="s">
        <v>6767</v>
      </c>
      <c r="D727" s="662" t="s">
        <v>7822</v>
      </c>
      <c r="E727" s="662" t="s">
        <v>7823</v>
      </c>
      <c r="F727" s="665">
        <v>13</v>
      </c>
      <c r="G727" s="665">
        <v>15769</v>
      </c>
      <c r="H727" s="665">
        <v>1</v>
      </c>
      <c r="I727" s="665">
        <v>1213</v>
      </c>
      <c r="J727" s="665">
        <v>16</v>
      </c>
      <c r="K727" s="665">
        <v>19584</v>
      </c>
      <c r="L727" s="665">
        <v>1.2419303697127275</v>
      </c>
      <c r="M727" s="665">
        <v>1224</v>
      </c>
      <c r="N727" s="665">
        <v>24</v>
      </c>
      <c r="O727" s="665">
        <v>29640</v>
      </c>
      <c r="P727" s="678">
        <v>1.8796372629843363</v>
      </c>
      <c r="Q727" s="666">
        <v>1235</v>
      </c>
    </row>
    <row r="728" spans="1:17" ht="14.4" customHeight="1" x14ac:dyDescent="0.3">
      <c r="A728" s="661" t="s">
        <v>595</v>
      </c>
      <c r="B728" s="662" t="s">
        <v>7717</v>
      </c>
      <c r="C728" s="662" t="s">
        <v>6767</v>
      </c>
      <c r="D728" s="662" t="s">
        <v>7824</v>
      </c>
      <c r="E728" s="662" t="s">
        <v>7825</v>
      </c>
      <c r="F728" s="665">
        <v>4</v>
      </c>
      <c r="G728" s="665">
        <v>6980</v>
      </c>
      <c r="H728" s="665">
        <v>1</v>
      </c>
      <c r="I728" s="665">
        <v>1745</v>
      </c>
      <c r="J728" s="665">
        <v>3</v>
      </c>
      <c r="K728" s="665">
        <v>5248</v>
      </c>
      <c r="L728" s="665">
        <v>0.7518624641833811</v>
      </c>
      <c r="M728" s="665">
        <v>1749.3333333333333</v>
      </c>
      <c r="N728" s="665">
        <v>3</v>
      </c>
      <c r="O728" s="665">
        <v>5292</v>
      </c>
      <c r="P728" s="678">
        <v>0.75816618911174782</v>
      </c>
      <c r="Q728" s="666">
        <v>1764</v>
      </c>
    </row>
    <row r="729" spans="1:17" ht="14.4" customHeight="1" x14ac:dyDescent="0.3">
      <c r="A729" s="661" t="s">
        <v>595</v>
      </c>
      <c r="B729" s="662" t="s">
        <v>7717</v>
      </c>
      <c r="C729" s="662" t="s">
        <v>6767</v>
      </c>
      <c r="D729" s="662" t="s">
        <v>7826</v>
      </c>
      <c r="E729" s="662" t="s">
        <v>7827</v>
      </c>
      <c r="F729" s="665">
        <v>2</v>
      </c>
      <c r="G729" s="665">
        <v>6062</v>
      </c>
      <c r="H729" s="665">
        <v>1</v>
      </c>
      <c r="I729" s="665">
        <v>3031</v>
      </c>
      <c r="J729" s="665">
        <v>6</v>
      </c>
      <c r="K729" s="665">
        <v>18348</v>
      </c>
      <c r="L729" s="665">
        <v>3.0267238535136918</v>
      </c>
      <c r="M729" s="665">
        <v>3058</v>
      </c>
      <c r="N729" s="665">
        <v>3</v>
      </c>
      <c r="O729" s="665">
        <v>9210</v>
      </c>
      <c r="P729" s="678">
        <v>1.5193005608709997</v>
      </c>
      <c r="Q729" s="666">
        <v>3070</v>
      </c>
    </row>
    <row r="730" spans="1:17" ht="14.4" customHeight="1" x14ac:dyDescent="0.3">
      <c r="A730" s="661" t="s">
        <v>595</v>
      </c>
      <c r="B730" s="662" t="s">
        <v>7717</v>
      </c>
      <c r="C730" s="662" t="s">
        <v>6767</v>
      </c>
      <c r="D730" s="662" t="s">
        <v>7828</v>
      </c>
      <c r="E730" s="662" t="s">
        <v>7829</v>
      </c>
      <c r="F730" s="665">
        <v>2</v>
      </c>
      <c r="G730" s="665">
        <v>1864</v>
      </c>
      <c r="H730" s="665">
        <v>1</v>
      </c>
      <c r="I730" s="665">
        <v>932</v>
      </c>
      <c r="J730" s="665">
        <v>15</v>
      </c>
      <c r="K730" s="665">
        <v>14100</v>
      </c>
      <c r="L730" s="665">
        <v>7.5643776824034337</v>
      </c>
      <c r="M730" s="665">
        <v>940</v>
      </c>
      <c r="N730" s="665">
        <v>10</v>
      </c>
      <c r="O730" s="665">
        <v>9460</v>
      </c>
      <c r="P730" s="678">
        <v>5.0751072961373387</v>
      </c>
      <c r="Q730" s="666">
        <v>946</v>
      </c>
    </row>
    <row r="731" spans="1:17" ht="14.4" customHeight="1" x14ac:dyDescent="0.3">
      <c r="A731" s="661" t="s">
        <v>595</v>
      </c>
      <c r="B731" s="662" t="s">
        <v>7717</v>
      </c>
      <c r="C731" s="662" t="s">
        <v>6767</v>
      </c>
      <c r="D731" s="662" t="s">
        <v>7830</v>
      </c>
      <c r="E731" s="662" t="s">
        <v>7831</v>
      </c>
      <c r="F731" s="665">
        <v>1</v>
      </c>
      <c r="G731" s="665">
        <v>814</v>
      </c>
      <c r="H731" s="665">
        <v>1</v>
      </c>
      <c r="I731" s="665">
        <v>814</v>
      </c>
      <c r="J731" s="665">
        <v>1</v>
      </c>
      <c r="K731" s="665">
        <v>822</v>
      </c>
      <c r="L731" s="665">
        <v>1.0098280098280099</v>
      </c>
      <c r="M731" s="665">
        <v>822</v>
      </c>
      <c r="N731" s="665">
        <v>1</v>
      </c>
      <c r="O731" s="665">
        <v>825</v>
      </c>
      <c r="P731" s="678">
        <v>1.0135135135135136</v>
      </c>
      <c r="Q731" s="666">
        <v>825</v>
      </c>
    </row>
    <row r="732" spans="1:17" ht="14.4" customHeight="1" x14ac:dyDescent="0.3">
      <c r="A732" s="661" t="s">
        <v>595</v>
      </c>
      <c r="B732" s="662" t="s">
        <v>7717</v>
      </c>
      <c r="C732" s="662" t="s">
        <v>6767</v>
      </c>
      <c r="D732" s="662" t="s">
        <v>7832</v>
      </c>
      <c r="E732" s="662" t="s">
        <v>7833</v>
      </c>
      <c r="F732" s="665">
        <v>5</v>
      </c>
      <c r="G732" s="665">
        <v>3935</v>
      </c>
      <c r="H732" s="665">
        <v>1</v>
      </c>
      <c r="I732" s="665">
        <v>787</v>
      </c>
      <c r="J732" s="665">
        <v>1</v>
      </c>
      <c r="K732" s="665">
        <v>795</v>
      </c>
      <c r="L732" s="665">
        <v>0.2020330368487929</v>
      </c>
      <c r="M732" s="665">
        <v>795</v>
      </c>
      <c r="N732" s="665">
        <v>1</v>
      </c>
      <c r="O732" s="665">
        <v>798</v>
      </c>
      <c r="P732" s="678">
        <v>0.20279542566709022</v>
      </c>
      <c r="Q732" s="666">
        <v>798</v>
      </c>
    </row>
    <row r="733" spans="1:17" ht="14.4" customHeight="1" x14ac:dyDescent="0.3">
      <c r="A733" s="661" t="s">
        <v>595</v>
      </c>
      <c r="B733" s="662" t="s">
        <v>7717</v>
      </c>
      <c r="C733" s="662" t="s">
        <v>6767</v>
      </c>
      <c r="D733" s="662" t="s">
        <v>7834</v>
      </c>
      <c r="E733" s="662" t="s">
        <v>7835</v>
      </c>
      <c r="F733" s="665"/>
      <c r="G733" s="665"/>
      <c r="H733" s="665"/>
      <c r="I733" s="665"/>
      <c r="J733" s="665">
        <v>2</v>
      </c>
      <c r="K733" s="665">
        <v>4670</v>
      </c>
      <c r="L733" s="665"/>
      <c r="M733" s="665">
        <v>2335</v>
      </c>
      <c r="N733" s="665">
        <v>2</v>
      </c>
      <c r="O733" s="665">
        <v>4730</v>
      </c>
      <c r="P733" s="678"/>
      <c r="Q733" s="666">
        <v>2365</v>
      </c>
    </row>
    <row r="734" spans="1:17" ht="14.4" customHeight="1" x14ac:dyDescent="0.3">
      <c r="A734" s="661" t="s">
        <v>595</v>
      </c>
      <c r="B734" s="662" t="s">
        <v>7717</v>
      </c>
      <c r="C734" s="662" t="s">
        <v>6767</v>
      </c>
      <c r="D734" s="662" t="s">
        <v>7836</v>
      </c>
      <c r="E734" s="662" t="s">
        <v>7837</v>
      </c>
      <c r="F734" s="665">
        <v>1</v>
      </c>
      <c r="G734" s="665">
        <v>2025</v>
      </c>
      <c r="H734" s="665">
        <v>1</v>
      </c>
      <c r="I734" s="665">
        <v>2025</v>
      </c>
      <c r="J734" s="665"/>
      <c r="K734" s="665"/>
      <c r="L734" s="665"/>
      <c r="M734" s="665"/>
      <c r="N734" s="665">
        <v>2</v>
      </c>
      <c r="O734" s="665">
        <v>4104</v>
      </c>
      <c r="P734" s="678">
        <v>2.0266666666666668</v>
      </c>
      <c r="Q734" s="666">
        <v>2052</v>
      </c>
    </row>
    <row r="735" spans="1:17" ht="14.4" customHeight="1" x14ac:dyDescent="0.3">
      <c r="A735" s="661" t="s">
        <v>595</v>
      </c>
      <c r="B735" s="662" t="s">
        <v>7717</v>
      </c>
      <c r="C735" s="662" t="s">
        <v>6767</v>
      </c>
      <c r="D735" s="662" t="s">
        <v>7838</v>
      </c>
      <c r="E735" s="662" t="s">
        <v>7839</v>
      </c>
      <c r="F735" s="665"/>
      <c r="G735" s="665"/>
      <c r="H735" s="665"/>
      <c r="I735" s="665"/>
      <c r="J735" s="665">
        <v>2</v>
      </c>
      <c r="K735" s="665">
        <v>3268</v>
      </c>
      <c r="L735" s="665"/>
      <c r="M735" s="665">
        <v>1634</v>
      </c>
      <c r="N735" s="665">
        <v>5</v>
      </c>
      <c r="O735" s="665">
        <v>8185</v>
      </c>
      <c r="P735" s="678"/>
      <c r="Q735" s="666">
        <v>1637</v>
      </c>
    </row>
    <row r="736" spans="1:17" ht="14.4" customHeight="1" x14ac:dyDescent="0.3">
      <c r="A736" s="661" t="s">
        <v>595</v>
      </c>
      <c r="B736" s="662" t="s">
        <v>7717</v>
      </c>
      <c r="C736" s="662" t="s">
        <v>6767</v>
      </c>
      <c r="D736" s="662" t="s">
        <v>7840</v>
      </c>
      <c r="E736" s="662" t="s">
        <v>7841</v>
      </c>
      <c r="F736" s="665"/>
      <c r="G736" s="665"/>
      <c r="H736" s="665"/>
      <c r="I736" s="665"/>
      <c r="J736" s="665"/>
      <c r="K736" s="665"/>
      <c r="L736" s="665"/>
      <c r="M736" s="665"/>
      <c r="N736" s="665">
        <v>1</v>
      </c>
      <c r="O736" s="665">
        <v>3679</v>
      </c>
      <c r="P736" s="678"/>
      <c r="Q736" s="666">
        <v>3679</v>
      </c>
    </row>
    <row r="737" spans="1:17" ht="14.4" customHeight="1" x14ac:dyDescent="0.3">
      <c r="A737" s="661" t="s">
        <v>595</v>
      </c>
      <c r="B737" s="662" t="s">
        <v>7717</v>
      </c>
      <c r="C737" s="662" t="s">
        <v>6767</v>
      </c>
      <c r="D737" s="662" t="s">
        <v>7842</v>
      </c>
      <c r="E737" s="662" t="s">
        <v>7843</v>
      </c>
      <c r="F737" s="665"/>
      <c r="G737" s="665"/>
      <c r="H737" s="665"/>
      <c r="I737" s="665"/>
      <c r="J737" s="665">
        <v>2</v>
      </c>
      <c r="K737" s="665">
        <v>2670</v>
      </c>
      <c r="L737" s="665"/>
      <c r="M737" s="665">
        <v>1335</v>
      </c>
      <c r="N737" s="665">
        <v>4</v>
      </c>
      <c r="O737" s="665">
        <v>5360</v>
      </c>
      <c r="P737" s="678"/>
      <c r="Q737" s="666">
        <v>1340</v>
      </c>
    </row>
    <row r="738" spans="1:17" ht="14.4" customHeight="1" x14ac:dyDescent="0.3">
      <c r="A738" s="661" t="s">
        <v>595</v>
      </c>
      <c r="B738" s="662" t="s">
        <v>7717</v>
      </c>
      <c r="C738" s="662" t="s">
        <v>6767</v>
      </c>
      <c r="D738" s="662" t="s">
        <v>7844</v>
      </c>
      <c r="E738" s="662" t="s">
        <v>7845</v>
      </c>
      <c r="F738" s="665">
        <v>6</v>
      </c>
      <c r="G738" s="665">
        <v>10584</v>
      </c>
      <c r="H738" s="665">
        <v>1</v>
      </c>
      <c r="I738" s="665">
        <v>1764</v>
      </c>
      <c r="J738" s="665">
        <v>22</v>
      </c>
      <c r="K738" s="665">
        <v>39074</v>
      </c>
      <c r="L738" s="665">
        <v>3.6917989417989419</v>
      </c>
      <c r="M738" s="665">
        <v>1776.090909090909</v>
      </c>
      <c r="N738" s="665">
        <v>5</v>
      </c>
      <c r="O738" s="665">
        <v>8920</v>
      </c>
      <c r="P738" s="678">
        <v>0.84278155706727131</v>
      </c>
      <c r="Q738" s="666">
        <v>1784</v>
      </c>
    </row>
    <row r="739" spans="1:17" ht="14.4" customHeight="1" x14ac:dyDescent="0.3">
      <c r="A739" s="661" t="s">
        <v>595</v>
      </c>
      <c r="B739" s="662" t="s">
        <v>7717</v>
      </c>
      <c r="C739" s="662" t="s">
        <v>6767</v>
      </c>
      <c r="D739" s="662" t="s">
        <v>7846</v>
      </c>
      <c r="E739" s="662" t="s">
        <v>7847</v>
      </c>
      <c r="F739" s="665">
        <v>2</v>
      </c>
      <c r="G739" s="665">
        <v>7188</v>
      </c>
      <c r="H739" s="665">
        <v>1</v>
      </c>
      <c r="I739" s="665">
        <v>3594</v>
      </c>
      <c r="J739" s="665">
        <v>1</v>
      </c>
      <c r="K739" s="665">
        <v>3621</v>
      </c>
      <c r="L739" s="665">
        <v>0.50375626043405675</v>
      </c>
      <c r="M739" s="665">
        <v>3621</v>
      </c>
      <c r="N739" s="665">
        <v>1</v>
      </c>
      <c r="O739" s="665">
        <v>3633</v>
      </c>
      <c r="P739" s="678">
        <v>0.50542570951585974</v>
      </c>
      <c r="Q739" s="666">
        <v>3633</v>
      </c>
    </row>
    <row r="740" spans="1:17" ht="14.4" customHeight="1" x14ac:dyDescent="0.3">
      <c r="A740" s="661" t="s">
        <v>595</v>
      </c>
      <c r="B740" s="662" t="s">
        <v>7717</v>
      </c>
      <c r="C740" s="662" t="s">
        <v>6767</v>
      </c>
      <c r="D740" s="662" t="s">
        <v>7848</v>
      </c>
      <c r="E740" s="662" t="s">
        <v>7849</v>
      </c>
      <c r="F740" s="665">
        <v>1</v>
      </c>
      <c r="G740" s="665">
        <v>6142</v>
      </c>
      <c r="H740" s="665">
        <v>1</v>
      </c>
      <c r="I740" s="665">
        <v>6142</v>
      </c>
      <c r="J740" s="665"/>
      <c r="K740" s="665"/>
      <c r="L740" s="665"/>
      <c r="M740" s="665"/>
      <c r="N740" s="665"/>
      <c r="O740" s="665"/>
      <c r="P740" s="678"/>
      <c r="Q740" s="666"/>
    </row>
    <row r="741" spans="1:17" ht="14.4" customHeight="1" x14ac:dyDescent="0.3">
      <c r="A741" s="661" t="s">
        <v>595</v>
      </c>
      <c r="B741" s="662" t="s">
        <v>7717</v>
      </c>
      <c r="C741" s="662" t="s">
        <v>6767</v>
      </c>
      <c r="D741" s="662" t="s">
        <v>7850</v>
      </c>
      <c r="E741" s="662" t="s">
        <v>7851</v>
      </c>
      <c r="F741" s="665">
        <v>7</v>
      </c>
      <c r="G741" s="665">
        <v>13370</v>
      </c>
      <c r="H741" s="665">
        <v>1</v>
      </c>
      <c r="I741" s="665">
        <v>1910</v>
      </c>
      <c r="J741" s="665">
        <v>20</v>
      </c>
      <c r="K741" s="665">
        <v>38424</v>
      </c>
      <c r="L741" s="665">
        <v>2.8738967838444278</v>
      </c>
      <c r="M741" s="665">
        <v>1921.2</v>
      </c>
      <c r="N741" s="665">
        <v>11</v>
      </c>
      <c r="O741" s="665">
        <v>21230</v>
      </c>
      <c r="P741" s="678">
        <v>1.587883320867614</v>
      </c>
      <c r="Q741" s="666">
        <v>1930</v>
      </c>
    </row>
    <row r="742" spans="1:17" ht="14.4" customHeight="1" x14ac:dyDescent="0.3">
      <c r="A742" s="661" t="s">
        <v>595</v>
      </c>
      <c r="B742" s="662" t="s">
        <v>7717</v>
      </c>
      <c r="C742" s="662" t="s">
        <v>6767</v>
      </c>
      <c r="D742" s="662" t="s">
        <v>7852</v>
      </c>
      <c r="E742" s="662" t="s">
        <v>7853</v>
      </c>
      <c r="F742" s="665">
        <v>11</v>
      </c>
      <c r="G742" s="665">
        <v>18920</v>
      </c>
      <c r="H742" s="665">
        <v>1</v>
      </c>
      <c r="I742" s="665">
        <v>1720</v>
      </c>
      <c r="J742" s="665">
        <v>4</v>
      </c>
      <c r="K742" s="665">
        <v>6922</v>
      </c>
      <c r="L742" s="665">
        <v>0.36585623678646934</v>
      </c>
      <c r="M742" s="665">
        <v>1730.5</v>
      </c>
      <c r="N742" s="665">
        <v>16</v>
      </c>
      <c r="O742" s="665">
        <v>27840</v>
      </c>
      <c r="P742" s="678">
        <v>1.4714587737843552</v>
      </c>
      <c r="Q742" s="666">
        <v>1740</v>
      </c>
    </row>
    <row r="743" spans="1:17" ht="14.4" customHeight="1" x14ac:dyDescent="0.3">
      <c r="A743" s="661" t="s">
        <v>595</v>
      </c>
      <c r="B743" s="662" t="s">
        <v>7717</v>
      </c>
      <c r="C743" s="662" t="s">
        <v>6767</v>
      </c>
      <c r="D743" s="662" t="s">
        <v>7854</v>
      </c>
      <c r="E743" s="662" t="s">
        <v>7855</v>
      </c>
      <c r="F743" s="665">
        <v>12</v>
      </c>
      <c r="G743" s="665">
        <v>38064</v>
      </c>
      <c r="H743" s="665">
        <v>1</v>
      </c>
      <c r="I743" s="665">
        <v>3172</v>
      </c>
      <c r="J743" s="665">
        <v>7</v>
      </c>
      <c r="K743" s="665">
        <v>22365</v>
      </c>
      <c r="L743" s="665">
        <v>0.58756305170239598</v>
      </c>
      <c r="M743" s="665">
        <v>3195</v>
      </c>
      <c r="N743" s="665">
        <v>11</v>
      </c>
      <c r="O743" s="665">
        <v>35255</v>
      </c>
      <c r="P743" s="678">
        <v>0.92620323665405635</v>
      </c>
      <c r="Q743" s="666">
        <v>3205</v>
      </c>
    </row>
    <row r="744" spans="1:17" ht="14.4" customHeight="1" x14ac:dyDescent="0.3">
      <c r="A744" s="661" t="s">
        <v>595</v>
      </c>
      <c r="B744" s="662" t="s">
        <v>7717</v>
      </c>
      <c r="C744" s="662" t="s">
        <v>6767</v>
      </c>
      <c r="D744" s="662" t="s">
        <v>7856</v>
      </c>
      <c r="E744" s="662" t="s">
        <v>7857</v>
      </c>
      <c r="F744" s="665"/>
      <c r="G744" s="665"/>
      <c r="H744" s="665"/>
      <c r="I744" s="665"/>
      <c r="J744" s="665">
        <v>3</v>
      </c>
      <c r="K744" s="665">
        <v>5578</v>
      </c>
      <c r="L744" s="665"/>
      <c r="M744" s="665">
        <v>1859.3333333333333</v>
      </c>
      <c r="N744" s="665">
        <v>2</v>
      </c>
      <c r="O744" s="665">
        <v>3740</v>
      </c>
      <c r="P744" s="678"/>
      <c r="Q744" s="666">
        <v>1870</v>
      </c>
    </row>
    <row r="745" spans="1:17" ht="14.4" customHeight="1" x14ac:dyDescent="0.3">
      <c r="A745" s="661" t="s">
        <v>595</v>
      </c>
      <c r="B745" s="662" t="s">
        <v>7717</v>
      </c>
      <c r="C745" s="662" t="s">
        <v>6767</v>
      </c>
      <c r="D745" s="662" t="s">
        <v>7858</v>
      </c>
      <c r="E745" s="662" t="s">
        <v>7859</v>
      </c>
      <c r="F745" s="665">
        <v>2</v>
      </c>
      <c r="G745" s="665">
        <v>5232</v>
      </c>
      <c r="H745" s="665">
        <v>1</v>
      </c>
      <c r="I745" s="665">
        <v>2616</v>
      </c>
      <c r="J745" s="665">
        <v>2</v>
      </c>
      <c r="K745" s="665">
        <v>5270</v>
      </c>
      <c r="L745" s="665">
        <v>1.007262996941896</v>
      </c>
      <c r="M745" s="665">
        <v>2635</v>
      </c>
      <c r="N745" s="665">
        <v>2</v>
      </c>
      <c r="O745" s="665">
        <v>5286</v>
      </c>
      <c r="P745" s="678">
        <v>1.0103211009174311</v>
      </c>
      <c r="Q745" s="666">
        <v>2643</v>
      </c>
    </row>
    <row r="746" spans="1:17" ht="14.4" customHeight="1" x14ac:dyDescent="0.3">
      <c r="A746" s="661" t="s">
        <v>595</v>
      </c>
      <c r="B746" s="662" t="s">
        <v>7717</v>
      </c>
      <c r="C746" s="662" t="s">
        <v>6767</v>
      </c>
      <c r="D746" s="662" t="s">
        <v>7860</v>
      </c>
      <c r="E746" s="662" t="s">
        <v>7861</v>
      </c>
      <c r="F746" s="665">
        <v>4</v>
      </c>
      <c r="G746" s="665">
        <v>8596</v>
      </c>
      <c r="H746" s="665">
        <v>1</v>
      </c>
      <c r="I746" s="665">
        <v>2149</v>
      </c>
      <c r="J746" s="665">
        <v>27</v>
      </c>
      <c r="K746" s="665">
        <v>19501</v>
      </c>
      <c r="L746" s="665">
        <v>2.2686133085155888</v>
      </c>
      <c r="M746" s="665">
        <v>722.25925925925924</v>
      </c>
      <c r="N746" s="665">
        <v>10</v>
      </c>
      <c r="O746" s="665">
        <v>21780</v>
      </c>
      <c r="P746" s="678">
        <v>2.5337366216845045</v>
      </c>
      <c r="Q746" s="666">
        <v>2178</v>
      </c>
    </row>
    <row r="747" spans="1:17" ht="14.4" customHeight="1" x14ac:dyDescent="0.3">
      <c r="A747" s="661" t="s">
        <v>595</v>
      </c>
      <c r="B747" s="662" t="s">
        <v>7717</v>
      </c>
      <c r="C747" s="662" t="s">
        <v>6767</v>
      </c>
      <c r="D747" s="662" t="s">
        <v>7862</v>
      </c>
      <c r="E747" s="662" t="s">
        <v>7863</v>
      </c>
      <c r="F747" s="665"/>
      <c r="G747" s="665"/>
      <c r="H747" s="665"/>
      <c r="I747" s="665"/>
      <c r="J747" s="665">
        <v>1</v>
      </c>
      <c r="K747" s="665">
        <v>2438</v>
      </c>
      <c r="L747" s="665"/>
      <c r="M747" s="665">
        <v>2438</v>
      </c>
      <c r="N747" s="665"/>
      <c r="O747" s="665"/>
      <c r="P747" s="678"/>
      <c r="Q747" s="666"/>
    </row>
    <row r="748" spans="1:17" ht="14.4" customHeight="1" x14ac:dyDescent="0.3">
      <c r="A748" s="661" t="s">
        <v>595</v>
      </c>
      <c r="B748" s="662" t="s">
        <v>7717</v>
      </c>
      <c r="C748" s="662" t="s">
        <v>6767</v>
      </c>
      <c r="D748" s="662" t="s">
        <v>7864</v>
      </c>
      <c r="E748" s="662" t="s">
        <v>7865</v>
      </c>
      <c r="F748" s="665">
        <v>1</v>
      </c>
      <c r="G748" s="665">
        <v>412</v>
      </c>
      <c r="H748" s="665">
        <v>1</v>
      </c>
      <c r="I748" s="665">
        <v>412</v>
      </c>
      <c r="J748" s="665">
        <v>3</v>
      </c>
      <c r="K748" s="665">
        <v>1252</v>
      </c>
      <c r="L748" s="665">
        <v>3.0388349514563107</v>
      </c>
      <c r="M748" s="665">
        <v>417.33333333333331</v>
      </c>
      <c r="N748" s="665">
        <v>1</v>
      </c>
      <c r="O748" s="665">
        <v>423</v>
      </c>
      <c r="P748" s="678">
        <v>1.0266990291262137</v>
      </c>
      <c r="Q748" s="666">
        <v>423</v>
      </c>
    </row>
    <row r="749" spans="1:17" ht="14.4" customHeight="1" x14ac:dyDescent="0.3">
      <c r="A749" s="661" t="s">
        <v>595</v>
      </c>
      <c r="B749" s="662" t="s">
        <v>7717</v>
      </c>
      <c r="C749" s="662" t="s">
        <v>6767</v>
      </c>
      <c r="D749" s="662" t="s">
        <v>7866</v>
      </c>
      <c r="E749" s="662" t="s">
        <v>7867</v>
      </c>
      <c r="F749" s="665"/>
      <c r="G749" s="665"/>
      <c r="H749" s="665"/>
      <c r="I749" s="665"/>
      <c r="J749" s="665">
        <v>1</v>
      </c>
      <c r="K749" s="665">
        <v>2841</v>
      </c>
      <c r="L749" s="665"/>
      <c r="M749" s="665">
        <v>2841</v>
      </c>
      <c r="N749" s="665">
        <v>2</v>
      </c>
      <c r="O749" s="665">
        <v>5704</v>
      </c>
      <c r="P749" s="678"/>
      <c r="Q749" s="666">
        <v>2852</v>
      </c>
    </row>
    <row r="750" spans="1:17" ht="14.4" customHeight="1" x14ac:dyDescent="0.3">
      <c r="A750" s="661" t="s">
        <v>595</v>
      </c>
      <c r="B750" s="662" t="s">
        <v>7717</v>
      </c>
      <c r="C750" s="662" t="s">
        <v>6767</v>
      </c>
      <c r="D750" s="662" t="s">
        <v>7656</v>
      </c>
      <c r="E750" s="662" t="s">
        <v>7657</v>
      </c>
      <c r="F750" s="665"/>
      <c r="G750" s="665"/>
      <c r="H750" s="665"/>
      <c r="I750" s="665"/>
      <c r="J750" s="665">
        <v>1</v>
      </c>
      <c r="K750" s="665">
        <v>1270</v>
      </c>
      <c r="L750" s="665"/>
      <c r="M750" s="665">
        <v>1270</v>
      </c>
      <c r="N750" s="665"/>
      <c r="O750" s="665"/>
      <c r="P750" s="678"/>
      <c r="Q750" s="666"/>
    </row>
    <row r="751" spans="1:17" ht="14.4" customHeight="1" x14ac:dyDescent="0.3">
      <c r="A751" s="661" t="s">
        <v>595</v>
      </c>
      <c r="B751" s="662" t="s">
        <v>7717</v>
      </c>
      <c r="C751" s="662" t="s">
        <v>6767</v>
      </c>
      <c r="D751" s="662" t="s">
        <v>7868</v>
      </c>
      <c r="E751" s="662" t="s">
        <v>7869</v>
      </c>
      <c r="F751" s="665"/>
      <c r="G751" s="665"/>
      <c r="H751" s="665"/>
      <c r="I751" s="665"/>
      <c r="J751" s="665">
        <v>1</v>
      </c>
      <c r="K751" s="665">
        <v>932</v>
      </c>
      <c r="L751" s="665"/>
      <c r="M751" s="665">
        <v>932</v>
      </c>
      <c r="N751" s="665"/>
      <c r="O751" s="665"/>
      <c r="P751" s="678"/>
      <c r="Q751" s="666"/>
    </row>
    <row r="752" spans="1:17" ht="14.4" customHeight="1" x14ac:dyDescent="0.3">
      <c r="A752" s="661" t="s">
        <v>595</v>
      </c>
      <c r="B752" s="662" t="s">
        <v>7717</v>
      </c>
      <c r="C752" s="662" t="s">
        <v>6767</v>
      </c>
      <c r="D752" s="662" t="s">
        <v>7870</v>
      </c>
      <c r="E752" s="662" t="s">
        <v>7871</v>
      </c>
      <c r="F752" s="665">
        <v>1</v>
      </c>
      <c r="G752" s="665">
        <v>946</v>
      </c>
      <c r="H752" s="665">
        <v>1</v>
      </c>
      <c r="I752" s="665">
        <v>946</v>
      </c>
      <c r="J752" s="665"/>
      <c r="K752" s="665"/>
      <c r="L752" s="665"/>
      <c r="M752" s="665"/>
      <c r="N752" s="665"/>
      <c r="O752" s="665"/>
      <c r="P752" s="678"/>
      <c r="Q752" s="666"/>
    </row>
    <row r="753" spans="1:17" ht="14.4" customHeight="1" x14ac:dyDescent="0.3">
      <c r="A753" s="661" t="s">
        <v>595</v>
      </c>
      <c r="B753" s="662" t="s">
        <v>7717</v>
      </c>
      <c r="C753" s="662" t="s">
        <v>6767</v>
      </c>
      <c r="D753" s="662" t="s">
        <v>7872</v>
      </c>
      <c r="E753" s="662" t="s">
        <v>7873</v>
      </c>
      <c r="F753" s="665"/>
      <c r="G753" s="665"/>
      <c r="H753" s="665"/>
      <c r="I753" s="665"/>
      <c r="J753" s="665"/>
      <c r="K753" s="665"/>
      <c r="L753" s="665"/>
      <c r="M753" s="665"/>
      <c r="N753" s="665">
        <v>1</v>
      </c>
      <c r="O753" s="665">
        <v>3339</v>
      </c>
      <c r="P753" s="678"/>
      <c r="Q753" s="666">
        <v>3339</v>
      </c>
    </row>
    <row r="754" spans="1:17" ht="14.4" customHeight="1" x14ac:dyDescent="0.3">
      <c r="A754" s="661" t="s">
        <v>595</v>
      </c>
      <c r="B754" s="662" t="s">
        <v>7717</v>
      </c>
      <c r="C754" s="662" t="s">
        <v>6767</v>
      </c>
      <c r="D754" s="662" t="s">
        <v>7874</v>
      </c>
      <c r="E754" s="662" t="s">
        <v>7875</v>
      </c>
      <c r="F754" s="665"/>
      <c r="G754" s="665"/>
      <c r="H754" s="665"/>
      <c r="I754" s="665"/>
      <c r="J754" s="665">
        <v>1</v>
      </c>
      <c r="K754" s="665">
        <v>2146</v>
      </c>
      <c r="L754" s="665"/>
      <c r="M754" s="665">
        <v>2146</v>
      </c>
      <c r="N754" s="665"/>
      <c r="O754" s="665"/>
      <c r="P754" s="678"/>
      <c r="Q754" s="666"/>
    </row>
    <row r="755" spans="1:17" ht="14.4" customHeight="1" x14ac:dyDescent="0.3">
      <c r="A755" s="661" t="s">
        <v>595</v>
      </c>
      <c r="B755" s="662" t="s">
        <v>7717</v>
      </c>
      <c r="C755" s="662" t="s">
        <v>6767</v>
      </c>
      <c r="D755" s="662" t="s">
        <v>7876</v>
      </c>
      <c r="E755" s="662" t="s">
        <v>7877</v>
      </c>
      <c r="F755" s="665">
        <v>2</v>
      </c>
      <c r="G755" s="665">
        <v>3240</v>
      </c>
      <c r="H755" s="665">
        <v>1</v>
      </c>
      <c r="I755" s="665">
        <v>1620</v>
      </c>
      <c r="J755" s="665"/>
      <c r="K755" s="665"/>
      <c r="L755" s="665"/>
      <c r="M755" s="665"/>
      <c r="N755" s="665"/>
      <c r="O755" s="665"/>
      <c r="P755" s="678"/>
      <c r="Q755" s="666"/>
    </row>
    <row r="756" spans="1:17" ht="14.4" customHeight="1" x14ac:dyDescent="0.3">
      <c r="A756" s="661" t="s">
        <v>595</v>
      </c>
      <c r="B756" s="662" t="s">
        <v>7717</v>
      </c>
      <c r="C756" s="662" t="s">
        <v>6767</v>
      </c>
      <c r="D756" s="662" t="s">
        <v>7878</v>
      </c>
      <c r="E756" s="662" t="s">
        <v>7879</v>
      </c>
      <c r="F756" s="665">
        <v>1</v>
      </c>
      <c r="G756" s="665">
        <v>2075</v>
      </c>
      <c r="H756" s="665">
        <v>1</v>
      </c>
      <c r="I756" s="665">
        <v>2075</v>
      </c>
      <c r="J756" s="665"/>
      <c r="K756" s="665"/>
      <c r="L756" s="665"/>
      <c r="M756" s="665"/>
      <c r="N756" s="665"/>
      <c r="O756" s="665"/>
      <c r="P756" s="678"/>
      <c r="Q756" s="666"/>
    </row>
    <row r="757" spans="1:17" ht="14.4" customHeight="1" x14ac:dyDescent="0.3">
      <c r="A757" s="661" t="s">
        <v>595</v>
      </c>
      <c r="B757" s="662" t="s">
        <v>7717</v>
      </c>
      <c r="C757" s="662" t="s">
        <v>6767</v>
      </c>
      <c r="D757" s="662" t="s">
        <v>7880</v>
      </c>
      <c r="E757" s="662" t="s">
        <v>7881</v>
      </c>
      <c r="F757" s="665"/>
      <c r="G757" s="665"/>
      <c r="H757" s="665"/>
      <c r="I757" s="665"/>
      <c r="J757" s="665">
        <v>1</v>
      </c>
      <c r="K757" s="665">
        <v>1070</v>
      </c>
      <c r="L757" s="665"/>
      <c r="M757" s="665">
        <v>1070</v>
      </c>
      <c r="N757" s="665"/>
      <c r="O757" s="665"/>
      <c r="P757" s="678"/>
      <c r="Q757" s="666"/>
    </row>
    <row r="758" spans="1:17" ht="14.4" customHeight="1" x14ac:dyDescent="0.3">
      <c r="A758" s="661" t="s">
        <v>595</v>
      </c>
      <c r="B758" s="662" t="s">
        <v>7717</v>
      </c>
      <c r="C758" s="662" t="s">
        <v>6767</v>
      </c>
      <c r="D758" s="662" t="s">
        <v>7882</v>
      </c>
      <c r="E758" s="662" t="s">
        <v>7883</v>
      </c>
      <c r="F758" s="665"/>
      <c r="G758" s="665"/>
      <c r="H758" s="665"/>
      <c r="I758" s="665"/>
      <c r="J758" s="665"/>
      <c r="K758" s="665"/>
      <c r="L758" s="665"/>
      <c r="M758" s="665"/>
      <c r="N758" s="665">
        <v>2</v>
      </c>
      <c r="O758" s="665">
        <v>132</v>
      </c>
      <c r="P758" s="678"/>
      <c r="Q758" s="666">
        <v>66</v>
      </c>
    </row>
    <row r="759" spans="1:17" ht="14.4" customHeight="1" x14ac:dyDescent="0.3">
      <c r="A759" s="661" t="s">
        <v>595</v>
      </c>
      <c r="B759" s="662" t="s">
        <v>7717</v>
      </c>
      <c r="C759" s="662" t="s">
        <v>6767</v>
      </c>
      <c r="D759" s="662" t="s">
        <v>7884</v>
      </c>
      <c r="E759" s="662" t="s">
        <v>7885</v>
      </c>
      <c r="F759" s="665"/>
      <c r="G759" s="665"/>
      <c r="H759" s="665"/>
      <c r="I759" s="665"/>
      <c r="J759" s="665"/>
      <c r="K759" s="665"/>
      <c r="L759" s="665"/>
      <c r="M759" s="665"/>
      <c r="N759" s="665">
        <v>1</v>
      </c>
      <c r="O759" s="665">
        <v>1570</v>
      </c>
      <c r="P759" s="678"/>
      <c r="Q759" s="666">
        <v>1570</v>
      </c>
    </row>
    <row r="760" spans="1:17" ht="14.4" customHeight="1" x14ac:dyDescent="0.3">
      <c r="A760" s="661" t="s">
        <v>595</v>
      </c>
      <c r="B760" s="662" t="s">
        <v>7717</v>
      </c>
      <c r="C760" s="662" t="s">
        <v>6767</v>
      </c>
      <c r="D760" s="662" t="s">
        <v>7430</v>
      </c>
      <c r="E760" s="662" t="s">
        <v>7431</v>
      </c>
      <c r="F760" s="665">
        <v>0</v>
      </c>
      <c r="G760" s="665">
        <v>0</v>
      </c>
      <c r="H760" s="665"/>
      <c r="I760" s="665"/>
      <c r="J760" s="665">
        <v>0</v>
      </c>
      <c r="K760" s="665">
        <v>0</v>
      </c>
      <c r="L760" s="665"/>
      <c r="M760" s="665"/>
      <c r="N760" s="665">
        <v>0</v>
      </c>
      <c r="O760" s="665">
        <v>0</v>
      </c>
      <c r="P760" s="678"/>
      <c r="Q760" s="666"/>
    </row>
    <row r="761" spans="1:17" ht="14.4" customHeight="1" x14ac:dyDescent="0.3">
      <c r="A761" s="661" t="s">
        <v>595</v>
      </c>
      <c r="B761" s="662" t="s">
        <v>7717</v>
      </c>
      <c r="C761" s="662" t="s">
        <v>6767</v>
      </c>
      <c r="D761" s="662" t="s">
        <v>7432</v>
      </c>
      <c r="E761" s="662" t="s">
        <v>7433</v>
      </c>
      <c r="F761" s="665">
        <v>87</v>
      </c>
      <c r="G761" s="665">
        <v>0</v>
      </c>
      <c r="H761" s="665"/>
      <c r="I761" s="665">
        <v>0</v>
      </c>
      <c r="J761" s="665">
        <v>83</v>
      </c>
      <c r="K761" s="665">
        <v>0</v>
      </c>
      <c r="L761" s="665"/>
      <c r="M761" s="665">
        <v>0</v>
      </c>
      <c r="N761" s="665">
        <v>187</v>
      </c>
      <c r="O761" s="665">
        <v>0</v>
      </c>
      <c r="P761" s="678"/>
      <c r="Q761" s="666">
        <v>0</v>
      </c>
    </row>
    <row r="762" spans="1:17" ht="14.4" customHeight="1" x14ac:dyDescent="0.3">
      <c r="A762" s="661" t="s">
        <v>595</v>
      </c>
      <c r="B762" s="662" t="s">
        <v>7717</v>
      </c>
      <c r="C762" s="662" t="s">
        <v>6767</v>
      </c>
      <c r="D762" s="662" t="s">
        <v>6824</v>
      </c>
      <c r="E762" s="662" t="s">
        <v>6825</v>
      </c>
      <c r="F762" s="665">
        <v>8</v>
      </c>
      <c r="G762" s="665">
        <v>0</v>
      </c>
      <c r="H762" s="665"/>
      <c r="I762" s="665">
        <v>0</v>
      </c>
      <c r="J762" s="665"/>
      <c r="K762" s="665"/>
      <c r="L762" s="665"/>
      <c r="M762" s="665"/>
      <c r="N762" s="665"/>
      <c r="O762" s="665"/>
      <c r="P762" s="678"/>
      <c r="Q762" s="666"/>
    </row>
    <row r="763" spans="1:17" ht="14.4" customHeight="1" x14ac:dyDescent="0.3">
      <c r="A763" s="661" t="s">
        <v>595</v>
      </c>
      <c r="B763" s="662" t="s">
        <v>7717</v>
      </c>
      <c r="C763" s="662" t="s">
        <v>6767</v>
      </c>
      <c r="D763" s="662" t="s">
        <v>7711</v>
      </c>
      <c r="E763" s="662" t="s">
        <v>7712</v>
      </c>
      <c r="F763" s="665">
        <v>6</v>
      </c>
      <c r="G763" s="665">
        <v>0</v>
      </c>
      <c r="H763" s="665"/>
      <c r="I763" s="665">
        <v>0</v>
      </c>
      <c r="J763" s="665">
        <v>5</v>
      </c>
      <c r="K763" s="665">
        <v>0</v>
      </c>
      <c r="L763" s="665"/>
      <c r="M763" s="665">
        <v>0</v>
      </c>
      <c r="N763" s="665">
        <v>18</v>
      </c>
      <c r="O763" s="665">
        <v>0</v>
      </c>
      <c r="P763" s="678"/>
      <c r="Q763" s="666">
        <v>0</v>
      </c>
    </row>
    <row r="764" spans="1:17" ht="14.4" customHeight="1" x14ac:dyDescent="0.3">
      <c r="A764" s="661" t="s">
        <v>595</v>
      </c>
      <c r="B764" s="662" t="s">
        <v>7717</v>
      </c>
      <c r="C764" s="662" t="s">
        <v>6767</v>
      </c>
      <c r="D764" s="662" t="s">
        <v>7474</v>
      </c>
      <c r="E764" s="662" t="s">
        <v>7475</v>
      </c>
      <c r="F764" s="665">
        <v>288</v>
      </c>
      <c r="G764" s="665">
        <v>99072</v>
      </c>
      <c r="H764" s="665">
        <v>1</v>
      </c>
      <c r="I764" s="665">
        <v>344</v>
      </c>
      <c r="J764" s="665">
        <v>342</v>
      </c>
      <c r="K764" s="665">
        <v>115164</v>
      </c>
      <c r="L764" s="665">
        <v>1.1624273255813953</v>
      </c>
      <c r="M764" s="665">
        <v>336.73684210526318</v>
      </c>
      <c r="N764" s="665">
        <v>322</v>
      </c>
      <c r="O764" s="665">
        <v>112378</v>
      </c>
      <c r="P764" s="678">
        <v>1.1343063630490957</v>
      </c>
      <c r="Q764" s="666">
        <v>349</v>
      </c>
    </row>
    <row r="765" spans="1:17" ht="14.4" customHeight="1" x14ac:dyDescent="0.3">
      <c r="A765" s="661" t="s">
        <v>595</v>
      </c>
      <c r="B765" s="662" t="s">
        <v>7717</v>
      </c>
      <c r="C765" s="662" t="s">
        <v>6767</v>
      </c>
      <c r="D765" s="662" t="s">
        <v>7480</v>
      </c>
      <c r="E765" s="662" t="s">
        <v>7481</v>
      </c>
      <c r="F765" s="665">
        <v>1288</v>
      </c>
      <c r="G765" s="665">
        <v>0</v>
      </c>
      <c r="H765" s="665"/>
      <c r="I765" s="665">
        <v>0</v>
      </c>
      <c r="J765" s="665"/>
      <c r="K765" s="665"/>
      <c r="L765" s="665"/>
      <c r="M765" s="665"/>
      <c r="N765" s="665"/>
      <c r="O765" s="665"/>
      <c r="P765" s="678"/>
      <c r="Q765" s="666"/>
    </row>
    <row r="766" spans="1:17" ht="14.4" customHeight="1" x14ac:dyDescent="0.3">
      <c r="A766" s="661" t="s">
        <v>595</v>
      </c>
      <c r="B766" s="662" t="s">
        <v>7717</v>
      </c>
      <c r="C766" s="662" t="s">
        <v>6767</v>
      </c>
      <c r="D766" s="662" t="s">
        <v>6834</v>
      </c>
      <c r="E766" s="662" t="s">
        <v>6835</v>
      </c>
      <c r="F766" s="665">
        <v>85</v>
      </c>
      <c r="G766" s="665">
        <v>6885</v>
      </c>
      <c r="H766" s="665">
        <v>1</v>
      </c>
      <c r="I766" s="665">
        <v>81</v>
      </c>
      <c r="J766" s="665">
        <v>95</v>
      </c>
      <c r="K766" s="665">
        <v>7603</v>
      </c>
      <c r="L766" s="665">
        <v>1.1042846768336965</v>
      </c>
      <c r="M766" s="665">
        <v>80.031578947368416</v>
      </c>
      <c r="N766" s="665">
        <v>77</v>
      </c>
      <c r="O766" s="665">
        <v>6314</v>
      </c>
      <c r="P766" s="678">
        <v>0.91706608569353665</v>
      </c>
      <c r="Q766" s="666">
        <v>82</v>
      </c>
    </row>
    <row r="767" spans="1:17" ht="14.4" customHeight="1" x14ac:dyDescent="0.3">
      <c r="A767" s="661" t="s">
        <v>595</v>
      </c>
      <c r="B767" s="662" t="s">
        <v>7717</v>
      </c>
      <c r="C767" s="662" t="s">
        <v>6767</v>
      </c>
      <c r="D767" s="662" t="s">
        <v>7886</v>
      </c>
      <c r="E767" s="662" t="s">
        <v>7887</v>
      </c>
      <c r="F767" s="665">
        <v>1</v>
      </c>
      <c r="G767" s="665">
        <v>485</v>
      </c>
      <c r="H767" s="665">
        <v>1</v>
      </c>
      <c r="I767" s="665">
        <v>485</v>
      </c>
      <c r="J767" s="665"/>
      <c r="K767" s="665"/>
      <c r="L767" s="665"/>
      <c r="M767" s="665"/>
      <c r="N767" s="665">
        <v>2</v>
      </c>
      <c r="O767" s="665">
        <v>984</v>
      </c>
      <c r="P767" s="678">
        <v>2.0288659793814432</v>
      </c>
      <c r="Q767" s="666">
        <v>492</v>
      </c>
    </row>
    <row r="768" spans="1:17" ht="14.4" customHeight="1" x14ac:dyDescent="0.3">
      <c r="A768" s="661" t="s">
        <v>595</v>
      </c>
      <c r="B768" s="662" t="s">
        <v>7717</v>
      </c>
      <c r="C768" s="662" t="s">
        <v>6767</v>
      </c>
      <c r="D768" s="662" t="s">
        <v>7488</v>
      </c>
      <c r="E768" s="662" t="s">
        <v>7489</v>
      </c>
      <c r="F768" s="665">
        <v>1318</v>
      </c>
      <c r="G768" s="665">
        <v>1352944</v>
      </c>
      <c r="H768" s="665">
        <v>1</v>
      </c>
      <c r="I768" s="665">
        <v>1026.5128983308043</v>
      </c>
      <c r="J768" s="665">
        <v>1258</v>
      </c>
      <c r="K768" s="665">
        <v>1281758</v>
      </c>
      <c r="L768" s="665">
        <v>0.94738437067609593</v>
      </c>
      <c r="M768" s="665">
        <v>1018.885532591415</v>
      </c>
      <c r="N768" s="665">
        <v>1304</v>
      </c>
      <c r="O768" s="665">
        <v>1311356</v>
      </c>
      <c r="P768" s="678">
        <v>0.96926110762899276</v>
      </c>
      <c r="Q768" s="666">
        <v>1005.6411042944785</v>
      </c>
    </row>
    <row r="769" spans="1:17" ht="14.4" customHeight="1" x14ac:dyDescent="0.3">
      <c r="A769" s="661" t="s">
        <v>595</v>
      </c>
      <c r="B769" s="662" t="s">
        <v>7717</v>
      </c>
      <c r="C769" s="662" t="s">
        <v>6767</v>
      </c>
      <c r="D769" s="662" t="s">
        <v>7888</v>
      </c>
      <c r="E769" s="662" t="s">
        <v>7793</v>
      </c>
      <c r="F769" s="665">
        <v>11</v>
      </c>
      <c r="G769" s="665">
        <v>7348</v>
      </c>
      <c r="H769" s="665">
        <v>1</v>
      </c>
      <c r="I769" s="665">
        <v>668</v>
      </c>
      <c r="J769" s="665">
        <v>17</v>
      </c>
      <c r="K769" s="665">
        <v>11431</v>
      </c>
      <c r="L769" s="665">
        <v>1.5556614044637997</v>
      </c>
      <c r="M769" s="665">
        <v>672.41176470588232</v>
      </c>
      <c r="N769" s="665">
        <v>15</v>
      </c>
      <c r="O769" s="665">
        <v>10125</v>
      </c>
      <c r="P769" s="678">
        <v>1.3779259662493195</v>
      </c>
      <c r="Q769" s="666">
        <v>675</v>
      </c>
    </row>
    <row r="770" spans="1:17" ht="14.4" customHeight="1" x14ac:dyDescent="0.3">
      <c r="A770" s="661" t="s">
        <v>595</v>
      </c>
      <c r="B770" s="662" t="s">
        <v>7717</v>
      </c>
      <c r="C770" s="662" t="s">
        <v>6767</v>
      </c>
      <c r="D770" s="662" t="s">
        <v>7494</v>
      </c>
      <c r="E770" s="662" t="s">
        <v>7495</v>
      </c>
      <c r="F770" s="665">
        <v>1</v>
      </c>
      <c r="G770" s="665">
        <v>0</v>
      </c>
      <c r="H770" s="665"/>
      <c r="I770" s="665">
        <v>0</v>
      </c>
      <c r="J770" s="665">
        <v>1</v>
      </c>
      <c r="K770" s="665">
        <v>0</v>
      </c>
      <c r="L770" s="665"/>
      <c r="M770" s="665">
        <v>0</v>
      </c>
      <c r="N770" s="665"/>
      <c r="O770" s="665"/>
      <c r="P770" s="678"/>
      <c r="Q770" s="666"/>
    </row>
    <row r="771" spans="1:17" ht="14.4" customHeight="1" x14ac:dyDescent="0.3">
      <c r="A771" s="661" t="s">
        <v>595</v>
      </c>
      <c r="B771" s="662" t="s">
        <v>7717</v>
      </c>
      <c r="C771" s="662" t="s">
        <v>6767</v>
      </c>
      <c r="D771" s="662" t="s">
        <v>7889</v>
      </c>
      <c r="E771" s="662" t="s">
        <v>7890</v>
      </c>
      <c r="F771" s="665">
        <v>2</v>
      </c>
      <c r="G771" s="665">
        <v>47646</v>
      </c>
      <c r="H771" s="665">
        <v>1</v>
      </c>
      <c r="I771" s="665">
        <v>23823</v>
      </c>
      <c r="J771" s="665">
        <v>1</v>
      </c>
      <c r="K771" s="665">
        <v>23987</v>
      </c>
      <c r="L771" s="665">
        <v>0.50344205179868196</v>
      </c>
      <c r="M771" s="665">
        <v>23987</v>
      </c>
      <c r="N771" s="665"/>
      <c r="O771" s="665"/>
      <c r="P771" s="678"/>
      <c r="Q771" s="666"/>
    </row>
    <row r="772" spans="1:17" ht="14.4" customHeight="1" x14ac:dyDescent="0.3">
      <c r="A772" s="661" t="s">
        <v>595</v>
      </c>
      <c r="B772" s="662" t="s">
        <v>7717</v>
      </c>
      <c r="C772" s="662" t="s">
        <v>6767</v>
      </c>
      <c r="D772" s="662" t="s">
        <v>7891</v>
      </c>
      <c r="E772" s="662" t="s">
        <v>7892</v>
      </c>
      <c r="F772" s="665">
        <v>1</v>
      </c>
      <c r="G772" s="665">
        <v>567</v>
      </c>
      <c r="H772" s="665">
        <v>1</v>
      </c>
      <c r="I772" s="665">
        <v>567</v>
      </c>
      <c r="J772" s="665">
        <v>1</v>
      </c>
      <c r="K772" s="665">
        <v>572</v>
      </c>
      <c r="L772" s="665">
        <v>1.0088183421516754</v>
      </c>
      <c r="M772" s="665">
        <v>572</v>
      </c>
      <c r="N772" s="665"/>
      <c r="O772" s="665"/>
      <c r="P772" s="678"/>
      <c r="Q772" s="666"/>
    </row>
    <row r="773" spans="1:17" ht="14.4" customHeight="1" x14ac:dyDescent="0.3">
      <c r="A773" s="661" t="s">
        <v>595</v>
      </c>
      <c r="B773" s="662" t="s">
        <v>7717</v>
      </c>
      <c r="C773" s="662" t="s">
        <v>6767</v>
      </c>
      <c r="D773" s="662" t="s">
        <v>6850</v>
      </c>
      <c r="E773" s="662" t="s">
        <v>6851</v>
      </c>
      <c r="F773" s="665">
        <v>4</v>
      </c>
      <c r="G773" s="665">
        <v>1724</v>
      </c>
      <c r="H773" s="665">
        <v>1</v>
      </c>
      <c r="I773" s="665">
        <v>431</v>
      </c>
      <c r="J773" s="665">
        <v>1</v>
      </c>
      <c r="K773" s="665">
        <v>431</v>
      </c>
      <c r="L773" s="665">
        <v>0.25</v>
      </c>
      <c r="M773" s="665">
        <v>431</v>
      </c>
      <c r="N773" s="665">
        <v>3</v>
      </c>
      <c r="O773" s="665">
        <v>1308</v>
      </c>
      <c r="P773" s="678">
        <v>0.75870069605568446</v>
      </c>
      <c r="Q773" s="666">
        <v>436</v>
      </c>
    </row>
    <row r="774" spans="1:17" ht="14.4" customHeight="1" x14ac:dyDescent="0.3">
      <c r="A774" s="661" t="s">
        <v>595</v>
      </c>
      <c r="B774" s="662" t="s">
        <v>7717</v>
      </c>
      <c r="C774" s="662" t="s">
        <v>6767</v>
      </c>
      <c r="D774" s="662" t="s">
        <v>7893</v>
      </c>
      <c r="E774" s="662" t="s">
        <v>7894</v>
      </c>
      <c r="F774" s="665"/>
      <c r="G774" s="665"/>
      <c r="H774" s="665"/>
      <c r="I774" s="665"/>
      <c r="J774" s="665"/>
      <c r="K774" s="665"/>
      <c r="L774" s="665"/>
      <c r="M774" s="665"/>
      <c r="N774" s="665">
        <v>1</v>
      </c>
      <c r="O774" s="665">
        <v>704</v>
      </c>
      <c r="P774" s="678"/>
      <c r="Q774" s="666">
        <v>704</v>
      </c>
    </row>
    <row r="775" spans="1:17" ht="14.4" customHeight="1" x14ac:dyDescent="0.3">
      <c r="A775" s="661" t="s">
        <v>595</v>
      </c>
      <c r="B775" s="662" t="s">
        <v>7717</v>
      </c>
      <c r="C775" s="662" t="s">
        <v>6767</v>
      </c>
      <c r="D775" s="662" t="s">
        <v>6854</v>
      </c>
      <c r="E775" s="662" t="s">
        <v>6855</v>
      </c>
      <c r="F775" s="665">
        <v>35</v>
      </c>
      <c r="G775" s="665">
        <v>36505</v>
      </c>
      <c r="H775" s="665">
        <v>1</v>
      </c>
      <c r="I775" s="665">
        <v>1043</v>
      </c>
      <c r="J775" s="665">
        <v>27</v>
      </c>
      <c r="K775" s="665">
        <v>28241</v>
      </c>
      <c r="L775" s="665">
        <v>0.77362005204766471</v>
      </c>
      <c r="M775" s="665">
        <v>1045.962962962963</v>
      </c>
      <c r="N775" s="665">
        <v>48</v>
      </c>
      <c r="O775" s="665">
        <v>50400</v>
      </c>
      <c r="P775" s="678">
        <v>1.3806327900287632</v>
      </c>
      <c r="Q775" s="666">
        <v>1050</v>
      </c>
    </row>
    <row r="776" spans="1:17" ht="14.4" customHeight="1" x14ac:dyDescent="0.3">
      <c r="A776" s="661" t="s">
        <v>595</v>
      </c>
      <c r="B776" s="662" t="s">
        <v>7717</v>
      </c>
      <c r="C776" s="662" t="s">
        <v>6767</v>
      </c>
      <c r="D776" s="662" t="s">
        <v>7500</v>
      </c>
      <c r="E776" s="662" t="s">
        <v>7501</v>
      </c>
      <c r="F776" s="665">
        <v>25</v>
      </c>
      <c r="G776" s="665">
        <v>21125</v>
      </c>
      <c r="H776" s="665">
        <v>1</v>
      </c>
      <c r="I776" s="665">
        <v>845</v>
      </c>
      <c r="J776" s="665">
        <v>28</v>
      </c>
      <c r="K776" s="665">
        <v>23755</v>
      </c>
      <c r="L776" s="665">
        <v>1.1244970414201183</v>
      </c>
      <c r="M776" s="665">
        <v>848.39285714285711</v>
      </c>
      <c r="N776" s="665">
        <v>22</v>
      </c>
      <c r="O776" s="665">
        <v>18740</v>
      </c>
      <c r="P776" s="678">
        <v>0.88710059171597633</v>
      </c>
      <c r="Q776" s="666">
        <v>851.81818181818187</v>
      </c>
    </row>
    <row r="777" spans="1:17" ht="14.4" customHeight="1" x14ac:dyDescent="0.3">
      <c r="A777" s="661" t="s">
        <v>595</v>
      </c>
      <c r="B777" s="662" t="s">
        <v>7717</v>
      </c>
      <c r="C777" s="662" t="s">
        <v>6767</v>
      </c>
      <c r="D777" s="662" t="s">
        <v>7895</v>
      </c>
      <c r="E777" s="662" t="s">
        <v>7896</v>
      </c>
      <c r="F777" s="665">
        <v>34</v>
      </c>
      <c r="G777" s="665">
        <v>134334</v>
      </c>
      <c r="H777" s="665">
        <v>1</v>
      </c>
      <c r="I777" s="665">
        <v>3951</v>
      </c>
      <c r="J777" s="665">
        <v>40</v>
      </c>
      <c r="K777" s="665">
        <v>142830</v>
      </c>
      <c r="L777" s="665">
        <v>1.0632453436955649</v>
      </c>
      <c r="M777" s="665">
        <v>3570.75</v>
      </c>
      <c r="N777" s="665">
        <v>32</v>
      </c>
      <c r="O777" s="665">
        <v>127680</v>
      </c>
      <c r="P777" s="678">
        <v>0.95046674706329004</v>
      </c>
      <c r="Q777" s="666">
        <v>3990</v>
      </c>
    </row>
    <row r="778" spans="1:17" ht="14.4" customHeight="1" x14ac:dyDescent="0.3">
      <c r="A778" s="661" t="s">
        <v>595</v>
      </c>
      <c r="B778" s="662" t="s">
        <v>7717</v>
      </c>
      <c r="C778" s="662" t="s">
        <v>6767</v>
      </c>
      <c r="D778" s="662" t="s">
        <v>7897</v>
      </c>
      <c r="E778" s="662" t="s">
        <v>7898</v>
      </c>
      <c r="F778" s="665">
        <v>1</v>
      </c>
      <c r="G778" s="665">
        <v>3605</v>
      </c>
      <c r="H778" s="665">
        <v>1</v>
      </c>
      <c r="I778" s="665">
        <v>3605</v>
      </c>
      <c r="J778" s="665"/>
      <c r="K778" s="665"/>
      <c r="L778" s="665"/>
      <c r="M778" s="665"/>
      <c r="N778" s="665"/>
      <c r="O778" s="665"/>
      <c r="P778" s="678"/>
      <c r="Q778" s="666"/>
    </row>
    <row r="779" spans="1:17" ht="14.4" customHeight="1" x14ac:dyDescent="0.3">
      <c r="A779" s="661" t="s">
        <v>595</v>
      </c>
      <c r="B779" s="662" t="s">
        <v>7717</v>
      </c>
      <c r="C779" s="662" t="s">
        <v>6767</v>
      </c>
      <c r="D779" s="662" t="s">
        <v>7506</v>
      </c>
      <c r="E779" s="662" t="s">
        <v>7507</v>
      </c>
      <c r="F779" s="665">
        <v>46</v>
      </c>
      <c r="G779" s="665">
        <v>31464</v>
      </c>
      <c r="H779" s="665">
        <v>1</v>
      </c>
      <c r="I779" s="665">
        <v>684</v>
      </c>
      <c r="J779" s="665">
        <v>27</v>
      </c>
      <c r="K779" s="665">
        <v>18558</v>
      </c>
      <c r="L779" s="665">
        <v>0.5898169336384439</v>
      </c>
      <c r="M779" s="665">
        <v>687.33333333333337</v>
      </c>
      <c r="N779" s="665">
        <v>38</v>
      </c>
      <c r="O779" s="665">
        <v>26258</v>
      </c>
      <c r="P779" s="678">
        <v>0.83454106280193241</v>
      </c>
      <c r="Q779" s="666">
        <v>691</v>
      </c>
    </row>
    <row r="780" spans="1:17" ht="14.4" customHeight="1" x14ac:dyDescent="0.3">
      <c r="A780" s="661" t="s">
        <v>595</v>
      </c>
      <c r="B780" s="662" t="s">
        <v>7717</v>
      </c>
      <c r="C780" s="662" t="s">
        <v>6767</v>
      </c>
      <c r="D780" s="662" t="s">
        <v>6866</v>
      </c>
      <c r="E780" s="662" t="s">
        <v>6867</v>
      </c>
      <c r="F780" s="665">
        <v>5</v>
      </c>
      <c r="G780" s="665">
        <v>885</v>
      </c>
      <c r="H780" s="665">
        <v>1</v>
      </c>
      <c r="I780" s="665">
        <v>177</v>
      </c>
      <c r="J780" s="665">
        <v>3</v>
      </c>
      <c r="K780" s="665">
        <v>533</v>
      </c>
      <c r="L780" s="665">
        <v>0.6022598870056497</v>
      </c>
      <c r="M780" s="665">
        <v>177.66666666666666</v>
      </c>
      <c r="N780" s="665">
        <v>5</v>
      </c>
      <c r="O780" s="665">
        <v>895</v>
      </c>
      <c r="P780" s="678">
        <v>1.0112994350282485</v>
      </c>
      <c r="Q780" s="666">
        <v>179</v>
      </c>
    </row>
    <row r="781" spans="1:17" ht="14.4" customHeight="1" x14ac:dyDescent="0.3">
      <c r="A781" s="661" t="s">
        <v>595</v>
      </c>
      <c r="B781" s="662" t="s">
        <v>7717</v>
      </c>
      <c r="C781" s="662" t="s">
        <v>6767</v>
      </c>
      <c r="D781" s="662" t="s">
        <v>6868</v>
      </c>
      <c r="E781" s="662" t="s">
        <v>6869</v>
      </c>
      <c r="F781" s="665"/>
      <c r="G781" s="665"/>
      <c r="H781" s="665"/>
      <c r="I781" s="665"/>
      <c r="J781" s="665">
        <v>9</v>
      </c>
      <c r="K781" s="665">
        <v>5697</v>
      </c>
      <c r="L781" s="665"/>
      <c r="M781" s="665">
        <v>633</v>
      </c>
      <c r="N781" s="665"/>
      <c r="O781" s="665"/>
      <c r="P781" s="678"/>
      <c r="Q781" s="666"/>
    </row>
    <row r="782" spans="1:17" ht="14.4" customHeight="1" x14ac:dyDescent="0.3">
      <c r="A782" s="661" t="s">
        <v>595</v>
      </c>
      <c r="B782" s="662" t="s">
        <v>7717</v>
      </c>
      <c r="C782" s="662" t="s">
        <v>6767</v>
      </c>
      <c r="D782" s="662" t="s">
        <v>7899</v>
      </c>
      <c r="E782" s="662" t="s">
        <v>7900</v>
      </c>
      <c r="F782" s="665">
        <v>45</v>
      </c>
      <c r="G782" s="665">
        <v>68805</v>
      </c>
      <c r="H782" s="665">
        <v>1</v>
      </c>
      <c r="I782" s="665">
        <v>1529</v>
      </c>
      <c r="J782" s="665">
        <v>24</v>
      </c>
      <c r="K782" s="665">
        <v>36792</v>
      </c>
      <c r="L782" s="665">
        <v>0.53472858077174623</v>
      </c>
      <c r="M782" s="665">
        <v>1533</v>
      </c>
      <c r="N782" s="665">
        <v>25</v>
      </c>
      <c r="O782" s="665">
        <v>38450</v>
      </c>
      <c r="P782" s="678">
        <v>0.55882566673933576</v>
      </c>
      <c r="Q782" s="666">
        <v>1538</v>
      </c>
    </row>
    <row r="783" spans="1:17" ht="14.4" customHeight="1" x14ac:dyDescent="0.3">
      <c r="A783" s="661" t="s">
        <v>595</v>
      </c>
      <c r="B783" s="662" t="s">
        <v>7717</v>
      </c>
      <c r="C783" s="662" t="s">
        <v>6767</v>
      </c>
      <c r="D783" s="662" t="s">
        <v>6870</v>
      </c>
      <c r="E783" s="662" t="s">
        <v>6871</v>
      </c>
      <c r="F783" s="665">
        <v>1</v>
      </c>
      <c r="G783" s="665">
        <v>1277</v>
      </c>
      <c r="H783" s="665">
        <v>1</v>
      </c>
      <c r="I783" s="665">
        <v>1277</v>
      </c>
      <c r="J783" s="665"/>
      <c r="K783" s="665"/>
      <c r="L783" s="665"/>
      <c r="M783" s="665"/>
      <c r="N783" s="665"/>
      <c r="O783" s="665"/>
      <c r="P783" s="678"/>
      <c r="Q783" s="666"/>
    </row>
    <row r="784" spans="1:17" ht="14.4" customHeight="1" x14ac:dyDescent="0.3">
      <c r="A784" s="661" t="s">
        <v>595</v>
      </c>
      <c r="B784" s="662" t="s">
        <v>7717</v>
      </c>
      <c r="C784" s="662" t="s">
        <v>6767</v>
      </c>
      <c r="D784" s="662" t="s">
        <v>6872</v>
      </c>
      <c r="E784" s="662" t="s">
        <v>6873</v>
      </c>
      <c r="F784" s="665">
        <v>37</v>
      </c>
      <c r="G784" s="665">
        <v>12987</v>
      </c>
      <c r="H784" s="665">
        <v>1</v>
      </c>
      <c r="I784" s="665">
        <v>351</v>
      </c>
      <c r="J784" s="665">
        <v>25</v>
      </c>
      <c r="K784" s="665">
        <v>8855</v>
      </c>
      <c r="L784" s="665">
        <v>0.68183568183568188</v>
      </c>
      <c r="M784" s="665">
        <v>354.2</v>
      </c>
      <c r="N784" s="665">
        <v>22</v>
      </c>
      <c r="O784" s="665">
        <v>7832</v>
      </c>
      <c r="P784" s="678">
        <v>0.60306460306460308</v>
      </c>
      <c r="Q784" s="666">
        <v>356</v>
      </c>
    </row>
    <row r="785" spans="1:17" ht="14.4" customHeight="1" x14ac:dyDescent="0.3">
      <c r="A785" s="661" t="s">
        <v>595</v>
      </c>
      <c r="B785" s="662" t="s">
        <v>7717</v>
      </c>
      <c r="C785" s="662" t="s">
        <v>6767</v>
      </c>
      <c r="D785" s="662" t="s">
        <v>7901</v>
      </c>
      <c r="E785" s="662" t="s">
        <v>7902</v>
      </c>
      <c r="F785" s="665">
        <v>1</v>
      </c>
      <c r="G785" s="665">
        <v>161</v>
      </c>
      <c r="H785" s="665">
        <v>1</v>
      </c>
      <c r="I785" s="665">
        <v>161</v>
      </c>
      <c r="J785" s="665"/>
      <c r="K785" s="665"/>
      <c r="L785" s="665"/>
      <c r="M785" s="665"/>
      <c r="N785" s="665"/>
      <c r="O785" s="665"/>
      <c r="P785" s="678"/>
      <c r="Q785" s="666"/>
    </row>
    <row r="786" spans="1:17" ht="14.4" customHeight="1" x14ac:dyDescent="0.3">
      <c r="A786" s="661" t="s">
        <v>595</v>
      </c>
      <c r="B786" s="662" t="s">
        <v>7717</v>
      </c>
      <c r="C786" s="662" t="s">
        <v>6767</v>
      </c>
      <c r="D786" s="662" t="s">
        <v>7903</v>
      </c>
      <c r="E786" s="662" t="s">
        <v>7904</v>
      </c>
      <c r="F786" s="665">
        <v>35</v>
      </c>
      <c r="G786" s="665">
        <v>21805</v>
      </c>
      <c r="H786" s="665">
        <v>1</v>
      </c>
      <c r="I786" s="665">
        <v>623</v>
      </c>
      <c r="J786" s="665">
        <v>17</v>
      </c>
      <c r="K786" s="665">
        <v>10631</v>
      </c>
      <c r="L786" s="665">
        <v>0.48754872735611099</v>
      </c>
      <c r="M786" s="665">
        <v>625.35294117647061</v>
      </c>
      <c r="N786" s="665">
        <v>11</v>
      </c>
      <c r="O786" s="665">
        <v>6908</v>
      </c>
      <c r="P786" s="678">
        <v>0.31680807154322405</v>
      </c>
      <c r="Q786" s="666">
        <v>628</v>
      </c>
    </row>
    <row r="787" spans="1:17" ht="14.4" customHeight="1" x14ac:dyDescent="0.3">
      <c r="A787" s="661" t="s">
        <v>595</v>
      </c>
      <c r="B787" s="662" t="s">
        <v>7717</v>
      </c>
      <c r="C787" s="662" t="s">
        <v>6767</v>
      </c>
      <c r="D787" s="662" t="s">
        <v>7905</v>
      </c>
      <c r="E787" s="662" t="s">
        <v>7906</v>
      </c>
      <c r="F787" s="665">
        <v>17</v>
      </c>
      <c r="G787" s="665">
        <v>97716</v>
      </c>
      <c r="H787" s="665">
        <v>1</v>
      </c>
      <c r="I787" s="665">
        <v>5748</v>
      </c>
      <c r="J787" s="665">
        <v>10</v>
      </c>
      <c r="K787" s="665">
        <v>57718</v>
      </c>
      <c r="L787" s="665">
        <v>0.59067092390191989</v>
      </c>
      <c r="M787" s="665">
        <v>5771.8</v>
      </c>
      <c r="N787" s="665">
        <v>13</v>
      </c>
      <c r="O787" s="665">
        <v>75361</v>
      </c>
      <c r="P787" s="678">
        <v>0.77122477383437715</v>
      </c>
      <c r="Q787" s="666">
        <v>5797</v>
      </c>
    </row>
    <row r="788" spans="1:17" ht="14.4" customHeight="1" x14ac:dyDescent="0.3">
      <c r="A788" s="661" t="s">
        <v>595</v>
      </c>
      <c r="B788" s="662" t="s">
        <v>7717</v>
      </c>
      <c r="C788" s="662" t="s">
        <v>6767</v>
      </c>
      <c r="D788" s="662" t="s">
        <v>7907</v>
      </c>
      <c r="E788" s="662" t="s">
        <v>7908</v>
      </c>
      <c r="F788" s="665">
        <v>29</v>
      </c>
      <c r="G788" s="665">
        <v>76328</v>
      </c>
      <c r="H788" s="665">
        <v>1</v>
      </c>
      <c r="I788" s="665">
        <v>2632</v>
      </c>
      <c r="J788" s="665">
        <v>53</v>
      </c>
      <c r="K788" s="665">
        <v>134840</v>
      </c>
      <c r="L788" s="665">
        <v>1.7665863117073681</v>
      </c>
      <c r="M788" s="665">
        <v>2544.1509433962265</v>
      </c>
      <c r="N788" s="665">
        <v>38</v>
      </c>
      <c r="O788" s="665">
        <v>100852</v>
      </c>
      <c r="P788" s="678">
        <v>1.3212975579079762</v>
      </c>
      <c r="Q788" s="666">
        <v>2654</v>
      </c>
    </row>
    <row r="789" spans="1:17" ht="14.4" customHeight="1" x14ac:dyDescent="0.3">
      <c r="A789" s="661" t="s">
        <v>595</v>
      </c>
      <c r="B789" s="662" t="s">
        <v>7717</v>
      </c>
      <c r="C789" s="662" t="s">
        <v>6767</v>
      </c>
      <c r="D789" s="662" t="s">
        <v>7909</v>
      </c>
      <c r="E789" s="662" t="s">
        <v>7910</v>
      </c>
      <c r="F789" s="665">
        <v>12</v>
      </c>
      <c r="G789" s="665">
        <v>18912</v>
      </c>
      <c r="H789" s="665">
        <v>1</v>
      </c>
      <c r="I789" s="665">
        <v>1576</v>
      </c>
      <c r="J789" s="665">
        <v>16</v>
      </c>
      <c r="K789" s="665">
        <v>25424</v>
      </c>
      <c r="L789" s="665">
        <v>1.3443316412859561</v>
      </c>
      <c r="M789" s="665">
        <v>1589</v>
      </c>
      <c r="N789" s="665">
        <v>6</v>
      </c>
      <c r="O789" s="665">
        <v>9588</v>
      </c>
      <c r="P789" s="678">
        <v>0.50697969543147203</v>
      </c>
      <c r="Q789" s="666">
        <v>1598</v>
      </c>
    </row>
    <row r="790" spans="1:17" ht="14.4" customHeight="1" x14ac:dyDescent="0.3">
      <c r="A790" s="661" t="s">
        <v>595</v>
      </c>
      <c r="B790" s="662" t="s">
        <v>7717</v>
      </c>
      <c r="C790" s="662" t="s">
        <v>6767</v>
      </c>
      <c r="D790" s="662" t="s">
        <v>6878</v>
      </c>
      <c r="E790" s="662" t="s">
        <v>6879</v>
      </c>
      <c r="F790" s="665">
        <v>4</v>
      </c>
      <c r="G790" s="665">
        <v>456</v>
      </c>
      <c r="H790" s="665">
        <v>1</v>
      </c>
      <c r="I790" s="665">
        <v>114</v>
      </c>
      <c r="J790" s="665">
        <v>1</v>
      </c>
      <c r="K790" s="665">
        <v>116</v>
      </c>
      <c r="L790" s="665">
        <v>0.25438596491228072</v>
      </c>
      <c r="M790" s="665">
        <v>116</v>
      </c>
      <c r="N790" s="665"/>
      <c r="O790" s="665"/>
      <c r="P790" s="678"/>
      <c r="Q790" s="666"/>
    </row>
    <row r="791" spans="1:17" ht="14.4" customHeight="1" x14ac:dyDescent="0.3">
      <c r="A791" s="661" t="s">
        <v>595</v>
      </c>
      <c r="B791" s="662" t="s">
        <v>7717</v>
      </c>
      <c r="C791" s="662" t="s">
        <v>6767</v>
      </c>
      <c r="D791" s="662" t="s">
        <v>7911</v>
      </c>
      <c r="E791" s="662" t="s">
        <v>7912</v>
      </c>
      <c r="F791" s="665">
        <v>1</v>
      </c>
      <c r="G791" s="665">
        <v>2985</v>
      </c>
      <c r="H791" s="665">
        <v>1</v>
      </c>
      <c r="I791" s="665">
        <v>2985</v>
      </c>
      <c r="J791" s="665"/>
      <c r="K791" s="665"/>
      <c r="L791" s="665"/>
      <c r="M791" s="665"/>
      <c r="N791" s="665">
        <v>1</v>
      </c>
      <c r="O791" s="665">
        <v>3024</v>
      </c>
      <c r="P791" s="678">
        <v>1.0130653266331657</v>
      </c>
      <c r="Q791" s="666">
        <v>3024</v>
      </c>
    </row>
    <row r="792" spans="1:17" ht="14.4" customHeight="1" x14ac:dyDescent="0.3">
      <c r="A792" s="661" t="s">
        <v>595</v>
      </c>
      <c r="B792" s="662" t="s">
        <v>7717</v>
      </c>
      <c r="C792" s="662" t="s">
        <v>6767</v>
      </c>
      <c r="D792" s="662" t="s">
        <v>7535</v>
      </c>
      <c r="E792" s="662" t="s">
        <v>7536</v>
      </c>
      <c r="F792" s="665">
        <v>1</v>
      </c>
      <c r="G792" s="665">
        <v>4340</v>
      </c>
      <c r="H792" s="665">
        <v>1</v>
      </c>
      <c r="I792" s="665">
        <v>4340</v>
      </c>
      <c r="J792" s="665"/>
      <c r="K792" s="665"/>
      <c r="L792" s="665"/>
      <c r="M792" s="665"/>
      <c r="N792" s="665"/>
      <c r="O792" s="665"/>
      <c r="P792" s="678"/>
      <c r="Q792" s="666"/>
    </row>
    <row r="793" spans="1:17" ht="14.4" customHeight="1" x14ac:dyDescent="0.3">
      <c r="A793" s="661" t="s">
        <v>595</v>
      </c>
      <c r="B793" s="662" t="s">
        <v>7717</v>
      </c>
      <c r="C793" s="662" t="s">
        <v>6767</v>
      </c>
      <c r="D793" s="662" t="s">
        <v>7913</v>
      </c>
      <c r="E793" s="662" t="s">
        <v>7914</v>
      </c>
      <c r="F793" s="665">
        <v>41</v>
      </c>
      <c r="G793" s="665">
        <v>9881</v>
      </c>
      <c r="H793" s="665">
        <v>1</v>
      </c>
      <c r="I793" s="665">
        <v>241</v>
      </c>
      <c r="J793" s="665">
        <v>17</v>
      </c>
      <c r="K793" s="665">
        <v>4106</v>
      </c>
      <c r="L793" s="665">
        <v>0.41554498532537193</v>
      </c>
      <c r="M793" s="665">
        <v>241.52941176470588</v>
      </c>
      <c r="N793" s="665">
        <v>17</v>
      </c>
      <c r="O793" s="665">
        <v>4131</v>
      </c>
      <c r="P793" s="678">
        <v>0.41807509361400669</v>
      </c>
      <c r="Q793" s="666">
        <v>243</v>
      </c>
    </row>
    <row r="794" spans="1:17" ht="14.4" customHeight="1" x14ac:dyDescent="0.3">
      <c r="A794" s="661" t="s">
        <v>595</v>
      </c>
      <c r="B794" s="662" t="s">
        <v>7717</v>
      </c>
      <c r="C794" s="662" t="s">
        <v>6767</v>
      </c>
      <c r="D794" s="662" t="s">
        <v>7915</v>
      </c>
      <c r="E794" s="662" t="s">
        <v>7916</v>
      </c>
      <c r="F794" s="665">
        <v>1</v>
      </c>
      <c r="G794" s="665">
        <v>3499</v>
      </c>
      <c r="H794" s="665">
        <v>1</v>
      </c>
      <c r="I794" s="665">
        <v>3499</v>
      </c>
      <c r="J794" s="665">
        <v>2</v>
      </c>
      <c r="K794" s="665">
        <v>7024</v>
      </c>
      <c r="L794" s="665">
        <v>2.0074306944841385</v>
      </c>
      <c r="M794" s="665">
        <v>3512</v>
      </c>
      <c r="N794" s="665">
        <v>2</v>
      </c>
      <c r="O794" s="665">
        <v>7070</v>
      </c>
      <c r="P794" s="678">
        <v>2.0205773078022293</v>
      </c>
      <c r="Q794" s="666">
        <v>3535</v>
      </c>
    </row>
    <row r="795" spans="1:17" ht="14.4" customHeight="1" x14ac:dyDescent="0.3">
      <c r="A795" s="661" t="s">
        <v>595</v>
      </c>
      <c r="B795" s="662" t="s">
        <v>7717</v>
      </c>
      <c r="C795" s="662" t="s">
        <v>6767</v>
      </c>
      <c r="D795" s="662" t="s">
        <v>7917</v>
      </c>
      <c r="E795" s="662" t="s">
        <v>7918</v>
      </c>
      <c r="F795" s="665">
        <v>35</v>
      </c>
      <c r="G795" s="665">
        <v>57855</v>
      </c>
      <c r="H795" s="665">
        <v>1</v>
      </c>
      <c r="I795" s="665">
        <v>1653</v>
      </c>
      <c r="J795" s="665">
        <v>31</v>
      </c>
      <c r="K795" s="665">
        <v>51413</v>
      </c>
      <c r="L795" s="665">
        <v>0.88865266614812899</v>
      </c>
      <c r="M795" s="665">
        <v>1658.483870967742</v>
      </c>
      <c r="N795" s="665">
        <v>35</v>
      </c>
      <c r="O795" s="665">
        <v>58345</v>
      </c>
      <c r="P795" s="678">
        <v>1.0084694494857833</v>
      </c>
      <c r="Q795" s="666">
        <v>1667</v>
      </c>
    </row>
    <row r="796" spans="1:17" ht="14.4" customHeight="1" x14ac:dyDescent="0.3">
      <c r="A796" s="661" t="s">
        <v>595</v>
      </c>
      <c r="B796" s="662" t="s">
        <v>7717</v>
      </c>
      <c r="C796" s="662" t="s">
        <v>6767</v>
      </c>
      <c r="D796" s="662" t="s">
        <v>7919</v>
      </c>
      <c r="E796" s="662" t="s">
        <v>7920</v>
      </c>
      <c r="F796" s="665"/>
      <c r="G796" s="665"/>
      <c r="H796" s="665"/>
      <c r="I796" s="665"/>
      <c r="J796" s="665">
        <v>2</v>
      </c>
      <c r="K796" s="665">
        <v>971</v>
      </c>
      <c r="L796" s="665"/>
      <c r="M796" s="665">
        <v>485.5</v>
      </c>
      <c r="N796" s="665"/>
      <c r="O796" s="665"/>
      <c r="P796" s="678"/>
      <c r="Q796" s="666"/>
    </row>
    <row r="797" spans="1:17" ht="14.4" customHeight="1" x14ac:dyDescent="0.3">
      <c r="A797" s="661" t="s">
        <v>595</v>
      </c>
      <c r="B797" s="662" t="s">
        <v>7717</v>
      </c>
      <c r="C797" s="662" t="s">
        <v>6767</v>
      </c>
      <c r="D797" s="662" t="s">
        <v>7921</v>
      </c>
      <c r="E797" s="662" t="s">
        <v>7922</v>
      </c>
      <c r="F797" s="665">
        <v>12</v>
      </c>
      <c r="G797" s="665">
        <v>11544</v>
      </c>
      <c r="H797" s="665">
        <v>1</v>
      </c>
      <c r="I797" s="665">
        <v>962</v>
      </c>
      <c r="J797" s="665">
        <v>12</v>
      </c>
      <c r="K797" s="665">
        <v>11654</v>
      </c>
      <c r="L797" s="665">
        <v>1.0095287595287594</v>
      </c>
      <c r="M797" s="665">
        <v>971.16666666666663</v>
      </c>
      <c r="N797" s="665">
        <v>27</v>
      </c>
      <c r="O797" s="665">
        <v>26352</v>
      </c>
      <c r="P797" s="678">
        <v>2.2827442827442828</v>
      </c>
      <c r="Q797" s="666">
        <v>976</v>
      </c>
    </row>
    <row r="798" spans="1:17" ht="14.4" customHeight="1" x14ac:dyDescent="0.3">
      <c r="A798" s="661" t="s">
        <v>595</v>
      </c>
      <c r="B798" s="662" t="s">
        <v>7717</v>
      </c>
      <c r="C798" s="662" t="s">
        <v>6767</v>
      </c>
      <c r="D798" s="662" t="s">
        <v>7923</v>
      </c>
      <c r="E798" s="662" t="s">
        <v>7924</v>
      </c>
      <c r="F798" s="665">
        <v>16</v>
      </c>
      <c r="G798" s="665">
        <v>28208</v>
      </c>
      <c r="H798" s="665">
        <v>1</v>
      </c>
      <c r="I798" s="665">
        <v>1763</v>
      </c>
      <c r="J798" s="665">
        <v>25</v>
      </c>
      <c r="K798" s="665">
        <v>44141</v>
      </c>
      <c r="L798" s="665">
        <v>1.5648397617697107</v>
      </c>
      <c r="M798" s="665">
        <v>1765.64</v>
      </c>
      <c r="N798" s="665">
        <v>14</v>
      </c>
      <c r="O798" s="665">
        <v>24906</v>
      </c>
      <c r="P798" s="678">
        <v>0.88294100964265454</v>
      </c>
      <c r="Q798" s="666">
        <v>1779</v>
      </c>
    </row>
    <row r="799" spans="1:17" ht="14.4" customHeight="1" x14ac:dyDescent="0.3">
      <c r="A799" s="661" t="s">
        <v>595</v>
      </c>
      <c r="B799" s="662" t="s">
        <v>7717</v>
      </c>
      <c r="C799" s="662" t="s">
        <v>6767</v>
      </c>
      <c r="D799" s="662" t="s">
        <v>7925</v>
      </c>
      <c r="E799" s="662" t="s">
        <v>7926</v>
      </c>
      <c r="F799" s="665">
        <v>13</v>
      </c>
      <c r="G799" s="665">
        <v>15418</v>
      </c>
      <c r="H799" s="665">
        <v>1</v>
      </c>
      <c r="I799" s="665">
        <v>1186</v>
      </c>
      <c r="J799" s="665">
        <v>13</v>
      </c>
      <c r="K799" s="665">
        <v>15463</v>
      </c>
      <c r="L799" s="665">
        <v>1.0029186664937086</v>
      </c>
      <c r="M799" s="665">
        <v>1189.4615384615386</v>
      </c>
      <c r="N799" s="665">
        <v>13</v>
      </c>
      <c r="O799" s="665">
        <v>15509</v>
      </c>
      <c r="P799" s="678">
        <v>1.0059021922428331</v>
      </c>
      <c r="Q799" s="666">
        <v>1193</v>
      </c>
    </row>
    <row r="800" spans="1:17" ht="14.4" customHeight="1" x14ac:dyDescent="0.3">
      <c r="A800" s="661" t="s">
        <v>595</v>
      </c>
      <c r="B800" s="662" t="s">
        <v>7717</v>
      </c>
      <c r="C800" s="662" t="s">
        <v>6767</v>
      </c>
      <c r="D800" s="662" t="s">
        <v>7927</v>
      </c>
      <c r="E800" s="662" t="s">
        <v>7928</v>
      </c>
      <c r="F800" s="665">
        <v>1</v>
      </c>
      <c r="G800" s="665">
        <v>4485</v>
      </c>
      <c r="H800" s="665">
        <v>1</v>
      </c>
      <c r="I800" s="665">
        <v>4485</v>
      </c>
      <c r="J800" s="665"/>
      <c r="K800" s="665"/>
      <c r="L800" s="665"/>
      <c r="M800" s="665"/>
      <c r="N800" s="665"/>
      <c r="O800" s="665"/>
      <c r="P800" s="678"/>
      <c r="Q800" s="666"/>
    </row>
    <row r="801" spans="1:17" ht="14.4" customHeight="1" x14ac:dyDescent="0.3">
      <c r="A801" s="661" t="s">
        <v>595</v>
      </c>
      <c r="B801" s="662" t="s">
        <v>7717</v>
      </c>
      <c r="C801" s="662" t="s">
        <v>6767</v>
      </c>
      <c r="D801" s="662" t="s">
        <v>7929</v>
      </c>
      <c r="E801" s="662" t="s">
        <v>7930</v>
      </c>
      <c r="F801" s="665">
        <v>1</v>
      </c>
      <c r="G801" s="665">
        <v>851</v>
      </c>
      <c r="H801" s="665">
        <v>1</v>
      </c>
      <c r="I801" s="665">
        <v>851</v>
      </c>
      <c r="J801" s="665"/>
      <c r="K801" s="665"/>
      <c r="L801" s="665"/>
      <c r="M801" s="665"/>
      <c r="N801" s="665">
        <v>6</v>
      </c>
      <c r="O801" s="665">
        <v>5172</v>
      </c>
      <c r="P801" s="678">
        <v>6.0775558166862513</v>
      </c>
      <c r="Q801" s="666">
        <v>862</v>
      </c>
    </row>
    <row r="802" spans="1:17" ht="14.4" customHeight="1" x14ac:dyDescent="0.3">
      <c r="A802" s="661" t="s">
        <v>595</v>
      </c>
      <c r="B802" s="662" t="s">
        <v>7717</v>
      </c>
      <c r="C802" s="662" t="s">
        <v>6767</v>
      </c>
      <c r="D802" s="662" t="s">
        <v>7547</v>
      </c>
      <c r="E802" s="662" t="s">
        <v>7548</v>
      </c>
      <c r="F802" s="665">
        <v>28</v>
      </c>
      <c r="G802" s="665">
        <v>8596</v>
      </c>
      <c r="H802" s="665">
        <v>1</v>
      </c>
      <c r="I802" s="665">
        <v>307</v>
      </c>
      <c r="J802" s="665">
        <v>62</v>
      </c>
      <c r="K802" s="665">
        <v>19081</v>
      </c>
      <c r="L802" s="665">
        <v>2.2197533736621686</v>
      </c>
      <c r="M802" s="665">
        <v>307.75806451612902</v>
      </c>
      <c r="N802" s="665">
        <v>34</v>
      </c>
      <c r="O802" s="665">
        <v>10506</v>
      </c>
      <c r="P802" s="678">
        <v>1.2221963704048395</v>
      </c>
      <c r="Q802" s="666">
        <v>309</v>
      </c>
    </row>
    <row r="803" spans="1:17" ht="14.4" customHeight="1" x14ac:dyDescent="0.3">
      <c r="A803" s="661" t="s">
        <v>595</v>
      </c>
      <c r="B803" s="662" t="s">
        <v>7717</v>
      </c>
      <c r="C803" s="662" t="s">
        <v>6767</v>
      </c>
      <c r="D803" s="662" t="s">
        <v>7549</v>
      </c>
      <c r="E803" s="662" t="s">
        <v>7550</v>
      </c>
      <c r="F803" s="665">
        <v>1</v>
      </c>
      <c r="G803" s="665">
        <v>3498</v>
      </c>
      <c r="H803" s="665">
        <v>1</v>
      </c>
      <c r="I803" s="665">
        <v>3498</v>
      </c>
      <c r="J803" s="665">
        <v>1</v>
      </c>
      <c r="K803" s="665">
        <v>3519</v>
      </c>
      <c r="L803" s="665">
        <v>1.0060034305317325</v>
      </c>
      <c r="M803" s="665">
        <v>3519</v>
      </c>
      <c r="N803" s="665">
        <v>1</v>
      </c>
      <c r="O803" s="665">
        <v>3528</v>
      </c>
      <c r="P803" s="678">
        <v>1.0085763293310464</v>
      </c>
      <c r="Q803" s="666">
        <v>3528</v>
      </c>
    </row>
    <row r="804" spans="1:17" ht="14.4" customHeight="1" x14ac:dyDescent="0.3">
      <c r="A804" s="661" t="s">
        <v>595</v>
      </c>
      <c r="B804" s="662" t="s">
        <v>7717</v>
      </c>
      <c r="C804" s="662" t="s">
        <v>6767</v>
      </c>
      <c r="D804" s="662" t="s">
        <v>7551</v>
      </c>
      <c r="E804" s="662" t="s">
        <v>7552</v>
      </c>
      <c r="F804" s="665">
        <v>3</v>
      </c>
      <c r="G804" s="665">
        <v>7335</v>
      </c>
      <c r="H804" s="665">
        <v>1</v>
      </c>
      <c r="I804" s="665">
        <v>2445</v>
      </c>
      <c r="J804" s="665">
        <v>3</v>
      </c>
      <c r="K804" s="665">
        <v>7377</v>
      </c>
      <c r="L804" s="665">
        <v>1.0057259713701432</v>
      </c>
      <c r="M804" s="665">
        <v>2459</v>
      </c>
      <c r="N804" s="665">
        <v>3</v>
      </c>
      <c r="O804" s="665">
        <v>7395</v>
      </c>
      <c r="P804" s="678">
        <v>1.0081799591002045</v>
      </c>
      <c r="Q804" s="666">
        <v>2465</v>
      </c>
    </row>
    <row r="805" spans="1:17" ht="14.4" customHeight="1" x14ac:dyDescent="0.3">
      <c r="A805" s="661" t="s">
        <v>595</v>
      </c>
      <c r="B805" s="662" t="s">
        <v>7717</v>
      </c>
      <c r="C805" s="662" t="s">
        <v>6767</v>
      </c>
      <c r="D805" s="662" t="s">
        <v>7931</v>
      </c>
      <c r="E805" s="662" t="s">
        <v>7932</v>
      </c>
      <c r="F805" s="665">
        <v>18</v>
      </c>
      <c r="G805" s="665">
        <v>12348</v>
      </c>
      <c r="H805" s="665">
        <v>1</v>
      </c>
      <c r="I805" s="665">
        <v>686</v>
      </c>
      <c r="J805" s="665">
        <v>17</v>
      </c>
      <c r="K805" s="665">
        <v>11710</v>
      </c>
      <c r="L805" s="665">
        <v>0.94833171363783608</v>
      </c>
      <c r="M805" s="665">
        <v>688.82352941176475</v>
      </c>
      <c r="N805" s="665">
        <v>19</v>
      </c>
      <c r="O805" s="665">
        <v>13129</v>
      </c>
      <c r="P805" s="678">
        <v>1.0632491091674765</v>
      </c>
      <c r="Q805" s="666">
        <v>691</v>
      </c>
    </row>
    <row r="806" spans="1:17" ht="14.4" customHeight="1" x14ac:dyDescent="0.3">
      <c r="A806" s="661" t="s">
        <v>595</v>
      </c>
      <c r="B806" s="662" t="s">
        <v>7717</v>
      </c>
      <c r="C806" s="662" t="s">
        <v>6767</v>
      </c>
      <c r="D806" s="662" t="s">
        <v>7933</v>
      </c>
      <c r="E806" s="662" t="s">
        <v>7934</v>
      </c>
      <c r="F806" s="665"/>
      <c r="G806" s="665"/>
      <c r="H806" s="665"/>
      <c r="I806" s="665"/>
      <c r="J806" s="665"/>
      <c r="K806" s="665"/>
      <c r="L806" s="665"/>
      <c r="M806" s="665"/>
      <c r="N806" s="665">
        <v>2</v>
      </c>
      <c r="O806" s="665">
        <v>4386</v>
      </c>
      <c r="P806" s="678"/>
      <c r="Q806" s="666">
        <v>2193</v>
      </c>
    </row>
    <row r="807" spans="1:17" ht="14.4" customHeight="1" x14ac:dyDescent="0.3">
      <c r="A807" s="661" t="s">
        <v>595</v>
      </c>
      <c r="B807" s="662" t="s">
        <v>7717</v>
      </c>
      <c r="C807" s="662" t="s">
        <v>6767</v>
      </c>
      <c r="D807" s="662" t="s">
        <v>7935</v>
      </c>
      <c r="E807" s="662" t="s">
        <v>7936</v>
      </c>
      <c r="F807" s="665">
        <v>1</v>
      </c>
      <c r="G807" s="665">
        <v>1338</v>
      </c>
      <c r="H807" s="665">
        <v>1</v>
      </c>
      <c r="I807" s="665">
        <v>1338</v>
      </c>
      <c r="J807" s="665">
        <v>2</v>
      </c>
      <c r="K807" s="665">
        <v>2704</v>
      </c>
      <c r="L807" s="665">
        <v>2.0209267563527655</v>
      </c>
      <c r="M807" s="665">
        <v>1352</v>
      </c>
      <c r="N807" s="665"/>
      <c r="O807" s="665"/>
      <c r="P807" s="678"/>
      <c r="Q807" s="666"/>
    </row>
    <row r="808" spans="1:17" ht="14.4" customHeight="1" x14ac:dyDescent="0.3">
      <c r="A808" s="661" t="s">
        <v>595</v>
      </c>
      <c r="B808" s="662" t="s">
        <v>7717</v>
      </c>
      <c r="C808" s="662" t="s">
        <v>6767</v>
      </c>
      <c r="D808" s="662" t="s">
        <v>7937</v>
      </c>
      <c r="E808" s="662" t="s">
        <v>7938</v>
      </c>
      <c r="F808" s="665">
        <v>12</v>
      </c>
      <c r="G808" s="665">
        <v>3732</v>
      </c>
      <c r="H808" s="665">
        <v>1</v>
      </c>
      <c r="I808" s="665">
        <v>311</v>
      </c>
      <c r="J808" s="665">
        <v>6</v>
      </c>
      <c r="K808" s="665">
        <v>1886</v>
      </c>
      <c r="L808" s="665">
        <v>0.50535905680600213</v>
      </c>
      <c r="M808" s="665">
        <v>314.33333333333331</v>
      </c>
      <c r="N808" s="665">
        <v>11</v>
      </c>
      <c r="O808" s="665">
        <v>3498</v>
      </c>
      <c r="P808" s="678">
        <v>0.93729903536977488</v>
      </c>
      <c r="Q808" s="666">
        <v>318</v>
      </c>
    </row>
    <row r="809" spans="1:17" ht="14.4" customHeight="1" x14ac:dyDescent="0.3">
      <c r="A809" s="661" t="s">
        <v>595</v>
      </c>
      <c r="B809" s="662" t="s">
        <v>7717</v>
      </c>
      <c r="C809" s="662" t="s">
        <v>6767</v>
      </c>
      <c r="D809" s="662" t="s">
        <v>7939</v>
      </c>
      <c r="E809" s="662" t="s">
        <v>7940</v>
      </c>
      <c r="F809" s="665">
        <v>9</v>
      </c>
      <c r="G809" s="665">
        <v>8946</v>
      </c>
      <c r="H809" s="665">
        <v>1</v>
      </c>
      <c r="I809" s="665">
        <v>994</v>
      </c>
      <c r="J809" s="665">
        <v>2</v>
      </c>
      <c r="K809" s="665">
        <v>1998</v>
      </c>
      <c r="L809" s="665">
        <v>0.22334004024144868</v>
      </c>
      <c r="M809" s="665">
        <v>999</v>
      </c>
      <c r="N809" s="665">
        <v>5</v>
      </c>
      <c r="O809" s="665">
        <v>5040</v>
      </c>
      <c r="P809" s="678">
        <v>0.56338028169014087</v>
      </c>
      <c r="Q809" s="666">
        <v>1008</v>
      </c>
    </row>
    <row r="810" spans="1:17" ht="14.4" customHeight="1" x14ac:dyDescent="0.3">
      <c r="A810" s="661" t="s">
        <v>595</v>
      </c>
      <c r="B810" s="662" t="s">
        <v>7717</v>
      </c>
      <c r="C810" s="662" t="s">
        <v>6767</v>
      </c>
      <c r="D810" s="662" t="s">
        <v>7941</v>
      </c>
      <c r="E810" s="662" t="s">
        <v>7942</v>
      </c>
      <c r="F810" s="665">
        <v>27</v>
      </c>
      <c r="G810" s="665">
        <v>21816</v>
      </c>
      <c r="H810" s="665">
        <v>1</v>
      </c>
      <c r="I810" s="665">
        <v>808</v>
      </c>
      <c r="J810" s="665">
        <v>39</v>
      </c>
      <c r="K810" s="665">
        <v>31612</v>
      </c>
      <c r="L810" s="665">
        <v>1.4490282361569491</v>
      </c>
      <c r="M810" s="665">
        <v>810.56410256410254</v>
      </c>
      <c r="N810" s="665">
        <v>15</v>
      </c>
      <c r="O810" s="665">
        <v>12225</v>
      </c>
      <c r="P810" s="678">
        <v>0.56036853685368537</v>
      </c>
      <c r="Q810" s="666">
        <v>815</v>
      </c>
    </row>
    <row r="811" spans="1:17" ht="14.4" customHeight="1" x14ac:dyDescent="0.3">
      <c r="A811" s="661" t="s">
        <v>595</v>
      </c>
      <c r="B811" s="662" t="s">
        <v>7717</v>
      </c>
      <c r="C811" s="662" t="s">
        <v>6767</v>
      </c>
      <c r="D811" s="662" t="s">
        <v>7943</v>
      </c>
      <c r="E811" s="662" t="s">
        <v>7944</v>
      </c>
      <c r="F811" s="665">
        <v>1</v>
      </c>
      <c r="G811" s="665">
        <v>1646</v>
      </c>
      <c r="H811" s="665">
        <v>1</v>
      </c>
      <c r="I811" s="665">
        <v>1646</v>
      </c>
      <c r="J811" s="665">
        <v>1</v>
      </c>
      <c r="K811" s="665">
        <v>1662</v>
      </c>
      <c r="L811" s="665">
        <v>1.0097205346294047</v>
      </c>
      <c r="M811" s="665">
        <v>1662</v>
      </c>
      <c r="N811" s="665"/>
      <c r="O811" s="665"/>
      <c r="P811" s="678"/>
      <c r="Q811" s="666"/>
    </row>
    <row r="812" spans="1:17" ht="14.4" customHeight="1" x14ac:dyDescent="0.3">
      <c r="A812" s="661" t="s">
        <v>595</v>
      </c>
      <c r="B812" s="662" t="s">
        <v>7717</v>
      </c>
      <c r="C812" s="662" t="s">
        <v>6767</v>
      </c>
      <c r="D812" s="662" t="s">
        <v>7945</v>
      </c>
      <c r="E812" s="662" t="s">
        <v>7946</v>
      </c>
      <c r="F812" s="665">
        <v>1</v>
      </c>
      <c r="G812" s="665">
        <v>854</v>
      </c>
      <c r="H812" s="665">
        <v>1</v>
      </c>
      <c r="I812" s="665">
        <v>854</v>
      </c>
      <c r="J812" s="665"/>
      <c r="K812" s="665"/>
      <c r="L812" s="665"/>
      <c r="M812" s="665"/>
      <c r="N812" s="665">
        <v>1</v>
      </c>
      <c r="O812" s="665">
        <v>862</v>
      </c>
      <c r="P812" s="678">
        <v>1.0093676814988291</v>
      </c>
      <c r="Q812" s="666">
        <v>862</v>
      </c>
    </row>
    <row r="813" spans="1:17" ht="14.4" customHeight="1" x14ac:dyDescent="0.3">
      <c r="A813" s="661" t="s">
        <v>595</v>
      </c>
      <c r="B813" s="662" t="s">
        <v>7717</v>
      </c>
      <c r="C813" s="662" t="s">
        <v>6767</v>
      </c>
      <c r="D813" s="662" t="s">
        <v>7947</v>
      </c>
      <c r="E813" s="662" t="s">
        <v>7948</v>
      </c>
      <c r="F813" s="665">
        <v>7</v>
      </c>
      <c r="G813" s="665">
        <v>24395</v>
      </c>
      <c r="H813" s="665">
        <v>1</v>
      </c>
      <c r="I813" s="665">
        <v>3485</v>
      </c>
      <c r="J813" s="665">
        <v>2</v>
      </c>
      <c r="K813" s="665">
        <v>6997</v>
      </c>
      <c r="L813" s="665">
        <v>0.28682106989137118</v>
      </c>
      <c r="M813" s="665">
        <v>3498.5</v>
      </c>
      <c r="N813" s="665">
        <v>4</v>
      </c>
      <c r="O813" s="665">
        <v>14096</v>
      </c>
      <c r="P813" s="678">
        <v>0.5778233244517319</v>
      </c>
      <c r="Q813" s="666">
        <v>3524</v>
      </c>
    </row>
    <row r="814" spans="1:17" ht="14.4" customHeight="1" x14ac:dyDescent="0.3">
      <c r="A814" s="661" t="s">
        <v>595</v>
      </c>
      <c r="B814" s="662" t="s">
        <v>7717</v>
      </c>
      <c r="C814" s="662" t="s">
        <v>6767</v>
      </c>
      <c r="D814" s="662" t="s">
        <v>7949</v>
      </c>
      <c r="E814" s="662" t="s">
        <v>7950</v>
      </c>
      <c r="F814" s="665"/>
      <c r="G814" s="665"/>
      <c r="H814" s="665"/>
      <c r="I814" s="665"/>
      <c r="J814" s="665">
        <v>3</v>
      </c>
      <c r="K814" s="665">
        <v>5845</v>
      </c>
      <c r="L814" s="665"/>
      <c r="M814" s="665">
        <v>1948.3333333333333</v>
      </c>
      <c r="N814" s="665">
        <v>4</v>
      </c>
      <c r="O814" s="665">
        <v>7876</v>
      </c>
      <c r="P814" s="678"/>
      <c r="Q814" s="666">
        <v>1969</v>
      </c>
    </row>
    <row r="815" spans="1:17" ht="14.4" customHeight="1" x14ac:dyDescent="0.3">
      <c r="A815" s="661" t="s">
        <v>595</v>
      </c>
      <c r="B815" s="662" t="s">
        <v>7717</v>
      </c>
      <c r="C815" s="662" t="s">
        <v>6767</v>
      </c>
      <c r="D815" s="662" t="s">
        <v>7951</v>
      </c>
      <c r="E815" s="662" t="s">
        <v>7952</v>
      </c>
      <c r="F815" s="665"/>
      <c r="G815" s="665"/>
      <c r="H815" s="665"/>
      <c r="I815" s="665"/>
      <c r="J815" s="665">
        <v>1</v>
      </c>
      <c r="K815" s="665">
        <v>15785</v>
      </c>
      <c r="L815" s="665"/>
      <c r="M815" s="665">
        <v>15785</v>
      </c>
      <c r="N815" s="665">
        <v>4</v>
      </c>
      <c r="O815" s="665">
        <v>63728</v>
      </c>
      <c r="P815" s="678"/>
      <c r="Q815" s="666">
        <v>15932</v>
      </c>
    </row>
    <row r="816" spans="1:17" ht="14.4" customHeight="1" x14ac:dyDescent="0.3">
      <c r="A816" s="661" t="s">
        <v>595</v>
      </c>
      <c r="B816" s="662" t="s">
        <v>7717</v>
      </c>
      <c r="C816" s="662" t="s">
        <v>6767</v>
      </c>
      <c r="D816" s="662" t="s">
        <v>7953</v>
      </c>
      <c r="E816" s="662" t="s">
        <v>7954</v>
      </c>
      <c r="F816" s="665">
        <v>9</v>
      </c>
      <c r="G816" s="665">
        <v>10386</v>
      </c>
      <c r="H816" s="665">
        <v>1</v>
      </c>
      <c r="I816" s="665">
        <v>1154</v>
      </c>
      <c r="J816" s="665">
        <v>7</v>
      </c>
      <c r="K816" s="665">
        <v>8102</v>
      </c>
      <c r="L816" s="665">
        <v>0.78008858078182164</v>
      </c>
      <c r="M816" s="665">
        <v>1157.4285714285713</v>
      </c>
      <c r="N816" s="665">
        <v>4</v>
      </c>
      <c r="O816" s="665">
        <v>4660</v>
      </c>
      <c r="P816" s="678">
        <v>0.44868091661852494</v>
      </c>
      <c r="Q816" s="666">
        <v>1165</v>
      </c>
    </row>
    <row r="817" spans="1:17" ht="14.4" customHeight="1" x14ac:dyDescent="0.3">
      <c r="A817" s="661" t="s">
        <v>595</v>
      </c>
      <c r="B817" s="662" t="s">
        <v>7717</v>
      </c>
      <c r="C817" s="662" t="s">
        <v>6767</v>
      </c>
      <c r="D817" s="662" t="s">
        <v>7955</v>
      </c>
      <c r="E817" s="662" t="s">
        <v>7956</v>
      </c>
      <c r="F817" s="665">
        <v>5</v>
      </c>
      <c r="G817" s="665">
        <v>6535</v>
      </c>
      <c r="H817" s="665">
        <v>1</v>
      </c>
      <c r="I817" s="665">
        <v>1307</v>
      </c>
      <c r="J817" s="665">
        <v>3</v>
      </c>
      <c r="K817" s="665">
        <v>3951</v>
      </c>
      <c r="L817" s="665">
        <v>0.60459066564651875</v>
      </c>
      <c r="M817" s="665">
        <v>1317</v>
      </c>
      <c r="N817" s="665">
        <v>6</v>
      </c>
      <c r="O817" s="665">
        <v>7926</v>
      </c>
      <c r="P817" s="678">
        <v>1.2128538638102524</v>
      </c>
      <c r="Q817" s="666">
        <v>1321</v>
      </c>
    </row>
    <row r="818" spans="1:17" ht="14.4" customHeight="1" x14ac:dyDescent="0.3">
      <c r="A818" s="661" t="s">
        <v>595</v>
      </c>
      <c r="B818" s="662" t="s">
        <v>7717</v>
      </c>
      <c r="C818" s="662" t="s">
        <v>6767</v>
      </c>
      <c r="D818" s="662" t="s">
        <v>7957</v>
      </c>
      <c r="E818" s="662" t="s">
        <v>7958</v>
      </c>
      <c r="F818" s="665">
        <v>7</v>
      </c>
      <c r="G818" s="665">
        <v>12572</v>
      </c>
      <c r="H818" s="665">
        <v>1</v>
      </c>
      <c r="I818" s="665">
        <v>1796</v>
      </c>
      <c r="J818" s="665">
        <v>4</v>
      </c>
      <c r="K818" s="665">
        <v>7204</v>
      </c>
      <c r="L818" s="665">
        <v>0.57301940820871777</v>
      </c>
      <c r="M818" s="665">
        <v>1801</v>
      </c>
      <c r="N818" s="665">
        <v>20</v>
      </c>
      <c r="O818" s="665">
        <v>36060</v>
      </c>
      <c r="P818" s="678">
        <v>2.8682787146038815</v>
      </c>
      <c r="Q818" s="666">
        <v>1803</v>
      </c>
    </row>
    <row r="819" spans="1:17" ht="14.4" customHeight="1" x14ac:dyDescent="0.3">
      <c r="A819" s="661" t="s">
        <v>595</v>
      </c>
      <c r="B819" s="662" t="s">
        <v>7717</v>
      </c>
      <c r="C819" s="662" t="s">
        <v>6767</v>
      </c>
      <c r="D819" s="662" t="s">
        <v>7959</v>
      </c>
      <c r="E819" s="662" t="s">
        <v>7960</v>
      </c>
      <c r="F819" s="665"/>
      <c r="G819" s="665"/>
      <c r="H819" s="665"/>
      <c r="I819" s="665"/>
      <c r="J819" s="665">
        <v>3</v>
      </c>
      <c r="K819" s="665">
        <v>732</v>
      </c>
      <c r="L819" s="665"/>
      <c r="M819" s="665">
        <v>244</v>
      </c>
      <c r="N819" s="665"/>
      <c r="O819" s="665"/>
      <c r="P819" s="678"/>
      <c r="Q819" s="666"/>
    </row>
    <row r="820" spans="1:17" ht="14.4" customHeight="1" x14ac:dyDescent="0.3">
      <c r="A820" s="661" t="s">
        <v>595</v>
      </c>
      <c r="B820" s="662" t="s">
        <v>7717</v>
      </c>
      <c r="C820" s="662" t="s">
        <v>6767</v>
      </c>
      <c r="D820" s="662" t="s">
        <v>7961</v>
      </c>
      <c r="E820" s="662" t="s">
        <v>7962</v>
      </c>
      <c r="F820" s="665">
        <v>1</v>
      </c>
      <c r="G820" s="665">
        <v>2702</v>
      </c>
      <c r="H820" s="665">
        <v>1</v>
      </c>
      <c r="I820" s="665">
        <v>2702</v>
      </c>
      <c r="J820" s="665">
        <v>6</v>
      </c>
      <c r="K820" s="665">
        <v>16304</v>
      </c>
      <c r="L820" s="665">
        <v>6.0340488527017024</v>
      </c>
      <c r="M820" s="665">
        <v>2717.3333333333335</v>
      </c>
      <c r="N820" s="665">
        <v>1</v>
      </c>
      <c r="O820" s="665">
        <v>2735</v>
      </c>
      <c r="P820" s="678">
        <v>1.0122131754256107</v>
      </c>
      <c r="Q820" s="666">
        <v>2735</v>
      </c>
    </row>
    <row r="821" spans="1:17" ht="14.4" customHeight="1" x14ac:dyDescent="0.3">
      <c r="A821" s="661" t="s">
        <v>595</v>
      </c>
      <c r="B821" s="662" t="s">
        <v>7717</v>
      </c>
      <c r="C821" s="662" t="s">
        <v>6767</v>
      </c>
      <c r="D821" s="662" t="s">
        <v>7963</v>
      </c>
      <c r="E821" s="662" t="s">
        <v>7920</v>
      </c>
      <c r="F821" s="665">
        <v>1</v>
      </c>
      <c r="G821" s="665">
        <v>878</v>
      </c>
      <c r="H821" s="665">
        <v>1</v>
      </c>
      <c r="I821" s="665">
        <v>878</v>
      </c>
      <c r="J821" s="665"/>
      <c r="K821" s="665"/>
      <c r="L821" s="665"/>
      <c r="M821" s="665"/>
      <c r="N821" s="665"/>
      <c r="O821" s="665"/>
      <c r="P821" s="678"/>
      <c r="Q821" s="666"/>
    </row>
    <row r="822" spans="1:17" ht="14.4" customHeight="1" x14ac:dyDescent="0.3">
      <c r="A822" s="661" t="s">
        <v>595</v>
      </c>
      <c r="B822" s="662" t="s">
        <v>7717</v>
      </c>
      <c r="C822" s="662" t="s">
        <v>6767</v>
      </c>
      <c r="D822" s="662" t="s">
        <v>7964</v>
      </c>
      <c r="E822" s="662" t="s">
        <v>7965</v>
      </c>
      <c r="F822" s="665">
        <v>1</v>
      </c>
      <c r="G822" s="665">
        <v>1839</v>
      </c>
      <c r="H822" s="665">
        <v>1</v>
      </c>
      <c r="I822" s="665">
        <v>1839</v>
      </c>
      <c r="J822" s="665"/>
      <c r="K822" s="665"/>
      <c r="L822" s="665"/>
      <c r="M822" s="665"/>
      <c r="N822" s="665"/>
      <c r="O822" s="665"/>
      <c r="P822" s="678"/>
      <c r="Q822" s="666"/>
    </row>
    <row r="823" spans="1:17" ht="14.4" customHeight="1" x14ac:dyDescent="0.3">
      <c r="A823" s="661" t="s">
        <v>595</v>
      </c>
      <c r="B823" s="662" t="s">
        <v>7717</v>
      </c>
      <c r="C823" s="662" t="s">
        <v>6767</v>
      </c>
      <c r="D823" s="662" t="s">
        <v>7966</v>
      </c>
      <c r="E823" s="662" t="s">
        <v>7967</v>
      </c>
      <c r="F823" s="665">
        <v>1</v>
      </c>
      <c r="G823" s="665">
        <v>2440</v>
      </c>
      <c r="H823" s="665">
        <v>1</v>
      </c>
      <c r="I823" s="665">
        <v>2440</v>
      </c>
      <c r="J823" s="665">
        <v>2</v>
      </c>
      <c r="K823" s="665">
        <v>4926</v>
      </c>
      <c r="L823" s="665">
        <v>2.0188524590163937</v>
      </c>
      <c r="M823" s="665">
        <v>2463</v>
      </c>
      <c r="N823" s="665">
        <v>1</v>
      </c>
      <c r="O823" s="665">
        <v>2473</v>
      </c>
      <c r="P823" s="678">
        <v>1.0135245901639345</v>
      </c>
      <c r="Q823" s="666">
        <v>2473</v>
      </c>
    </row>
    <row r="824" spans="1:17" ht="14.4" customHeight="1" x14ac:dyDescent="0.3">
      <c r="A824" s="661" t="s">
        <v>595</v>
      </c>
      <c r="B824" s="662" t="s">
        <v>7717</v>
      </c>
      <c r="C824" s="662" t="s">
        <v>6767</v>
      </c>
      <c r="D824" s="662" t="s">
        <v>7968</v>
      </c>
      <c r="E824" s="662" t="s">
        <v>7969</v>
      </c>
      <c r="F824" s="665">
        <v>1</v>
      </c>
      <c r="G824" s="665">
        <v>1207</v>
      </c>
      <c r="H824" s="665">
        <v>1</v>
      </c>
      <c r="I824" s="665">
        <v>1207</v>
      </c>
      <c r="J824" s="665"/>
      <c r="K824" s="665"/>
      <c r="L824" s="665"/>
      <c r="M824" s="665"/>
      <c r="N824" s="665">
        <v>2</v>
      </c>
      <c r="O824" s="665">
        <v>2446</v>
      </c>
      <c r="P824" s="678">
        <v>2.0265120132560068</v>
      </c>
      <c r="Q824" s="666">
        <v>1223</v>
      </c>
    </row>
    <row r="825" spans="1:17" ht="14.4" customHeight="1" x14ac:dyDescent="0.3">
      <c r="A825" s="661" t="s">
        <v>595</v>
      </c>
      <c r="B825" s="662" t="s">
        <v>7717</v>
      </c>
      <c r="C825" s="662" t="s">
        <v>6767</v>
      </c>
      <c r="D825" s="662" t="s">
        <v>7970</v>
      </c>
      <c r="E825" s="662" t="s">
        <v>7971</v>
      </c>
      <c r="F825" s="665">
        <v>2</v>
      </c>
      <c r="G825" s="665">
        <v>7658</v>
      </c>
      <c r="H825" s="665">
        <v>1</v>
      </c>
      <c r="I825" s="665">
        <v>3829</v>
      </c>
      <c r="J825" s="665">
        <v>1</v>
      </c>
      <c r="K825" s="665">
        <v>3869</v>
      </c>
      <c r="L825" s="665">
        <v>0.50522329589971271</v>
      </c>
      <c r="M825" s="665">
        <v>3869</v>
      </c>
      <c r="N825" s="665">
        <v>1</v>
      </c>
      <c r="O825" s="665">
        <v>3887</v>
      </c>
      <c r="P825" s="678">
        <v>0.50757377905458345</v>
      </c>
      <c r="Q825" s="666">
        <v>3887</v>
      </c>
    </row>
    <row r="826" spans="1:17" ht="14.4" customHeight="1" x14ac:dyDescent="0.3">
      <c r="A826" s="661" t="s">
        <v>595</v>
      </c>
      <c r="B826" s="662" t="s">
        <v>7717</v>
      </c>
      <c r="C826" s="662" t="s">
        <v>6767</v>
      </c>
      <c r="D826" s="662" t="s">
        <v>7972</v>
      </c>
      <c r="E826" s="662" t="s">
        <v>7973</v>
      </c>
      <c r="F826" s="665">
        <v>2</v>
      </c>
      <c r="G826" s="665">
        <v>3422</v>
      </c>
      <c r="H826" s="665">
        <v>1</v>
      </c>
      <c r="I826" s="665">
        <v>1711</v>
      </c>
      <c r="J826" s="665">
        <v>5</v>
      </c>
      <c r="K826" s="665">
        <v>8635</v>
      </c>
      <c r="L826" s="665">
        <v>2.5233781414377559</v>
      </c>
      <c r="M826" s="665">
        <v>1727</v>
      </c>
      <c r="N826" s="665">
        <v>22</v>
      </c>
      <c r="O826" s="665">
        <v>38280</v>
      </c>
      <c r="P826" s="678">
        <v>11.186440677966102</v>
      </c>
      <c r="Q826" s="666">
        <v>1740</v>
      </c>
    </row>
    <row r="827" spans="1:17" ht="14.4" customHeight="1" x14ac:dyDescent="0.3">
      <c r="A827" s="661" t="s">
        <v>595</v>
      </c>
      <c r="B827" s="662" t="s">
        <v>7717</v>
      </c>
      <c r="C827" s="662" t="s">
        <v>6767</v>
      </c>
      <c r="D827" s="662" t="s">
        <v>7974</v>
      </c>
      <c r="E827" s="662" t="s">
        <v>7975</v>
      </c>
      <c r="F827" s="665">
        <v>6</v>
      </c>
      <c r="G827" s="665">
        <v>7410</v>
      </c>
      <c r="H827" s="665">
        <v>1</v>
      </c>
      <c r="I827" s="665">
        <v>1235</v>
      </c>
      <c r="J827" s="665">
        <v>18</v>
      </c>
      <c r="K827" s="665">
        <v>22370</v>
      </c>
      <c r="L827" s="665">
        <v>3.0188933873144399</v>
      </c>
      <c r="M827" s="665">
        <v>1242.7777777777778</v>
      </c>
      <c r="N827" s="665">
        <v>9</v>
      </c>
      <c r="O827" s="665">
        <v>11250</v>
      </c>
      <c r="P827" s="678">
        <v>1.5182186234817814</v>
      </c>
      <c r="Q827" s="666">
        <v>1250</v>
      </c>
    </row>
    <row r="828" spans="1:17" ht="14.4" customHeight="1" x14ac:dyDescent="0.3">
      <c r="A828" s="661" t="s">
        <v>595</v>
      </c>
      <c r="B828" s="662" t="s">
        <v>7717</v>
      </c>
      <c r="C828" s="662" t="s">
        <v>6767</v>
      </c>
      <c r="D828" s="662" t="s">
        <v>7976</v>
      </c>
      <c r="E828" s="662" t="s">
        <v>7977</v>
      </c>
      <c r="F828" s="665"/>
      <c r="G828" s="665"/>
      <c r="H828" s="665"/>
      <c r="I828" s="665"/>
      <c r="J828" s="665">
        <v>1</v>
      </c>
      <c r="K828" s="665">
        <v>1934</v>
      </c>
      <c r="L828" s="665"/>
      <c r="M828" s="665">
        <v>1934</v>
      </c>
      <c r="N828" s="665"/>
      <c r="O828" s="665"/>
      <c r="P828" s="678"/>
      <c r="Q828" s="666"/>
    </row>
    <row r="829" spans="1:17" ht="14.4" customHeight="1" x14ac:dyDescent="0.3">
      <c r="A829" s="661" t="s">
        <v>595</v>
      </c>
      <c r="B829" s="662" t="s">
        <v>7717</v>
      </c>
      <c r="C829" s="662" t="s">
        <v>6767</v>
      </c>
      <c r="D829" s="662" t="s">
        <v>7978</v>
      </c>
      <c r="E829" s="662" t="s">
        <v>7979</v>
      </c>
      <c r="F829" s="665"/>
      <c r="G829" s="665"/>
      <c r="H829" s="665"/>
      <c r="I829" s="665"/>
      <c r="J829" s="665">
        <v>4</v>
      </c>
      <c r="K829" s="665">
        <v>8800</v>
      </c>
      <c r="L829" s="665"/>
      <c r="M829" s="665">
        <v>2200</v>
      </c>
      <c r="N829" s="665">
        <v>2</v>
      </c>
      <c r="O829" s="665">
        <v>4412</v>
      </c>
      <c r="P829" s="678"/>
      <c r="Q829" s="666">
        <v>2206</v>
      </c>
    </row>
    <row r="830" spans="1:17" ht="14.4" customHeight="1" x14ac:dyDescent="0.3">
      <c r="A830" s="661" t="s">
        <v>595</v>
      </c>
      <c r="B830" s="662" t="s">
        <v>7717</v>
      </c>
      <c r="C830" s="662" t="s">
        <v>6767</v>
      </c>
      <c r="D830" s="662" t="s">
        <v>7980</v>
      </c>
      <c r="E830" s="662" t="s">
        <v>7981</v>
      </c>
      <c r="F830" s="665">
        <v>1</v>
      </c>
      <c r="G830" s="665">
        <v>4949</v>
      </c>
      <c r="H830" s="665">
        <v>1</v>
      </c>
      <c r="I830" s="665">
        <v>4949</v>
      </c>
      <c r="J830" s="665">
        <v>9</v>
      </c>
      <c r="K830" s="665">
        <v>44745</v>
      </c>
      <c r="L830" s="665">
        <v>9.0412204485754692</v>
      </c>
      <c r="M830" s="665">
        <v>4971.666666666667</v>
      </c>
      <c r="N830" s="665">
        <v>7</v>
      </c>
      <c r="O830" s="665">
        <v>34986</v>
      </c>
      <c r="P830" s="678">
        <v>7.0693069306930694</v>
      </c>
      <c r="Q830" s="666">
        <v>4998</v>
      </c>
    </row>
    <row r="831" spans="1:17" ht="14.4" customHeight="1" x14ac:dyDescent="0.3">
      <c r="A831" s="661" t="s">
        <v>595</v>
      </c>
      <c r="B831" s="662" t="s">
        <v>7717</v>
      </c>
      <c r="C831" s="662" t="s">
        <v>6767</v>
      </c>
      <c r="D831" s="662" t="s">
        <v>7982</v>
      </c>
      <c r="E831" s="662" t="s">
        <v>7983</v>
      </c>
      <c r="F831" s="665">
        <v>1</v>
      </c>
      <c r="G831" s="665">
        <v>1753</v>
      </c>
      <c r="H831" s="665">
        <v>1</v>
      </c>
      <c r="I831" s="665">
        <v>1753</v>
      </c>
      <c r="J831" s="665"/>
      <c r="K831" s="665"/>
      <c r="L831" s="665"/>
      <c r="M831" s="665"/>
      <c r="N831" s="665"/>
      <c r="O831" s="665"/>
      <c r="P831" s="678"/>
      <c r="Q831" s="666"/>
    </row>
    <row r="832" spans="1:17" ht="14.4" customHeight="1" x14ac:dyDescent="0.3">
      <c r="A832" s="661" t="s">
        <v>595</v>
      </c>
      <c r="B832" s="662" t="s">
        <v>7717</v>
      </c>
      <c r="C832" s="662" t="s">
        <v>6767</v>
      </c>
      <c r="D832" s="662" t="s">
        <v>7984</v>
      </c>
      <c r="E832" s="662" t="s">
        <v>7985</v>
      </c>
      <c r="F832" s="665"/>
      <c r="G832" s="665"/>
      <c r="H832" s="665"/>
      <c r="I832" s="665"/>
      <c r="J832" s="665">
        <v>2</v>
      </c>
      <c r="K832" s="665">
        <v>7637</v>
      </c>
      <c r="L832" s="665"/>
      <c r="M832" s="665">
        <v>3818.5</v>
      </c>
      <c r="N832" s="665"/>
      <c r="O832" s="665"/>
      <c r="P832" s="678"/>
      <c r="Q832" s="666"/>
    </row>
    <row r="833" spans="1:17" ht="14.4" customHeight="1" x14ac:dyDescent="0.3">
      <c r="A833" s="661" t="s">
        <v>595</v>
      </c>
      <c r="B833" s="662" t="s">
        <v>7717</v>
      </c>
      <c r="C833" s="662" t="s">
        <v>6767</v>
      </c>
      <c r="D833" s="662" t="s">
        <v>7986</v>
      </c>
      <c r="E833" s="662" t="s">
        <v>7987</v>
      </c>
      <c r="F833" s="665"/>
      <c r="G833" s="665"/>
      <c r="H833" s="665"/>
      <c r="I833" s="665"/>
      <c r="J833" s="665"/>
      <c r="K833" s="665"/>
      <c r="L833" s="665"/>
      <c r="M833" s="665"/>
      <c r="N833" s="665">
        <v>1</v>
      </c>
      <c r="O833" s="665">
        <v>3393</v>
      </c>
      <c r="P833" s="678"/>
      <c r="Q833" s="666">
        <v>3393</v>
      </c>
    </row>
    <row r="834" spans="1:17" ht="14.4" customHeight="1" x14ac:dyDescent="0.3">
      <c r="A834" s="661" t="s">
        <v>595</v>
      </c>
      <c r="B834" s="662" t="s">
        <v>7717</v>
      </c>
      <c r="C834" s="662" t="s">
        <v>6767</v>
      </c>
      <c r="D834" s="662" t="s">
        <v>7988</v>
      </c>
      <c r="E834" s="662" t="s">
        <v>7989</v>
      </c>
      <c r="F834" s="665"/>
      <c r="G834" s="665"/>
      <c r="H834" s="665"/>
      <c r="I834" s="665"/>
      <c r="J834" s="665">
        <v>1</v>
      </c>
      <c r="K834" s="665">
        <v>1111</v>
      </c>
      <c r="L834" s="665"/>
      <c r="M834" s="665">
        <v>1111</v>
      </c>
      <c r="N834" s="665"/>
      <c r="O834" s="665"/>
      <c r="P834" s="678"/>
      <c r="Q834" s="666"/>
    </row>
    <row r="835" spans="1:17" ht="14.4" customHeight="1" x14ac:dyDescent="0.3">
      <c r="A835" s="661" t="s">
        <v>595</v>
      </c>
      <c r="B835" s="662" t="s">
        <v>7717</v>
      </c>
      <c r="C835" s="662" t="s">
        <v>6767</v>
      </c>
      <c r="D835" s="662" t="s">
        <v>7990</v>
      </c>
      <c r="E835" s="662" t="s">
        <v>7427</v>
      </c>
      <c r="F835" s="665">
        <v>1</v>
      </c>
      <c r="G835" s="665">
        <v>676</v>
      </c>
      <c r="H835" s="665">
        <v>1</v>
      </c>
      <c r="I835" s="665">
        <v>676</v>
      </c>
      <c r="J835" s="665">
        <v>1</v>
      </c>
      <c r="K835" s="665">
        <v>683</v>
      </c>
      <c r="L835" s="665">
        <v>1.0103550295857988</v>
      </c>
      <c r="M835" s="665">
        <v>683</v>
      </c>
      <c r="N835" s="665">
        <v>4</v>
      </c>
      <c r="O835" s="665">
        <v>2744</v>
      </c>
      <c r="P835" s="678">
        <v>4.059171597633136</v>
      </c>
      <c r="Q835" s="666">
        <v>686</v>
      </c>
    </row>
    <row r="836" spans="1:17" ht="14.4" customHeight="1" x14ac:dyDescent="0.3">
      <c r="A836" s="661" t="s">
        <v>595</v>
      </c>
      <c r="B836" s="662" t="s">
        <v>7717</v>
      </c>
      <c r="C836" s="662" t="s">
        <v>6767</v>
      </c>
      <c r="D836" s="662" t="s">
        <v>7991</v>
      </c>
      <c r="E836" s="662" t="s">
        <v>7992</v>
      </c>
      <c r="F836" s="665">
        <v>1</v>
      </c>
      <c r="G836" s="665">
        <v>1854</v>
      </c>
      <c r="H836" s="665">
        <v>1</v>
      </c>
      <c r="I836" s="665">
        <v>1854</v>
      </c>
      <c r="J836" s="665">
        <v>1</v>
      </c>
      <c r="K836" s="665">
        <v>1863</v>
      </c>
      <c r="L836" s="665">
        <v>1.0048543689320388</v>
      </c>
      <c r="M836" s="665">
        <v>1863</v>
      </c>
      <c r="N836" s="665">
        <v>5</v>
      </c>
      <c r="O836" s="665">
        <v>9335</v>
      </c>
      <c r="P836" s="678">
        <v>5.0350593311758356</v>
      </c>
      <c r="Q836" s="666">
        <v>1867</v>
      </c>
    </row>
    <row r="837" spans="1:17" ht="14.4" customHeight="1" x14ac:dyDescent="0.3">
      <c r="A837" s="661" t="s">
        <v>595</v>
      </c>
      <c r="B837" s="662" t="s">
        <v>7717</v>
      </c>
      <c r="C837" s="662" t="s">
        <v>6767</v>
      </c>
      <c r="D837" s="662" t="s">
        <v>7993</v>
      </c>
      <c r="E837" s="662" t="s">
        <v>7994</v>
      </c>
      <c r="F837" s="665">
        <v>2</v>
      </c>
      <c r="G837" s="665">
        <v>3114</v>
      </c>
      <c r="H837" s="665">
        <v>1</v>
      </c>
      <c r="I837" s="665">
        <v>1557</v>
      </c>
      <c r="J837" s="665">
        <v>2</v>
      </c>
      <c r="K837" s="665">
        <v>3140</v>
      </c>
      <c r="L837" s="665">
        <v>1.00834938985228</v>
      </c>
      <c r="M837" s="665">
        <v>1570</v>
      </c>
      <c r="N837" s="665">
        <v>4</v>
      </c>
      <c r="O837" s="665">
        <v>6304</v>
      </c>
      <c r="P837" s="678">
        <v>2.0244059087989723</v>
      </c>
      <c r="Q837" s="666">
        <v>1576</v>
      </c>
    </row>
    <row r="838" spans="1:17" ht="14.4" customHeight="1" x14ac:dyDescent="0.3">
      <c r="A838" s="661" t="s">
        <v>595</v>
      </c>
      <c r="B838" s="662" t="s">
        <v>7717</v>
      </c>
      <c r="C838" s="662" t="s">
        <v>6767</v>
      </c>
      <c r="D838" s="662" t="s">
        <v>7995</v>
      </c>
      <c r="E838" s="662" t="s">
        <v>7996</v>
      </c>
      <c r="F838" s="665">
        <v>1</v>
      </c>
      <c r="G838" s="665">
        <v>3919</v>
      </c>
      <c r="H838" s="665">
        <v>1</v>
      </c>
      <c r="I838" s="665">
        <v>3919</v>
      </c>
      <c r="J838" s="665">
        <v>6</v>
      </c>
      <c r="K838" s="665">
        <v>23544</v>
      </c>
      <c r="L838" s="665">
        <v>6.0076550140341922</v>
      </c>
      <c r="M838" s="665">
        <v>3924</v>
      </c>
      <c r="N838" s="665">
        <v>2</v>
      </c>
      <c r="O838" s="665">
        <v>7882</v>
      </c>
      <c r="P838" s="678">
        <v>2.0112273539168157</v>
      </c>
      <c r="Q838" s="666">
        <v>3941</v>
      </c>
    </row>
    <row r="839" spans="1:17" ht="14.4" customHeight="1" x14ac:dyDescent="0.3">
      <c r="A839" s="661" t="s">
        <v>595</v>
      </c>
      <c r="B839" s="662" t="s">
        <v>7717</v>
      </c>
      <c r="C839" s="662" t="s">
        <v>6767</v>
      </c>
      <c r="D839" s="662" t="s">
        <v>7997</v>
      </c>
      <c r="E839" s="662" t="s">
        <v>7998</v>
      </c>
      <c r="F839" s="665"/>
      <c r="G839" s="665"/>
      <c r="H839" s="665"/>
      <c r="I839" s="665"/>
      <c r="J839" s="665">
        <v>5</v>
      </c>
      <c r="K839" s="665">
        <v>1820</v>
      </c>
      <c r="L839" s="665"/>
      <c r="M839" s="665">
        <v>364</v>
      </c>
      <c r="N839" s="665">
        <v>3</v>
      </c>
      <c r="O839" s="665">
        <v>1095</v>
      </c>
      <c r="P839" s="678"/>
      <c r="Q839" s="666">
        <v>365</v>
      </c>
    </row>
    <row r="840" spans="1:17" ht="14.4" customHeight="1" x14ac:dyDescent="0.3">
      <c r="A840" s="661" t="s">
        <v>595</v>
      </c>
      <c r="B840" s="662" t="s">
        <v>7717</v>
      </c>
      <c r="C840" s="662" t="s">
        <v>6767</v>
      </c>
      <c r="D840" s="662" t="s">
        <v>7999</v>
      </c>
      <c r="E840" s="662" t="s">
        <v>8000</v>
      </c>
      <c r="F840" s="665">
        <v>1</v>
      </c>
      <c r="G840" s="665">
        <v>2120</v>
      </c>
      <c r="H840" s="665">
        <v>1</v>
      </c>
      <c r="I840" s="665">
        <v>2120</v>
      </c>
      <c r="J840" s="665"/>
      <c r="K840" s="665"/>
      <c r="L840" s="665"/>
      <c r="M840" s="665"/>
      <c r="N840" s="665">
        <v>1</v>
      </c>
      <c r="O840" s="665">
        <v>2137</v>
      </c>
      <c r="P840" s="678">
        <v>1.0080188679245283</v>
      </c>
      <c r="Q840" s="666">
        <v>2137</v>
      </c>
    </row>
    <row r="841" spans="1:17" ht="14.4" customHeight="1" x14ac:dyDescent="0.3">
      <c r="A841" s="661" t="s">
        <v>595</v>
      </c>
      <c r="B841" s="662" t="s">
        <v>7717</v>
      </c>
      <c r="C841" s="662" t="s">
        <v>6767</v>
      </c>
      <c r="D841" s="662" t="s">
        <v>8001</v>
      </c>
      <c r="E841" s="662" t="s">
        <v>8002</v>
      </c>
      <c r="F841" s="665">
        <v>1</v>
      </c>
      <c r="G841" s="665">
        <v>3595</v>
      </c>
      <c r="H841" s="665">
        <v>1</v>
      </c>
      <c r="I841" s="665">
        <v>3595</v>
      </c>
      <c r="J841" s="665">
        <v>1</v>
      </c>
      <c r="K841" s="665">
        <v>3595</v>
      </c>
      <c r="L841" s="665">
        <v>1</v>
      </c>
      <c r="M841" s="665">
        <v>3595</v>
      </c>
      <c r="N841" s="665"/>
      <c r="O841" s="665"/>
      <c r="P841" s="678"/>
      <c r="Q841" s="666"/>
    </row>
    <row r="842" spans="1:17" ht="14.4" customHeight="1" x14ac:dyDescent="0.3">
      <c r="A842" s="661" t="s">
        <v>595</v>
      </c>
      <c r="B842" s="662" t="s">
        <v>7717</v>
      </c>
      <c r="C842" s="662" t="s">
        <v>6767</v>
      </c>
      <c r="D842" s="662" t="s">
        <v>8003</v>
      </c>
      <c r="E842" s="662" t="s">
        <v>8004</v>
      </c>
      <c r="F842" s="665"/>
      <c r="G842" s="665"/>
      <c r="H842" s="665"/>
      <c r="I842" s="665"/>
      <c r="J842" s="665">
        <v>3</v>
      </c>
      <c r="K842" s="665">
        <v>2358</v>
      </c>
      <c r="L842" s="665"/>
      <c r="M842" s="665">
        <v>786</v>
      </c>
      <c r="N842" s="665">
        <v>1</v>
      </c>
      <c r="O842" s="665">
        <v>790</v>
      </c>
      <c r="P842" s="678"/>
      <c r="Q842" s="666">
        <v>790</v>
      </c>
    </row>
    <row r="843" spans="1:17" ht="14.4" customHeight="1" x14ac:dyDescent="0.3">
      <c r="A843" s="661" t="s">
        <v>595</v>
      </c>
      <c r="B843" s="662" t="s">
        <v>7717</v>
      </c>
      <c r="C843" s="662" t="s">
        <v>6767</v>
      </c>
      <c r="D843" s="662" t="s">
        <v>8005</v>
      </c>
      <c r="E843" s="662" t="s">
        <v>8006</v>
      </c>
      <c r="F843" s="665">
        <v>4</v>
      </c>
      <c r="G843" s="665">
        <v>7924</v>
      </c>
      <c r="H843" s="665">
        <v>1</v>
      </c>
      <c r="I843" s="665">
        <v>1981</v>
      </c>
      <c r="J843" s="665">
        <v>2</v>
      </c>
      <c r="K843" s="665">
        <v>3971</v>
      </c>
      <c r="L843" s="665">
        <v>0.50113579000504793</v>
      </c>
      <c r="M843" s="665">
        <v>1985.5</v>
      </c>
      <c r="N843" s="665"/>
      <c r="O843" s="665"/>
      <c r="P843" s="678"/>
      <c r="Q843" s="666"/>
    </row>
    <row r="844" spans="1:17" ht="14.4" customHeight="1" x14ac:dyDescent="0.3">
      <c r="A844" s="661" t="s">
        <v>595</v>
      </c>
      <c r="B844" s="662" t="s">
        <v>7717</v>
      </c>
      <c r="C844" s="662" t="s">
        <v>6767</v>
      </c>
      <c r="D844" s="662" t="s">
        <v>8007</v>
      </c>
      <c r="E844" s="662" t="s">
        <v>8008</v>
      </c>
      <c r="F844" s="665"/>
      <c r="G844" s="665"/>
      <c r="H844" s="665"/>
      <c r="I844" s="665"/>
      <c r="J844" s="665">
        <v>1</v>
      </c>
      <c r="K844" s="665">
        <v>5224</v>
      </c>
      <c r="L844" s="665"/>
      <c r="M844" s="665">
        <v>5224</v>
      </c>
      <c r="N844" s="665"/>
      <c r="O844" s="665"/>
      <c r="P844" s="678"/>
      <c r="Q844" s="666"/>
    </row>
    <row r="845" spans="1:17" ht="14.4" customHeight="1" x14ac:dyDescent="0.3">
      <c r="A845" s="661" t="s">
        <v>595</v>
      </c>
      <c r="B845" s="662" t="s">
        <v>7717</v>
      </c>
      <c r="C845" s="662" t="s">
        <v>6767</v>
      </c>
      <c r="D845" s="662" t="s">
        <v>8009</v>
      </c>
      <c r="E845" s="662" t="s">
        <v>7920</v>
      </c>
      <c r="F845" s="665">
        <v>1</v>
      </c>
      <c r="G845" s="665">
        <v>1266</v>
      </c>
      <c r="H845" s="665">
        <v>1</v>
      </c>
      <c r="I845" s="665">
        <v>1266</v>
      </c>
      <c r="J845" s="665">
        <v>1</v>
      </c>
      <c r="K845" s="665">
        <v>1266</v>
      </c>
      <c r="L845" s="665">
        <v>1</v>
      </c>
      <c r="M845" s="665">
        <v>1266</v>
      </c>
      <c r="N845" s="665"/>
      <c r="O845" s="665"/>
      <c r="P845" s="678"/>
      <c r="Q845" s="666"/>
    </row>
    <row r="846" spans="1:17" ht="14.4" customHeight="1" x14ac:dyDescent="0.3">
      <c r="A846" s="661" t="s">
        <v>595</v>
      </c>
      <c r="B846" s="662" t="s">
        <v>7717</v>
      </c>
      <c r="C846" s="662" t="s">
        <v>6767</v>
      </c>
      <c r="D846" s="662" t="s">
        <v>8010</v>
      </c>
      <c r="E846" s="662" t="s">
        <v>8011</v>
      </c>
      <c r="F846" s="665">
        <v>1</v>
      </c>
      <c r="G846" s="665">
        <v>9385</v>
      </c>
      <c r="H846" s="665">
        <v>1</v>
      </c>
      <c r="I846" s="665">
        <v>9385</v>
      </c>
      <c r="J846" s="665">
        <v>3</v>
      </c>
      <c r="K846" s="665">
        <v>28319</v>
      </c>
      <c r="L846" s="665">
        <v>3.017474693660096</v>
      </c>
      <c r="M846" s="665">
        <v>9439.6666666666661</v>
      </c>
      <c r="N846" s="665">
        <v>2</v>
      </c>
      <c r="O846" s="665">
        <v>19006</v>
      </c>
      <c r="P846" s="678">
        <v>2.0251465103889186</v>
      </c>
      <c r="Q846" s="666">
        <v>9503</v>
      </c>
    </row>
    <row r="847" spans="1:17" ht="14.4" customHeight="1" x14ac:dyDescent="0.3">
      <c r="A847" s="661" t="s">
        <v>595</v>
      </c>
      <c r="B847" s="662" t="s">
        <v>7717</v>
      </c>
      <c r="C847" s="662" t="s">
        <v>6767</v>
      </c>
      <c r="D847" s="662" t="s">
        <v>8012</v>
      </c>
      <c r="E847" s="662" t="s">
        <v>8013</v>
      </c>
      <c r="F847" s="665">
        <v>4</v>
      </c>
      <c r="G847" s="665">
        <v>11400</v>
      </c>
      <c r="H847" s="665">
        <v>1</v>
      </c>
      <c r="I847" s="665">
        <v>2850</v>
      </c>
      <c r="J847" s="665">
        <v>2</v>
      </c>
      <c r="K847" s="665">
        <v>5700</v>
      </c>
      <c r="L847" s="665">
        <v>0.5</v>
      </c>
      <c r="M847" s="665">
        <v>2850</v>
      </c>
      <c r="N847" s="665"/>
      <c r="O847" s="665"/>
      <c r="P847" s="678"/>
      <c r="Q847" s="666"/>
    </row>
    <row r="848" spans="1:17" ht="14.4" customHeight="1" x14ac:dyDescent="0.3">
      <c r="A848" s="661" t="s">
        <v>595</v>
      </c>
      <c r="B848" s="662" t="s">
        <v>7717</v>
      </c>
      <c r="C848" s="662" t="s">
        <v>6767</v>
      </c>
      <c r="D848" s="662" t="s">
        <v>8014</v>
      </c>
      <c r="E848" s="662" t="s">
        <v>8015</v>
      </c>
      <c r="F848" s="665"/>
      <c r="G848" s="665"/>
      <c r="H848" s="665"/>
      <c r="I848" s="665"/>
      <c r="J848" s="665">
        <v>1</v>
      </c>
      <c r="K848" s="665">
        <v>2912</v>
      </c>
      <c r="L848" s="665"/>
      <c r="M848" s="665">
        <v>2912</v>
      </c>
      <c r="N848" s="665"/>
      <c r="O848" s="665"/>
      <c r="P848" s="678"/>
      <c r="Q848" s="666"/>
    </row>
    <row r="849" spans="1:17" ht="14.4" customHeight="1" x14ac:dyDescent="0.3">
      <c r="A849" s="661" t="s">
        <v>595</v>
      </c>
      <c r="B849" s="662" t="s">
        <v>7717</v>
      </c>
      <c r="C849" s="662" t="s">
        <v>6767</v>
      </c>
      <c r="D849" s="662" t="s">
        <v>8016</v>
      </c>
      <c r="E849" s="662" t="s">
        <v>8017</v>
      </c>
      <c r="F849" s="665">
        <v>1</v>
      </c>
      <c r="G849" s="665">
        <v>4345</v>
      </c>
      <c r="H849" s="665">
        <v>1</v>
      </c>
      <c r="I849" s="665">
        <v>4345</v>
      </c>
      <c r="J849" s="665">
        <v>2</v>
      </c>
      <c r="K849" s="665">
        <v>8690</v>
      </c>
      <c r="L849" s="665">
        <v>2</v>
      </c>
      <c r="M849" s="665">
        <v>4345</v>
      </c>
      <c r="N849" s="665"/>
      <c r="O849" s="665"/>
      <c r="P849" s="678"/>
      <c r="Q849" s="666"/>
    </row>
    <row r="850" spans="1:17" ht="14.4" customHeight="1" x14ac:dyDescent="0.3">
      <c r="A850" s="661" t="s">
        <v>595</v>
      </c>
      <c r="B850" s="662" t="s">
        <v>7717</v>
      </c>
      <c r="C850" s="662" t="s">
        <v>6767</v>
      </c>
      <c r="D850" s="662" t="s">
        <v>8018</v>
      </c>
      <c r="E850" s="662" t="s">
        <v>8019</v>
      </c>
      <c r="F850" s="665"/>
      <c r="G850" s="665"/>
      <c r="H850" s="665"/>
      <c r="I850" s="665"/>
      <c r="J850" s="665">
        <v>4</v>
      </c>
      <c r="K850" s="665">
        <v>11307</v>
      </c>
      <c r="L850" s="665"/>
      <c r="M850" s="665">
        <v>2826.75</v>
      </c>
      <c r="N850" s="665"/>
      <c r="O850" s="665"/>
      <c r="P850" s="678"/>
      <c r="Q850" s="666"/>
    </row>
    <row r="851" spans="1:17" ht="14.4" customHeight="1" x14ac:dyDescent="0.3">
      <c r="A851" s="661" t="s">
        <v>595</v>
      </c>
      <c r="B851" s="662" t="s">
        <v>7717</v>
      </c>
      <c r="C851" s="662" t="s">
        <v>6767</v>
      </c>
      <c r="D851" s="662" t="s">
        <v>8020</v>
      </c>
      <c r="E851" s="662" t="s">
        <v>8021</v>
      </c>
      <c r="F851" s="665">
        <v>1</v>
      </c>
      <c r="G851" s="665">
        <v>1540</v>
      </c>
      <c r="H851" s="665">
        <v>1</v>
      </c>
      <c r="I851" s="665">
        <v>1540</v>
      </c>
      <c r="J851" s="665"/>
      <c r="K851" s="665"/>
      <c r="L851" s="665"/>
      <c r="M851" s="665"/>
      <c r="N851" s="665"/>
      <c r="O851" s="665"/>
      <c r="P851" s="678"/>
      <c r="Q851" s="666"/>
    </row>
    <row r="852" spans="1:17" ht="14.4" customHeight="1" x14ac:dyDescent="0.3">
      <c r="A852" s="661" t="s">
        <v>595</v>
      </c>
      <c r="B852" s="662" t="s">
        <v>7717</v>
      </c>
      <c r="C852" s="662" t="s">
        <v>6767</v>
      </c>
      <c r="D852" s="662" t="s">
        <v>8022</v>
      </c>
      <c r="E852" s="662" t="s">
        <v>8023</v>
      </c>
      <c r="F852" s="665"/>
      <c r="G852" s="665"/>
      <c r="H852" s="665"/>
      <c r="I852" s="665"/>
      <c r="J852" s="665"/>
      <c r="K852" s="665"/>
      <c r="L852" s="665"/>
      <c r="M852" s="665"/>
      <c r="N852" s="665">
        <v>1</v>
      </c>
      <c r="O852" s="665">
        <v>1981</v>
      </c>
      <c r="P852" s="678"/>
      <c r="Q852" s="666">
        <v>1981</v>
      </c>
    </row>
    <row r="853" spans="1:17" ht="14.4" customHeight="1" x14ac:dyDescent="0.3">
      <c r="A853" s="661" t="s">
        <v>595</v>
      </c>
      <c r="B853" s="662" t="s">
        <v>8024</v>
      </c>
      <c r="C853" s="662" t="s">
        <v>6767</v>
      </c>
      <c r="D853" s="662" t="s">
        <v>8025</v>
      </c>
      <c r="E853" s="662" t="s">
        <v>8026</v>
      </c>
      <c r="F853" s="665"/>
      <c r="G853" s="665"/>
      <c r="H853" s="665"/>
      <c r="I853" s="665"/>
      <c r="J853" s="665">
        <v>1</v>
      </c>
      <c r="K853" s="665">
        <v>4508</v>
      </c>
      <c r="L853" s="665"/>
      <c r="M853" s="665">
        <v>4508</v>
      </c>
      <c r="N853" s="665"/>
      <c r="O853" s="665"/>
      <c r="P853" s="678"/>
      <c r="Q853" s="666"/>
    </row>
    <row r="854" spans="1:17" ht="14.4" customHeight="1" x14ac:dyDescent="0.3">
      <c r="A854" s="661" t="s">
        <v>595</v>
      </c>
      <c r="B854" s="662" t="s">
        <v>8027</v>
      </c>
      <c r="C854" s="662" t="s">
        <v>6767</v>
      </c>
      <c r="D854" s="662" t="s">
        <v>8028</v>
      </c>
      <c r="E854" s="662" t="s">
        <v>8029</v>
      </c>
      <c r="F854" s="665">
        <v>1</v>
      </c>
      <c r="G854" s="665">
        <v>5143</v>
      </c>
      <c r="H854" s="665">
        <v>1</v>
      </c>
      <c r="I854" s="665">
        <v>5143</v>
      </c>
      <c r="J854" s="665"/>
      <c r="K854" s="665"/>
      <c r="L854" s="665"/>
      <c r="M854" s="665"/>
      <c r="N854" s="665"/>
      <c r="O854" s="665"/>
      <c r="P854" s="678"/>
      <c r="Q854" s="666"/>
    </row>
    <row r="855" spans="1:17" ht="14.4" customHeight="1" x14ac:dyDescent="0.3">
      <c r="A855" s="661" t="s">
        <v>595</v>
      </c>
      <c r="B855" s="662" t="s">
        <v>8027</v>
      </c>
      <c r="C855" s="662" t="s">
        <v>6767</v>
      </c>
      <c r="D855" s="662" t="s">
        <v>7500</v>
      </c>
      <c r="E855" s="662" t="s">
        <v>7501</v>
      </c>
      <c r="F855" s="665">
        <v>2</v>
      </c>
      <c r="G855" s="665">
        <v>1690</v>
      </c>
      <c r="H855" s="665">
        <v>1</v>
      </c>
      <c r="I855" s="665">
        <v>845</v>
      </c>
      <c r="J855" s="665"/>
      <c r="K855" s="665"/>
      <c r="L855" s="665"/>
      <c r="M855" s="665"/>
      <c r="N855" s="665"/>
      <c r="O855" s="665"/>
      <c r="P855" s="678"/>
      <c r="Q855" s="666"/>
    </row>
    <row r="856" spans="1:17" ht="14.4" customHeight="1" x14ac:dyDescent="0.3">
      <c r="A856" s="661" t="s">
        <v>595</v>
      </c>
      <c r="B856" s="662" t="s">
        <v>8027</v>
      </c>
      <c r="C856" s="662" t="s">
        <v>6767</v>
      </c>
      <c r="D856" s="662" t="s">
        <v>8030</v>
      </c>
      <c r="E856" s="662" t="s">
        <v>8031</v>
      </c>
      <c r="F856" s="665">
        <v>1</v>
      </c>
      <c r="G856" s="665">
        <v>1808</v>
      </c>
      <c r="H856" s="665">
        <v>1</v>
      </c>
      <c r="I856" s="665">
        <v>1808</v>
      </c>
      <c r="J856" s="665"/>
      <c r="K856" s="665"/>
      <c r="L856" s="665"/>
      <c r="M856" s="665"/>
      <c r="N856" s="665"/>
      <c r="O856" s="665"/>
      <c r="P856" s="678"/>
      <c r="Q856" s="666"/>
    </row>
    <row r="857" spans="1:17" ht="14.4" customHeight="1" x14ac:dyDescent="0.3">
      <c r="A857" s="661" t="s">
        <v>595</v>
      </c>
      <c r="B857" s="662" t="s">
        <v>8032</v>
      </c>
      <c r="C857" s="662" t="s">
        <v>6767</v>
      </c>
      <c r="D857" s="662" t="s">
        <v>8033</v>
      </c>
      <c r="E857" s="662" t="s">
        <v>8034</v>
      </c>
      <c r="F857" s="665"/>
      <c r="G857" s="665"/>
      <c r="H857" s="665"/>
      <c r="I857" s="665"/>
      <c r="J857" s="665">
        <v>2</v>
      </c>
      <c r="K857" s="665">
        <v>236</v>
      </c>
      <c r="L857" s="665"/>
      <c r="M857" s="665">
        <v>118</v>
      </c>
      <c r="N857" s="665"/>
      <c r="O857" s="665"/>
      <c r="P857" s="678"/>
      <c r="Q857" s="666"/>
    </row>
    <row r="858" spans="1:17" ht="14.4" customHeight="1" x14ac:dyDescent="0.3">
      <c r="A858" s="661" t="s">
        <v>595</v>
      </c>
      <c r="B858" s="662" t="s">
        <v>8032</v>
      </c>
      <c r="C858" s="662" t="s">
        <v>6767</v>
      </c>
      <c r="D858" s="662" t="s">
        <v>8035</v>
      </c>
      <c r="E858" s="662" t="s">
        <v>8036</v>
      </c>
      <c r="F858" s="665">
        <v>3</v>
      </c>
      <c r="G858" s="665">
        <v>246</v>
      </c>
      <c r="H858" s="665">
        <v>1</v>
      </c>
      <c r="I858" s="665">
        <v>82</v>
      </c>
      <c r="J858" s="665">
        <v>8</v>
      </c>
      <c r="K858" s="665">
        <v>672</v>
      </c>
      <c r="L858" s="665">
        <v>2.7317073170731709</v>
      </c>
      <c r="M858" s="665">
        <v>84</v>
      </c>
      <c r="N858" s="665"/>
      <c r="O858" s="665"/>
      <c r="P858" s="678"/>
      <c r="Q858" s="666"/>
    </row>
    <row r="859" spans="1:17" ht="14.4" customHeight="1" x14ac:dyDescent="0.3">
      <c r="A859" s="661" t="s">
        <v>595</v>
      </c>
      <c r="B859" s="662" t="s">
        <v>8032</v>
      </c>
      <c r="C859" s="662" t="s">
        <v>6767</v>
      </c>
      <c r="D859" s="662" t="s">
        <v>8037</v>
      </c>
      <c r="E859" s="662" t="s">
        <v>8038</v>
      </c>
      <c r="F859" s="665"/>
      <c r="G859" s="665"/>
      <c r="H859" s="665"/>
      <c r="I859" s="665"/>
      <c r="J859" s="665">
        <v>8</v>
      </c>
      <c r="K859" s="665">
        <v>4208</v>
      </c>
      <c r="L859" s="665"/>
      <c r="M859" s="665">
        <v>526</v>
      </c>
      <c r="N859" s="665"/>
      <c r="O859" s="665"/>
      <c r="P859" s="678"/>
      <c r="Q859" s="666"/>
    </row>
    <row r="860" spans="1:17" ht="14.4" customHeight="1" x14ac:dyDescent="0.3">
      <c r="A860" s="661" t="s">
        <v>595</v>
      </c>
      <c r="B860" s="662" t="s">
        <v>8032</v>
      </c>
      <c r="C860" s="662" t="s">
        <v>6767</v>
      </c>
      <c r="D860" s="662" t="s">
        <v>8039</v>
      </c>
      <c r="E860" s="662" t="s">
        <v>8040</v>
      </c>
      <c r="F860" s="665">
        <v>1</v>
      </c>
      <c r="G860" s="665">
        <v>172</v>
      </c>
      <c r="H860" s="665">
        <v>1</v>
      </c>
      <c r="I860" s="665">
        <v>172</v>
      </c>
      <c r="J860" s="665">
        <v>1</v>
      </c>
      <c r="K860" s="665">
        <v>174</v>
      </c>
      <c r="L860" s="665">
        <v>1.0116279069767442</v>
      </c>
      <c r="M860" s="665">
        <v>174</v>
      </c>
      <c r="N860" s="665"/>
      <c r="O860" s="665"/>
      <c r="P860" s="678"/>
      <c r="Q860" s="666"/>
    </row>
    <row r="861" spans="1:17" ht="14.4" customHeight="1" x14ac:dyDescent="0.3">
      <c r="A861" s="661" t="s">
        <v>595</v>
      </c>
      <c r="B861" s="662" t="s">
        <v>8032</v>
      </c>
      <c r="C861" s="662" t="s">
        <v>6767</v>
      </c>
      <c r="D861" s="662" t="s">
        <v>8041</v>
      </c>
      <c r="E861" s="662" t="s">
        <v>8042</v>
      </c>
      <c r="F861" s="665">
        <v>3</v>
      </c>
      <c r="G861" s="665">
        <v>2580</v>
      </c>
      <c r="H861" s="665">
        <v>1</v>
      </c>
      <c r="I861" s="665">
        <v>860</v>
      </c>
      <c r="J861" s="665">
        <v>8</v>
      </c>
      <c r="K861" s="665">
        <v>6896</v>
      </c>
      <c r="L861" s="665">
        <v>2.6728682170542637</v>
      </c>
      <c r="M861" s="665">
        <v>862</v>
      </c>
      <c r="N861" s="665"/>
      <c r="O861" s="665"/>
      <c r="P861" s="678"/>
      <c r="Q861" s="666"/>
    </row>
    <row r="862" spans="1:17" ht="14.4" customHeight="1" x14ac:dyDescent="0.3">
      <c r="A862" s="661" t="s">
        <v>595</v>
      </c>
      <c r="B862" s="662" t="s">
        <v>8043</v>
      </c>
      <c r="C862" s="662" t="s">
        <v>6767</v>
      </c>
      <c r="D862" s="662" t="s">
        <v>8044</v>
      </c>
      <c r="E862" s="662" t="s">
        <v>8045</v>
      </c>
      <c r="F862" s="665">
        <v>1</v>
      </c>
      <c r="G862" s="665">
        <v>248</v>
      </c>
      <c r="H862" s="665">
        <v>1</v>
      </c>
      <c r="I862" s="665">
        <v>248</v>
      </c>
      <c r="J862" s="665"/>
      <c r="K862" s="665"/>
      <c r="L862" s="665"/>
      <c r="M862" s="665"/>
      <c r="N862" s="665"/>
      <c r="O862" s="665"/>
      <c r="P862" s="678"/>
      <c r="Q862" s="666"/>
    </row>
    <row r="863" spans="1:17" ht="14.4" customHeight="1" x14ac:dyDescent="0.3">
      <c r="A863" s="661" t="s">
        <v>595</v>
      </c>
      <c r="B863" s="662" t="s">
        <v>8043</v>
      </c>
      <c r="C863" s="662" t="s">
        <v>6767</v>
      </c>
      <c r="D863" s="662" t="s">
        <v>8046</v>
      </c>
      <c r="E863" s="662" t="s">
        <v>8047</v>
      </c>
      <c r="F863" s="665"/>
      <c r="G863" s="665"/>
      <c r="H863" s="665"/>
      <c r="I863" s="665"/>
      <c r="J863" s="665">
        <v>1</v>
      </c>
      <c r="K863" s="665">
        <v>6781</v>
      </c>
      <c r="L863" s="665"/>
      <c r="M863" s="665">
        <v>6781</v>
      </c>
      <c r="N863" s="665"/>
      <c r="O863" s="665"/>
      <c r="P863" s="678"/>
      <c r="Q863" s="666"/>
    </row>
    <row r="864" spans="1:17" ht="14.4" customHeight="1" x14ac:dyDescent="0.3">
      <c r="A864" s="661" t="s">
        <v>595</v>
      </c>
      <c r="B864" s="662" t="s">
        <v>8043</v>
      </c>
      <c r="C864" s="662" t="s">
        <v>6767</v>
      </c>
      <c r="D864" s="662" t="s">
        <v>8048</v>
      </c>
      <c r="E864" s="662" t="s">
        <v>8049</v>
      </c>
      <c r="F864" s="665">
        <v>1</v>
      </c>
      <c r="G864" s="665">
        <v>386</v>
      </c>
      <c r="H864" s="665">
        <v>1</v>
      </c>
      <c r="I864" s="665">
        <v>386</v>
      </c>
      <c r="J864" s="665"/>
      <c r="K864" s="665"/>
      <c r="L864" s="665"/>
      <c r="M864" s="665"/>
      <c r="N864" s="665"/>
      <c r="O864" s="665"/>
      <c r="P864" s="678"/>
      <c r="Q864" s="666"/>
    </row>
    <row r="865" spans="1:17" ht="14.4" customHeight="1" x14ac:dyDescent="0.3">
      <c r="A865" s="661" t="s">
        <v>595</v>
      </c>
      <c r="B865" s="662" t="s">
        <v>8043</v>
      </c>
      <c r="C865" s="662" t="s">
        <v>6767</v>
      </c>
      <c r="D865" s="662" t="s">
        <v>8050</v>
      </c>
      <c r="E865" s="662" t="s">
        <v>8051</v>
      </c>
      <c r="F865" s="665">
        <v>1</v>
      </c>
      <c r="G865" s="665">
        <v>481</v>
      </c>
      <c r="H865" s="665">
        <v>1</v>
      </c>
      <c r="I865" s="665">
        <v>481</v>
      </c>
      <c r="J865" s="665"/>
      <c r="K865" s="665"/>
      <c r="L865" s="665"/>
      <c r="M865" s="665"/>
      <c r="N865" s="665"/>
      <c r="O865" s="665"/>
      <c r="P865" s="678"/>
      <c r="Q865" s="666"/>
    </row>
    <row r="866" spans="1:17" ht="14.4" customHeight="1" x14ac:dyDescent="0.3">
      <c r="A866" s="661" t="s">
        <v>595</v>
      </c>
      <c r="B866" s="662" t="s">
        <v>8052</v>
      </c>
      <c r="C866" s="662" t="s">
        <v>6767</v>
      </c>
      <c r="D866" s="662" t="s">
        <v>8053</v>
      </c>
      <c r="E866" s="662" t="s">
        <v>8054</v>
      </c>
      <c r="F866" s="665"/>
      <c r="G866" s="665"/>
      <c r="H866" s="665"/>
      <c r="I866" s="665"/>
      <c r="J866" s="665"/>
      <c r="K866" s="665"/>
      <c r="L866" s="665"/>
      <c r="M866" s="665"/>
      <c r="N866" s="665">
        <v>1</v>
      </c>
      <c r="O866" s="665">
        <v>2942</v>
      </c>
      <c r="P866" s="678"/>
      <c r="Q866" s="666">
        <v>2942</v>
      </c>
    </row>
    <row r="867" spans="1:17" ht="14.4" customHeight="1" x14ac:dyDescent="0.3">
      <c r="A867" s="661" t="s">
        <v>595</v>
      </c>
      <c r="B867" s="662" t="s">
        <v>8052</v>
      </c>
      <c r="C867" s="662" t="s">
        <v>6767</v>
      </c>
      <c r="D867" s="662" t="s">
        <v>8055</v>
      </c>
      <c r="E867" s="662" t="s">
        <v>8056</v>
      </c>
      <c r="F867" s="665">
        <v>1</v>
      </c>
      <c r="G867" s="665">
        <v>677</v>
      </c>
      <c r="H867" s="665">
        <v>1</v>
      </c>
      <c r="I867" s="665">
        <v>677</v>
      </c>
      <c r="J867" s="665"/>
      <c r="K867" s="665"/>
      <c r="L867" s="665"/>
      <c r="M867" s="665"/>
      <c r="N867" s="665"/>
      <c r="O867" s="665"/>
      <c r="P867" s="678"/>
      <c r="Q867" s="666"/>
    </row>
    <row r="868" spans="1:17" ht="14.4" customHeight="1" x14ac:dyDescent="0.3">
      <c r="A868" s="661" t="s">
        <v>595</v>
      </c>
      <c r="B868" s="662" t="s">
        <v>8052</v>
      </c>
      <c r="C868" s="662" t="s">
        <v>6767</v>
      </c>
      <c r="D868" s="662" t="s">
        <v>8057</v>
      </c>
      <c r="E868" s="662" t="s">
        <v>8058</v>
      </c>
      <c r="F868" s="665"/>
      <c r="G868" s="665"/>
      <c r="H868" s="665"/>
      <c r="I868" s="665"/>
      <c r="J868" s="665">
        <v>1</v>
      </c>
      <c r="K868" s="665">
        <v>481</v>
      </c>
      <c r="L868" s="665"/>
      <c r="M868" s="665">
        <v>481</v>
      </c>
      <c r="N868" s="665"/>
      <c r="O868" s="665"/>
      <c r="P868" s="678"/>
      <c r="Q868" s="666"/>
    </row>
    <row r="869" spans="1:17" ht="14.4" customHeight="1" x14ac:dyDescent="0.3">
      <c r="A869" s="661" t="s">
        <v>595</v>
      </c>
      <c r="B869" s="662" t="s">
        <v>8052</v>
      </c>
      <c r="C869" s="662" t="s">
        <v>6767</v>
      </c>
      <c r="D869" s="662" t="s">
        <v>8059</v>
      </c>
      <c r="E869" s="662" t="s">
        <v>8060</v>
      </c>
      <c r="F869" s="665">
        <v>1</v>
      </c>
      <c r="G869" s="665">
        <v>3875</v>
      </c>
      <c r="H869" s="665">
        <v>1</v>
      </c>
      <c r="I869" s="665">
        <v>3875</v>
      </c>
      <c r="J869" s="665">
        <v>1</v>
      </c>
      <c r="K869" s="665">
        <v>3902</v>
      </c>
      <c r="L869" s="665">
        <v>1.0069677419354839</v>
      </c>
      <c r="M869" s="665">
        <v>3902</v>
      </c>
      <c r="N869" s="665">
        <v>1</v>
      </c>
      <c r="O869" s="665">
        <v>3914</v>
      </c>
      <c r="P869" s="678">
        <v>1.0100645161290323</v>
      </c>
      <c r="Q869" s="666">
        <v>3914</v>
      </c>
    </row>
    <row r="870" spans="1:17" ht="14.4" customHeight="1" x14ac:dyDescent="0.3">
      <c r="A870" s="661" t="s">
        <v>595</v>
      </c>
      <c r="B870" s="662" t="s">
        <v>8052</v>
      </c>
      <c r="C870" s="662" t="s">
        <v>6767</v>
      </c>
      <c r="D870" s="662" t="s">
        <v>8061</v>
      </c>
      <c r="E870" s="662" t="s">
        <v>8062</v>
      </c>
      <c r="F870" s="665">
        <v>1</v>
      </c>
      <c r="G870" s="665">
        <v>6103</v>
      </c>
      <c r="H870" s="665">
        <v>1</v>
      </c>
      <c r="I870" s="665">
        <v>6103</v>
      </c>
      <c r="J870" s="665">
        <v>2</v>
      </c>
      <c r="K870" s="665">
        <v>12206</v>
      </c>
      <c r="L870" s="665">
        <v>2</v>
      </c>
      <c r="M870" s="665">
        <v>6103</v>
      </c>
      <c r="N870" s="665"/>
      <c r="O870" s="665"/>
      <c r="P870" s="678"/>
      <c r="Q870" s="666"/>
    </row>
    <row r="871" spans="1:17" ht="14.4" customHeight="1" x14ac:dyDescent="0.3">
      <c r="A871" s="661" t="s">
        <v>595</v>
      </c>
      <c r="B871" s="662" t="s">
        <v>8052</v>
      </c>
      <c r="C871" s="662" t="s">
        <v>6767</v>
      </c>
      <c r="D871" s="662" t="s">
        <v>8063</v>
      </c>
      <c r="E871" s="662" t="s">
        <v>8064</v>
      </c>
      <c r="F871" s="665"/>
      <c r="G871" s="665"/>
      <c r="H871" s="665"/>
      <c r="I871" s="665"/>
      <c r="J871" s="665"/>
      <c r="K871" s="665"/>
      <c r="L871" s="665"/>
      <c r="M871" s="665"/>
      <c r="N871" s="665">
        <v>1</v>
      </c>
      <c r="O871" s="665">
        <v>583</v>
      </c>
      <c r="P871" s="678"/>
      <c r="Q871" s="666">
        <v>583</v>
      </c>
    </row>
    <row r="872" spans="1:17" ht="14.4" customHeight="1" x14ac:dyDescent="0.3">
      <c r="A872" s="661" t="s">
        <v>595</v>
      </c>
      <c r="B872" s="662" t="s">
        <v>8052</v>
      </c>
      <c r="C872" s="662" t="s">
        <v>6767</v>
      </c>
      <c r="D872" s="662" t="s">
        <v>8065</v>
      </c>
      <c r="E872" s="662" t="s">
        <v>8066</v>
      </c>
      <c r="F872" s="665"/>
      <c r="G872" s="665"/>
      <c r="H872" s="665"/>
      <c r="I872" s="665"/>
      <c r="J872" s="665"/>
      <c r="K872" s="665"/>
      <c r="L872" s="665"/>
      <c r="M872" s="665"/>
      <c r="N872" s="665">
        <v>2</v>
      </c>
      <c r="O872" s="665">
        <v>1518</v>
      </c>
      <c r="P872" s="678"/>
      <c r="Q872" s="666">
        <v>759</v>
      </c>
    </row>
    <row r="873" spans="1:17" ht="14.4" customHeight="1" x14ac:dyDescent="0.3">
      <c r="A873" s="661" t="s">
        <v>595</v>
      </c>
      <c r="B873" s="662" t="s">
        <v>8052</v>
      </c>
      <c r="C873" s="662" t="s">
        <v>6767</v>
      </c>
      <c r="D873" s="662" t="s">
        <v>7527</v>
      </c>
      <c r="E873" s="662" t="s">
        <v>7528</v>
      </c>
      <c r="F873" s="665"/>
      <c r="G873" s="665"/>
      <c r="H873" s="665"/>
      <c r="I873" s="665"/>
      <c r="J873" s="665">
        <v>1</v>
      </c>
      <c r="K873" s="665">
        <v>303</v>
      </c>
      <c r="L873" s="665"/>
      <c r="M873" s="665">
        <v>303</v>
      </c>
      <c r="N873" s="665"/>
      <c r="O873" s="665"/>
      <c r="P873" s="678"/>
      <c r="Q873" s="666"/>
    </row>
    <row r="874" spans="1:17" ht="14.4" customHeight="1" x14ac:dyDescent="0.3">
      <c r="A874" s="661" t="s">
        <v>595</v>
      </c>
      <c r="B874" s="662" t="s">
        <v>8052</v>
      </c>
      <c r="C874" s="662" t="s">
        <v>6767</v>
      </c>
      <c r="D874" s="662" t="s">
        <v>8067</v>
      </c>
      <c r="E874" s="662" t="s">
        <v>8068</v>
      </c>
      <c r="F874" s="665">
        <v>1</v>
      </c>
      <c r="G874" s="665">
        <v>2047</v>
      </c>
      <c r="H874" s="665">
        <v>1</v>
      </c>
      <c r="I874" s="665">
        <v>2047</v>
      </c>
      <c r="J874" s="665"/>
      <c r="K874" s="665"/>
      <c r="L874" s="665"/>
      <c r="M874" s="665"/>
      <c r="N874" s="665"/>
      <c r="O874" s="665"/>
      <c r="P874" s="678"/>
      <c r="Q874" s="666"/>
    </row>
    <row r="875" spans="1:17" ht="14.4" customHeight="1" x14ac:dyDescent="0.3">
      <c r="A875" s="661" t="s">
        <v>595</v>
      </c>
      <c r="B875" s="662" t="s">
        <v>8052</v>
      </c>
      <c r="C875" s="662" t="s">
        <v>6767</v>
      </c>
      <c r="D875" s="662" t="s">
        <v>8069</v>
      </c>
      <c r="E875" s="662" t="s">
        <v>8070</v>
      </c>
      <c r="F875" s="665"/>
      <c r="G875" s="665"/>
      <c r="H875" s="665"/>
      <c r="I875" s="665"/>
      <c r="J875" s="665">
        <v>2</v>
      </c>
      <c r="K875" s="665">
        <v>18315</v>
      </c>
      <c r="L875" s="665"/>
      <c r="M875" s="665">
        <v>9157.5</v>
      </c>
      <c r="N875" s="665">
        <v>1</v>
      </c>
      <c r="O875" s="665">
        <v>9209</v>
      </c>
      <c r="P875" s="678"/>
      <c r="Q875" s="666">
        <v>9209</v>
      </c>
    </row>
    <row r="876" spans="1:17" ht="14.4" customHeight="1" x14ac:dyDescent="0.3">
      <c r="A876" s="661" t="s">
        <v>8071</v>
      </c>
      <c r="B876" s="662" t="s">
        <v>6736</v>
      </c>
      <c r="C876" s="662" t="s">
        <v>6767</v>
      </c>
      <c r="D876" s="662" t="s">
        <v>6774</v>
      </c>
      <c r="E876" s="662" t="s">
        <v>6775</v>
      </c>
      <c r="F876" s="665">
        <v>1</v>
      </c>
      <c r="G876" s="665">
        <v>34</v>
      </c>
      <c r="H876" s="665">
        <v>1</v>
      </c>
      <c r="I876" s="665">
        <v>34</v>
      </c>
      <c r="J876" s="665"/>
      <c r="K876" s="665"/>
      <c r="L876" s="665"/>
      <c r="M876" s="665"/>
      <c r="N876" s="665">
        <v>1</v>
      </c>
      <c r="O876" s="665">
        <v>35</v>
      </c>
      <c r="P876" s="678">
        <v>1.0294117647058822</v>
      </c>
      <c r="Q876" s="666">
        <v>35</v>
      </c>
    </row>
    <row r="877" spans="1:17" ht="14.4" customHeight="1" x14ac:dyDescent="0.3">
      <c r="A877" s="661" t="s">
        <v>8071</v>
      </c>
      <c r="B877" s="662" t="s">
        <v>6736</v>
      </c>
      <c r="C877" s="662" t="s">
        <v>6767</v>
      </c>
      <c r="D877" s="662" t="s">
        <v>6782</v>
      </c>
      <c r="E877" s="662" t="s">
        <v>6783</v>
      </c>
      <c r="F877" s="665"/>
      <c r="G877" s="665"/>
      <c r="H877" s="665"/>
      <c r="I877" s="665"/>
      <c r="J877" s="665">
        <v>1</v>
      </c>
      <c r="K877" s="665">
        <v>84</v>
      </c>
      <c r="L877" s="665"/>
      <c r="M877" s="665">
        <v>84</v>
      </c>
      <c r="N877" s="665"/>
      <c r="O877" s="665"/>
      <c r="P877" s="678"/>
      <c r="Q877" s="666"/>
    </row>
    <row r="878" spans="1:17" ht="14.4" customHeight="1" x14ac:dyDescent="0.3">
      <c r="A878" s="661" t="s">
        <v>8071</v>
      </c>
      <c r="B878" s="662" t="s">
        <v>6736</v>
      </c>
      <c r="C878" s="662" t="s">
        <v>6767</v>
      </c>
      <c r="D878" s="662" t="s">
        <v>6784</v>
      </c>
      <c r="E878" s="662" t="s">
        <v>6785</v>
      </c>
      <c r="F878" s="665"/>
      <c r="G878" s="665"/>
      <c r="H878" s="665"/>
      <c r="I878" s="665"/>
      <c r="J878" s="665">
        <v>1</v>
      </c>
      <c r="K878" s="665">
        <v>616</v>
      </c>
      <c r="L878" s="665"/>
      <c r="M878" s="665">
        <v>616</v>
      </c>
      <c r="N878" s="665"/>
      <c r="O878" s="665"/>
      <c r="P878" s="678"/>
      <c r="Q878" s="666"/>
    </row>
    <row r="879" spans="1:17" ht="14.4" customHeight="1" x14ac:dyDescent="0.3">
      <c r="A879" s="661" t="s">
        <v>8071</v>
      </c>
      <c r="B879" s="662" t="s">
        <v>6736</v>
      </c>
      <c r="C879" s="662" t="s">
        <v>6767</v>
      </c>
      <c r="D879" s="662" t="s">
        <v>6786</v>
      </c>
      <c r="E879" s="662" t="s">
        <v>6787</v>
      </c>
      <c r="F879" s="665"/>
      <c r="G879" s="665"/>
      <c r="H879" s="665"/>
      <c r="I879" s="665"/>
      <c r="J879" s="665">
        <v>1</v>
      </c>
      <c r="K879" s="665">
        <v>388</v>
      </c>
      <c r="L879" s="665"/>
      <c r="M879" s="665">
        <v>388</v>
      </c>
      <c r="N879" s="665">
        <v>1</v>
      </c>
      <c r="O879" s="665">
        <v>388</v>
      </c>
      <c r="P879" s="678"/>
      <c r="Q879" s="666">
        <v>388</v>
      </c>
    </row>
    <row r="880" spans="1:17" ht="14.4" customHeight="1" x14ac:dyDescent="0.3">
      <c r="A880" s="661" t="s">
        <v>8071</v>
      </c>
      <c r="B880" s="662" t="s">
        <v>6736</v>
      </c>
      <c r="C880" s="662" t="s">
        <v>6767</v>
      </c>
      <c r="D880" s="662" t="s">
        <v>6788</v>
      </c>
      <c r="E880" s="662" t="s">
        <v>6789</v>
      </c>
      <c r="F880" s="665"/>
      <c r="G880" s="665"/>
      <c r="H880" s="665"/>
      <c r="I880" s="665"/>
      <c r="J880" s="665">
        <v>2</v>
      </c>
      <c r="K880" s="665">
        <v>78</v>
      </c>
      <c r="L880" s="665"/>
      <c r="M880" s="665">
        <v>39</v>
      </c>
      <c r="N880" s="665">
        <v>6</v>
      </c>
      <c r="O880" s="665">
        <v>234</v>
      </c>
      <c r="P880" s="678"/>
      <c r="Q880" s="666">
        <v>39</v>
      </c>
    </row>
    <row r="881" spans="1:17" ht="14.4" customHeight="1" x14ac:dyDescent="0.3">
      <c r="A881" s="661" t="s">
        <v>8071</v>
      </c>
      <c r="B881" s="662" t="s">
        <v>6736</v>
      </c>
      <c r="C881" s="662" t="s">
        <v>6767</v>
      </c>
      <c r="D881" s="662" t="s">
        <v>6900</v>
      </c>
      <c r="E881" s="662" t="s">
        <v>6901</v>
      </c>
      <c r="F881" s="665"/>
      <c r="G881" s="665"/>
      <c r="H881" s="665"/>
      <c r="I881" s="665"/>
      <c r="J881" s="665"/>
      <c r="K881" s="665"/>
      <c r="L881" s="665"/>
      <c r="M881" s="665"/>
      <c r="N881" s="665">
        <v>1</v>
      </c>
      <c r="O881" s="665">
        <v>569</v>
      </c>
      <c r="P881" s="678"/>
      <c r="Q881" s="666">
        <v>569</v>
      </c>
    </row>
    <row r="882" spans="1:17" ht="14.4" customHeight="1" x14ac:dyDescent="0.3">
      <c r="A882" s="661" t="s">
        <v>8071</v>
      </c>
      <c r="B882" s="662" t="s">
        <v>6736</v>
      </c>
      <c r="C882" s="662" t="s">
        <v>6767</v>
      </c>
      <c r="D882" s="662" t="s">
        <v>6802</v>
      </c>
      <c r="E882" s="662" t="s">
        <v>6803</v>
      </c>
      <c r="F882" s="665"/>
      <c r="G882" s="665"/>
      <c r="H882" s="665"/>
      <c r="I882" s="665"/>
      <c r="J882" s="665"/>
      <c r="K882" s="665"/>
      <c r="L882" s="665"/>
      <c r="M882" s="665"/>
      <c r="N882" s="665">
        <v>1</v>
      </c>
      <c r="O882" s="665">
        <v>235</v>
      </c>
      <c r="P882" s="678"/>
      <c r="Q882" s="666">
        <v>235</v>
      </c>
    </row>
    <row r="883" spans="1:17" ht="14.4" customHeight="1" x14ac:dyDescent="0.3">
      <c r="A883" s="661" t="s">
        <v>8071</v>
      </c>
      <c r="B883" s="662" t="s">
        <v>6736</v>
      </c>
      <c r="C883" s="662" t="s">
        <v>6767</v>
      </c>
      <c r="D883" s="662" t="s">
        <v>6804</v>
      </c>
      <c r="E883" s="662" t="s">
        <v>6805</v>
      </c>
      <c r="F883" s="665"/>
      <c r="G883" s="665"/>
      <c r="H883" s="665"/>
      <c r="I883" s="665"/>
      <c r="J883" s="665">
        <v>1</v>
      </c>
      <c r="K883" s="665">
        <v>118</v>
      </c>
      <c r="L883" s="665"/>
      <c r="M883" s="665">
        <v>118</v>
      </c>
      <c r="N883" s="665">
        <v>1</v>
      </c>
      <c r="O883" s="665">
        <v>118</v>
      </c>
      <c r="P883" s="678"/>
      <c r="Q883" s="666">
        <v>118</v>
      </c>
    </row>
    <row r="884" spans="1:17" ht="14.4" customHeight="1" x14ac:dyDescent="0.3">
      <c r="A884" s="661" t="s">
        <v>8071</v>
      </c>
      <c r="B884" s="662" t="s">
        <v>6736</v>
      </c>
      <c r="C884" s="662" t="s">
        <v>6767</v>
      </c>
      <c r="D884" s="662" t="s">
        <v>6826</v>
      </c>
      <c r="E884" s="662" t="s">
        <v>6827</v>
      </c>
      <c r="F884" s="665"/>
      <c r="G884" s="665"/>
      <c r="H884" s="665"/>
      <c r="I884" s="665"/>
      <c r="J884" s="665"/>
      <c r="K884" s="665"/>
      <c r="L884" s="665"/>
      <c r="M884" s="665"/>
      <c r="N884" s="665">
        <v>2</v>
      </c>
      <c r="O884" s="665">
        <v>0</v>
      </c>
      <c r="P884" s="678"/>
      <c r="Q884" s="666">
        <v>0</v>
      </c>
    </row>
    <row r="885" spans="1:17" ht="14.4" customHeight="1" x14ac:dyDescent="0.3">
      <c r="A885" s="661" t="s">
        <v>8071</v>
      </c>
      <c r="B885" s="662" t="s">
        <v>6736</v>
      </c>
      <c r="C885" s="662" t="s">
        <v>6767</v>
      </c>
      <c r="D885" s="662" t="s">
        <v>6828</v>
      </c>
      <c r="E885" s="662" t="s">
        <v>6829</v>
      </c>
      <c r="F885" s="665"/>
      <c r="G885" s="665"/>
      <c r="H885" s="665"/>
      <c r="I885" s="665"/>
      <c r="J885" s="665"/>
      <c r="K885" s="665"/>
      <c r="L885" s="665"/>
      <c r="M885" s="665"/>
      <c r="N885" s="665">
        <v>2</v>
      </c>
      <c r="O885" s="665">
        <v>1912</v>
      </c>
      <c r="P885" s="678"/>
      <c r="Q885" s="666">
        <v>956</v>
      </c>
    </row>
    <row r="886" spans="1:17" ht="14.4" customHeight="1" x14ac:dyDescent="0.3">
      <c r="A886" s="661" t="s">
        <v>8071</v>
      </c>
      <c r="B886" s="662" t="s">
        <v>6736</v>
      </c>
      <c r="C886" s="662" t="s">
        <v>6767</v>
      </c>
      <c r="D886" s="662" t="s">
        <v>6830</v>
      </c>
      <c r="E886" s="662" t="s">
        <v>6831</v>
      </c>
      <c r="F886" s="665"/>
      <c r="G886" s="665"/>
      <c r="H886" s="665"/>
      <c r="I886" s="665"/>
      <c r="J886" s="665"/>
      <c r="K886" s="665"/>
      <c r="L886" s="665"/>
      <c r="M886" s="665"/>
      <c r="N886" s="665">
        <v>2</v>
      </c>
      <c r="O886" s="665">
        <v>338</v>
      </c>
      <c r="P886" s="678"/>
      <c r="Q886" s="666">
        <v>169</v>
      </c>
    </row>
    <row r="887" spans="1:17" ht="14.4" customHeight="1" x14ac:dyDescent="0.3">
      <c r="A887" s="661" t="s">
        <v>8072</v>
      </c>
      <c r="B887" s="662" t="s">
        <v>6736</v>
      </c>
      <c r="C887" s="662" t="s">
        <v>6767</v>
      </c>
      <c r="D887" s="662" t="s">
        <v>6802</v>
      </c>
      <c r="E887" s="662" t="s">
        <v>6803</v>
      </c>
      <c r="F887" s="665">
        <v>8</v>
      </c>
      <c r="G887" s="665">
        <v>1856</v>
      </c>
      <c r="H887" s="665">
        <v>1</v>
      </c>
      <c r="I887" s="665">
        <v>232</v>
      </c>
      <c r="J887" s="665">
        <v>3</v>
      </c>
      <c r="K887" s="665">
        <v>702</v>
      </c>
      <c r="L887" s="665">
        <v>0.37823275862068967</v>
      </c>
      <c r="M887" s="665">
        <v>234</v>
      </c>
      <c r="N887" s="665">
        <v>1</v>
      </c>
      <c r="O887" s="665">
        <v>235</v>
      </c>
      <c r="P887" s="678">
        <v>0.12661637931034483</v>
      </c>
      <c r="Q887" s="666">
        <v>235</v>
      </c>
    </row>
    <row r="888" spans="1:17" ht="14.4" customHeight="1" x14ac:dyDescent="0.3">
      <c r="A888" s="661" t="s">
        <v>8072</v>
      </c>
      <c r="B888" s="662" t="s">
        <v>6736</v>
      </c>
      <c r="C888" s="662" t="s">
        <v>6767</v>
      </c>
      <c r="D888" s="662" t="s">
        <v>6804</v>
      </c>
      <c r="E888" s="662" t="s">
        <v>6805</v>
      </c>
      <c r="F888" s="665">
        <v>1</v>
      </c>
      <c r="G888" s="665">
        <v>116</v>
      </c>
      <c r="H888" s="665">
        <v>1</v>
      </c>
      <c r="I888" s="665">
        <v>116</v>
      </c>
      <c r="J888" s="665"/>
      <c r="K888" s="665"/>
      <c r="L888" s="665"/>
      <c r="M888" s="665"/>
      <c r="N888" s="665"/>
      <c r="O888" s="665"/>
      <c r="P888" s="678"/>
      <c r="Q888" s="666"/>
    </row>
    <row r="889" spans="1:17" ht="14.4" customHeight="1" x14ac:dyDescent="0.3">
      <c r="A889" s="661" t="s">
        <v>8073</v>
      </c>
      <c r="B889" s="662" t="s">
        <v>6736</v>
      </c>
      <c r="C889" s="662" t="s">
        <v>6767</v>
      </c>
      <c r="D889" s="662" t="s">
        <v>6774</v>
      </c>
      <c r="E889" s="662" t="s">
        <v>6775</v>
      </c>
      <c r="F889" s="665">
        <v>1</v>
      </c>
      <c r="G889" s="665">
        <v>34</v>
      </c>
      <c r="H889" s="665">
        <v>1</v>
      </c>
      <c r="I889" s="665">
        <v>34</v>
      </c>
      <c r="J889" s="665">
        <v>1</v>
      </c>
      <c r="K889" s="665">
        <v>35</v>
      </c>
      <c r="L889" s="665">
        <v>1.0294117647058822</v>
      </c>
      <c r="M889" s="665">
        <v>35</v>
      </c>
      <c r="N889" s="665"/>
      <c r="O889" s="665"/>
      <c r="P889" s="678"/>
      <c r="Q889" s="666"/>
    </row>
    <row r="890" spans="1:17" ht="14.4" customHeight="1" x14ac:dyDescent="0.3">
      <c r="A890" s="661" t="s">
        <v>8073</v>
      </c>
      <c r="B890" s="662" t="s">
        <v>6736</v>
      </c>
      <c r="C890" s="662" t="s">
        <v>6767</v>
      </c>
      <c r="D890" s="662" t="s">
        <v>6784</v>
      </c>
      <c r="E890" s="662" t="s">
        <v>6785</v>
      </c>
      <c r="F890" s="665">
        <v>1</v>
      </c>
      <c r="G890" s="665">
        <v>611</v>
      </c>
      <c r="H890" s="665">
        <v>1</v>
      </c>
      <c r="I890" s="665">
        <v>611</v>
      </c>
      <c r="J890" s="665">
        <v>3</v>
      </c>
      <c r="K890" s="665">
        <v>1848</v>
      </c>
      <c r="L890" s="665">
        <v>3.0245499181669393</v>
      </c>
      <c r="M890" s="665">
        <v>616</v>
      </c>
      <c r="N890" s="665">
        <v>2</v>
      </c>
      <c r="O890" s="665">
        <v>1234</v>
      </c>
      <c r="P890" s="678">
        <v>2.0196399345335516</v>
      </c>
      <c r="Q890" s="666">
        <v>617</v>
      </c>
    </row>
    <row r="891" spans="1:17" ht="14.4" customHeight="1" x14ac:dyDescent="0.3">
      <c r="A891" s="661" t="s">
        <v>8073</v>
      </c>
      <c r="B891" s="662" t="s">
        <v>6736</v>
      </c>
      <c r="C891" s="662" t="s">
        <v>6767</v>
      </c>
      <c r="D891" s="662" t="s">
        <v>6788</v>
      </c>
      <c r="E891" s="662" t="s">
        <v>6789</v>
      </c>
      <c r="F891" s="665">
        <v>5</v>
      </c>
      <c r="G891" s="665">
        <v>195</v>
      </c>
      <c r="H891" s="665">
        <v>1</v>
      </c>
      <c r="I891" s="665">
        <v>39</v>
      </c>
      <c r="J891" s="665">
        <v>7</v>
      </c>
      <c r="K891" s="665">
        <v>273</v>
      </c>
      <c r="L891" s="665">
        <v>1.4</v>
      </c>
      <c r="M891" s="665">
        <v>39</v>
      </c>
      <c r="N891" s="665">
        <v>4</v>
      </c>
      <c r="O891" s="665">
        <v>156</v>
      </c>
      <c r="P891" s="678">
        <v>0.8</v>
      </c>
      <c r="Q891" s="666">
        <v>39</v>
      </c>
    </row>
    <row r="892" spans="1:17" ht="14.4" customHeight="1" x14ac:dyDescent="0.3">
      <c r="A892" s="661" t="s">
        <v>8073</v>
      </c>
      <c r="B892" s="662" t="s">
        <v>6736</v>
      </c>
      <c r="C892" s="662" t="s">
        <v>6767</v>
      </c>
      <c r="D892" s="662" t="s">
        <v>6794</v>
      </c>
      <c r="E892" s="662" t="s">
        <v>6795</v>
      </c>
      <c r="F892" s="665"/>
      <c r="G892" s="665"/>
      <c r="H892" s="665"/>
      <c r="I892" s="665"/>
      <c r="J892" s="665">
        <v>1</v>
      </c>
      <c r="K892" s="665">
        <v>679</v>
      </c>
      <c r="L892" s="665"/>
      <c r="M892" s="665">
        <v>679</v>
      </c>
      <c r="N892" s="665">
        <v>1</v>
      </c>
      <c r="O892" s="665">
        <v>680</v>
      </c>
      <c r="P892" s="678"/>
      <c r="Q892" s="666">
        <v>680</v>
      </c>
    </row>
    <row r="893" spans="1:17" ht="14.4" customHeight="1" x14ac:dyDescent="0.3">
      <c r="A893" s="661" t="s">
        <v>8073</v>
      </c>
      <c r="B893" s="662" t="s">
        <v>6736</v>
      </c>
      <c r="C893" s="662" t="s">
        <v>6767</v>
      </c>
      <c r="D893" s="662" t="s">
        <v>6798</v>
      </c>
      <c r="E893" s="662" t="s">
        <v>6799</v>
      </c>
      <c r="F893" s="665"/>
      <c r="G893" s="665"/>
      <c r="H893" s="665"/>
      <c r="I893" s="665"/>
      <c r="J893" s="665">
        <v>1</v>
      </c>
      <c r="K893" s="665">
        <v>694</v>
      </c>
      <c r="L893" s="665"/>
      <c r="M893" s="665">
        <v>694</v>
      </c>
      <c r="N893" s="665"/>
      <c r="O893" s="665"/>
      <c r="P893" s="678"/>
      <c r="Q893" s="666"/>
    </row>
    <row r="894" spans="1:17" ht="14.4" customHeight="1" x14ac:dyDescent="0.3">
      <c r="A894" s="661" t="s">
        <v>8073</v>
      </c>
      <c r="B894" s="662" t="s">
        <v>6736</v>
      </c>
      <c r="C894" s="662" t="s">
        <v>6767</v>
      </c>
      <c r="D894" s="662" t="s">
        <v>6802</v>
      </c>
      <c r="E894" s="662" t="s">
        <v>6803</v>
      </c>
      <c r="F894" s="665">
        <v>338</v>
      </c>
      <c r="G894" s="665">
        <v>78416</v>
      </c>
      <c r="H894" s="665">
        <v>1</v>
      </c>
      <c r="I894" s="665">
        <v>232</v>
      </c>
      <c r="J894" s="665">
        <v>507</v>
      </c>
      <c r="K894" s="665">
        <v>118354</v>
      </c>
      <c r="L894" s="665">
        <v>1.509309324627627</v>
      </c>
      <c r="M894" s="665">
        <v>233.43984220907299</v>
      </c>
      <c r="N894" s="665">
        <v>381</v>
      </c>
      <c r="O894" s="665">
        <v>89535</v>
      </c>
      <c r="P894" s="678">
        <v>1.1417950418281984</v>
      </c>
      <c r="Q894" s="666">
        <v>235</v>
      </c>
    </row>
    <row r="895" spans="1:17" ht="14.4" customHeight="1" x14ac:dyDescent="0.3">
      <c r="A895" s="661" t="s">
        <v>8073</v>
      </c>
      <c r="B895" s="662" t="s">
        <v>6736</v>
      </c>
      <c r="C895" s="662" t="s">
        <v>6767</v>
      </c>
      <c r="D895" s="662" t="s">
        <v>6804</v>
      </c>
      <c r="E895" s="662" t="s">
        <v>6805</v>
      </c>
      <c r="F895" s="665"/>
      <c r="G895" s="665"/>
      <c r="H895" s="665"/>
      <c r="I895" s="665"/>
      <c r="J895" s="665">
        <v>1</v>
      </c>
      <c r="K895" s="665">
        <v>118</v>
      </c>
      <c r="L895" s="665"/>
      <c r="M895" s="665">
        <v>118</v>
      </c>
      <c r="N895" s="665">
        <v>1</v>
      </c>
      <c r="O895" s="665">
        <v>118</v>
      </c>
      <c r="P895" s="678"/>
      <c r="Q895" s="666">
        <v>118</v>
      </c>
    </row>
    <row r="896" spans="1:17" ht="14.4" customHeight="1" x14ac:dyDescent="0.3">
      <c r="A896" s="661" t="s">
        <v>8073</v>
      </c>
      <c r="B896" s="662" t="s">
        <v>6736</v>
      </c>
      <c r="C896" s="662" t="s">
        <v>6767</v>
      </c>
      <c r="D896" s="662" t="s">
        <v>6826</v>
      </c>
      <c r="E896" s="662" t="s">
        <v>6827</v>
      </c>
      <c r="F896" s="665"/>
      <c r="G896" s="665"/>
      <c r="H896" s="665"/>
      <c r="I896" s="665"/>
      <c r="J896" s="665"/>
      <c r="K896" s="665"/>
      <c r="L896" s="665"/>
      <c r="M896" s="665"/>
      <c r="N896" s="665">
        <v>163</v>
      </c>
      <c r="O896" s="665">
        <v>2733.32</v>
      </c>
      <c r="P896" s="678"/>
      <c r="Q896" s="666">
        <v>16.768834355828222</v>
      </c>
    </row>
    <row r="897" spans="1:17" ht="14.4" customHeight="1" x14ac:dyDescent="0.3">
      <c r="A897" s="661" t="s">
        <v>8073</v>
      </c>
      <c r="B897" s="662" t="s">
        <v>6736</v>
      </c>
      <c r="C897" s="662" t="s">
        <v>6767</v>
      </c>
      <c r="D897" s="662" t="s">
        <v>6828</v>
      </c>
      <c r="E897" s="662" t="s">
        <v>6829</v>
      </c>
      <c r="F897" s="665">
        <v>1</v>
      </c>
      <c r="G897" s="665">
        <v>947</v>
      </c>
      <c r="H897" s="665">
        <v>1</v>
      </c>
      <c r="I897" s="665">
        <v>947</v>
      </c>
      <c r="J897" s="665"/>
      <c r="K897" s="665"/>
      <c r="L897" s="665"/>
      <c r="M897" s="665"/>
      <c r="N897" s="665"/>
      <c r="O897" s="665"/>
      <c r="P897" s="678"/>
      <c r="Q897" s="666"/>
    </row>
    <row r="898" spans="1:17" ht="14.4" customHeight="1" x14ac:dyDescent="0.3">
      <c r="A898" s="661" t="s">
        <v>8073</v>
      </c>
      <c r="B898" s="662" t="s">
        <v>7691</v>
      </c>
      <c r="C898" s="662" t="s">
        <v>6767</v>
      </c>
      <c r="D898" s="662" t="s">
        <v>7480</v>
      </c>
      <c r="E898" s="662" t="s">
        <v>7481</v>
      </c>
      <c r="F898" s="665">
        <v>1</v>
      </c>
      <c r="G898" s="665">
        <v>0</v>
      </c>
      <c r="H898" s="665"/>
      <c r="I898" s="665">
        <v>0</v>
      </c>
      <c r="J898" s="665"/>
      <c r="K898" s="665"/>
      <c r="L898" s="665"/>
      <c r="M898" s="665"/>
      <c r="N898" s="665"/>
      <c r="O898" s="665"/>
      <c r="P898" s="678"/>
      <c r="Q898" s="666"/>
    </row>
    <row r="899" spans="1:17" ht="14.4" customHeight="1" x14ac:dyDescent="0.3">
      <c r="A899" s="661" t="s">
        <v>8074</v>
      </c>
      <c r="B899" s="662" t="s">
        <v>6736</v>
      </c>
      <c r="C899" s="662" t="s">
        <v>6767</v>
      </c>
      <c r="D899" s="662" t="s">
        <v>6774</v>
      </c>
      <c r="E899" s="662" t="s">
        <v>6775</v>
      </c>
      <c r="F899" s="665">
        <v>2</v>
      </c>
      <c r="G899" s="665">
        <v>68</v>
      </c>
      <c r="H899" s="665">
        <v>1</v>
      </c>
      <c r="I899" s="665">
        <v>34</v>
      </c>
      <c r="J899" s="665">
        <v>2</v>
      </c>
      <c r="K899" s="665">
        <v>70</v>
      </c>
      <c r="L899" s="665">
        <v>1.0294117647058822</v>
      </c>
      <c r="M899" s="665">
        <v>35</v>
      </c>
      <c r="N899" s="665"/>
      <c r="O899" s="665"/>
      <c r="P899" s="678"/>
      <c r="Q899" s="666"/>
    </row>
    <row r="900" spans="1:17" ht="14.4" customHeight="1" x14ac:dyDescent="0.3">
      <c r="A900" s="661" t="s">
        <v>8074</v>
      </c>
      <c r="B900" s="662" t="s">
        <v>6736</v>
      </c>
      <c r="C900" s="662" t="s">
        <v>6767</v>
      </c>
      <c r="D900" s="662" t="s">
        <v>6778</v>
      </c>
      <c r="E900" s="662" t="s">
        <v>6779</v>
      </c>
      <c r="F900" s="665"/>
      <c r="G900" s="665"/>
      <c r="H900" s="665"/>
      <c r="I900" s="665"/>
      <c r="J900" s="665">
        <v>1</v>
      </c>
      <c r="K900" s="665">
        <v>5</v>
      </c>
      <c r="L900" s="665"/>
      <c r="M900" s="665">
        <v>5</v>
      </c>
      <c r="N900" s="665"/>
      <c r="O900" s="665"/>
      <c r="P900" s="678"/>
      <c r="Q900" s="666"/>
    </row>
    <row r="901" spans="1:17" ht="14.4" customHeight="1" x14ac:dyDescent="0.3">
      <c r="A901" s="661" t="s">
        <v>8074</v>
      </c>
      <c r="B901" s="662" t="s">
        <v>6736</v>
      </c>
      <c r="C901" s="662" t="s">
        <v>6767</v>
      </c>
      <c r="D901" s="662" t="s">
        <v>6802</v>
      </c>
      <c r="E901" s="662" t="s">
        <v>6803</v>
      </c>
      <c r="F901" s="665">
        <v>26</v>
      </c>
      <c r="G901" s="665">
        <v>6032</v>
      </c>
      <c r="H901" s="665">
        <v>1</v>
      </c>
      <c r="I901" s="665">
        <v>232</v>
      </c>
      <c r="J901" s="665">
        <v>25</v>
      </c>
      <c r="K901" s="665">
        <v>5830</v>
      </c>
      <c r="L901" s="665">
        <v>0.96651193633952259</v>
      </c>
      <c r="M901" s="665">
        <v>233.2</v>
      </c>
      <c r="N901" s="665">
        <v>23</v>
      </c>
      <c r="O901" s="665">
        <v>5405</v>
      </c>
      <c r="P901" s="678">
        <v>0.89605437665782495</v>
      </c>
      <c r="Q901" s="666">
        <v>235</v>
      </c>
    </row>
    <row r="902" spans="1:17" ht="14.4" customHeight="1" x14ac:dyDescent="0.3">
      <c r="A902" s="661" t="s">
        <v>8074</v>
      </c>
      <c r="B902" s="662" t="s">
        <v>6736</v>
      </c>
      <c r="C902" s="662" t="s">
        <v>6767</v>
      </c>
      <c r="D902" s="662" t="s">
        <v>6804</v>
      </c>
      <c r="E902" s="662" t="s">
        <v>6805</v>
      </c>
      <c r="F902" s="665">
        <v>6</v>
      </c>
      <c r="G902" s="665">
        <v>696</v>
      </c>
      <c r="H902" s="665">
        <v>1</v>
      </c>
      <c r="I902" s="665">
        <v>116</v>
      </c>
      <c r="J902" s="665">
        <v>1</v>
      </c>
      <c r="K902" s="665">
        <v>118</v>
      </c>
      <c r="L902" s="665">
        <v>0.16954022988505746</v>
      </c>
      <c r="M902" s="665">
        <v>118</v>
      </c>
      <c r="N902" s="665">
        <v>5</v>
      </c>
      <c r="O902" s="665">
        <v>590</v>
      </c>
      <c r="P902" s="678">
        <v>0.8477011494252874</v>
      </c>
      <c r="Q902" s="666">
        <v>118</v>
      </c>
    </row>
    <row r="903" spans="1:17" ht="14.4" customHeight="1" x14ac:dyDescent="0.3">
      <c r="A903" s="661" t="s">
        <v>8074</v>
      </c>
      <c r="B903" s="662" t="s">
        <v>6736</v>
      </c>
      <c r="C903" s="662" t="s">
        <v>6767</v>
      </c>
      <c r="D903" s="662" t="s">
        <v>6826</v>
      </c>
      <c r="E903" s="662" t="s">
        <v>6827</v>
      </c>
      <c r="F903" s="665"/>
      <c r="G903" s="665"/>
      <c r="H903" s="665"/>
      <c r="I903" s="665"/>
      <c r="J903" s="665"/>
      <c r="K903" s="665"/>
      <c r="L903" s="665"/>
      <c r="M903" s="665"/>
      <c r="N903" s="665">
        <v>6</v>
      </c>
      <c r="O903" s="665">
        <v>133.32999999999998</v>
      </c>
      <c r="P903" s="678"/>
      <c r="Q903" s="666">
        <v>22.221666666666664</v>
      </c>
    </row>
    <row r="904" spans="1:17" ht="14.4" customHeight="1" x14ac:dyDescent="0.3">
      <c r="A904" s="661" t="s">
        <v>8074</v>
      </c>
      <c r="B904" s="662" t="s">
        <v>6736</v>
      </c>
      <c r="C904" s="662" t="s">
        <v>6767</v>
      </c>
      <c r="D904" s="662" t="s">
        <v>6830</v>
      </c>
      <c r="E904" s="662" t="s">
        <v>6831</v>
      </c>
      <c r="F904" s="665">
        <v>1</v>
      </c>
      <c r="G904" s="665">
        <v>165</v>
      </c>
      <c r="H904" s="665">
        <v>1</v>
      </c>
      <c r="I904" s="665">
        <v>165</v>
      </c>
      <c r="J904" s="665"/>
      <c r="K904" s="665"/>
      <c r="L904" s="665"/>
      <c r="M904" s="665"/>
      <c r="N904" s="665"/>
      <c r="O904" s="665"/>
      <c r="P904" s="678"/>
      <c r="Q904" s="666"/>
    </row>
    <row r="905" spans="1:17" ht="14.4" customHeight="1" x14ac:dyDescent="0.3">
      <c r="A905" s="661" t="s">
        <v>8074</v>
      </c>
      <c r="B905" s="662" t="s">
        <v>6736</v>
      </c>
      <c r="C905" s="662" t="s">
        <v>6767</v>
      </c>
      <c r="D905" s="662" t="s">
        <v>6858</v>
      </c>
      <c r="E905" s="662" t="s">
        <v>6859</v>
      </c>
      <c r="F905" s="665"/>
      <c r="G905" s="665"/>
      <c r="H905" s="665"/>
      <c r="I905" s="665"/>
      <c r="J905" s="665"/>
      <c r="K905" s="665"/>
      <c r="L905" s="665"/>
      <c r="M905" s="665"/>
      <c r="N905" s="665">
        <v>1</v>
      </c>
      <c r="O905" s="665">
        <v>349</v>
      </c>
      <c r="P905" s="678"/>
      <c r="Q905" s="666">
        <v>349</v>
      </c>
    </row>
    <row r="906" spans="1:17" ht="14.4" customHeight="1" x14ac:dyDescent="0.3">
      <c r="A906" s="661" t="s">
        <v>8075</v>
      </c>
      <c r="B906" s="662" t="s">
        <v>6736</v>
      </c>
      <c r="C906" s="662" t="s">
        <v>6767</v>
      </c>
      <c r="D906" s="662" t="s">
        <v>6774</v>
      </c>
      <c r="E906" s="662" t="s">
        <v>6775</v>
      </c>
      <c r="F906" s="665">
        <v>1</v>
      </c>
      <c r="G906" s="665">
        <v>34</v>
      </c>
      <c r="H906" s="665">
        <v>1</v>
      </c>
      <c r="I906" s="665">
        <v>34</v>
      </c>
      <c r="J906" s="665"/>
      <c r="K906" s="665"/>
      <c r="L906" s="665"/>
      <c r="M906" s="665"/>
      <c r="N906" s="665"/>
      <c r="O906" s="665"/>
      <c r="P906" s="678"/>
      <c r="Q906" s="666"/>
    </row>
    <row r="907" spans="1:17" ht="14.4" customHeight="1" x14ac:dyDescent="0.3">
      <c r="A907" s="661" t="s">
        <v>8075</v>
      </c>
      <c r="B907" s="662" t="s">
        <v>6736</v>
      </c>
      <c r="C907" s="662" t="s">
        <v>6767</v>
      </c>
      <c r="D907" s="662" t="s">
        <v>6802</v>
      </c>
      <c r="E907" s="662" t="s">
        <v>6803</v>
      </c>
      <c r="F907" s="665">
        <v>20</v>
      </c>
      <c r="G907" s="665">
        <v>4640</v>
      </c>
      <c r="H907" s="665">
        <v>1</v>
      </c>
      <c r="I907" s="665">
        <v>232</v>
      </c>
      <c r="J907" s="665">
        <v>36</v>
      </c>
      <c r="K907" s="665">
        <v>8404</v>
      </c>
      <c r="L907" s="665">
        <v>1.8112068965517241</v>
      </c>
      <c r="M907" s="665">
        <v>233.44444444444446</v>
      </c>
      <c r="N907" s="665">
        <v>57</v>
      </c>
      <c r="O907" s="665">
        <v>13395</v>
      </c>
      <c r="P907" s="678">
        <v>2.8868534482758621</v>
      </c>
      <c r="Q907" s="666">
        <v>235</v>
      </c>
    </row>
    <row r="908" spans="1:17" ht="14.4" customHeight="1" x14ac:dyDescent="0.3">
      <c r="A908" s="661" t="s">
        <v>8075</v>
      </c>
      <c r="B908" s="662" t="s">
        <v>6736</v>
      </c>
      <c r="C908" s="662" t="s">
        <v>6767</v>
      </c>
      <c r="D908" s="662" t="s">
        <v>6804</v>
      </c>
      <c r="E908" s="662" t="s">
        <v>6805</v>
      </c>
      <c r="F908" s="665"/>
      <c r="G908" s="665"/>
      <c r="H908" s="665"/>
      <c r="I908" s="665"/>
      <c r="J908" s="665"/>
      <c r="K908" s="665"/>
      <c r="L908" s="665"/>
      <c r="M908" s="665"/>
      <c r="N908" s="665">
        <v>1</v>
      </c>
      <c r="O908" s="665">
        <v>118</v>
      </c>
      <c r="P908" s="678"/>
      <c r="Q908" s="666">
        <v>118</v>
      </c>
    </row>
    <row r="909" spans="1:17" ht="14.4" customHeight="1" x14ac:dyDescent="0.3">
      <c r="A909" s="661" t="s">
        <v>8075</v>
      </c>
      <c r="B909" s="662" t="s">
        <v>6736</v>
      </c>
      <c r="C909" s="662" t="s">
        <v>6767</v>
      </c>
      <c r="D909" s="662" t="s">
        <v>6814</v>
      </c>
      <c r="E909" s="662" t="s">
        <v>6815</v>
      </c>
      <c r="F909" s="665">
        <v>35</v>
      </c>
      <c r="G909" s="665">
        <v>8120</v>
      </c>
      <c r="H909" s="665">
        <v>1</v>
      </c>
      <c r="I909" s="665">
        <v>232</v>
      </c>
      <c r="J909" s="665"/>
      <c r="K909" s="665"/>
      <c r="L909" s="665"/>
      <c r="M909" s="665"/>
      <c r="N909" s="665"/>
      <c r="O909" s="665"/>
      <c r="P909" s="678"/>
      <c r="Q909" s="666"/>
    </row>
    <row r="910" spans="1:17" ht="14.4" customHeight="1" x14ac:dyDescent="0.3">
      <c r="A910" s="661" t="s">
        <v>8075</v>
      </c>
      <c r="B910" s="662" t="s">
        <v>661</v>
      </c>
      <c r="C910" s="662" t="s">
        <v>6767</v>
      </c>
      <c r="D910" s="662" t="s">
        <v>6814</v>
      </c>
      <c r="E910" s="662" t="s">
        <v>6815</v>
      </c>
      <c r="F910" s="665">
        <v>3</v>
      </c>
      <c r="G910" s="665">
        <v>696</v>
      </c>
      <c r="H910" s="665">
        <v>1</v>
      </c>
      <c r="I910" s="665">
        <v>232</v>
      </c>
      <c r="J910" s="665"/>
      <c r="K910" s="665"/>
      <c r="L910" s="665"/>
      <c r="M910" s="665"/>
      <c r="N910" s="665"/>
      <c r="O910" s="665"/>
      <c r="P910" s="678"/>
      <c r="Q910" s="666"/>
    </row>
    <row r="911" spans="1:17" ht="14.4" customHeight="1" x14ac:dyDescent="0.3">
      <c r="A911" s="661" t="s">
        <v>8076</v>
      </c>
      <c r="B911" s="662" t="s">
        <v>6736</v>
      </c>
      <c r="C911" s="662" t="s">
        <v>6767</v>
      </c>
      <c r="D911" s="662" t="s">
        <v>6774</v>
      </c>
      <c r="E911" s="662" t="s">
        <v>6775</v>
      </c>
      <c r="F911" s="665">
        <v>3</v>
      </c>
      <c r="G911" s="665">
        <v>102</v>
      </c>
      <c r="H911" s="665">
        <v>1</v>
      </c>
      <c r="I911" s="665">
        <v>34</v>
      </c>
      <c r="J911" s="665">
        <v>2</v>
      </c>
      <c r="K911" s="665">
        <v>70</v>
      </c>
      <c r="L911" s="665">
        <v>0.68627450980392157</v>
      </c>
      <c r="M911" s="665">
        <v>35</v>
      </c>
      <c r="N911" s="665">
        <v>1</v>
      </c>
      <c r="O911" s="665">
        <v>35</v>
      </c>
      <c r="P911" s="678">
        <v>0.34313725490196079</v>
      </c>
      <c r="Q911" s="666">
        <v>35</v>
      </c>
    </row>
    <row r="912" spans="1:17" ht="14.4" customHeight="1" x14ac:dyDescent="0.3">
      <c r="A912" s="661" t="s">
        <v>8076</v>
      </c>
      <c r="B912" s="662" t="s">
        <v>6736</v>
      </c>
      <c r="C912" s="662" t="s">
        <v>6767</v>
      </c>
      <c r="D912" s="662" t="s">
        <v>6802</v>
      </c>
      <c r="E912" s="662" t="s">
        <v>6803</v>
      </c>
      <c r="F912" s="665">
        <v>171</v>
      </c>
      <c r="G912" s="665">
        <v>39672</v>
      </c>
      <c r="H912" s="665">
        <v>1</v>
      </c>
      <c r="I912" s="665">
        <v>232</v>
      </c>
      <c r="J912" s="665">
        <v>700</v>
      </c>
      <c r="K912" s="665">
        <v>163324</v>
      </c>
      <c r="L912" s="665">
        <v>4.116858237547893</v>
      </c>
      <c r="M912" s="665">
        <v>233.32</v>
      </c>
      <c r="N912" s="665">
        <v>723</v>
      </c>
      <c r="O912" s="665">
        <v>169905</v>
      </c>
      <c r="P912" s="678">
        <v>4.2827434966727163</v>
      </c>
      <c r="Q912" s="666">
        <v>235</v>
      </c>
    </row>
    <row r="913" spans="1:17" ht="14.4" customHeight="1" x14ac:dyDescent="0.3">
      <c r="A913" s="661" t="s">
        <v>8076</v>
      </c>
      <c r="B913" s="662" t="s">
        <v>6736</v>
      </c>
      <c r="C913" s="662" t="s">
        <v>6767</v>
      </c>
      <c r="D913" s="662" t="s">
        <v>6804</v>
      </c>
      <c r="E913" s="662" t="s">
        <v>6805</v>
      </c>
      <c r="F913" s="665">
        <v>4</v>
      </c>
      <c r="G913" s="665">
        <v>464</v>
      </c>
      <c r="H913" s="665">
        <v>1</v>
      </c>
      <c r="I913" s="665">
        <v>116</v>
      </c>
      <c r="J913" s="665">
        <v>8</v>
      </c>
      <c r="K913" s="665">
        <v>938</v>
      </c>
      <c r="L913" s="665">
        <v>2.021551724137931</v>
      </c>
      <c r="M913" s="665">
        <v>117.25</v>
      </c>
      <c r="N913" s="665">
        <v>7</v>
      </c>
      <c r="O913" s="665">
        <v>826</v>
      </c>
      <c r="P913" s="678">
        <v>1.7801724137931034</v>
      </c>
      <c r="Q913" s="666">
        <v>118</v>
      </c>
    </row>
    <row r="914" spans="1:17" ht="14.4" customHeight="1" x14ac:dyDescent="0.3">
      <c r="A914" s="661" t="s">
        <v>8076</v>
      </c>
      <c r="B914" s="662" t="s">
        <v>6736</v>
      </c>
      <c r="C914" s="662" t="s">
        <v>6767</v>
      </c>
      <c r="D914" s="662" t="s">
        <v>6806</v>
      </c>
      <c r="E914" s="662" t="s">
        <v>6807</v>
      </c>
      <c r="F914" s="665"/>
      <c r="G914" s="665"/>
      <c r="H914" s="665"/>
      <c r="I914" s="665"/>
      <c r="J914" s="665">
        <v>3</v>
      </c>
      <c r="K914" s="665">
        <v>2064</v>
      </c>
      <c r="L914" s="665"/>
      <c r="M914" s="665">
        <v>688</v>
      </c>
      <c r="N914" s="665">
        <v>2</v>
      </c>
      <c r="O914" s="665">
        <v>1384</v>
      </c>
      <c r="P914" s="678"/>
      <c r="Q914" s="666">
        <v>692</v>
      </c>
    </row>
    <row r="915" spans="1:17" ht="14.4" customHeight="1" x14ac:dyDescent="0.3">
      <c r="A915" s="661" t="s">
        <v>8076</v>
      </c>
      <c r="B915" s="662" t="s">
        <v>6736</v>
      </c>
      <c r="C915" s="662" t="s">
        <v>6767</v>
      </c>
      <c r="D915" s="662" t="s">
        <v>6814</v>
      </c>
      <c r="E915" s="662" t="s">
        <v>6815</v>
      </c>
      <c r="F915" s="665">
        <v>407</v>
      </c>
      <c r="G915" s="665">
        <v>94424</v>
      </c>
      <c r="H915" s="665">
        <v>1</v>
      </c>
      <c r="I915" s="665">
        <v>232</v>
      </c>
      <c r="J915" s="665">
        <v>39</v>
      </c>
      <c r="K915" s="665">
        <v>9048</v>
      </c>
      <c r="L915" s="665">
        <v>9.5823095823095825E-2</v>
      </c>
      <c r="M915" s="665">
        <v>232</v>
      </c>
      <c r="N915" s="665"/>
      <c r="O915" s="665"/>
      <c r="P915" s="678"/>
      <c r="Q915" s="666"/>
    </row>
    <row r="916" spans="1:17" ht="14.4" customHeight="1" x14ac:dyDescent="0.3">
      <c r="A916" s="661" t="s">
        <v>8076</v>
      </c>
      <c r="B916" s="662" t="s">
        <v>6736</v>
      </c>
      <c r="C916" s="662" t="s">
        <v>6767</v>
      </c>
      <c r="D916" s="662" t="s">
        <v>6826</v>
      </c>
      <c r="E916" s="662" t="s">
        <v>6827</v>
      </c>
      <c r="F916" s="665"/>
      <c r="G916" s="665"/>
      <c r="H916" s="665"/>
      <c r="I916" s="665"/>
      <c r="J916" s="665">
        <v>1</v>
      </c>
      <c r="K916" s="665">
        <v>0</v>
      </c>
      <c r="L916" s="665"/>
      <c r="M916" s="665">
        <v>0</v>
      </c>
      <c r="N916" s="665">
        <v>8</v>
      </c>
      <c r="O916" s="665">
        <v>33.33</v>
      </c>
      <c r="P916" s="678"/>
      <c r="Q916" s="666">
        <v>4.1662499999999998</v>
      </c>
    </row>
    <row r="917" spans="1:17" ht="14.4" customHeight="1" x14ac:dyDescent="0.3">
      <c r="A917" s="661" t="s">
        <v>8076</v>
      </c>
      <c r="B917" s="662" t="s">
        <v>6736</v>
      </c>
      <c r="C917" s="662" t="s">
        <v>6767</v>
      </c>
      <c r="D917" s="662" t="s">
        <v>6858</v>
      </c>
      <c r="E917" s="662" t="s">
        <v>6859</v>
      </c>
      <c r="F917" s="665"/>
      <c r="G917" s="665"/>
      <c r="H917" s="665"/>
      <c r="I917" s="665"/>
      <c r="J917" s="665">
        <v>2</v>
      </c>
      <c r="K917" s="665">
        <v>692</v>
      </c>
      <c r="L917" s="665"/>
      <c r="M917" s="665">
        <v>346</v>
      </c>
      <c r="N917" s="665"/>
      <c r="O917" s="665"/>
      <c r="P917" s="678"/>
      <c r="Q917" s="666"/>
    </row>
    <row r="918" spans="1:17" ht="14.4" customHeight="1" x14ac:dyDescent="0.3">
      <c r="A918" s="661" t="s">
        <v>8076</v>
      </c>
      <c r="B918" s="662" t="s">
        <v>6736</v>
      </c>
      <c r="C918" s="662" t="s">
        <v>6767</v>
      </c>
      <c r="D918" s="662" t="s">
        <v>6878</v>
      </c>
      <c r="E918" s="662" t="s">
        <v>6879</v>
      </c>
      <c r="F918" s="665"/>
      <c r="G918" s="665"/>
      <c r="H918" s="665"/>
      <c r="I918" s="665"/>
      <c r="J918" s="665">
        <v>1</v>
      </c>
      <c r="K918" s="665">
        <v>116</v>
      </c>
      <c r="L918" s="665"/>
      <c r="M918" s="665">
        <v>116</v>
      </c>
      <c r="N918" s="665"/>
      <c r="O918" s="665"/>
      <c r="P918" s="678"/>
      <c r="Q918" s="666"/>
    </row>
    <row r="919" spans="1:17" ht="14.4" customHeight="1" x14ac:dyDescent="0.3">
      <c r="A919" s="661" t="s">
        <v>8076</v>
      </c>
      <c r="B919" s="662" t="s">
        <v>661</v>
      </c>
      <c r="C919" s="662" t="s">
        <v>6767</v>
      </c>
      <c r="D919" s="662" t="s">
        <v>6814</v>
      </c>
      <c r="E919" s="662" t="s">
        <v>6815</v>
      </c>
      <c r="F919" s="665">
        <v>110</v>
      </c>
      <c r="G919" s="665">
        <v>25520</v>
      </c>
      <c r="H919" s="665">
        <v>1</v>
      </c>
      <c r="I919" s="665">
        <v>232</v>
      </c>
      <c r="J919" s="665">
        <v>46</v>
      </c>
      <c r="K919" s="665">
        <v>10726</v>
      </c>
      <c r="L919" s="665">
        <v>0.42029780564263325</v>
      </c>
      <c r="M919" s="665">
        <v>233.17391304347825</v>
      </c>
      <c r="N919" s="665">
        <v>45</v>
      </c>
      <c r="O919" s="665">
        <v>10575</v>
      </c>
      <c r="P919" s="678">
        <v>0.41438087774294668</v>
      </c>
      <c r="Q919" s="666">
        <v>235</v>
      </c>
    </row>
    <row r="920" spans="1:17" ht="14.4" customHeight="1" x14ac:dyDescent="0.3">
      <c r="A920" s="661" t="s">
        <v>8076</v>
      </c>
      <c r="B920" s="662" t="s">
        <v>661</v>
      </c>
      <c r="C920" s="662" t="s">
        <v>6767</v>
      </c>
      <c r="D920" s="662" t="s">
        <v>6902</v>
      </c>
      <c r="E920" s="662" t="s">
        <v>6903</v>
      </c>
      <c r="F920" s="665">
        <v>19</v>
      </c>
      <c r="G920" s="665">
        <v>212</v>
      </c>
      <c r="H920" s="665">
        <v>1</v>
      </c>
      <c r="I920" s="665">
        <v>11.157894736842104</v>
      </c>
      <c r="J920" s="665"/>
      <c r="K920" s="665"/>
      <c r="L920" s="665"/>
      <c r="M920" s="665"/>
      <c r="N920" s="665"/>
      <c r="O920" s="665"/>
      <c r="P920" s="678"/>
      <c r="Q920" s="666"/>
    </row>
    <row r="921" spans="1:17" ht="14.4" customHeight="1" x14ac:dyDescent="0.3">
      <c r="A921" s="661" t="s">
        <v>8076</v>
      </c>
      <c r="B921" s="662" t="s">
        <v>6947</v>
      </c>
      <c r="C921" s="662" t="s">
        <v>6758</v>
      </c>
      <c r="D921" s="662" t="s">
        <v>7141</v>
      </c>
      <c r="E921" s="662" t="s">
        <v>7142</v>
      </c>
      <c r="F921" s="665">
        <v>1</v>
      </c>
      <c r="G921" s="665">
        <v>8730.2999999999993</v>
      </c>
      <c r="H921" s="665">
        <v>1</v>
      </c>
      <c r="I921" s="665">
        <v>8730.2999999999993</v>
      </c>
      <c r="J921" s="665"/>
      <c r="K921" s="665"/>
      <c r="L921" s="665"/>
      <c r="M921" s="665"/>
      <c r="N921" s="665"/>
      <c r="O921" s="665"/>
      <c r="P921" s="678"/>
      <c r="Q921" s="666"/>
    </row>
    <row r="922" spans="1:17" ht="14.4" customHeight="1" x14ac:dyDescent="0.3">
      <c r="A922" s="661" t="s">
        <v>8076</v>
      </c>
      <c r="B922" s="662" t="s">
        <v>6947</v>
      </c>
      <c r="C922" s="662" t="s">
        <v>6767</v>
      </c>
      <c r="D922" s="662" t="s">
        <v>7430</v>
      </c>
      <c r="E922" s="662" t="s">
        <v>7431</v>
      </c>
      <c r="F922" s="665">
        <v>0</v>
      </c>
      <c r="G922" s="665">
        <v>0</v>
      </c>
      <c r="H922" s="665"/>
      <c r="I922" s="665"/>
      <c r="J922" s="665"/>
      <c r="K922" s="665"/>
      <c r="L922" s="665"/>
      <c r="M922" s="665"/>
      <c r="N922" s="665"/>
      <c r="O922" s="665"/>
      <c r="P922" s="678"/>
      <c r="Q922" s="666"/>
    </row>
    <row r="923" spans="1:17" ht="14.4" customHeight="1" x14ac:dyDescent="0.3">
      <c r="A923" s="661" t="s">
        <v>8076</v>
      </c>
      <c r="B923" s="662" t="s">
        <v>6947</v>
      </c>
      <c r="C923" s="662" t="s">
        <v>6767</v>
      </c>
      <c r="D923" s="662" t="s">
        <v>7454</v>
      </c>
      <c r="E923" s="662" t="s">
        <v>7455</v>
      </c>
      <c r="F923" s="665">
        <v>1</v>
      </c>
      <c r="G923" s="665">
        <v>0</v>
      </c>
      <c r="H923" s="665"/>
      <c r="I923" s="665">
        <v>0</v>
      </c>
      <c r="J923" s="665"/>
      <c r="K923" s="665"/>
      <c r="L923" s="665"/>
      <c r="M923" s="665"/>
      <c r="N923" s="665"/>
      <c r="O923" s="665"/>
      <c r="P923" s="678"/>
      <c r="Q923" s="666"/>
    </row>
    <row r="924" spans="1:17" ht="14.4" customHeight="1" x14ac:dyDescent="0.3">
      <c r="A924" s="661" t="s">
        <v>8076</v>
      </c>
      <c r="B924" s="662" t="s">
        <v>6947</v>
      </c>
      <c r="C924" s="662" t="s">
        <v>6767</v>
      </c>
      <c r="D924" s="662" t="s">
        <v>7512</v>
      </c>
      <c r="E924" s="662" t="s">
        <v>7513</v>
      </c>
      <c r="F924" s="665">
        <v>2</v>
      </c>
      <c r="G924" s="665">
        <v>2038</v>
      </c>
      <c r="H924" s="665">
        <v>1</v>
      </c>
      <c r="I924" s="665">
        <v>1019</v>
      </c>
      <c r="J924" s="665"/>
      <c r="K924" s="665"/>
      <c r="L924" s="665"/>
      <c r="M924" s="665"/>
      <c r="N924" s="665"/>
      <c r="O924" s="665"/>
      <c r="P924" s="678"/>
      <c r="Q924" s="666"/>
    </row>
    <row r="925" spans="1:17" ht="14.4" customHeight="1" x14ac:dyDescent="0.3">
      <c r="A925" s="661" t="s">
        <v>8076</v>
      </c>
      <c r="B925" s="662" t="s">
        <v>6947</v>
      </c>
      <c r="C925" s="662" t="s">
        <v>6767</v>
      </c>
      <c r="D925" s="662" t="s">
        <v>8077</v>
      </c>
      <c r="E925" s="662" t="s">
        <v>8078</v>
      </c>
      <c r="F925" s="665">
        <v>2</v>
      </c>
      <c r="G925" s="665">
        <v>2430</v>
      </c>
      <c r="H925" s="665">
        <v>1</v>
      </c>
      <c r="I925" s="665">
        <v>1215</v>
      </c>
      <c r="J925" s="665">
        <v>1</v>
      </c>
      <c r="K925" s="665">
        <v>1229</v>
      </c>
      <c r="L925" s="665">
        <v>0.50576131687242798</v>
      </c>
      <c r="M925" s="665">
        <v>1229</v>
      </c>
      <c r="N925" s="665"/>
      <c r="O925" s="665"/>
      <c r="P925" s="678"/>
      <c r="Q925" s="666"/>
    </row>
    <row r="926" spans="1:17" ht="14.4" customHeight="1" x14ac:dyDescent="0.3">
      <c r="A926" s="661" t="s">
        <v>8079</v>
      </c>
      <c r="B926" s="662" t="s">
        <v>6736</v>
      </c>
      <c r="C926" s="662" t="s">
        <v>6767</v>
      </c>
      <c r="D926" s="662" t="s">
        <v>6802</v>
      </c>
      <c r="E926" s="662" t="s">
        <v>6803</v>
      </c>
      <c r="F926" s="665">
        <v>4</v>
      </c>
      <c r="G926" s="665">
        <v>928</v>
      </c>
      <c r="H926" s="665">
        <v>1</v>
      </c>
      <c r="I926" s="665">
        <v>232</v>
      </c>
      <c r="J926" s="665">
        <v>3</v>
      </c>
      <c r="K926" s="665">
        <v>696</v>
      </c>
      <c r="L926" s="665">
        <v>0.75</v>
      </c>
      <c r="M926" s="665">
        <v>232</v>
      </c>
      <c r="N926" s="665">
        <v>4</v>
      </c>
      <c r="O926" s="665">
        <v>940</v>
      </c>
      <c r="P926" s="678">
        <v>1.0129310344827587</v>
      </c>
      <c r="Q926" s="666">
        <v>235</v>
      </c>
    </row>
    <row r="927" spans="1:17" ht="14.4" customHeight="1" x14ac:dyDescent="0.3">
      <c r="A927" s="661" t="s">
        <v>8079</v>
      </c>
      <c r="B927" s="662" t="s">
        <v>6736</v>
      </c>
      <c r="C927" s="662" t="s">
        <v>6767</v>
      </c>
      <c r="D927" s="662" t="s">
        <v>6826</v>
      </c>
      <c r="E927" s="662" t="s">
        <v>6827</v>
      </c>
      <c r="F927" s="665"/>
      <c r="G927" s="665"/>
      <c r="H927" s="665"/>
      <c r="I927" s="665"/>
      <c r="J927" s="665"/>
      <c r="K927" s="665"/>
      <c r="L927" s="665"/>
      <c r="M927" s="665"/>
      <c r="N927" s="665">
        <v>2</v>
      </c>
      <c r="O927" s="665">
        <v>33.33</v>
      </c>
      <c r="P927" s="678"/>
      <c r="Q927" s="666">
        <v>16.664999999999999</v>
      </c>
    </row>
    <row r="928" spans="1:17" ht="14.4" customHeight="1" x14ac:dyDescent="0.3">
      <c r="A928" s="661" t="s">
        <v>8079</v>
      </c>
      <c r="B928" s="662" t="s">
        <v>6736</v>
      </c>
      <c r="C928" s="662" t="s">
        <v>6767</v>
      </c>
      <c r="D928" s="662" t="s">
        <v>6941</v>
      </c>
      <c r="E928" s="662" t="s">
        <v>6942</v>
      </c>
      <c r="F928" s="665"/>
      <c r="G928" s="665"/>
      <c r="H928" s="665"/>
      <c r="I928" s="665"/>
      <c r="J928" s="665">
        <v>1</v>
      </c>
      <c r="K928" s="665">
        <v>56</v>
      </c>
      <c r="L928" s="665"/>
      <c r="M928" s="665">
        <v>56</v>
      </c>
      <c r="N928" s="665"/>
      <c r="O928" s="665"/>
      <c r="P928" s="678"/>
      <c r="Q928" s="666"/>
    </row>
    <row r="929" spans="1:17" ht="14.4" customHeight="1" x14ac:dyDescent="0.3">
      <c r="A929" s="661" t="s">
        <v>8080</v>
      </c>
      <c r="B929" s="662" t="s">
        <v>6736</v>
      </c>
      <c r="C929" s="662" t="s">
        <v>6767</v>
      </c>
      <c r="D929" s="662" t="s">
        <v>6774</v>
      </c>
      <c r="E929" s="662" t="s">
        <v>6775</v>
      </c>
      <c r="F929" s="665">
        <v>3</v>
      </c>
      <c r="G929" s="665">
        <v>102</v>
      </c>
      <c r="H929" s="665">
        <v>1</v>
      </c>
      <c r="I929" s="665">
        <v>34</v>
      </c>
      <c r="J929" s="665">
        <v>2</v>
      </c>
      <c r="K929" s="665">
        <v>69</v>
      </c>
      <c r="L929" s="665">
        <v>0.67647058823529416</v>
      </c>
      <c r="M929" s="665">
        <v>34.5</v>
      </c>
      <c r="N929" s="665">
        <v>2</v>
      </c>
      <c r="O929" s="665">
        <v>70</v>
      </c>
      <c r="P929" s="678">
        <v>0.68627450980392157</v>
      </c>
      <c r="Q929" s="666">
        <v>35</v>
      </c>
    </row>
    <row r="930" spans="1:17" ht="14.4" customHeight="1" x14ac:dyDescent="0.3">
      <c r="A930" s="661" t="s">
        <v>8080</v>
      </c>
      <c r="B930" s="662" t="s">
        <v>6736</v>
      </c>
      <c r="C930" s="662" t="s">
        <v>6767</v>
      </c>
      <c r="D930" s="662" t="s">
        <v>6782</v>
      </c>
      <c r="E930" s="662" t="s">
        <v>6783</v>
      </c>
      <c r="F930" s="665"/>
      <c r="G930" s="665"/>
      <c r="H930" s="665"/>
      <c r="I930" s="665"/>
      <c r="J930" s="665"/>
      <c r="K930" s="665"/>
      <c r="L930" s="665"/>
      <c r="M930" s="665"/>
      <c r="N930" s="665">
        <v>1</v>
      </c>
      <c r="O930" s="665">
        <v>84</v>
      </c>
      <c r="P930" s="678"/>
      <c r="Q930" s="666">
        <v>84</v>
      </c>
    </row>
    <row r="931" spans="1:17" ht="14.4" customHeight="1" x14ac:dyDescent="0.3">
      <c r="A931" s="661" t="s">
        <v>8080</v>
      </c>
      <c r="B931" s="662" t="s">
        <v>6736</v>
      </c>
      <c r="C931" s="662" t="s">
        <v>6767</v>
      </c>
      <c r="D931" s="662" t="s">
        <v>6784</v>
      </c>
      <c r="E931" s="662" t="s">
        <v>6785</v>
      </c>
      <c r="F931" s="665"/>
      <c r="G931" s="665"/>
      <c r="H931" s="665"/>
      <c r="I931" s="665"/>
      <c r="J931" s="665"/>
      <c r="K931" s="665"/>
      <c r="L931" s="665"/>
      <c r="M931" s="665"/>
      <c r="N931" s="665">
        <v>1</v>
      </c>
      <c r="O931" s="665">
        <v>617</v>
      </c>
      <c r="P931" s="678"/>
      <c r="Q931" s="666">
        <v>617</v>
      </c>
    </row>
    <row r="932" spans="1:17" ht="14.4" customHeight="1" x14ac:dyDescent="0.3">
      <c r="A932" s="661" t="s">
        <v>8080</v>
      </c>
      <c r="B932" s="662" t="s">
        <v>6736</v>
      </c>
      <c r="C932" s="662" t="s">
        <v>6767</v>
      </c>
      <c r="D932" s="662" t="s">
        <v>6786</v>
      </c>
      <c r="E932" s="662" t="s">
        <v>6787</v>
      </c>
      <c r="F932" s="665"/>
      <c r="G932" s="665"/>
      <c r="H932" s="665"/>
      <c r="I932" s="665"/>
      <c r="J932" s="665"/>
      <c r="K932" s="665"/>
      <c r="L932" s="665"/>
      <c r="M932" s="665"/>
      <c r="N932" s="665">
        <v>1</v>
      </c>
      <c r="O932" s="665">
        <v>388</v>
      </c>
      <c r="P932" s="678"/>
      <c r="Q932" s="666">
        <v>388</v>
      </c>
    </row>
    <row r="933" spans="1:17" ht="14.4" customHeight="1" x14ac:dyDescent="0.3">
      <c r="A933" s="661" t="s">
        <v>8080</v>
      </c>
      <c r="B933" s="662" t="s">
        <v>6736</v>
      </c>
      <c r="C933" s="662" t="s">
        <v>6767</v>
      </c>
      <c r="D933" s="662" t="s">
        <v>6788</v>
      </c>
      <c r="E933" s="662" t="s">
        <v>6789</v>
      </c>
      <c r="F933" s="665"/>
      <c r="G933" s="665"/>
      <c r="H933" s="665"/>
      <c r="I933" s="665"/>
      <c r="J933" s="665">
        <v>2</v>
      </c>
      <c r="K933" s="665">
        <v>78</v>
      </c>
      <c r="L933" s="665"/>
      <c r="M933" s="665">
        <v>39</v>
      </c>
      <c r="N933" s="665">
        <v>2</v>
      </c>
      <c r="O933" s="665">
        <v>78</v>
      </c>
      <c r="P933" s="678"/>
      <c r="Q933" s="666">
        <v>39</v>
      </c>
    </row>
    <row r="934" spans="1:17" ht="14.4" customHeight="1" x14ac:dyDescent="0.3">
      <c r="A934" s="661" t="s">
        <v>8080</v>
      </c>
      <c r="B934" s="662" t="s">
        <v>6736</v>
      </c>
      <c r="C934" s="662" t="s">
        <v>6767</v>
      </c>
      <c r="D934" s="662" t="s">
        <v>6802</v>
      </c>
      <c r="E934" s="662" t="s">
        <v>6803</v>
      </c>
      <c r="F934" s="665">
        <v>9</v>
      </c>
      <c r="G934" s="665">
        <v>2088</v>
      </c>
      <c r="H934" s="665">
        <v>1</v>
      </c>
      <c r="I934" s="665">
        <v>232</v>
      </c>
      <c r="J934" s="665">
        <v>19</v>
      </c>
      <c r="K934" s="665">
        <v>4436</v>
      </c>
      <c r="L934" s="665">
        <v>2.1245210727969348</v>
      </c>
      <c r="M934" s="665">
        <v>233.47368421052633</v>
      </c>
      <c r="N934" s="665">
        <v>9</v>
      </c>
      <c r="O934" s="665">
        <v>2115</v>
      </c>
      <c r="P934" s="678">
        <v>1.0129310344827587</v>
      </c>
      <c r="Q934" s="666">
        <v>235</v>
      </c>
    </row>
    <row r="935" spans="1:17" ht="14.4" customHeight="1" x14ac:dyDescent="0.3">
      <c r="A935" s="661" t="s">
        <v>8080</v>
      </c>
      <c r="B935" s="662" t="s">
        <v>6736</v>
      </c>
      <c r="C935" s="662" t="s">
        <v>6767</v>
      </c>
      <c r="D935" s="662" t="s">
        <v>6804</v>
      </c>
      <c r="E935" s="662" t="s">
        <v>6805</v>
      </c>
      <c r="F935" s="665">
        <v>2</v>
      </c>
      <c r="G935" s="665">
        <v>232</v>
      </c>
      <c r="H935" s="665">
        <v>1</v>
      </c>
      <c r="I935" s="665">
        <v>116</v>
      </c>
      <c r="J935" s="665">
        <v>4</v>
      </c>
      <c r="K935" s="665">
        <v>466</v>
      </c>
      <c r="L935" s="665">
        <v>2.0086206896551726</v>
      </c>
      <c r="M935" s="665">
        <v>116.5</v>
      </c>
      <c r="N935" s="665">
        <v>4</v>
      </c>
      <c r="O935" s="665">
        <v>472</v>
      </c>
      <c r="P935" s="678">
        <v>2.0344827586206895</v>
      </c>
      <c r="Q935" s="666">
        <v>118</v>
      </c>
    </row>
    <row r="936" spans="1:17" ht="14.4" customHeight="1" x14ac:dyDescent="0.3">
      <c r="A936" s="661" t="s">
        <v>8080</v>
      </c>
      <c r="B936" s="662" t="s">
        <v>6736</v>
      </c>
      <c r="C936" s="662" t="s">
        <v>6767</v>
      </c>
      <c r="D936" s="662" t="s">
        <v>6826</v>
      </c>
      <c r="E936" s="662" t="s">
        <v>6827</v>
      </c>
      <c r="F936" s="665">
        <v>1</v>
      </c>
      <c r="G936" s="665">
        <v>0</v>
      </c>
      <c r="H936" s="665"/>
      <c r="I936" s="665">
        <v>0</v>
      </c>
      <c r="J936" s="665"/>
      <c r="K936" s="665"/>
      <c r="L936" s="665"/>
      <c r="M936" s="665"/>
      <c r="N936" s="665">
        <v>2</v>
      </c>
      <c r="O936" s="665">
        <v>33.33</v>
      </c>
      <c r="P936" s="678"/>
      <c r="Q936" s="666">
        <v>16.664999999999999</v>
      </c>
    </row>
    <row r="937" spans="1:17" ht="14.4" customHeight="1" x14ac:dyDescent="0.3">
      <c r="A937" s="661" t="s">
        <v>8080</v>
      </c>
      <c r="B937" s="662" t="s">
        <v>6736</v>
      </c>
      <c r="C937" s="662" t="s">
        <v>6767</v>
      </c>
      <c r="D937" s="662" t="s">
        <v>6828</v>
      </c>
      <c r="E937" s="662" t="s">
        <v>6829</v>
      </c>
      <c r="F937" s="665"/>
      <c r="G937" s="665"/>
      <c r="H937" s="665"/>
      <c r="I937" s="665"/>
      <c r="J937" s="665">
        <v>1</v>
      </c>
      <c r="K937" s="665">
        <v>953</v>
      </c>
      <c r="L937" s="665"/>
      <c r="M937" s="665">
        <v>953</v>
      </c>
      <c r="N937" s="665"/>
      <c r="O937" s="665"/>
      <c r="P937" s="678"/>
      <c r="Q937" s="666"/>
    </row>
    <row r="938" spans="1:17" ht="14.4" customHeight="1" x14ac:dyDescent="0.3">
      <c r="A938" s="661" t="s">
        <v>8080</v>
      </c>
      <c r="B938" s="662" t="s">
        <v>6736</v>
      </c>
      <c r="C938" s="662" t="s">
        <v>6767</v>
      </c>
      <c r="D938" s="662" t="s">
        <v>6830</v>
      </c>
      <c r="E938" s="662" t="s">
        <v>6831</v>
      </c>
      <c r="F938" s="665"/>
      <c r="G938" s="665"/>
      <c r="H938" s="665"/>
      <c r="I938" s="665"/>
      <c r="J938" s="665">
        <v>2</v>
      </c>
      <c r="K938" s="665">
        <v>333</v>
      </c>
      <c r="L938" s="665"/>
      <c r="M938" s="665">
        <v>166.5</v>
      </c>
      <c r="N938" s="665"/>
      <c r="O938" s="665"/>
      <c r="P938" s="678"/>
      <c r="Q938" s="666"/>
    </row>
    <row r="939" spans="1:17" ht="14.4" customHeight="1" x14ac:dyDescent="0.3">
      <c r="A939" s="661" t="s">
        <v>8080</v>
      </c>
      <c r="B939" s="662" t="s">
        <v>6736</v>
      </c>
      <c r="C939" s="662" t="s">
        <v>6767</v>
      </c>
      <c r="D939" s="662" t="s">
        <v>6862</v>
      </c>
      <c r="E939" s="662" t="s">
        <v>6863</v>
      </c>
      <c r="F939" s="665"/>
      <c r="G939" s="665"/>
      <c r="H939" s="665"/>
      <c r="I939" s="665"/>
      <c r="J939" s="665">
        <v>1</v>
      </c>
      <c r="K939" s="665">
        <v>114</v>
      </c>
      <c r="L939" s="665"/>
      <c r="M939" s="665">
        <v>114</v>
      </c>
      <c r="N939" s="665">
        <v>1</v>
      </c>
      <c r="O939" s="665">
        <v>114</v>
      </c>
      <c r="P939" s="678"/>
      <c r="Q939" s="666">
        <v>114</v>
      </c>
    </row>
    <row r="940" spans="1:17" ht="14.4" customHeight="1" x14ac:dyDescent="0.3">
      <c r="A940" s="661" t="s">
        <v>8081</v>
      </c>
      <c r="B940" s="662" t="s">
        <v>6736</v>
      </c>
      <c r="C940" s="662" t="s">
        <v>6767</v>
      </c>
      <c r="D940" s="662" t="s">
        <v>6774</v>
      </c>
      <c r="E940" s="662" t="s">
        <v>6775</v>
      </c>
      <c r="F940" s="665"/>
      <c r="G940" s="665"/>
      <c r="H940" s="665"/>
      <c r="I940" s="665"/>
      <c r="J940" s="665">
        <v>3</v>
      </c>
      <c r="K940" s="665">
        <v>103</v>
      </c>
      <c r="L940" s="665"/>
      <c r="M940" s="665">
        <v>34.333333333333336</v>
      </c>
      <c r="N940" s="665"/>
      <c r="O940" s="665"/>
      <c r="P940" s="678"/>
      <c r="Q940" s="666"/>
    </row>
    <row r="941" spans="1:17" ht="14.4" customHeight="1" x14ac:dyDescent="0.3">
      <c r="A941" s="661" t="s">
        <v>8081</v>
      </c>
      <c r="B941" s="662" t="s">
        <v>6736</v>
      </c>
      <c r="C941" s="662" t="s">
        <v>6767</v>
      </c>
      <c r="D941" s="662" t="s">
        <v>6784</v>
      </c>
      <c r="E941" s="662" t="s">
        <v>6785</v>
      </c>
      <c r="F941" s="665"/>
      <c r="G941" s="665"/>
      <c r="H941" s="665"/>
      <c r="I941" s="665"/>
      <c r="J941" s="665"/>
      <c r="K941" s="665"/>
      <c r="L941" s="665"/>
      <c r="M941" s="665"/>
      <c r="N941" s="665">
        <v>1</v>
      </c>
      <c r="O941" s="665">
        <v>617</v>
      </c>
      <c r="P941" s="678"/>
      <c r="Q941" s="666">
        <v>617</v>
      </c>
    </row>
    <row r="942" spans="1:17" ht="14.4" customHeight="1" x14ac:dyDescent="0.3">
      <c r="A942" s="661" t="s">
        <v>8081</v>
      </c>
      <c r="B942" s="662" t="s">
        <v>6736</v>
      </c>
      <c r="C942" s="662" t="s">
        <v>6767</v>
      </c>
      <c r="D942" s="662" t="s">
        <v>6786</v>
      </c>
      <c r="E942" s="662" t="s">
        <v>6787</v>
      </c>
      <c r="F942" s="665"/>
      <c r="G942" s="665"/>
      <c r="H942" s="665"/>
      <c r="I942" s="665"/>
      <c r="J942" s="665"/>
      <c r="K942" s="665"/>
      <c r="L942" s="665"/>
      <c r="M942" s="665"/>
      <c r="N942" s="665">
        <v>1</v>
      </c>
      <c r="O942" s="665">
        <v>388</v>
      </c>
      <c r="P942" s="678"/>
      <c r="Q942" s="666">
        <v>388</v>
      </c>
    </row>
    <row r="943" spans="1:17" ht="14.4" customHeight="1" x14ac:dyDescent="0.3">
      <c r="A943" s="661" t="s">
        <v>8081</v>
      </c>
      <c r="B943" s="662" t="s">
        <v>6736</v>
      </c>
      <c r="C943" s="662" t="s">
        <v>6767</v>
      </c>
      <c r="D943" s="662" t="s">
        <v>6788</v>
      </c>
      <c r="E943" s="662" t="s">
        <v>6789</v>
      </c>
      <c r="F943" s="665"/>
      <c r="G943" s="665"/>
      <c r="H943" s="665"/>
      <c r="I943" s="665"/>
      <c r="J943" s="665"/>
      <c r="K943" s="665"/>
      <c r="L943" s="665"/>
      <c r="M943" s="665"/>
      <c r="N943" s="665">
        <v>2</v>
      </c>
      <c r="O943" s="665">
        <v>78</v>
      </c>
      <c r="P943" s="678"/>
      <c r="Q943" s="666">
        <v>39</v>
      </c>
    </row>
    <row r="944" spans="1:17" ht="14.4" customHeight="1" x14ac:dyDescent="0.3">
      <c r="A944" s="661" t="s">
        <v>8081</v>
      </c>
      <c r="B944" s="662" t="s">
        <v>6736</v>
      </c>
      <c r="C944" s="662" t="s">
        <v>6767</v>
      </c>
      <c r="D944" s="662" t="s">
        <v>6798</v>
      </c>
      <c r="E944" s="662" t="s">
        <v>6799</v>
      </c>
      <c r="F944" s="665"/>
      <c r="G944" s="665"/>
      <c r="H944" s="665"/>
      <c r="I944" s="665"/>
      <c r="J944" s="665"/>
      <c r="K944" s="665"/>
      <c r="L944" s="665"/>
      <c r="M944" s="665"/>
      <c r="N944" s="665">
        <v>1</v>
      </c>
      <c r="O944" s="665">
        <v>695</v>
      </c>
      <c r="P944" s="678"/>
      <c r="Q944" s="666">
        <v>695</v>
      </c>
    </row>
    <row r="945" spans="1:17" ht="14.4" customHeight="1" x14ac:dyDescent="0.3">
      <c r="A945" s="661" t="s">
        <v>8081</v>
      </c>
      <c r="B945" s="662" t="s">
        <v>6736</v>
      </c>
      <c r="C945" s="662" t="s">
        <v>6767</v>
      </c>
      <c r="D945" s="662" t="s">
        <v>6802</v>
      </c>
      <c r="E945" s="662" t="s">
        <v>6803</v>
      </c>
      <c r="F945" s="665">
        <v>1</v>
      </c>
      <c r="G945" s="665">
        <v>232</v>
      </c>
      <c r="H945" s="665">
        <v>1</v>
      </c>
      <c r="I945" s="665">
        <v>232</v>
      </c>
      <c r="J945" s="665">
        <v>2</v>
      </c>
      <c r="K945" s="665">
        <v>468</v>
      </c>
      <c r="L945" s="665">
        <v>2.0172413793103448</v>
      </c>
      <c r="M945" s="665">
        <v>234</v>
      </c>
      <c r="N945" s="665">
        <v>5</v>
      </c>
      <c r="O945" s="665">
        <v>1175</v>
      </c>
      <c r="P945" s="678">
        <v>5.0646551724137927</v>
      </c>
      <c r="Q945" s="666">
        <v>235</v>
      </c>
    </row>
    <row r="946" spans="1:17" ht="14.4" customHeight="1" x14ac:dyDescent="0.3">
      <c r="A946" s="661" t="s">
        <v>8081</v>
      </c>
      <c r="B946" s="662" t="s">
        <v>6736</v>
      </c>
      <c r="C946" s="662" t="s">
        <v>6767</v>
      </c>
      <c r="D946" s="662" t="s">
        <v>6804</v>
      </c>
      <c r="E946" s="662" t="s">
        <v>6805</v>
      </c>
      <c r="F946" s="665"/>
      <c r="G946" s="665"/>
      <c r="H946" s="665"/>
      <c r="I946" s="665"/>
      <c r="J946" s="665">
        <v>2</v>
      </c>
      <c r="K946" s="665">
        <v>234</v>
      </c>
      <c r="L946" s="665"/>
      <c r="M946" s="665">
        <v>117</v>
      </c>
      <c r="N946" s="665">
        <v>3</v>
      </c>
      <c r="O946" s="665">
        <v>354</v>
      </c>
      <c r="P946" s="678"/>
      <c r="Q946" s="666">
        <v>118</v>
      </c>
    </row>
    <row r="947" spans="1:17" ht="14.4" customHeight="1" x14ac:dyDescent="0.3">
      <c r="A947" s="661" t="s">
        <v>8081</v>
      </c>
      <c r="B947" s="662" t="s">
        <v>6736</v>
      </c>
      <c r="C947" s="662" t="s">
        <v>6767</v>
      </c>
      <c r="D947" s="662" t="s">
        <v>6826</v>
      </c>
      <c r="E947" s="662" t="s">
        <v>6827</v>
      </c>
      <c r="F947" s="665"/>
      <c r="G947" s="665"/>
      <c r="H947" s="665"/>
      <c r="I947" s="665"/>
      <c r="J947" s="665"/>
      <c r="K947" s="665"/>
      <c r="L947" s="665"/>
      <c r="M947" s="665"/>
      <c r="N947" s="665">
        <v>2</v>
      </c>
      <c r="O947" s="665">
        <v>33.33</v>
      </c>
      <c r="P947" s="678"/>
      <c r="Q947" s="666">
        <v>16.664999999999999</v>
      </c>
    </row>
    <row r="948" spans="1:17" ht="14.4" customHeight="1" x14ac:dyDescent="0.3">
      <c r="A948" s="661" t="s">
        <v>8081</v>
      </c>
      <c r="B948" s="662" t="s">
        <v>6736</v>
      </c>
      <c r="C948" s="662" t="s">
        <v>6767</v>
      </c>
      <c r="D948" s="662" t="s">
        <v>6834</v>
      </c>
      <c r="E948" s="662" t="s">
        <v>6835</v>
      </c>
      <c r="F948" s="665"/>
      <c r="G948" s="665"/>
      <c r="H948" s="665"/>
      <c r="I948" s="665"/>
      <c r="J948" s="665">
        <v>1</v>
      </c>
      <c r="K948" s="665">
        <v>82</v>
      </c>
      <c r="L948" s="665"/>
      <c r="M948" s="665">
        <v>82</v>
      </c>
      <c r="N948" s="665">
        <v>1</v>
      </c>
      <c r="O948" s="665">
        <v>82</v>
      </c>
      <c r="P948" s="678"/>
      <c r="Q948" s="666">
        <v>82</v>
      </c>
    </row>
    <row r="949" spans="1:17" ht="14.4" customHeight="1" x14ac:dyDescent="0.3">
      <c r="A949" s="661" t="s">
        <v>8082</v>
      </c>
      <c r="B949" s="662" t="s">
        <v>6736</v>
      </c>
      <c r="C949" s="662" t="s">
        <v>6767</v>
      </c>
      <c r="D949" s="662" t="s">
        <v>6774</v>
      </c>
      <c r="E949" s="662" t="s">
        <v>6775</v>
      </c>
      <c r="F949" s="665">
        <v>1</v>
      </c>
      <c r="G949" s="665">
        <v>34</v>
      </c>
      <c r="H949" s="665">
        <v>1</v>
      </c>
      <c r="I949" s="665">
        <v>34</v>
      </c>
      <c r="J949" s="665"/>
      <c r="K949" s="665"/>
      <c r="L949" s="665"/>
      <c r="M949" s="665"/>
      <c r="N949" s="665"/>
      <c r="O949" s="665"/>
      <c r="P949" s="678"/>
      <c r="Q949" s="666"/>
    </row>
    <row r="950" spans="1:17" ht="14.4" customHeight="1" x14ac:dyDescent="0.3">
      <c r="A950" s="661" t="s">
        <v>8083</v>
      </c>
      <c r="B950" s="662" t="s">
        <v>6736</v>
      </c>
      <c r="C950" s="662" t="s">
        <v>6767</v>
      </c>
      <c r="D950" s="662" t="s">
        <v>6774</v>
      </c>
      <c r="E950" s="662" t="s">
        <v>6775</v>
      </c>
      <c r="F950" s="665">
        <v>14</v>
      </c>
      <c r="G950" s="665">
        <v>476</v>
      </c>
      <c r="H950" s="665">
        <v>1</v>
      </c>
      <c r="I950" s="665">
        <v>34</v>
      </c>
      <c r="J950" s="665">
        <v>12</v>
      </c>
      <c r="K950" s="665">
        <v>417</v>
      </c>
      <c r="L950" s="665">
        <v>0.87605042016806722</v>
      </c>
      <c r="M950" s="665">
        <v>34.75</v>
      </c>
      <c r="N950" s="665">
        <v>5</v>
      </c>
      <c r="O950" s="665">
        <v>175</v>
      </c>
      <c r="P950" s="678">
        <v>0.36764705882352944</v>
      </c>
      <c r="Q950" s="666">
        <v>35</v>
      </c>
    </row>
    <row r="951" spans="1:17" ht="14.4" customHeight="1" x14ac:dyDescent="0.3">
      <c r="A951" s="661" t="s">
        <v>8083</v>
      </c>
      <c r="B951" s="662" t="s">
        <v>6736</v>
      </c>
      <c r="C951" s="662" t="s">
        <v>6767</v>
      </c>
      <c r="D951" s="662" t="s">
        <v>6802</v>
      </c>
      <c r="E951" s="662" t="s">
        <v>6803</v>
      </c>
      <c r="F951" s="665">
        <v>58</v>
      </c>
      <c r="G951" s="665">
        <v>13456</v>
      </c>
      <c r="H951" s="665">
        <v>1</v>
      </c>
      <c r="I951" s="665">
        <v>232</v>
      </c>
      <c r="J951" s="665">
        <v>42</v>
      </c>
      <c r="K951" s="665">
        <v>9804</v>
      </c>
      <c r="L951" s="665">
        <v>0.7285969084423306</v>
      </c>
      <c r="M951" s="665">
        <v>233.42857142857142</v>
      </c>
      <c r="N951" s="665">
        <v>29</v>
      </c>
      <c r="O951" s="665">
        <v>6815</v>
      </c>
      <c r="P951" s="678">
        <v>0.50646551724137934</v>
      </c>
      <c r="Q951" s="666">
        <v>235</v>
      </c>
    </row>
    <row r="952" spans="1:17" ht="14.4" customHeight="1" x14ac:dyDescent="0.3">
      <c r="A952" s="661" t="s">
        <v>8083</v>
      </c>
      <c r="B952" s="662" t="s">
        <v>6736</v>
      </c>
      <c r="C952" s="662" t="s">
        <v>6767</v>
      </c>
      <c r="D952" s="662" t="s">
        <v>6804</v>
      </c>
      <c r="E952" s="662" t="s">
        <v>6805</v>
      </c>
      <c r="F952" s="665">
        <v>31</v>
      </c>
      <c r="G952" s="665">
        <v>3596</v>
      </c>
      <c r="H952" s="665">
        <v>1</v>
      </c>
      <c r="I952" s="665">
        <v>116</v>
      </c>
      <c r="J952" s="665">
        <v>4</v>
      </c>
      <c r="K952" s="665">
        <v>468</v>
      </c>
      <c r="L952" s="665">
        <v>0.13014460511679643</v>
      </c>
      <c r="M952" s="665">
        <v>117</v>
      </c>
      <c r="N952" s="665">
        <v>7</v>
      </c>
      <c r="O952" s="665">
        <v>826</v>
      </c>
      <c r="P952" s="678">
        <v>0.22969966629588431</v>
      </c>
      <c r="Q952" s="666">
        <v>118</v>
      </c>
    </row>
    <row r="953" spans="1:17" ht="14.4" customHeight="1" x14ac:dyDescent="0.3">
      <c r="A953" s="661" t="s">
        <v>8083</v>
      </c>
      <c r="B953" s="662" t="s">
        <v>6736</v>
      </c>
      <c r="C953" s="662" t="s">
        <v>6767</v>
      </c>
      <c r="D953" s="662" t="s">
        <v>6826</v>
      </c>
      <c r="E953" s="662" t="s">
        <v>6827</v>
      </c>
      <c r="F953" s="665">
        <v>0</v>
      </c>
      <c r="G953" s="665">
        <v>0</v>
      </c>
      <c r="H953" s="665"/>
      <c r="I953" s="665"/>
      <c r="J953" s="665">
        <v>3</v>
      </c>
      <c r="K953" s="665">
        <v>0</v>
      </c>
      <c r="L953" s="665"/>
      <c r="M953" s="665">
        <v>0</v>
      </c>
      <c r="N953" s="665">
        <v>15</v>
      </c>
      <c r="O953" s="665">
        <v>266.66000000000003</v>
      </c>
      <c r="P953" s="678"/>
      <c r="Q953" s="666">
        <v>17.777333333333335</v>
      </c>
    </row>
    <row r="954" spans="1:17" ht="14.4" customHeight="1" x14ac:dyDescent="0.3">
      <c r="A954" s="661" t="s">
        <v>8083</v>
      </c>
      <c r="B954" s="662" t="s">
        <v>6736</v>
      </c>
      <c r="C954" s="662" t="s">
        <v>6767</v>
      </c>
      <c r="D954" s="662" t="s">
        <v>6834</v>
      </c>
      <c r="E954" s="662" t="s">
        <v>6835</v>
      </c>
      <c r="F954" s="665">
        <v>2</v>
      </c>
      <c r="G954" s="665">
        <v>162</v>
      </c>
      <c r="H954" s="665">
        <v>1</v>
      </c>
      <c r="I954" s="665">
        <v>81</v>
      </c>
      <c r="J954" s="665">
        <v>7</v>
      </c>
      <c r="K954" s="665">
        <v>572</v>
      </c>
      <c r="L954" s="665">
        <v>3.5308641975308643</v>
      </c>
      <c r="M954" s="665">
        <v>81.714285714285708</v>
      </c>
      <c r="N954" s="665">
        <v>4</v>
      </c>
      <c r="O954" s="665">
        <v>328</v>
      </c>
      <c r="P954" s="678">
        <v>2.0246913580246915</v>
      </c>
      <c r="Q954" s="666">
        <v>82</v>
      </c>
    </row>
    <row r="955" spans="1:17" ht="14.4" customHeight="1" x14ac:dyDescent="0.3">
      <c r="A955" s="661" t="s">
        <v>8083</v>
      </c>
      <c r="B955" s="662" t="s">
        <v>6736</v>
      </c>
      <c r="C955" s="662" t="s">
        <v>6767</v>
      </c>
      <c r="D955" s="662" t="s">
        <v>6854</v>
      </c>
      <c r="E955" s="662" t="s">
        <v>6855</v>
      </c>
      <c r="F955" s="665">
        <v>1</v>
      </c>
      <c r="G955" s="665">
        <v>1043</v>
      </c>
      <c r="H955" s="665">
        <v>1</v>
      </c>
      <c r="I955" s="665">
        <v>1043</v>
      </c>
      <c r="J955" s="665">
        <v>7</v>
      </c>
      <c r="K955" s="665">
        <v>7326</v>
      </c>
      <c r="L955" s="665">
        <v>7.0239693192713331</v>
      </c>
      <c r="M955" s="665">
        <v>1046.5714285714287</v>
      </c>
      <c r="N955" s="665">
        <v>3</v>
      </c>
      <c r="O955" s="665">
        <v>3150</v>
      </c>
      <c r="P955" s="678">
        <v>3.0201342281879193</v>
      </c>
      <c r="Q955" s="666">
        <v>1050</v>
      </c>
    </row>
    <row r="956" spans="1:17" ht="14.4" customHeight="1" x14ac:dyDescent="0.3">
      <c r="A956" s="661" t="s">
        <v>8083</v>
      </c>
      <c r="B956" s="662" t="s">
        <v>6736</v>
      </c>
      <c r="C956" s="662" t="s">
        <v>6767</v>
      </c>
      <c r="D956" s="662" t="s">
        <v>6858</v>
      </c>
      <c r="E956" s="662" t="s">
        <v>6859</v>
      </c>
      <c r="F956" s="665">
        <v>1</v>
      </c>
      <c r="G956" s="665">
        <v>344</v>
      </c>
      <c r="H956" s="665">
        <v>1</v>
      </c>
      <c r="I956" s="665">
        <v>344</v>
      </c>
      <c r="J956" s="665"/>
      <c r="K956" s="665"/>
      <c r="L956" s="665"/>
      <c r="M956" s="665"/>
      <c r="N956" s="665"/>
      <c r="O956" s="665"/>
      <c r="P956" s="678"/>
      <c r="Q956" s="666"/>
    </row>
    <row r="957" spans="1:17" ht="14.4" customHeight="1" x14ac:dyDescent="0.3">
      <c r="A957" s="661" t="s">
        <v>8083</v>
      </c>
      <c r="B957" s="662" t="s">
        <v>6736</v>
      </c>
      <c r="C957" s="662" t="s">
        <v>6767</v>
      </c>
      <c r="D957" s="662" t="s">
        <v>6866</v>
      </c>
      <c r="E957" s="662" t="s">
        <v>6867</v>
      </c>
      <c r="F957" s="665">
        <v>1</v>
      </c>
      <c r="G957" s="665">
        <v>177</v>
      </c>
      <c r="H957" s="665">
        <v>1</v>
      </c>
      <c r="I957" s="665">
        <v>177</v>
      </c>
      <c r="J957" s="665"/>
      <c r="K957" s="665"/>
      <c r="L957" s="665"/>
      <c r="M957" s="665"/>
      <c r="N957" s="665"/>
      <c r="O957" s="665"/>
      <c r="P957" s="678"/>
      <c r="Q957" s="666"/>
    </row>
    <row r="958" spans="1:17" ht="14.4" customHeight="1" x14ac:dyDescent="0.3">
      <c r="A958" s="661" t="s">
        <v>8083</v>
      </c>
      <c r="B958" s="662" t="s">
        <v>6736</v>
      </c>
      <c r="C958" s="662" t="s">
        <v>6767</v>
      </c>
      <c r="D958" s="662" t="s">
        <v>6872</v>
      </c>
      <c r="E958" s="662" t="s">
        <v>6873</v>
      </c>
      <c r="F958" s="665">
        <v>1</v>
      </c>
      <c r="G958" s="665">
        <v>351</v>
      </c>
      <c r="H958" s="665">
        <v>1</v>
      </c>
      <c r="I958" s="665">
        <v>351</v>
      </c>
      <c r="J958" s="665"/>
      <c r="K958" s="665"/>
      <c r="L958" s="665"/>
      <c r="M958" s="665"/>
      <c r="N958" s="665"/>
      <c r="O958" s="665"/>
      <c r="P958" s="678"/>
      <c r="Q958" s="666"/>
    </row>
    <row r="959" spans="1:17" ht="14.4" customHeight="1" x14ac:dyDescent="0.3">
      <c r="A959" s="661" t="s">
        <v>8083</v>
      </c>
      <c r="B959" s="662" t="s">
        <v>6736</v>
      </c>
      <c r="C959" s="662" t="s">
        <v>6767</v>
      </c>
      <c r="D959" s="662" t="s">
        <v>7953</v>
      </c>
      <c r="E959" s="662" t="s">
        <v>7954</v>
      </c>
      <c r="F959" s="665">
        <v>1</v>
      </c>
      <c r="G959" s="665">
        <v>1154</v>
      </c>
      <c r="H959" s="665">
        <v>1</v>
      </c>
      <c r="I959" s="665">
        <v>1154</v>
      </c>
      <c r="J959" s="665"/>
      <c r="K959" s="665"/>
      <c r="L959" s="665"/>
      <c r="M959" s="665"/>
      <c r="N959" s="665"/>
      <c r="O959" s="665"/>
      <c r="P959" s="678"/>
      <c r="Q959" s="666"/>
    </row>
    <row r="960" spans="1:17" ht="14.4" customHeight="1" x14ac:dyDescent="0.3">
      <c r="A960" s="661" t="s">
        <v>8084</v>
      </c>
      <c r="B960" s="662" t="s">
        <v>6736</v>
      </c>
      <c r="C960" s="662" t="s">
        <v>6758</v>
      </c>
      <c r="D960" s="662" t="s">
        <v>6894</v>
      </c>
      <c r="E960" s="662" t="s">
        <v>6895</v>
      </c>
      <c r="F960" s="665"/>
      <c r="G960" s="665"/>
      <c r="H960" s="665"/>
      <c r="I960" s="665"/>
      <c r="J960" s="665">
        <v>1</v>
      </c>
      <c r="K960" s="665">
        <v>3714.22</v>
      </c>
      <c r="L960" s="665"/>
      <c r="M960" s="665">
        <v>3714.22</v>
      </c>
      <c r="N960" s="665"/>
      <c r="O960" s="665"/>
      <c r="P960" s="678"/>
      <c r="Q960" s="666"/>
    </row>
    <row r="961" spans="1:17" ht="14.4" customHeight="1" x14ac:dyDescent="0.3">
      <c r="A961" s="661" t="s">
        <v>8084</v>
      </c>
      <c r="B961" s="662" t="s">
        <v>6736</v>
      </c>
      <c r="C961" s="662" t="s">
        <v>6767</v>
      </c>
      <c r="D961" s="662" t="s">
        <v>6774</v>
      </c>
      <c r="E961" s="662" t="s">
        <v>6775</v>
      </c>
      <c r="F961" s="665">
        <v>1</v>
      </c>
      <c r="G961" s="665">
        <v>34</v>
      </c>
      <c r="H961" s="665">
        <v>1</v>
      </c>
      <c r="I961" s="665">
        <v>34</v>
      </c>
      <c r="J961" s="665">
        <v>3</v>
      </c>
      <c r="K961" s="665">
        <v>103</v>
      </c>
      <c r="L961" s="665">
        <v>3.0294117647058822</v>
      </c>
      <c r="M961" s="665">
        <v>34.333333333333336</v>
      </c>
      <c r="N961" s="665">
        <v>2</v>
      </c>
      <c r="O961" s="665">
        <v>70</v>
      </c>
      <c r="P961" s="678">
        <v>2.0588235294117645</v>
      </c>
      <c r="Q961" s="666">
        <v>35</v>
      </c>
    </row>
    <row r="962" spans="1:17" ht="14.4" customHeight="1" x14ac:dyDescent="0.3">
      <c r="A962" s="661" t="s">
        <v>8084</v>
      </c>
      <c r="B962" s="662" t="s">
        <v>6736</v>
      </c>
      <c r="C962" s="662" t="s">
        <v>6767</v>
      </c>
      <c r="D962" s="662" t="s">
        <v>6898</v>
      </c>
      <c r="E962" s="662" t="s">
        <v>6899</v>
      </c>
      <c r="F962" s="665">
        <v>1</v>
      </c>
      <c r="G962" s="665">
        <v>115</v>
      </c>
      <c r="H962" s="665">
        <v>1</v>
      </c>
      <c r="I962" s="665">
        <v>115</v>
      </c>
      <c r="J962" s="665"/>
      <c r="K962" s="665"/>
      <c r="L962" s="665"/>
      <c r="M962" s="665"/>
      <c r="N962" s="665"/>
      <c r="O962" s="665"/>
      <c r="P962" s="678"/>
      <c r="Q962" s="666"/>
    </row>
    <row r="963" spans="1:17" ht="14.4" customHeight="1" x14ac:dyDescent="0.3">
      <c r="A963" s="661" t="s">
        <v>8084</v>
      </c>
      <c r="B963" s="662" t="s">
        <v>6736</v>
      </c>
      <c r="C963" s="662" t="s">
        <v>6767</v>
      </c>
      <c r="D963" s="662" t="s">
        <v>6782</v>
      </c>
      <c r="E963" s="662" t="s">
        <v>6783</v>
      </c>
      <c r="F963" s="665">
        <v>2</v>
      </c>
      <c r="G963" s="665">
        <v>166</v>
      </c>
      <c r="H963" s="665">
        <v>1</v>
      </c>
      <c r="I963" s="665">
        <v>83</v>
      </c>
      <c r="J963" s="665">
        <v>3</v>
      </c>
      <c r="K963" s="665">
        <v>251</v>
      </c>
      <c r="L963" s="665">
        <v>1.5120481927710843</v>
      </c>
      <c r="M963" s="665">
        <v>83.666666666666671</v>
      </c>
      <c r="N963" s="665">
        <v>1</v>
      </c>
      <c r="O963" s="665">
        <v>84</v>
      </c>
      <c r="P963" s="678">
        <v>0.50602409638554213</v>
      </c>
      <c r="Q963" s="666">
        <v>84</v>
      </c>
    </row>
    <row r="964" spans="1:17" ht="14.4" customHeight="1" x14ac:dyDescent="0.3">
      <c r="A964" s="661" t="s">
        <v>8084</v>
      </c>
      <c r="B964" s="662" t="s">
        <v>6736</v>
      </c>
      <c r="C964" s="662" t="s">
        <v>6767</v>
      </c>
      <c r="D964" s="662" t="s">
        <v>6784</v>
      </c>
      <c r="E964" s="662" t="s">
        <v>6785</v>
      </c>
      <c r="F964" s="665">
        <v>2</v>
      </c>
      <c r="G964" s="665">
        <v>1222</v>
      </c>
      <c r="H964" s="665">
        <v>1</v>
      </c>
      <c r="I964" s="665">
        <v>611</v>
      </c>
      <c r="J964" s="665">
        <v>5</v>
      </c>
      <c r="K964" s="665">
        <v>3065</v>
      </c>
      <c r="L964" s="665">
        <v>2.5081833060556464</v>
      </c>
      <c r="M964" s="665">
        <v>613</v>
      </c>
      <c r="N964" s="665">
        <v>1</v>
      </c>
      <c r="O964" s="665">
        <v>617</v>
      </c>
      <c r="P964" s="678">
        <v>0.5049099836333879</v>
      </c>
      <c r="Q964" s="666">
        <v>617</v>
      </c>
    </row>
    <row r="965" spans="1:17" ht="14.4" customHeight="1" x14ac:dyDescent="0.3">
      <c r="A965" s="661" t="s">
        <v>8084</v>
      </c>
      <c r="B965" s="662" t="s">
        <v>6736</v>
      </c>
      <c r="C965" s="662" t="s">
        <v>6767</v>
      </c>
      <c r="D965" s="662" t="s">
        <v>6786</v>
      </c>
      <c r="E965" s="662" t="s">
        <v>6787</v>
      </c>
      <c r="F965" s="665">
        <v>2</v>
      </c>
      <c r="G965" s="665">
        <v>772</v>
      </c>
      <c r="H965" s="665">
        <v>1</v>
      </c>
      <c r="I965" s="665">
        <v>386</v>
      </c>
      <c r="J965" s="665">
        <v>3</v>
      </c>
      <c r="K965" s="665">
        <v>1162</v>
      </c>
      <c r="L965" s="665">
        <v>1.5051813471502591</v>
      </c>
      <c r="M965" s="665">
        <v>387.33333333333331</v>
      </c>
      <c r="N965" s="665">
        <v>1</v>
      </c>
      <c r="O965" s="665">
        <v>388</v>
      </c>
      <c r="P965" s="678">
        <v>0.50259067357512954</v>
      </c>
      <c r="Q965" s="666">
        <v>388</v>
      </c>
    </row>
    <row r="966" spans="1:17" ht="14.4" customHeight="1" x14ac:dyDescent="0.3">
      <c r="A966" s="661" t="s">
        <v>8084</v>
      </c>
      <c r="B966" s="662" t="s">
        <v>6736</v>
      </c>
      <c r="C966" s="662" t="s">
        <v>6767</v>
      </c>
      <c r="D966" s="662" t="s">
        <v>6788</v>
      </c>
      <c r="E966" s="662" t="s">
        <v>6789</v>
      </c>
      <c r="F966" s="665">
        <v>2</v>
      </c>
      <c r="G966" s="665">
        <v>78</v>
      </c>
      <c r="H966" s="665">
        <v>1</v>
      </c>
      <c r="I966" s="665">
        <v>39</v>
      </c>
      <c r="J966" s="665">
        <v>9</v>
      </c>
      <c r="K966" s="665">
        <v>351</v>
      </c>
      <c r="L966" s="665">
        <v>4.5</v>
      </c>
      <c r="M966" s="665">
        <v>39</v>
      </c>
      <c r="N966" s="665">
        <v>4</v>
      </c>
      <c r="O966" s="665">
        <v>156</v>
      </c>
      <c r="P966" s="678">
        <v>2</v>
      </c>
      <c r="Q966" s="666">
        <v>39</v>
      </c>
    </row>
    <row r="967" spans="1:17" ht="14.4" customHeight="1" x14ac:dyDescent="0.3">
      <c r="A967" s="661" t="s">
        <v>8084</v>
      </c>
      <c r="B967" s="662" t="s">
        <v>6736</v>
      </c>
      <c r="C967" s="662" t="s">
        <v>6767</v>
      </c>
      <c r="D967" s="662" t="s">
        <v>6792</v>
      </c>
      <c r="E967" s="662" t="s">
        <v>6793</v>
      </c>
      <c r="F967" s="665">
        <v>2</v>
      </c>
      <c r="G967" s="665">
        <v>3372</v>
      </c>
      <c r="H967" s="665">
        <v>1</v>
      </c>
      <c r="I967" s="665">
        <v>1686</v>
      </c>
      <c r="J967" s="665"/>
      <c r="K967" s="665"/>
      <c r="L967" s="665"/>
      <c r="M967" s="665"/>
      <c r="N967" s="665"/>
      <c r="O967" s="665"/>
      <c r="P967" s="678"/>
      <c r="Q967" s="666"/>
    </row>
    <row r="968" spans="1:17" ht="14.4" customHeight="1" x14ac:dyDescent="0.3">
      <c r="A968" s="661" t="s">
        <v>8084</v>
      </c>
      <c r="B968" s="662" t="s">
        <v>6736</v>
      </c>
      <c r="C968" s="662" t="s">
        <v>6767</v>
      </c>
      <c r="D968" s="662" t="s">
        <v>6798</v>
      </c>
      <c r="E968" s="662" t="s">
        <v>6799</v>
      </c>
      <c r="F968" s="665">
        <v>2</v>
      </c>
      <c r="G968" s="665">
        <v>1378</v>
      </c>
      <c r="H968" s="665">
        <v>1</v>
      </c>
      <c r="I968" s="665">
        <v>689</v>
      </c>
      <c r="J968" s="665">
        <v>4</v>
      </c>
      <c r="K968" s="665">
        <v>2766</v>
      </c>
      <c r="L968" s="665">
        <v>2.0072568940493469</v>
      </c>
      <c r="M968" s="665">
        <v>691.5</v>
      </c>
      <c r="N968" s="665">
        <v>1</v>
      </c>
      <c r="O968" s="665">
        <v>695</v>
      </c>
      <c r="P968" s="678">
        <v>0.50435413642960814</v>
      </c>
      <c r="Q968" s="666">
        <v>695</v>
      </c>
    </row>
    <row r="969" spans="1:17" ht="14.4" customHeight="1" x14ac:dyDescent="0.3">
      <c r="A969" s="661" t="s">
        <v>8084</v>
      </c>
      <c r="B969" s="662" t="s">
        <v>6736</v>
      </c>
      <c r="C969" s="662" t="s">
        <v>6767</v>
      </c>
      <c r="D969" s="662" t="s">
        <v>6802</v>
      </c>
      <c r="E969" s="662" t="s">
        <v>6803</v>
      </c>
      <c r="F969" s="665">
        <v>11</v>
      </c>
      <c r="G969" s="665">
        <v>2552</v>
      </c>
      <c r="H969" s="665">
        <v>1</v>
      </c>
      <c r="I969" s="665">
        <v>232</v>
      </c>
      <c r="J969" s="665">
        <v>14</v>
      </c>
      <c r="K969" s="665">
        <v>3262</v>
      </c>
      <c r="L969" s="665">
        <v>1.2782131661442007</v>
      </c>
      <c r="M969" s="665">
        <v>233</v>
      </c>
      <c r="N969" s="665">
        <v>3</v>
      </c>
      <c r="O969" s="665">
        <v>705</v>
      </c>
      <c r="P969" s="678">
        <v>0.27625391849529779</v>
      </c>
      <c r="Q969" s="666">
        <v>235</v>
      </c>
    </row>
    <row r="970" spans="1:17" ht="14.4" customHeight="1" x14ac:dyDescent="0.3">
      <c r="A970" s="661" t="s">
        <v>8084</v>
      </c>
      <c r="B970" s="662" t="s">
        <v>6736</v>
      </c>
      <c r="C970" s="662" t="s">
        <v>6767</v>
      </c>
      <c r="D970" s="662" t="s">
        <v>6804</v>
      </c>
      <c r="E970" s="662" t="s">
        <v>6805</v>
      </c>
      <c r="F970" s="665">
        <v>3</v>
      </c>
      <c r="G970" s="665">
        <v>348</v>
      </c>
      <c r="H970" s="665">
        <v>1</v>
      </c>
      <c r="I970" s="665">
        <v>116</v>
      </c>
      <c r="J970" s="665">
        <v>4</v>
      </c>
      <c r="K970" s="665">
        <v>464</v>
      </c>
      <c r="L970" s="665">
        <v>1.3333333333333333</v>
      </c>
      <c r="M970" s="665">
        <v>116</v>
      </c>
      <c r="N970" s="665">
        <v>10</v>
      </c>
      <c r="O970" s="665">
        <v>1180</v>
      </c>
      <c r="P970" s="678">
        <v>3.3908045977011496</v>
      </c>
      <c r="Q970" s="666">
        <v>118</v>
      </c>
    </row>
    <row r="971" spans="1:17" ht="14.4" customHeight="1" x14ac:dyDescent="0.3">
      <c r="A971" s="661" t="s">
        <v>8084</v>
      </c>
      <c r="B971" s="662" t="s">
        <v>6736</v>
      </c>
      <c r="C971" s="662" t="s">
        <v>6767</v>
      </c>
      <c r="D971" s="662" t="s">
        <v>6826</v>
      </c>
      <c r="E971" s="662" t="s">
        <v>6827</v>
      </c>
      <c r="F971" s="665">
        <v>1</v>
      </c>
      <c r="G971" s="665">
        <v>0</v>
      </c>
      <c r="H971" s="665"/>
      <c r="I971" s="665">
        <v>0</v>
      </c>
      <c r="J971" s="665">
        <v>1</v>
      </c>
      <c r="K971" s="665">
        <v>0</v>
      </c>
      <c r="L971" s="665"/>
      <c r="M971" s="665">
        <v>0</v>
      </c>
      <c r="N971" s="665"/>
      <c r="O971" s="665"/>
      <c r="P971" s="678"/>
      <c r="Q971" s="666"/>
    </row>
    <row r="972" spans="1:17" ht="14.4" customHeight="1" x14ac:dyDescent="0.3">
      <c r="A972" s="661" t="s">
        <v>8084</v>
      </c>
      <c r="B972" s="662" t="s">
        <v>6736</v>
      </c>
      <c r="C972" s="662" t="s">
        <v>6767</v>
      </c>
      <c r="D972" s="662" t="s">
        <v>6828</v>
      </c>
      <c r="E972" s="662" t="s">
        <v>6829</v>
      </c>
      <c r="F972" s="665"/>
      <c r="G972" s="665"/>
      <c r="H972" s="665"/>
      <c r="I972" s="665"/>
      <c r="J972" s="665"/>
      <c r="K972" s="665"/>
      <c r="L972" s="665"/>
      <c r="M972" s="665"/>
      <c r="N972" s="665">
        <v>1</v>
      </c>
      <c r="O972" s="665">
        <v>956</v>
      </c>
      <c r="P972" s="678"/>
      <c r="Q972" s="666">
        <v>956</v>
      </c>
    </row>
    <row r="973" spans="1:17" ht="14.4" customHeight="1" x14ac:dyDescent="0.3">
      <c r="A973" s="661" t="s">
        <v>8084</v>
      </c>
      <c r="B973" s="662" t="s">
        <v>6736</v>
      </c>
      <c r="C973" s="662" t="s">
        <v>6767</v>
      </c>
      <c r="D973" s="662" t="s">
        <v>6834</v>
      </c>
      <c r="E973" s="662" t="s">
        <v>6835</v>
      </c>
      <c r="F973" s="665">
        <v>2</v>
      </c>
      <c r="G973" s="665">
        <v>162</v>
      </c>
      <c r="H973" s="665">
        <v>1</v>
      </c>
      <c r="I973" s="665">
        <v>81</v>
      </c>
      <c r="J973" s="665">
        <v>1</v>
      </c>
      <c r="K973" s="665">
        <v>81</v>
      </c>
      <c r="L973" s="665">
        <v>0.5</v>
      </c>
      <c r="M973" s="665">
        <v>81</v>
      </c>
      <c r="N973" s="665">
        <v>2</v>
      </c>
      <c r="O973" s="665">
        <v>164</v>
      </c>
      <c r="P973" s="678">
        <v>1.0123456790123457</v>
      </c>
      <c r="Q973" s="666">
        <v>82</v>
      </c>
    </row>
    <row r="974" spans="1:17" ht="14.4" customHeight="1" x14ac:dyDescent="0.3">
      <c r="A974" s="661" t="s">
        <v>8084</v>
      </c>
      <c r="B974" s="662" t="s">
        <v>6736</v>
      </c>
      <c r="C974" s="662" t="s">
        <v>6767</v>
      </c>
      <c r="D974" s="662" t="s">
        <v>6852</v>
      </c>
      <c r="E974" s="662" t="s">
        <v>6853</v>
      </c>
      <c r="F974" s="665">
        <v>1</v>
      </c>
      <c r="G974" s="665">
        <v>335</v>
      </c>
      <c r="H974" s="665">
        <v>1</v>
      </c>
      <c r="I974" s="665">
        <v>335</v>
      </c>
      <c r="J974" s="665"/>
      <c r="K974" s="665"/>
      <c r="L974" s="665"/>
      <c r="M974" s="665"/>
      <c r="N974" s="665"/>
      <c r="O974" s="665"/>
      <c r="P974" s="678"/>
      <c r="Q974" s="666"/>
    </row>
    <row r="975" spans="1:17" ht="14.4" customHeight="1" x14ac:dyDescent="0.3">
      <c r="A975" s="661" t="s">
        <v>8084</v>
      </c>
      <c r="B975" s="662" t="s">
        <v>6736</v>
      </c>
      <c r="C975" s="662" t="s">
        <v>6767</v>
      </c>
      <c r="D975" s="662" t="s">
        <v>6862</v>
      </c>
      <c r="E975" s="662" t="s">
        <v>6863</v>
      </c>
      <c r="F975" s="665"/>
      <c r="G975" s="665"/>
      <c r="H975" s="665"/>
      <c r="I975" s="665"/>
      <c r="J975" s="665">
        <v>1</v>
      </c>
      <c r="K975" s="665">
        <v>112</v>
      </c>
      <c r="L975" s="665"/>
      <c r="M975" s="665">
        <v>112</v>
      </c>
      <c r="N975" s="665"/>
      <c r="O975" s="665"/>
      <c r="P975" s="678"/>
      <c r="Q975" s="666"/>
    </row>
    <row r="976" spans="1:17" ht="14.4" customHeight="1" x14ac:dyDescent="0.3">
      <c r="A976" s="661" t="s">
        <v>8084</v>
      </c>
      <c r="B976" s="662" t="s">
        <v>6736</v>
      </c>
      <c r="C976" s="662" t="s">
        <v>6767</v>
      </c>
      <c r="D976" s="662" t="s">
        <v>6866</v>
      </c>
      <c r="E976" s="662" t="s">
        <v>6867</v>
      </c>
      <c r="F976" s="665"/>
      <c r="G976" s="665"/>
      <c r="H976" s="665"/>
      <c r="I976" s="665"/>
      <c r="J976" s="665"/>
      <c r="K976" s="665"/>
      <c r="L976" s="665"/>
      <c r="M976" s="665"/>
      <c r="N976" s="665">
        <v>1</v>
      </c>
      <c r="O976" s="665">
        <v>179</v>
      </c>
      <c r="P976" s="678"/>
      <c r="Q976" s="666">
        <v>179</v>
      </c>
    </row>
    <row r="977" spans="1:17" ht="14.4" customHeight="1" x14ac:dyDescent="0.3">
      <c r="A977" s="661" t="s">
        <v>8084</v>
      </c>
      <c r="B977" s="662" t="s">
        <v>6736</v>
      </c>
      <c r="C977" s="662" t="s">
        <v>6767</v>
      </c>
      <c r="D977" s="662" t="s">
        <v>6870</v>
      </c>
      <c r="E977" s="662" t="s">
        <v>6871</v>
      </c>
      <c r="F977" s="665">
        <v>1</v>
      </c>
      <c r="G977" s="665">
        <v>1277</v>
      </c>
      <c r="H977" s="665">
        <v>1</v>
      </c>
      <c r="I977" s="665">
        <v>1277</v>
      </c>
      <c r="J977" s="665"/>
      <c r="K977" s="665"/>
      <c r="L977" s="665"/>
      <c r="M977" s="665"/>
      <c r="N977" s="665"/>
      <c r="O977" s="665"/>
      <c r="P977" s="678"/>
      <c r="Q977" s="666"/>
    </row>
    <row r="978" spans="1:17" ht="14.4" customHeight="1" x14ac:dyDescent="0.3">
      <c r="A978" s="661" t="s">
        <v>8085</v>
      </c>
      <c r="B978" s="662" t="s">
        <v>6736</v>
      </c>
      <c r="C978" s="662" t="s">
        <v>6767</v>
      </c>
      <c r="D978" s="662" t="s">
        <v>6774</v>
      </c>
      <c r="E978" s="662" t="s">
        <v>6775</v>
      </c>
      <c r="F978" s="665">
        <v>1</v>
      </c>
      <c r="G978" s="665">
        <v>34</v>
      </c>
      <c r="H978" s="665">
        <v>1</v>
      </c>
      <c r="I978" s="665">
        <v>34</v>
      </c>
      <c r="J978" s="665">
        <v>1</v>
      </c>
      <c r="K978" s="665">
        <v>35</v>
      </c>
      <c r="L978" s="665">
        <v>1.0294117647058822</v>
      </c>
      <c r="M978" s="665">
        <v>35</v>
      </c>
      <c r="N978" s="665"/>
      <c r="O978" s="665"/>
      <c r="P978" s="678"/>
      <c r="Q978" s="666"/>
    </row>
    <row r="979" spans="1:17" ht="14.4" customHeight="1" x14ac:dyDescent="0.3">
      <c r="A979" s="661" t="s">
        <v>8085</v>
      </c>
      <c r="B979" s="662" t="s">
        <v>6736</v>
      </c>
      <c r="C979" s="662" t="s">
        <v>6767</v>
      </c>
      <c r="D979" s="662" t="s">
        <v>6802</v>
      </c>
      <c r="E979" s="662" t="s">
        <v>6803</v>
      </c>
      <c r="F979" s="665">
        <v>2</v>
      </c>
      <c r="G979" s="665">
        <v>464</v>
      </c>
      <c r="H979" s="665">
        <v>1</v>
      </c>
      <c r="I979" s="665">
        <v>232</v>
      </c>
      <c r="J979" s="665">
        <v>2</v>
      </c>
      <c r="K979" s="665">
        <v>466</v>
      </c>
      <c r="L979" s="665">
        <v>1.0043103448275863</v>
      </c>
      <c r="M979" s="665">
        <v>233</v>
      </c>
      <c r="N979" s="665">
        <v>2</v>
      </c>
      <c r="O979" s="665">
        <v>470</v>
      </c>
      <c r="P979" s="678">
        <v>1.0129310344827587</v>
      </c>
      <c r="Q979" s="666">
        <v>235</v>
      </c>
    </row>
    <row r="980" spans="1:17" ht="14.4" customHeight="1" x14ac:dyDescent="0.3">
      <c r="A980" s="661" t="s">
        <v>8085</v>
      </c>
      <c r="B980" s="662" t="s">
        <v>6736</v>
      </c>
      <c r="C980" s="662" t="s">
        <v>6767</v>
      </c>
      <c r="D980" s="662" t="s">
        <v>6804</v>
      </c>
      <c r="E980" s="662" t="s">
        <v>6805</v>
      </c>
      <c r="F980" s="665">
        <v>3</v>
      </c>
      <c r="G980" s="665">
        <v>348</v>
      </c>
      <c r="H980" s="665">
        <v>1</v>
      </c>
      <c r="I980" s="665">
        <v>116</v>
      </c>
      <c r="J980" s="665">
        <v>3</v>
      </c>
      <c r="K980" s="665">
        <v>354</v>
      </c>
      <c r="L980" s="665">
        <v>1.0172413793103448</v>
      </c>
      <c r="M980" s="665">
        <v>118</v>
      </c>
      <c r="N980" s="665">
        <v>2</v>
      </c>
      <c r="O980" s="665">
        <v>236</v>
      </c>
      <c r="P980" s="678">
        <v>0.67816091954022983</v>
      </c>
      <c r="Q980" s="666">
        <v>118</v>
      </c>
    </row>
    <row r="981" spans="1:17" ht="14.4" customHeight="1" x14ac:dyDescent="0.3">
      <c r="A981" s="661" t="s">
        <v>8085</v>
      </c>
      <c r="B981" s="662" t="s">
        <v>6736</v>
      </c>
      <c r="C981" s="662" t="s">
        <v>6767</v>
      </c>
      <c r="D981" s="662" t="s">
        <v>6826</v>
      </c>
      <c r="E981" s="662" t="s">
        <v>6827</v>
      </c>
      <c r="F981" s="665"/>
      <c r="G981" s="665"/>
      <c r="H981" s="665"/>
      <c r="I981" s="665"/>
      <c r="J981" s="665"/>
      <c r="K981" s="665"/>
      <c r="L981" s="665"/>
      <c r="M981" s="665"/>
      <c r="N981" s="665">
        <v>1</v>
      </c>
      <c r="O981" s="665">
        <v>33.33</v>
      </c>
      <c r="P981" s="678"/>
      <c r="Q981" s="666">
        <v>33.33</v>
      </c>
    </row>
    <row r="982" spans="1:17" ht="14.4" customHeight="1" x14ac:dyDescent="0.3">
      <c r="A982" s="661" t="s">
        <v>8086</v>
      </c>
      <c r="B982" s="662" t="s">
        <v>6736</v>
      </c>
      <c r="C982" s="662" t="s">
        <v>6767</v>
      </c>
      <c r="D982" s="662" t="s">
        <v>6774</v>
      </c>
      <c r="E982" s="662" t="s">
        <v>6775</v>
      </c>
      <c r="F982" s="665">
        <v>5</v>
      </c>
      <c r="G982" s="665">
        <v>170</v>
      </c>
      <c r="H982" s="665">
        <v>1</v>
      </c>
      <c r="I982" s="665">
        <v>34</v>
      </c>
      <c r="J982" s="665">
        <v>6</v>
      </c>
      <c r="K982" s="665">
        <v>209</v>
      </c>
      <c r="L982" s="665">
        <v>1.2294117647058824</v>
      </c>
      <c r="M982" s="665">
        <v>34.833333333333336</v>
      </c>
      <c r="N982" s="665"/>
      <c r="O982" s="665"/>
      <c r="P982" s="678"/>
      <c r="Q982" s="666"/>
    </row>
    <row r="983" spans="1:17" ht="14.4" customHeight="1" x14ac:dyDescent="0.3">
      <c r="A983" s="661" t="s">
        <v>8086</v>
      </c>
      <c r="B983" s="662" t="s">
        <v>6736</v>
      </c>
      <c r="C983" s="662" t="s">
        <v>6767</v>
      </c>
      <c r="D983" s="662" t="s">
        <v>6802</v>
      </c>
      <c r="E983" s="662" t="s">
        <v>6803</v>
      </c>
      <c r="F983" s="665">
        <v>2</v>
      </c>
      <c r="G983" s="665">
        <v>464</v>
      </c>
      <c r="H983" s="665">
        <v>1</v>
      </c>
      <c r="I983" s="665">
        <v>232</v>
      </c>
      <c r="J983" s="665">
        <v>5</v>
      </c>
      <c r="K983" s="665">
        <v>1170</v>
      </c>
      <c r="L983" s="665">
        <v>2.521551724137931</v>
      </c>
      <c r="M983" s="665">
        <v>234</v>
      </c>
      <c r="N983" s="665">
        <v>4</v>
      </c>
      <c r="O983" s="665">
        <v>940</v>
      </c>
      <c r="P983" s="678">
        <v>2.0258620689655173</v>
      </c>
      <c r="Q983" s="666">
        <v>235</v>
      </c>
    </row>
    <row r="984" spans="1:17" ht="14.4" customHeight="1" x14ac:dyDescent="0.3">
      <c r="A984" s="661" t="s">
        <v>8086</v>
      </c>
      <c r="B984" s="662" t="s">
        <v>6736</v>
      </c>
      <c r="C984" s="662" t="s">
        <v>6767</v>
      </c>
      <c r="D984" s="662" t="s">
        <v>6804</v>
      </c>
      <c r="E984" s="662" t="s">
        <v>6805</v>
      </c>
      <c r="F984" s="665">
        <v>5</v>
      </c>
      <c r="G984" s="665">
        <v>580</v>
      </c>
      <c r="H984" s="665">
        <v>1</v>
      </c>
      <c r="I984" s="665">
        <v>116</v>
      </c>
      <c r="J984" s="665">
        <v>10</v>
      </c>
      <c r="K984" s="665">
        <v>1168</v>
      </c>
      <c r="L984" s="665">
        <v>2.0137931034482759</v>
      </c>
      <c r="M984" s="665">
        <v>116.8</v>
      </c>
      <c r="N984" s="665">
        <v>1</v>
      </c>
      <c r="O984" s="665">
        <v>118</v>
      </c>
      <c r="P984" s="678">
        <v>0.20344827586206896</v>
      </c>
      <c r="Q984" s="666">
        <v>118</v>
      </c>
    </row>
    <row r="985" spans="1:17" ht="14.4" customHeight="1" x14ac:dyDescent="0.3">
      <c r="A985" s="661" t="s">
        <v>8086</v>
      </c>
      <c r="B985" s="662" t="s">
        <v>6736</v>
      </c>
      <c r="C985" s="662" t="s">
        <v>6767</v>
      </c>
      <c r="D985" s="662" t="s">
        <v>6826</v>
      </c>
      <c r="E985" s="662" t="s">
        <v>6827</v>
      </c>
      <c r="F985" s="665"/>
      <c r="G985" s="665"/>
      <c r="H985" s="665"/>
      <c r="I985" s="665"/>
      <c r="J985" s="665"/>
      <c r="K985" s="665"/>
      <c r="L985" s="665"/>
      <c r="M985" s="665"/>
      <c r="N985" s="665">
        <v>1</v>
      </c>
      <c r="O985" s="665">
        <v>33.33</v>
      </c>
      <c r="P985" s="678"/>
      <c r="Q985" s="666">
        <v>33.33</v>
      </c>
    </row>
    <row r="986" spans="1:17" ht="14.4" customHeight="1" x14ac:dyDescent="0.3">
      <c r="A986" s="661" t="s">
        <v>8086</v>
      </c>
      <c r="B986" s="662" t="s">
        <v>6736</v>
      </c>
      <c r="C986" s="662" t="s">
        <v>6767</v>
      </c>
      <c r="D986" s="662" t="s">
        <v>6834</v>
      </c>
      <c r="E986" s="662" t="s">
        <v>6835</v>
      </c>
      <c r="F986" s="665">
        <v>1</v>
      </c>
      <c r="G986" s="665">
        <v>81</v>
      </c>
      <c r="H986" s="665">
        <v>1</v>
      </c>
      <c r="I986" s="665">
        <v>81</v>
      </c>
      <c r="J986" s="665">
        <v>1</v>
      </c>
      <c r="K986" s="665">
        <v>82</v>
      </c>
      <c r="L986" s="665">
        <v>1.0123456790123457</v>
      </c>
      <c r="M986" s="665">
        <v>82</v>
      </c>
      <c r="N986" s="665"/>
      <c r="O986" s="665"/>
      <c r="P986" s="678"/>
      <c r="Q986" s="666"/>
    </row>
    <row r="987" spans="1:17" ht="14.4" customHeight="1" x14ac:dyDescent="0.3">
      <c r="A987" s="661" t="s">
        <v>8086</v>
      </c>
      <c r="B987" s="662" t="s">
        <v>6736</v>
      </c>
      <c r="C987" s="662" t="s">
        <v>6767</v>
      </c>
      <c r="D987" s="662" t="s">
        <v>6858</v>
      </c>
      <c r="E987" s="662" t="s">
        <v>6859</v>
      </c>
      <c r="F987" s="665">
        <v>2</v>
      </c>
      <c r="G987" s="665">
        <v>688</v>
      </c>
      <c r="H987" s="665">
        <v>1</v>
      </c>
      <c r="I987" s="665">
        <v>344</v>
      </c>
      <c r="J987" s="665"/>
      <c r="K987" s="665"/>
      <c r="L987" s="665"/>
      <c r="M987" s="665"/>
      <c r="N987" s="665"/>
      <c r="O987" s="665"/>
      <c r="P987" s="678"/>
      <c r="Q987" s="666"/>
    </row>
    <row r="988" spans="1:17" ht="14.4" customHeight="1" x14ac:dyDescent="0.3">
      <c r="A988" s="661" t="s">
        <v>8086</v>
      </c>
      <c r="B988" s="662" t="s">
        <v>6736</v>
      </c>
      <c r="C988" s="662" t="s">
        <v>6767</v>
      </c>
      <c r="D988" s="662" t="s">
        <v>6866</v>
      </c>
      <c r="E988" s="662" t="s">
        <v>6867</v>
      </c>
      <c r="F988" s="665"/>
      <c r="G988" s="665"/>
      <c r="H988" s="665"/>
      <c r="I988" s="665"/>
      <c r="J988" s="665">
        <v>1</v>
      </c>
      <c r="K988" s="665">
        <v>178</v>
      </c>
      <c r="L988" s="665"/>
      <c r="M988" s="665">
        <v>178</v>
      </c>
      <c r="N988" s="665"/>
      <c r="O988" s="665"/>
      <c r="P988" s="678"/>
      <c r="Q988" s="666"/>
    </row>
    <row r="989" spans="1:17" ht="14.4" customHeight="1" x14ac:dyDescent="0.3">
      <c r="A989" s="661" t="s">
        <v>8087</v>
      </c>
      <c r="B989" s="662" t="s">
        <v>6736</v>
      </c>
      <c r="C989" s="662" t="s">
        <v>6767</v>
      </c>
      <c r="D989" s="662" t="s">
        <v>6774</v>
      </c>
      <c r="E989" s="662" t="s">
        <v>6775</v>
      </c>
      <c r="F989" s="665">
        <v>12</v>
      </c>
      <c r="G989" s="665">
        <v>408</v>
      </c>
      <c r="H989" s="665">
        <v>1</v>
      </c>
      <c r="I989" s="665">
        <v>34</v>
      </c>
      <c r="J989" s="665">
        <v>22</v>
      </c>
      <c r="K989" s="665">
        <v>761</v>
      </c>
      <c r="L989" s="665">
        <v>1.8651960784313726</v>
      </c>
      <c r="M989" s="665">
        <v>34.590909090909093</v>
      </c>
      <c r="N989" s="665">
        <v>7</v>
      </c>
      <c r="O989" s="665">
        <v>245</v>
      </c>
      <c r="P989" s="678">
        <v>0.60049019607843135</v>
      </c>
      <c r="Q989" s="666">
        <v>35</v>
      </c>
    </row>
    <row r="990" spans="1:17" ht="14.4" customHeight="1" x14ac:dyDescent="0.3">
      <c r="A990" s="661" t="s">
        <v>8087</v>
      </c>
      <c r="B990" s="662" t="s">
        <v>6736</v>
      </c>
      <c r="C990" s="662" t="s">
        <v>6767</v>
      </c>
      <c r="D990" s="662" t="s">
        <v>6784</v>
      </c>
      <c r="E990" s="662" t="s">
        <v>6785</v>
      </c>
      <c r="F990" s="665">
        <v>1</v>
      </c>
      <c r="G990" s="665">
        <v>611</v>
      </c>
      <c r="H990" s="665">
        <v>1</v>
      </c>
      <c r="I990" s="665">
        <v>611</v>
      </c>
      <c r="J990" s="665">
        <v>4</v>
      </c>
      <c r="K990" s="665">
        <v>2449</v>
      </c>
      <c r="L990" s="665">
        <v>4.0081833060556464</v>
      </c>
      <c r="M990" s="665">
        <v>612.25</v>
      </c>
      <c r="N990" s="665"/>
      <c r="O990" s="665"/>
      <c r="P990" s="678"/>
      <c r="Q990" s="666"/>
    </row>
    <row r="991" spans="1:17" ht="14.4" customHeight="1" x14ac:dyDescent="0.3">
      <c r="A991" s="661" t="s">
        <v>8087</v>
      </c>
      <c r="B991" s="662" t="s">
        <v>6736</v>
      </c>
      <c r="C991" s="662" t="s">
        <v>6767</v>
      </c>
      <c r="D991" s="662" t="s">
        <v>6788</v>
      </c>
      <c r="E991" s="662" t="s">
        <v>6789</v>
      </c>
      <c r="F991" s="665">
        <v>1</v>
      </c>
      <c r="G991" s="665">
        <v>39</v>
      </c>
      <c r="H991" s="665">
        <v>1</v>
      </c>
      <c r="I991" s="665">
        <v>39</v>
      </c>
      <c r="J991" s="665">
        <v>6</v>
      </c>
      <c r="K991" s="665">
        <v>234</v>
      </c>
      <c r="L991" s="665">
        <v>6</v>
      </c>
      <c r="M991" s="665">
        <v>39</v>
      </c>
      <c r="N991" s="665">
        <v>1</v>
      </c>
      <c r="O991" s="665">
        <v>39</v>
      </c>
      <c r="P991" s="678">
        <v>1</v>
      </c>
      <c r="Q991" s="666">
        <v>39</v>
      </c>
    </row>
    <row r="992" spans="1:17" ht="14.4" customHeight="1" x14ac:dyDescent="0.3">
      <c r="A992" s="661" t="s">
        <v>8087</v>
      </c>
      <c r="B992" s="662" t="s">
        <v>6736</v>
      </c>
      <c r="C992" s="662" t="s">
        <v>6767</v>
      </c>
      <c r="D992" s="662" t="s">
        <v>6802</v>
      </c>
      <c r="E992" s="662" t="s">
        <v>6803</v>
      </c>
      <c r="F992" s="665">
        <v>18</v>
      </c>
      <c r="G992" s="665">
        <v>4176</v>
      </c>
      <c r="H992" s="665">
        <v>1</v>
      </c>
      <c r="I992" s="665">
        <v>232</v>
      </c>
      <c r="J992" s="665">
        <v>19</v>
      </c>
      <c r="K992" s="665">
        <v>4430</v>
      </c>
      <c r="L992" s="665">
        <v>1.060823754789272</v>
      </c>
      <c r="M992" s="665">
        <v>233.15789473684211</v>
      </c>
      <c r="N992" s="665">
        <v>20</v>
      </c>
      <c r="O992" s="665">
        <v>4700</v>
      </c>
      <c r="P992" s="678">
        <v>1.1254789272030652</v>
      </c>
      <c r="Q992" s="666">
        <v>235</v>
      </c>
    </row>
    <row r="993" spans="1:17" ht="14.4" customHeight="1" x14ac:dyDescent="0.3">
      <c r="A993" s="661" t="s">
        <v>8087</v>
      </c>
      <c r="B993" s="662" t="s">
        <v>6736</v>
      </c>
      <c r="C993" s="662" t="s">
        <v>6767</v>
      </c>
      <c r="D993" s="662" t="s">
        <v>6804</v>
      </c>
      <c r="E993" s="662" t="s">
        <v>6805</v>
      </c>
      <c r="F993" s="665">
        <v>27</v>
      </c>
      <c r="G993" s="665">
        <v>3132</v>
      </c>
      <c r="H993" s="665">
        <v>1</v>
      </c>
      <c r="I993" s="665">
        <v>116</v>
      </c>
      <c r="J993" s="665">
        <v>19</v>
      </c>
      <c r="K993" s="665">
        <v>2222</v>
      </c>
      <c r="L993" s="665">
        <v>0.70945083014048527</v>
      </c>
      <c r="M993" s="665">
        <v>116.94736842105263</v>
      </c>
      <c r="N993" s="665">
        <v>28</v>
      </c>
      <c r="O993" s="665">
        <v>3304</v>
      </c>
      <c r="P993" s="678">
        <v>1.0549169859514687</v>
      </c>
      <c r="Q993" s="666">
        <v>118</v>
      </c>
    </row>
    <row r="994" spans="1:17" ht="14.4" customHeight="1" x14ac:dyDescent="0.3">
      <c r="A994" s="661" t="s">
        <v>8087</v>
      </c>
      <c r="B994" s="662" t="s">
        <v>6736</v>
      </c>
      <c r="C994" s="662" t="s">
        <v>6767</v>
      </c>
      <c r="D994" s="662" t="s">
        <v>6826</v>
      </c>
      <c r="E994" s="662" t="s">
        <v>6827</v>
      </c>
      <c r="F994" s="665">
        <v>1</v>
      </c>
      <c r="G994" s="665">
        <v>0</v>
      </c>
      <c r="H994" s="665"/>
      <c r="I994" s="665">
        <v>0</v>
      </c>
      <c r="J994" s="665">
        <v>1</v>
      </c>
      <c r="K994" s="665">
        <v>0</v>
      </c>
      <c r="L994" s="665"/>
      <c r="M994" s="665">
        <v>0</v>
      </c>
      <c r="N994" s="665">
        <v>22</v>
      </c>
      <c r="O994" s="665">
        <v>300</v>
      </c>
      <c r="P994" s="678"/>
      <c r="Q994" s="666">
        <v>13.636363636363637</v>
      </c>
    </row>
    <row r="995" spans="1:17" ht="14.4" customHeight="1" x14ac:dyDescent="0.3">
      <c r="A995" s="661" t="s">
        <v>8087</v>
      </c>
      <c r="B995" s="662" t="s">
        <v>6736</v>
      </c>
      <c r="C995" s="662" t="s">
        <v>6767</v>
      </c>
      <c r="D995" s="662" t="s">
        <v>6828</v>
      </c>
      <c r="E995" s="662" t="s">
        <v>6829</v>
      </c>
      <c r="F995" s="665"/>
      <c r="G995" s="665"/>
      <c r="H995" s="665"/>
      <c r="I995" s="665"/>
      <c r="J995" s="665"/>
      <c r="K995" s="665"/>
      <c r="L995" s="665"/>
      <c r="M995" s="665"/>
      <c r="N995" s="665">
        <v>1</v>
      </c>
      <c r="O995" s="665">
        <v>956</v>
      </c>
      <c r="P995" s="678"/>
      <c r="Q995" s="666">
        <v>956</v>
      </c>
    </row>
    <row r="996" spans="1:17" ht="14.4" customHeight="1" x14ac:dyDescent="0.3">
      <c r="A996" s="661" t="s">
        <v>8087</v>
      </c>
      <c r="B996" s="662" t="s">
        <v>6736</v>
      </c>
      <c r="C996" s="662" t="s">
        <v>6767</v>
      </c>
      <c r="D996" s="662" t="s">
        <v>6830</v>
      </c>
      <c r="E996" s="662" t="s">
        <v>6831</v>
      </c>
      <c r="F996" s="665">
        <v>2</v>
      </c>
      <c r="G996" s="665">
        <v>330</v>
      </c>
      <c r="H996" s="665">
        <v>1</v>
      </c>
      <c r="I996" s="665">
        <v>165</v>
      </c>
      <c r="J996" s="665">
        <v>1</v>
      </c>
      <c r="K996" s="665">
        <v>165</v>
      </c>
      <c r="L996" s="665">
        <v>0.5</v>
      </c>
      <c r="M996" s="665">
        <v>165</v>
      </c>
      <c r="N996" s="665">
        <v>1</v>
      </c>
      <c r="O996" s="665">
        <v>169</v>
      </c>
      <c r="P996" s="678">
        <v>0.51212121212121209</v>
      </c>
      <c r="Q996" s="666">
        <v>169</v>
      </c>
    </row>
    <row r="997" spans="1:17" ht="14.4" customHeight="1" x14ac:dyDescent="0.3">
      <c r="A997" s="661" t="s">
        <v>8087</v>
      </c>
      <c r="B997" s="662" t="s">
        <v>6736</v>
      </c>
      <c r="C997" s="662" t="s">
        <v>6767</v>
      </c>
      <c r="D997" s="662" t="s">
        <v>6941</v>
      </c>
      <c r="E997" s="662" t="s">
        <v>6942</v>
      </c>
      <c r="F997" s="665">
        <v>2</v>
      </c>
      <c r="G997" s="665">
        <v>112</v>
      </c>
      <c r="H997" s="665">
        <v>1</v>
      </c>
      <c r="I997" s="665">
        <v>56</v>
      </c>
      <c r="J997" s="665"/>
      <c r="K997" s="665"/>
      <c r="L997" s="665"/>
      <c r="M997" s="665"/>
      <c r="N997" s="665"/>
      <c r="O997" s="665"/>
      <c r="P997" s="678"/>
      <c r="Q997" s="666"/>
    </row>
    <row r="998" spans="1:17" ht="14.4" customHeight="1" x14ac:dyDescent="0.3">
      <c r="A998" s="661" t="s">
        <v>8087</v>
      </c>
      <c r="B998" s="662" t="s">
        <v>6736</v>
      </c>
      <c r="C998" s="662" t="s">
        <v>6767</v>
      </c>
      <c r="D998" s="662" t="s">
        <v>6834</v>
      </c>
      <c r="E998" s="662" t="s">
        <v>6835</v>
      </c>
      <c r="F998" s="665">
        <v>5</v>
      </c>
      <c r="G998" s="665">
        <v>405</v>
      </c>
      <c r="H998" s="665">
        <v>1</v>
      </c>
      <c r="I998" s="665">
        <v>81</v>
      </c>
      <c r="J998" s="665">
        <v>2</v>
      </c>
      <c r="K998" s="665">
        <v>163</v>
      </c>
      <c r="L998" s="665">
        <v>0.40246913580246912</v>
      </c>
      <c r="M998" s="665">
        <v>81.5</v>
      </c>
      <c r="N998" s="665">
        <v>1</v>
      </c>
      <c r="O998" s="665">
        <v>82</v>
      </c>
      <c r="P998" s="678">
        <v>0.20246913580246914</v>
      </c>
      <c r="Q998" s="666">
        <v>82</v>
      </c>
    </row>
    <row r="999" spans="1:17" ht="14.4" customHeight="1" x14ac:dyDescent="0.3">
      <c r="A999" s="661" t="s">
        <v>8087</v>
      </c>
      <c r="B999" s="662" t="s">
        <v>6736</v>
      </c>
      <c r="C999" s="662" t="s">
        <v>6767</v>
      </c>
      <c r="D999" s="662" t="s">
        <v>6850</v>
      </c>
      <c r="E999" s="662" t="s">
        <v>6851</v>
      </c>
      <c r="F999" s="665">
        <v>1</v>
      </c>
      <c r="G999" s="665">
        <v>431</v>
      </c>
      <c r="H999" s="665">
        <v>1</v>
      </c>
      <c r="I999" s="665">
        <v>431</v>
      </c>
      <c r="J999" s="665"/>
      <c r="K999" s="665"/>
      <c r="L999" s="665"/>
      <c r="M999" s="665"/>
      <c r="N999" s="665"/>
      <c r="O999" s="665"/>
      <c r="P999" s="678"/>
      <c r="Q999" s="666"/>
    </row>
    <row r="1000" spans="1:17" ht="14.4" customHeight="1" x14ac:dyDescent="0.3">
      <c r="A1000" s="661" t="s">
        <v>8087</v>
      </c>
      <c r="B1000" s="662" t="s">
        <v>6736</v>
      </c>
      <c r="C1000" s="662" t="s">
        <v>6767</v>
      </c>
      <c r="D1000" s="662" t="s">
        <v>6858</v>
      </c>
      <c r="E1000" s="662" t="s">
        <v>6859</v>
      </c>
      <c r="F1000" s="665">
        <v>1</v>
      </c>
      <c r="G1000" s="665">
        <v>344</v>
      </c>
      <c r="H1000" s="665">
        <v>1</v>
      </c>
      <c r="I1000" s="665">
        <v>344</v>
      </c>
      <c r="J1000" s="665"/>
      <c r="K1000" s="665"/>
      <c r="L1000" s="665"/>
      <c r="M1000" s="665"/>
      <c r="N1000" s="665"/>
      <c r="O1000" s="665"/>
      <c r="P1000" s="678"/>
      <c r="Q1000" s="666"/>
    </row>
    <row r="1001" spans="1:17" ht="14.4" customHeight="1" x14ac:dyDescent="0.3">
      <c r="A1001" s="661" t="s">
        <v>8087</v>
      </c>
      <c r="B1001" s="662" t="s">
        <v>6736</v>
      </c>
      <c r="C1001" s="662" t="s">
        <v>6767</v>
      </c>
      <c r="D1001" s="662" t="s">
        <v>6862</v>
      </c>
      <c r="E1001" s="662" t="s">
        <v>6863</v>
      </c>
      <c r="F1001" s="665"/>
      <c r="G1001" s="665"/>
      <c r="H1001" s="665"/>
      <c r="I1001" s="665"/>
      <c r="J1001" s="665">
        <v>2</v>
      </c>
      <c r="K1001" s="665">
        <v>228</v>
      </c>
      <c r="L1001" s="665"/>
      <c r="M1001" s="665">
        <v>114</v>
      </c>
      <c r="N1001" s="665"/>
      <c r="O1001" s="665"/>
      <c r="P1001" s="678"/>
      <c r="Q1001" s="666"/>
    </row>
    <row r="1002" spans="1:17" ht="14.4" customHeight="1" x14ac:dyDescent="0.3">
      <c r="A1002" s="661" t="s">
        <v>8087</v>
      </c>
      <c r="B1002" s="662" t="s">
        <v>6736</v>
      </c>
      <c r="C1002" s="662" t="s">
        <v>6767</v>
      </c>
      <c r="D1002" s="662" t="s">
        <v>6866</v>
      </c>
      <c r="E1002" s="662" t="s">
        <v>6867</v>
      </c>
      <c r="F1002" s="665"/>
      <c r="G1002" s="665"/>
      <c r="H1002" s="665"/>
      <c r="I1002" s="665"/>
      <c r="J1002" s="665">
        <v>1</v>
      </c>
      <c r="K1002" s="665">
        <v>177</v>
      </c>
      <c r="L1002" s="665"/>
      <c r="M1002" s="665">
        <v>177</v>
      </c>
      <c r="N1002" s="665">
        <v>1</v>
      </c>
      <c r="O1002" s="665">
        <v>179</v>
      </c>
      <c r="P1002" s="678"/>
      <c r="Q1002" s="666">
        <v>179</v>
      </c>
    </row>
    <row r="1003" spans="1:17" ht="14.4" customHeight="1" x14ac:dyDescent="0.3">
      <c r="A1003" s="661" t="s">
        <v>8088</v>
      </c>
      <c r="B1003" s="662" t="s">
        <v>6736</v>
      </c>
      <c r="C1003" s="662" t="s">
        <v>6758</v>
      </c>
      <c r="D1003" s="662" t="s">
        <v>6894</v>
      </c>
      <c r="E1003" s="662" t="s">
        <v>6895</v>
      </c>
      <c r="F1003" s="665"/>
      <c r="G1003" s="665"/>
      <c r="H1003" s="665"/>
      <c r="I1003" s="665"/>
      <c r="J1003" s="665">
        <v>1</v>
      </c>
      <c r="K1003" s="665">
        <v>3714.22</v>
      </c>
      <c r="L1003" s="665"/>
      <c r="M1003" s="665">
        <v>3714.22</v>
      </c>
      <c r="N1003" s="665"/>
      <c r="O1003" s="665"/>
      <c r="P1003" s="678"/>
      <c r="Q1003" s="666"/>
    </row>
    <row r="1004" spans="1:17" ht="14.4" customHeight="1" x14ac:dyDescent="0.3">
      <c r="A1004" s="661" t="s">
        <v>8088</v>
      </c>
      <c r="B1004" s="662" t="s">
        <v>6736</v>
      </c>
      <c r="C1004" s="662" t="s">
        <v>6767</v>
      </c>
      <c r="D1004" s="662" t="s">
        <v>6774</v>
      </c>
      <c r="E1004" s="662" t="s">
        <v>6775</v>
      </c>
      <c r="F1004" s="665"/>
      <c r="G1004" s="665"/>
      <c r="H1004" s="665"/>
      <c r="I1004" s="665"/>
      <c r="J1004" s="665">
        <v>3</v>
      </c>
      <c r="K1004" s="665">
        <v>103</v>
      </c>
      <c r="L1004" s="665"/>
      <c r="M1004" s="665">
        <v>34.333333333333336</v>
      </c>
      <c r="N1004" s="665"/>
      <c r="O1004" s="665"/>
      <c r="P1004" s="678"/>
      <c r="Q1004" s="666"/>
    </row>
    <row r="1005" spans="1:17" ht="14.4" customHeight="1" x14ac:dyDescent="0.3">
      <c r="A1005" s="661" t="s">
        <v>8088</v>
      </c>
      <c r="B1005" s="662" t="s">
        <v>6736</v>
      </c>
      <c r="C1005" s="662" t="s">
        <v>6767</v>
      </c>
      <c r="D1005" s="662" t="s">
        <v>6782</v>
      </c>
      <c r="E1005" s="662" t="s">
        <v>6783</v>
      </c>
      <c r="F1005" s="665"/>
      <c r="G1005" s="665"/>
      <c r="H1005" s="665"/>
      <c r="I1005" s="665"/>
      <c r="J1005" s="665">
        <v>1</v>
      </c>
      <c r="K1005" s="665">
        <v>84</v>
      </c>
      <c r="L1005" s="665"/>
      <c r="M1005" s="665">
        <v>84</v>
      </c>
      <c r="N1005" s="665"/>
      <c r="O1005" s="665"/>
      <c r="P1005" s="678"/>
      <c r="Q1005" s="666"/>
    </row>
    <row r="1006" spans="1:17" ht="14.4" customHeight="1" x14ac:dyDescent="0.3">
      <c r="A1006" s="661" t="s">
        <v>8088</v>
      </c>
      <c r="B1006" s="662" t="s">
        <v>6736</v>
      </c>
      <c r="C1006" s="662" t="s">
        <v>6767</v>
      </c>
      <c r="D1006" s="662" t="s">
        <v>6784</v>
      </c>
      <c r="E1006" s="662" t="s">
        <v>6785</v>
      </c>
      <c r="F1006" s="665">
        <v>4</v>
      </c>
      <c r="G1006" s="665">
        <v>2444</v>
      </c>
      <c r="H1006" s="665">
        <v>1</v>
      </c>
      <c r="I1006" s="665">
        <v>611</v>
      </c>
      <c r="J1006" s="665">
        <v>10</v>
      </c>
      <c r="K1006" s="665">
        <v>6150</v>
      </c>
      <c r="L1006" s="665">
        <v>2.5163666121112929</v>
      </c>
      <c r="M1006" s="665">
        <v>615</v>
      </c>
      <c r="N1006" s="665">
        <v>6</v>
      </c>
      <c r="O1006" s="665">
        <v>3702</v>
      </c>
      <c r="P1006" s="678">
        <v>1.5147299509001637</v>
      </c>
      <c r="Q1006" s="666">
        <v>617</v>
      </c>
    </row>
    <row r="1007" spans="1:17" ht="14.4" customHeight="1" x14ac:dyDescent="0.3">
      <c r="A1007" s="661" t="s">
        <v>8088</v>
      </c>
      <c r="B1007" s="662" t="s">
        <v>6736</v>
      </c>
      <c r="C1007" s="662" t="s">
        <v>6767</v>
      </c>
      <c r="D1007" s="662" t="s">
        <v>6786</v>
      </c>
      <c r="E1007" s="662" t="s">
        <v>6787</v>
      </c>
      <c r="F1007" s="665"/>
      <c r="G1007" s="665"/>
      <c r="H1007" s="665"/>
      <c r="I1007" s="665"/>
      <c r="J1007" s="665">
        <v>1</v>
      </c>
      <c r="K1007" s="665">
        <v>388</v>
      </c>
      <c r="L1007" s="665"/>
      <c r="M1007" s="665">
        <v>388</v>
      </c>
      <c r="N1007" s="665">
        <v>1</v>
      </c>
      <c r="O1007" s="665">
        <v>388</v>
      </c>
      <c r="P1007" s="678"/>
      <c r="Q1007" s="666">
        <v>388</v>
      </c>
    </row>
    <row r="1008" spans="1:17" ht="14.4" customHeight="1" x14ac:dyDescent="0.3">
      <c r="A1008" s="661" t="s">
        <v>8088</v>
      </c>
      <c r="B1008" s="662" t="s">
        <v>6736</v>
      </c>
      <c r="C1008" s="662" t="s">
        <v>6767</v>
      </c>
      <c r="D1008" s="662" t="s">
        <v>6788</v>
      </c>
      <c r="E1008" s="662" t="s">
        <v>6789</v>
      </c>
      <c r="F1008" s="665">
        <v>8</v>
      </c>
      <c r="G1008" s="665">
        <v>312</v>
      </c>
      <c r="H1008" s="665">
        <v>1</v>
      </c>
      <c r="I1008" s="665">
        <v>39</v>
      </c>
      <c r="J1008" s="665">
        <v>17</v>
      </c>
      <c r="K1008" s="665">
        <v>663</v>
      </c>
      <c r="L1008" s="665">
        <v>2.125</v>
      </c>
      <c r="M1008" s="665">
        <v>39</v>
      </c>
      <c r="N1008" s="665">
        <v>10</v>
      </c>
      <c r="O1008" s="665">
        <v>390</v>
      </c>
      <c r="P1008" s="678">
        <v>1.25</v>
      </c>
      <c r="Q1008" s="666">
        <v>39</v>
      </c>
    </row>
    <row r="1009" spans="1:17" ht="14.4" customHeight="1" x14ac:dyDescent="0.3">
      <c r="A1009" s="661" t="s">
        <v>8088</v>
      </c>
      <c r="B1009" s="662" t="s">
        <v>6736</v>
      </c>
      <c r="C1009" s="662" t="s">
        <v>6767</v>
      </c>
      <c r="D1009" s="662" t="s">
        <v>6798</v>
      </c>
      <c r="E1009" s="662" t="s">
        <v>6799</v>
      </c>
      <c r="F1009" s="665">
        <v>4</v>
      </c>
      <c r="G1009" s="665">
        <v>2756</v>
      </c>
      <c r="H1009" s="665">
        <v>1</v>
      </c>
      <c r="I1009" s="665">
        <v>689</v>
      </c>
      <c r="J1009" s="665">
        <v>9</v>
      </c>
      <c r="K1009" s="665">
        <v>6236</v>
      </c>
      <c r="L1009" s="665">
        <v>2.2626995645863572</v>
      </c>
      <c r="M1009" s="665">
        <v>692.88888888888891</v>
      </c>
      <c r="N1009" s="665">
        <v>6</v>
      </c>
      <c r="O1009" s="665">
        <v>4170</v>
      </c>
      <c r="P1009" s="678">
        <v>1.5130624092888243</v>
      </c>
      <c r="Q1009" s="666">
        <v>695</v>
      </c>
    </row>
    <row r="1010" spans="1:17" ht="14.4" customHeight="1" x14ac:dyDescent="0.3">
      <c r="A1010" s="661" t="s">
        <v>8088</v>
      </c>
      <c r="B1010" s="662" t="s">
        <v>6736</v>
      </c>
      <c r="C1010" s="662" t="s">
        <v>6767</v>
      </c>
      <c r="D1010" s="662" t="s">
        <v>6802</v>
      </c>
      <c r="E1010" s="662" t="s">
        <v>6803</v>
      </c>
      <c r="F1010" s="665"/>
      <c r="G1010" s="665"/>
      <c r="H1010" s="665"/>
      <c r="I1010" s="665"/>
      <c r="J1010" s="665">
        <v>4</v>
      </c>
      <c r="K1010" s="665">
        <v>934</v>
      </c>
      <c r="L1010" s="665"/>
      <c r="M1010" s="665">
        <v>233.5</v>
      </c>
      <c r="N1010" s="665">
        <v>4</v>
      </c>
      <c r="O1010" s="665">
        <v>940</v>
      </c>
      <c r="P1010" s="678"/>
      <c r="Q1010" s="666">
        <v>235</v>
      </c>
    </row>
    <row r="1011" spans="1:17" ht="14.4" customHeight="1" x14ac:dyDescent="0.3">
      <c r="A1011" s="661" t="s">
        <v>8088</v>
      </c>
      <c r="B1011" s="662" t="s">
        <v>6736</v>
      </c>
      <c r="C1011" s="662" t="s">
        <v>6767</v>
      </c>
      <c r="D1011" s="662" t="s">
        <v>6804</v>
      </c>
      <c r="E1011" s="662" t="s">
        <v>6805</v>
      </c>
      <c r="F1011" s="665">
        <v>6</v>
      </c>
      <c r="G1011" s="665">
        <v>696</v>
      </c>
      <c r="H1011" s="665">
        <v>1</v>
      </c>
      <c r="I1011" s="665">
        <v>116</v>
      </c>
      <c r="J1011" s="665">
        <v>11</v>
      </c>
      <c r="K1011" s="665">
        <v>1290</v>
      </c>
      <c r="L1011" s="665">
        <v>1.853448275862069</v>
      </c>
      <c r="M1011" s="665">
        <v>117.27272727272727</v>
      </c>
      <c r="N1011" s="665">
        <v>4</v>
      </c>
      <c r="O1011" s="665">
        <v>472</v>
      </c>
      <c r="P1011" s="678">
        <v>0.67816091954022983</v>
      </c>
      <c r="Q1011" s="666">
        <v>118</v>
      </c>
    </row>
    <row r="1012" spans="1:17" ht="14.4" customHeight="1" x14ac:dyDescent="0.3">
      <c r="A1012" s="661" t="s">
        <v>8088</v>
      </c>
      <c r="B1012" s="662" t="s">
        <v>6736</v>
      </c>
      <c r="C1012" s="662" t="s">
        <v>6767</v>
      </c>
      <c r="D1012" s="662" t="s">
        <v>6826</v>
      </c>
      <c r="E1012" s="662" t="s">
        <v>6827</v>
      </c>
      <c r="F1012" s="665"/>
      <c r="G1012" s="665"/>
      <c r="H1012" s="665"/>
      <c r="I1012" s="665"/>
      <c r="J1012" s="665"/>
      <c r="K1012" s="665"/>
      <c r="L1012" s="665"/>
      <c r="M1012" s="665"/>
      <c r="N1012" s="665">
        <v>1</v>
      </c>
      <c r="O1012" s="665">
        <v>0</v>
      </c>
      <c r="P1012" s="678"/>
      <c r="Q1012" s="666">
        <v>0</v>
      </c>
    </row>
    <row r="1013" spans="1:17" ht="14.4" customHeight="1" x14ac:dyDescent="0.3">
      <c r="A1013" s="661" t="s">
        <v>8088</v>
      </c>
      <c r="B1013" s="662" t="s">
        <v>6736</v>
      </c>
      <c r="C1013" s="662" t="s">
        <v>6767</v>
      </c>
      <c r="D1013" s="662" t="s">
        <v>6834</v>
      </c>
      <c r="E1013" s="662" t="s">
        <v>6835</v>
      </c>
      <c r="F1013" s="665">
        <v>3</v>
      </c>
      <c r="G1013" s="665">
        <v>243</v>
      </c>
      <c r="H1013" s="665">
        <v>1</v>
      </c>
      <c r="I1013" s="665">
        <v>81</v>
      </c>
      <c r="J1013" s="665">
        <v>6</v>
      </c>
      <c r="K1013" s="665">
        <v>491</v>
      </c>
      <c r="L1013" s="665">
        <v>2.0205761316872426</v>
      </c>
      <c r="M1013" s="665">
        <v>81.833333333333329</v>
      </c>
      <c r="N1013" s="665">
        <v>6</v>
      </c>
      <c r="O1013" s="665">
        <v>492</v>
      </c>
      <c r="P1013" s="678">
        <v>2.0246913580246915</v>
      </c>
      <c r="Q1013" s="666">
        <v>82</v>
      </c>
    </row>
    <row r="1014" spans="1:17" ht="14.4" customHeight="1" x14ac:dyDescent="0.3">
      <c r="A1014" s="661" t="s">
        <v>8089</v>
      </c>
      <c r="B1014" s="662" t="s">
        <v>6736</v>
      </c>
      <c r="C1014" s="662" t="s">
        <v>6767</v>
      </c>
      <c r="D1014" s="662" t="s">
        <v>6774</v>
      </c>
      <c r="E1014" s="662" t="s">
        <v>6775</v>
      </c>
      <c r="F1014" s="665">
        <v>1</v>
      </c>
      <c r="G1014" s="665">
        <v>34</v>
      </c>
      <c r="H1014" s="665">
        <v>1</v>
      </c>
      <c r="I1014" s="665">
        <v>34</v>
      </c>
      <c r="J1014" s="665"/>
      <c r="K1014" s="665"/>
      <c r="L1014" s="665"/>
      <c r="M1014" s="665"/>
      <c r="N1014" s="665">
        <v>1</v>
      </c>
      <c r="O1014" s="665">
        <v>35</v>
      </c>
      <c r="P1014" s="678">
        <v>1.0294117647058822</v>
      </c>
      <c r="Q1014" s="666">
        <v>35</v>
      </c>
    </row>
    <row r="1015" spans="1:17" ht="14.4" customHeight="1" x14ac:dyDescent="0.3">
      <c r="A1015" s="661" t="s">
        <v>8089</v>
      </c>
      <c r="B1015" s="662" t="s">
        <v>6736</v>
      </c>
      <c r="C1015" s="662" t="s">
        <v>6767</v>
      </c>
      <c r="D1015" s="662" t="s">
        <v>6802</v>
      </c>
      <c r="E1015" s="662" t="s">
        <v>6803</v>
      </c>
      <c r="F1015" s="665">
        <v>2</v>
      </c>
      <c r="G1015" s="665">
        <v>464</v>
      </c>
      <c r="H1015" s="665">
        <v>1</v>
      </c>
      <c r="I1015" s="665">
        <v>232</v>
      </c>
      <c r="J1015" s="665">
        <v>2</v>
      </c>
      <c r="K1015" s="665">
        <v>466</v>
      </c>
      <c r="L1015" s="665">
        <v>1.0043103448275863</v>
      </c>
      <c r="M1015" s="665">
        <v>233</v>
      </c>
      <c r="N1015" s="665">
        <v>3</v>
      </c>
      <c r="O1015" s="665">
        <v>705</v>
      </c>
      <c r="P1015" s="678">
        <v>1.5193965517241379</v>
      </c>
      <c r="Q1015" s="666">
        <v>235</v>
      </c>
    </row>
    <row r="1016" spans="1:17" ht="14.4" customHeight="1" x14ac:dyDescent="0.3">
      <c r="A1016" s="661" t="s">
        <v>8089</v>
      </c>
      <c r="B1016" s="662" t="s">
        <v>6736</v>
      </c>
      <c r="C1016" s="662" t="s">
        <v>6767</v>
      </c>
      <c r="D1016" s="662" t="s">
        <v>6804</v>
      </c>
      <c r="E1016" s="662" t="s">
        <v>6805</v>
      </c>
      <c r="F1016" s="665"/>
      <c r="G1016" s="665"/>
      <c r="H1016" s="665"/>
      <c r="I1016" s="665"/>
      <c r="J1016" s="665">
        <v>1</v>
      </c>
      <c r="K1016" s="665">
        <v>118</v>
      </c>
      <c r="L1016" s="665"/>
      <c r="M1016" s="665">
        <v>118</v>
      </c>
      <c r="N1016" s="665">
        <v>1</v>
      </c>
      <c r="O1016" s="665">
        <v>118</v>
      </c>
      <c r="P1016" s="678"/>
      <c r="Q1016" s="666">
        <v>118</v>
      </c>
    </row>
    <row r="1017" spans="1:17" ht="14.4" customHeight="1" x14ac:dyDescent="0.3">
      <c r="A1017" s="661" t="s">
        <v>8089</v>
      </c>
      <c r="B1017" s="662" t="s">
        <v>6736</v>
      </c>
      <c r="C1017" s="662" t="s">
        <v>6767</v>
      </c>
      <c r="D1017" s="662" t="s">
        <v>6826</v>
      </c>
      <c r="E1017" s="662" t="s">
        <v>6827</v>
      </c>
      <c r="F1017" s="665"/>
      <c r="G1017" s="665"/>
      <c r="H1017" s="665"/>
      <c r="I1017" s="665"/>
      <c r="J1017" s="665"/>
      <c r="K1017" s="665"/>
      <c r="L1017" s="665"/>
      <c r="M1017" s="665"/>
      <c r="N1017" s="665">
        <v>1</v>
      </c>
      <c r="O1017" s="665">
        <v>0</v>
      </c>
      <c r="P1017" s="678"/>
      <c r="Q1017" s="666">
        <v>0</v>
      </c>
    </row>
    <row r="1018" spans="1:17" ht="14.4" customHeight="1" x14ac:dyDescent="0.3">
      <c r="A1018" s="661" t="s">
        <v>8090</v>
      </c>
      <c r="B1018" s="662" t="s">
        <v>6736</v>
      </c>
      <c r="C1018" s="662" t="s">
        <v>6758</v>
      </c>
      <c r="D1018" s="662" t="s">
        <v>8091</v>
      </c>
      <c r="E1018" s="662" t="s">
        <v>8092</v>
      </c>
      <c r="F1018" s="665">
        <v>1</v>
      </c>
      <c r="G1018" s="665">
        <v>6199.32</v>
      </c>
      <c r="H1018" s="665">
        <v>1</v>
      </c>
      <c r="I1018" s="665">
        <v>6199.32</v>
      </c>
      <c r="J1018" s="665"/>
      <c r="K1018" s="665"/>
      <c r="L1018" s="665"/>
      <c r="M1018" s="665"/>
      <c r="N1018" s="665"/>
      <c r="O1018" s="665"/>
      <c r="P1018" s="678"/>
      <c r="Q1018" s="666"/>
    </row>
    <row r="1019" spans="1:17" ht="14.4" customHeight="1" x14ac:dyDescent="0.3">
      <c r="A1019" s="661" t="s">
        <v>8090</v>
      </c>
      <c r="B1019" s="662" t="s">
        <v>6736</v>
      </c>
      <c r="C1019" s="662" t="s">
        <v>6758</v>
      </c>
      <c r="D1019" s="662" t="s">
        <v>6894</v>
      </c>
      <c r="E1019" s="662" t="s">
        <v>6895</v>
      </c>
      <c r="F1019" s="665"/>
      <c r="G1019" s="665"/>
      <c r="H1019" s="665"/>
      <c r="I1019" s="665"/>
      <c r="J1019" s="665">
        <v>1</v>
      </c>
      <c r="K1019" s="665">
        <v>3714.22</v>
      </c>
      <c r="L1019" s="665"/>
      <c r="M1019" s="665">
        <v>3714.22</v>
      </c>
      <c r="N1019" s="665"/>
      <c r="O1019" s="665"/>
      <c r="P1019" s="678"/>
      <c r="Q1019" s="666"/>
    </row>
    <row r="1020" spans="1:17" ht="14.4" customHeight="1" x14ac:dyDescent="0.3">
      <c r="A1020" s="661" t="s">
        <v>8090</v>
      </c>
      <c r="B1020" s="662" t="s">
        <v>6736</v>
      </c>
      <c r="C1020" s="662" t="s">
        <v>6767</v>
      </c>
      <c r="D1020" s="662" t="s">
        <v>6774</v>
      </c>
      <c r="E1020" s="662" t="s">
        <v>6775</v>
      </c>
      <c r="F1020" s="665">
        <v>5</v>
      </c>
      <c r="G1020" s="665">
        <v>170</v>
      </c>
      <c r="H1020" s="665">
        <v>1</v>
      </c>
      <c r="I1020" s="665">
        <v>34</v>
      </c>
      <c r="J1020" s="665">
        <v>6</v>
      </c>
      <c r="K1020" s="665">
        <v>207</v>
      </c>
      <c r="L1020" s="665">
        <v>1.2176470588235293</v>
      </c>
      <c r="M1020" s="665">
        <v>34.5</v>
      </c>
      <c r="N1020" s="665">
        <v>6</v>
      </c>
      <c r="O1020" s="665">
        <v>210</v>
      </c>
      <c r="P1020" s="678">
        <v>1.2352941176470589</v>
      </c>
      <c r="Q1020" s="666">
        <v>35</v>
      </c>
    </row>
    <row r="1021" spans="1:17" ht="14.4" customHeight="1" x14ac:dyDescent="0.3">
      <c r="A1021" s="661" t="s">
        <v>8090</v>
      </c>
      <c r="B1021" s="662" t="s">
        <v>6736</v>
      </c>
      <c r="C1021" s="662" t="s">
        <v>6767</v>
      </c>
      <c r="D1021" s="662" t="s">
        <v>6898</v>
      </c>
      <c r="E1021" s="662" t="s">
        <v>6899</v>
      </c>
      <c r="F1021" s="665"/>
      <c r="G1021" s="665"/>
      <c r="H1021" s="665"/>
      <c r="I1021" s="665"/>
      <c r="J1021" s="665">
        <v>1</v>
      </c>
      <c r="K1021" s="665">
        <v>117</v>
      </c>
      <c r="L1021" s="665"/>
      <c r="M1021" s="665">
        <v>117</v>
      </c>
      <c r="N1021" s="665"/>
      <c r="O1021" s="665"/>
      <c r="P1021" s="678"/>
      <c r="Q1021" s="666"/>
    </row>
    <row r="1022" spans="1:17" ht="14.4" customHeight="1" x14ac:dyDescent="0.3">
      <c r="A1022" s="661" t="s">
        <v>8090</v>
      </c>
      <c r="B1022" s="662" t="s">
        <v>6736</v>
      </c>
      <c r="C1022" s="662" t="s">
        <v>6767</v>
      </c>
      <c r="D1022" s="662" t="s">
        <v>6782</v>
      </c>
      <c r="E1022" s="662" t="s">
        <v>6783</v>
      </c>
      <c r="F1022" s="665">
        <v>2</v>
      </c>
      <c r="G1022" s="665">
        <v>166</v>
      </c>
      <c r="H1022" s="665">
        <v>1</v>
      </c>
      <c r="I1022" s="665">
        <v>83</v>
      </c>
      <c r="J1022" s="665">
        <v>1</v>
      </c>
      <c r="K1022" s="665">
        <v>84</v>
      </c>
      <c r="L1022" s="665">
        <v>0.50602409638554213</v>
      </c>
      <c r="M1022" s="665">
        <v>84</v>
      </c>
      <c r="N1022" s="665"/>
      <c r="O1022" s="665"/>
      <c r="P1022" s="678"/>
      <c r="Q1022" s="666"/>
    </row>
    <row r="1023" spans="1:17" ht="14.4" customHeight="1" x14ac:dyDescent="0.3">
      <c r="A1023" s="661" t="s">
        <v>8090</v>
      </c>
      <c r="B1023" s="662" t="s">
        <v>6736</v>
      </c>
      <c r="C1023" s="662" t="s">
        <v>6767</v>
      </c>
      <c r="D1023" s="662" t="s">
        <v>6784</v>
      </c>
      <c r="E1023" s="662" t="s">
        <v>6785</v>
      </c>
      <c r="F1023" s="665">
        <v>2</v>
      </c>
      <c r="G1023" s="665">
        <v>1222</v>
      </c>
      <c r="H1023" s="665">
        <v>1</v>
      </c>
      <c r="I1023" s="665">
        <v>611</v>
      </c>
      <c r="J1023" s="665">
        <v>1</v>
      </c>
      <c r="K1023" s="665">
        <v>616</v>
      </c>
      <c r="L1023" s="665">
        <v>0.50409165302782322</v>
      </c>
      <c r="M1023" s="665">
        <v>616</v>
      </c>
      <c r="N1023" s="665"/>
      <c r="O1023" s="665"/>
      <c r="P1023" s="678"/>
      <c r="Q1023" s="666"/>
    </row>
    <row r="1024" spans="1:17" ht="14.4" customHeight="1" x14ac:dyDescent="0.3">
      <c r="A1024" s="661" t="s">
        <v>8090</v>
      </c>
      <c r="B1024" s="662" t="s">
        <v>6736</v>
      </c>
      <c r="C1024" s="662" t="s">
        <v>6767</v>
      </c>
      <c r="D1024" s="662" t="s">
        <v>6786</v>
      </c>
      <c r="E1024" s="662" t="s">
        <v>6787</v>
      </c>
      <c r="F1024" s="665">
        <v>2</v>
      </c>
      <c r="G1024" s="665">
        <v>772</v>
      </c>
      <c r="H1024" s="665">
        <v>1</v>
      </c>
      <c r="I1024" s="665">
        <v>386</v>
      </c>
      <c r="J1024" s="665">
        <v>1</v>
      </c>
      <c r="K1024" s="665">
        <v>388</v>
      </c>
      <c r="L1024" s="665">
        <v>0.50259067357512954</v>
      </c>
      <c r="M1024" s="665">
        <v>388</v>
      </c>
      <c r="N1024" s="665"/>
      <c r="O1024" s="665"/>
      <c r="P1024" s="678"/>
      <c r="Q1024" s="666"/>
    </row>
    <row r="1025" spans="1:17" ht="14.4" customHeight="1" x14ac:dyDescent="0.3">
      <c r="A1025" s="661" t="s">
        <v>8090</v>
      </c>
      <c r="B1025" s="662" t="s">
        <v>6736</v>
      </c>
      <c r="C1025" s="662" t="s">
        <v>6767</v>
      </c>
      <c r="D1025" s="662" t="s">
        <v>6788</v>
      </c>
      <c r="E1025" s="662" t="s">
        <v>6789</v>
      </c>
      <c r="F1025" s="665">
        <v>2</v>
      </c>
      <c r="G1025" s="665">
        <v>78</v>
      </c>
      <c r="H1025" s="665">
        <v>1</v>
      </c>
      <c r="I1025" s="665">
        <v>39</v>
      </c>
      <c r="J1025" s="665">
        <v>1</v>
      </c>
      <c r="K1025" s="665">
        <v>39</v>
      </c>
      <c r="L1025" s="665">
        <v>0.5</v>
      </c>
      <c r="M1025" s="665">
        <v>39</v>
      </c>
      <c r="N1025" s="665"/>
      <c r="O1025" s="665"/>
      <c r="P1025" s="678"/>
      <c r="Q1025" s="666"/>
    </row>
    <row r="1026" spans="1:17" ht="14.4" customHeight="1" x14ac:dyDescent="0.3">
      <c r="A1026" s="661" t="s">
        <v>8090</v>
      </c>
      <c r="B1026" s="662" t="s">
        <v>6736</v>
      </c>
      <c r="C1026" s="662" t="s">
        <v>6767</v>
      </c>
      <c r="D1026" s="662" t="s">
        <v>6798</v>
      </c>
      <c r="E1026" s="662" t="s">
        <v>6799</v>
      </c>
      <c r="F1026" s="665">
        <v>1</v>
      </c>
      <c r="G1026" s="665">
        <v>689</v>
      </c>
      <c r="H1026" s="665">
        <v>1</v>
      </c>
      <c r="I1026" s="665">
        <v>689</v>
      </c>
      <c r="J1026" s="665">
        <v>1</v>
      </c>
      <c r="K1026" s="665">
        <v>694</v>
      </c>
      <c r="L1026" s="665">
        <v>1.0072568940493469</v>
      </c>
      <c r="M1026" s="665">
        <v>694</v>
      </c>
      <c r="N1026" s="665"/>
      <c r="O1026" s="665"/>
      <c r="P1026" s="678"/>
      <c r="Q1026" s="666"/>
    </row>
    <row r="1027" spans="1:17" ht="14.4" customHeight="1" x14ac:dyDescent="0.3">
      <c r="A1027" s="661" t="s">
        <v>8090</v>
      </c>
      <c r="B1027" s="662" t="s">
        <v>6736</v>
      </c>
      <c r="C1027" s="662" t="s">
        <v>6767</v>
      </c>
      <c r="D1027" s="662" t="s">
        <v>6802</v>
      </c>
      <c r="E1027" s="662" t="s">
        <v>6803</v>
      </c>
      <c r="F1027" s="665">
        <v>14</v>
      </c>
      <c r="G1027" s="665">
        <v>3248</v>
      </c>
      <c r="H1027" s="665">
        <v>1</v>
      </c>
      <c r="I1027" s="665">
        <v>232</v>
      </c>
      <c r="J1027" s="665">
        <v>21</v>
      </c>
      <c r="K1027" s="665">
        <v>4890</v>
      </c>
      <c r="L1027" s="665">
        <v>1.5055418719211822</v>
      </c>
      <c r="M1027" s="665">
        <v>232.85714285714286</v>
      </c>
      <c r="N1027" s="665">
        <v>4</v>
      </c>
      <c r="O1027" s="665">
        <v>940</v>
      </c>
      <c r="P1027" s="678">
        <v>0.2894088669950739</v>
      </c>
      <c r="Q1027" s="666">
        <v>235</v>
      </c>
    </row>
    <row r="1028" spans="1:17" ht="14.4" customHeight="1" x14ac:dyDescent="0.3">
      <c r="A1028" s="661" t="s">
        <v>8090</v>
      </c>
      <c r="B1028" s="662" t="s">
        <v>6736</v>
      </c>
      <c r="C1028" s="662" t="s">
        <v>6767</v>
      </c>
      <c r="D1028" s="662" t="s">
        <v>6804</v>
      </c>
      <c r="E1028" s="662" t="s">
        <v>6805</v>
      </c>
      <c r="F1028" s="665">
        <v>20</v>
      </c>
      <c r="G1028" s="665">
        <v>2320</v>
      </c>
      <c r="H1028" s="665">
        <v>1</v>
      </c>
      <c r="I1028" s="665">
        <v>116</v>
      </c>
      <c r="J1028" s="665">
        <v>5</v>
      </c>
      <c r="K1028" s="665">
        <v>586</v>
      </c>
      <c r="L1028" s="665">
        <v>0.2525862068965517</v>
      </c>
      <c r="M1028" s="665">
        <v>117.2</v>
      </c>
      <c r="N1028" s="665">
        <v>18</v>
      </c>
      <c r="O1028" s="665">
        <v>2124</v>
      </c>
      <c r="P1028" s="678">
        <v>0.91551724137931034</v>
      </c>
      <c r="Q1028" s="666">
        <v>118</v>
      </c>
    </row>
    <row r="1029" spans="1:17" ht="14.4" customHeight="1" x14ac:dyDescent="0.3">
      <c r="A1029" s="661" t="s">
        <v>8090</v>
      </c>
      <c r="B1029" s="662" t="s">
        <v>6736</v>
      </c>
      <c r="C1029" s="662" t="s">
        <v>6767</v>
      </c>
      <c r="D1029" s="662" t="s">
        <v>6820</v>
      </c>
      <c r="E1029" s="662" t="s">
        <v>6821</v>
      </c>
      <c r="F1029" s="665"/>
      <c r="G1029" s="665"/>
      <c r="H1029" s="665"/>
      <c r="I1029" s="665"/>
      <c r="J1029" s="665">
        <v>1</v>
      </c>
      <c r="K1029" s="665">
        <v>659</v>
      </c>
      <c r="L1029" s="665"/>
      <c r="M1029" s="665">
        <v>659</v>
      </c>
      <c r="N1029" s="665"/>
      <c r="O1029" s="665"/>
      <c r="P1029" s="678"/>
      <c r="Q1029" s="666"/>
    </row>
    <row r="1030" spans="1:17" ht="14.4" customHeight="1" x14ac:dyDescent="0.3">
      <c r="A1030" s="661" t="s">
        <v>8090</v>
      </c>
      <c r="B1030" s="662" t="s">
        <v>6736</v>
      </c>
      <c r="C1030" s="662" t="s">
        <v>6767</v>
      </c>
      <c r="D1030" s="662" t="s">
        <v>6826</v>
      </c>
      <c r="E1030" s="662" t="s">
        <v>6827</v>
      </c>
      <c r="F1030" s="665"/>
      <c r="G1030" s="665"/>
      <c r="H1030" s="665"/>
      <c r="I1030" s="665"/>
      <c r="J1030" s="665"/>
      <c r="K1030" s="665"/>
      <c r="L1030" s="665"/>
      <c r="M1030" s="665"/>
      <c r="N1030" s="665">
        <v>3</v>
      </c>
      <c r="O1030" s="665">
        <v>66.67</v>
      </c>
      <c r="P1030" s="678"/>
      <c r="Q1030" s="666">
        <v>22.223333333333333</v>
      </c>
    </row>
    <row r="1031" spans="1:17" ht="14.4" customHeight="1" x14ac:dyDescent="0.3">
      <c r="A1031" s="661" t="s">
        <v>8090</v>
      </c>
      <c r="B1031" s="662" t="s">
        <v>6736</v>
      </c>
      <c r="C1031" s="662" t="s">
        <v>6767</v>
      </c>
      <c r="D1031" s="662" t="s">
        <v>6834</v>
      </c>
      <c r="E1031" s="662" t="s">
        <v>6835</v>
      </c>
      <c r="F1031" s="665"/>
      <c r="G1031" s="665"/>
      <c r="H1031" s="665"/>
      <c r="I1031" s="665"/>
      <c r="J1031" s="665">
        <v>1</v>
      </c>
      <c r="K1031" s="665">
        <v>81</v>
      </c>
      <c r="L1031" s="665"/>
      <c r="M1031" s="665">
        <v>81</v>
      </c>
      <c r="N1031" s="665">
        <v>1</v>
      </c>
      <c r="O1031" s="665">
        <v>82</v>
      </c>
      <c r="P1031" s="678"/>
      <c r="Q1031" s="666">
        <v>82</v>
      </c>
    </row>
    <row r="1032" spans="1:17" ht="14.4" customHeight="1" x14ac:dyDescent="0.3">
      <c r="A1032" s="661" t="s">
        <v>8090</v>
      </c>
      <c r="B1032" s="662" t="s">
        <v>6736</v>
      </c>
      <c r="C1032" s="662" t="s">
        <v>6767</v>
      </c>
      <c r="D1032" s="662" t="s">
        <v>6872</v>
      </c>
      <c r="E1032" s="662" t="s">
        <v>6873</v>
      </c>
      <c r="F1032" s="665"/>
      <c r="G1032" s="665"/>
      <c r="H1032" s="665"/>
      <c r="I1032" s="665"/>
      <c r="J1032" s="665">
        <v>1</v>
      </c>
      <c r="K1032" s="665">
        <v>355</v>
      </c>
      <c r="L1032" s="665"/>
      <c r="M1032" s="665">
        <v>355</v>
      </c>
      <c r="N1032" s="665"/>
      <c r="O1032" s="665"/>
      <c r="P1032" s="678"/>
      <c r="Q1032" s="666"/>
    </row>
    <row r="1033" spans="1:17" ht="14.4" customHeight="1" x14ac:dyDescent="0.3">
      <c r="A1033" s="661" t="s">
        <v>8090</v>
      </c>
      <c r="B1033" s="662" t="s">
        <v>6736</v>
      </c>
      <c r="C1033" s="662" t="s">
        <v>6767</v>
      </c>
      <c r="D1033" s="662" t="s">
        <v>6878</v>
      </c>
      <c r="E1033" s="662" t="s">
        <v>6879</v>
      </c>
      <c r="F1033" s="665"/>
      <c r="G1033" s="665"/>
      <c r="H1033" s="665"/>
      <c r="I1033" s="665"/>
      <c r="J1033" s="665"/>
      <c r="K1033" s="665"/>
      <c r="L1033" s="665"/>
      <c r="M1033" s="665"/>
      <c r="N1033" s="665">
        <v>1</v>
      </c>
      <c r="O1033" s="665">
        <v>116</v>
      </c>
      <c r="P1033" s="678"/>
      <c r="Q1033" s="666">
        <v>116</v>
      </c>
    </row>
    <row r="1034" spans="1:17" ht="14.4" customHeight="1" x14ac:dyDescent="0.3">
      <c r="A1034" s="661" t="s">
        <v>8093</v>
      </c>
      <c r="B1034" s="662" t="s">
        <v>6736</v>
      </c>
      <c r="C1034" s="662" t="s">
        <v>6767</v>
      </c>
      <c r="D1034" s="662" t="s">
        <v>6774</v>
      </c>
      <c r="E1034" s="662" t="s">
        <v>6775</v>
      </c>
      <c r="F1034" s="665">
        <v>1</v>
      </c>
      <c r="G1034" s="665">
        <v>34</v>
      </c>
      <c r="H1034" s="665">
        <v>1</v>
      </c>
      <c r="I1034" s="665">
        <v>34</v>
      </c>
      <c r="J1034" s="665">
        <v>1</v>
      </c>
      <c r="K1034" s="665">
        <v>34</v>
      </c>
      <c r="L1034" s="665">
        <v>1</v>
      </c>
      <c r="M1034" s="665">
        <v>34</v>
      </c>
      <c r="N1034" s="665">
        <v>14</v>
      </c>
      <c r="O1034" s="665">
        <v>490</v>
      </c>
      <c r="P1034" s="678">
        <v>14.411764705882353</v>
      </c>
      <c r="Q1034" s="666">
        <v>35</v>
      </c>
    </row>
    <row r="1035" spans="1:17" ht="14.4" customHeight="1" x14ac:dyDescent="0.3">
      <c r="A1035" s="661" t="s">
        <v>8093</v>
      </c>
      <c r="B1035" s="662" t="s">
        <v>6736</v>
      </c>
      <c r="C1035" s="662" t="s">
        <v>6767</v>
      </c>
      <c r="D1035" s="662" t="s">
        <v>6784</v>
      </c>
      <c r="E1035" s="662" t="s">
        <v>6785</v>
      </c>
      <c r="F1035" s="665"/>
      <c r="G1035" s="665"/>
      <c r="H1035" s="665"/>
      <c r="I1035" s="665"/>
      <c r="J1035" s="665"/>
      <c r="K1035" s="665"/>
      <c r="L1035" s="665"/>
      <c r="M1035" s="665"/>
      <c r="N1035" s="665">
        <v>1</v>
      </c>
      <c r="O1035" s="665">
        <v>617</v>
      </c>
      <c r="P1035" s="678"/>
      <c r="Q1035" s="666">
        <v>617</v>
      </c>
    </row>
    <row r="1036" spans="1:17" ht="14.4" customHeight="1" x14ac:dyDescent="0.3">
      <c r="A1036" s="661" t="s">
        <v>8093</v>
      </c>
      <c r="B1036" s="662" t="s">
        <v>6736</v>
      </c>
      <c r="C1036" s="662" t="s">
        <v>6767</v>
      </c>
      <c r="D1036" s="662" t="s">
        <v>6786</v>
      </c>
      <c r="E1036" s="662" t="s">
        <v>6787</v>
      </c>
      <c r="F1036" s="665"/>
      <c r="G1036" s="665"/>
      <c r="H1036" s="665"/>
      <c r="I1036" s="665"/>
      <c r="J1036" s="665">
        <v>1</v>
      </c>
      <c r="K1036" s="665">
        <v>388</v>
      </c>
      <c r="L1036" s="665"/>
      <c r="M1036" s="665">
        <v>388</v>
      </c>
      <c r="N1036" s="665"/>
      <c r="O1036" s="665"/>
      <c r="P1036" s="678"/>
      <c r="Q1036" s="666"/>
    </row>
    <row r="1037" spans="1:17" ht="14.4" customHeight="1" x14ac:dyDescent="0.3">
      <c r="A1037" s="661" t="s">
        <v>8093</v>
      </c>
      <c r="B1037" s="662" t="s">
        <v>6736</v>
      </c>
      <c r="C1037" s="662" t="s">
        <v>6767</v>
      </c>
      <c r="D1037" s="662" t="s">
        <v>6788</v>
      </c>
      <c r="E1037" s="662" t="s">
        <v>6789</v>
      </c>
      <c r="F1037" s="665"/>
      <c r="G1037" s="665"/>
      <c r="H1037" s="665"/>
      <c r="I1037" s="665"/>
      <c r="J1037" s="665"/>
      <c r="K1037" s="665"/>
      <c r="L1037" s="665"/>
      <c r="M1037" s="665"/>
      <c r="N1037" s="665">
        <v>2</v>
      </c>
      <c r="O1037" s="665">
        <v>78</v>
      </c>
      <c r="P1037" s="678"/>
      <c r="Q1037" s="666">
        <v>39</v>
      </c>
    </row>
    <row r="1038" spans="1:17" ht="14.4" customHeight="1" x14ac:dyDescent="0.3">
      <c r="A1038" s="661" t="s">
        <v>8093</v>
      </c>
      <c r="B1038" s="662" t="s">
        <v>6736</v>
      </c>
      <c r="C1038" s="662" t="s">
        <v>6767</v>
      </c>
      <c r="D1038" s="662" t="s">
        <v>6798</v>
      </c>
      <c r="E1038" s="662" t="s">
        <v>6799</v>
      </c>
      <c r="F1038" s="665"/>
      <c r="G1038" s="665"/>
      <c r="H1038" s="665"/>
      <c r="I1038" s="665"/>
      <c r="J1038" s="665"/>
      <c r="K1038" s="665"/>
      <c r="L1038" s="665"/>
      <c r="M1038" s="665"/>
      <c r="N1038" s="665">
        <v>1</v>
      </c>
      <c r="O1038" s="665">
        <v>695</v>
      </c>
      <c r="P1038" s="678"/>
      <c r="Q1038" s="666">
        <v>695</v>
      </c>
    </row>
    <row r="1039" spans="1:17" ht="14.4" customHeight="1" x14ac:dyDescent="0.3">
      <c r="A1039" s="661" t="s">
        <v>8093</v>
      </c>
      <c r="B1039" s="662" t="s">
        <v>6736</v>
      </c>
      <c r="C1039" s="662" t="s">
        <v>6767</v>
      </c>
      <c r="D1039" s="662" t="s">
        <v>6802</v>
      </c>
      <c r="E1039" s="662" t="s">
        <v>6803</v>
      </c>
      <c r="F1039" s="665">
        <v>4</v>
      </c>
      <c r="G1039" s="665">
        <v>928</v>
      </c>
      <c r="H1039" s="665">
        <v>1</v>
      </c>
      <c r="I1039" s="665">
        <v>232</v>
      </c>
      <c r="J1039" s="665">
        <v>9</v>
      </c>
      <c r="K1039" s="665">
        <v>2098</v>
      </c>
      <c r="L1039" s="665">
        <v>2.2607758620689653</v>
      </c>
      <c r="M1039" s="665">
        <v>233.11111111111111</v>
      </c>
      <c r="N1039" s="665">
        <v>14</v>
      </c>
      <c r="O1039" s="665">
        <v>3290</v>
      </c>
      <c r="P1039" s="678">
        <v>3.5452586206896552</v>
      </c>
      <c r="Q1039" s="666">
        <v>235</v>
      </c>
    </row>
    <row r="1040" spans="1:17" ht="14.4" customHeight="1" x14ac:dyDescent="0.3">
      <c r="A1040" s="661" t="s">
        <v>8093</v>
      </c>
      <c r="B1040" s="662" t="s">
        <v>6736</v>
      </c>
      <c r="C1040" s="662" t="s">
        <v>6767</v>
      </c>
      <c r="D1040" s="662" t="s">
        <v>6804</v>
      </c>
      <c r="E1040" s="662" t="s">
        <v>6805</v>
      </c>
      <c r="F1040" s="665">
        <v>1</v>
      </c>
      <c r="G1040" s="665">
        <v>116</v>
      </c>
      <c r="H1040" s="665">
        <v>1</v>
      </c>
      <c r="I1040" s="665">
        <v>116</v>
      </c>
      <c r="J1040" s="665">
        <v>1</v>
      </c>
      <c r="K1040" s="665">
        <v>118</v>
      </c>
      <c r="L1040" s="665">
        <v>1.0172413793103448</v>
      </c>
      <c r="M1040" s="665">
        <v>118</v>
      </c>
      <c r="N1040" s="665">
        <v>2</v>
      </c>
      <c r="O1040" s="665">
        <v>236</v>
      </c>
      <c r="P1040" s="678">
        <v>2.0344827586206895</v>
      </c>
      <c r="Q1040" s="666">
        <v>118</v>
      </c>
    </row>
    <row r="1041" spans="1:17" ht="14.4" customHeight="1" x14ac:dyDescent="0.3">
      <c r="A1041" s="661" t="s">
        <v>8093</v>
      </c>
      <c r="B1041" s="662" t="s">
        <v>6736</v>
      </c>
      <c r="C1041" s="662" t="s">
        <v>6767</v>
      </c>
      <c r="D1041" s="662" t="s">
        <v>6826</v>
      </c>
      <c r="E1041" s="662" t="s">
        <v>6827</v>
      </c>
      <c r="F1041" s="665"/>
      <c r="G1041" s="665"/>
      <c r="H1041" s="665"/>
      <c r="I1041" s="665"/>
      <c r="J1041" s="665"/>
      <c r="K1041" s="665"/>
      <c r="L1041" s="665"/>
      <c r="M1041" s="665"/>
      <c r="N1041" s="665">
        <v>7</v>
      </c>
      <c r="O1041" s="665">
        <v>66.66</v>
      </c>
      <c r="P1041" s="678"/>
      <c r="Q1041" s="666">
        <v>9.5228571428571431</v>
      </c>
    </row>
    <row r="1042" spans="1:17" ht="14.4" customHeight="1" x14ac:dyDescent="0.3">
      <c r="A1042" s="661" t="s">
        <v>8093</v>
      </c>
      <c r="B1042" s="662" t="s">
        <v>6736</v>
      </c>
      <c r="C1042" s="662" t="s">
        <v>6767</v>
      </c>
      <c r="D1042" s="662" t="s">
        <v>6830</v>
      </c>
      <c r="E1042" s="662" t="s">
        <v>6831</v>
      </c>
      <c r="F1042" s="665"/>
      <c r="G1042" s="665"/>
      <c r="H1042" s="665"/>
      <c r="I1042" s="665"/>
      <c r="J1042" s="665">
        <v>1</v>
      </c>
      <c r="K1042" s="665">
        <v>168</v>
      </c>
      <c r="L1042" s="665"/>
      <c r="M1042" s="665">
        <v>168</v>
      </c>
      <c r="N1042" s="665"/>
      <c r="O1042" s="665"/>
      <c r="P1042" s="678"/>
      <c r="Q1042" s="666"/>
    </row>
    <row r="1043" spans="1:17" ht="14.4" customHeight="1" x14ac:dyDescent="0.3">
      <c r="A1043" s="661" t="s">
        <v>8093</v>
      </c>
      <c r="B1043" s="662" t="s">
        <v>6736</v>
      </c>
      <c r="C1043" s="662" t="s">
        <v>6767</v>
      </c>
      <c r="D1043" s="662" t="s">
        <v>6834</v>
      </c>
      <c r="E1043" s="662" t="s">
        <v>6835</v>
      </c>
      <c r="F1043" s="665"/>
      <c r="G1043" s="665"/>
      <c r="H1043" s="665"/>
      <c r="I1043" s="665"/>
      <c r="J1043" s="665"/>
      <c r="K1043" s="665"/>
      <c r="L1043" s="665"/>
      <c r="M1043" s="665"/>
      <c r="N1043" s="665">
        <v>1</v>
      </c>
      <c r="O1043" s="665">
        <v>82</v>
      </c>
      <c r="P1043" s="678"/>
      <c r="Q1043" s="666">
        <v>82</v>
      </c>
    </row>
    <row r="1044" spans="1:17" ht="14.4" customHeight="1" x14ac:dyDescent="0.3">
      <c r="A1044" s="661" t="s">
        <v>8094</v>
      </c>
      <c r="B1044" s="662" t="s">
        <v>6736</v>
      </c>
      <c r="C1044" s="662" t="s">
        <v>6737</v>
      </c>
      <c r="D1044" s="662" t="s">
        <v>6741</v>
      </c>
      <c r="E1044" s="662" t="s">
        <v>6742</v>
      </c>
      <c r="F1044" s="665"/>
      <c r="G1044" s="665"/>
      <c r="H1044" s="665"/>
      <c r="I1044" s="665"/>
      <c r="J1044" s="665">
        <v>0.1</v>
      </c>
      <c r="K1044" s="665">
        <v>15.79</v>
      </c>
      <c r="L1044" s="665"/>
      <c r="M1044" s="665">
        <v>157.89999999999998</v>
      </c>
      <c r="N1044" s="665"/>
      <c r="O1044" s="665"/>
      <c r="P1044" s="678"/>
      <c r="Q1044" s="666"/>
    </row>
    <row r="1045" spans="1:17" ht="14.4" customHeight="1" x14ac:dyDescent="0.3">
      <c r="A1045" s="661" t="s">
        <v>8094</v>
      </c>
      <c r="B1045" s="662" t="s">
        <v>6736</v>
      </c>
      <c r="C1045" s="662" t="s">
        <v>6758</v>
      </c>
      <c r="D1045" s="662" t="s">
        <v>6761</v>
      </c>
      <c r="E1045" s="662" t="s">
        <v>6762</v>
      </c>
      <c r="F1045" s="665"/>
      <c r="G1045" s="665"/>
      <c r="H1045" s="665"/>
      <c r="I1045" s="665"/>
      <c r="J1045" s="665"/>
      <c r="K1045" s="665"/>
      <c r="L1045" s="665"/>
      <c r="M1045" s="665"/>
      <c r="N1045" s="665">
        <v>2</v>
      </c>
      <c r="O1045" s="665">
        <v>325.60000000000002</v>
      </c>
      <c r="P1045" s="678"/>
      <c r="Q1045" s="666">
        <v>162.80000000000001</v>
      </c>
    </row>
    <row r="1046" spans="1:17" ht="14.4" customHeight="1" x14ac:dyDescent="0.3">
      <c r="A1046" s="661" t="s">
        <v>8094</v>
      </c>
      <c r="B1046" s="662" t="s">
        <v>6736</v>
      </c>
      <c r="C1046" s="662" t="s">
        <v>6767</v>
      </c>
      <c r="D1046" s="662" t="s">
        <v>6774</v>
      </c>
      <c r="E1046" s="662" t="s">
        <v>6775</v>
      </c>
      <c r="F1046" s="665">
        <v>8</v>
      </c>
      <c r="G1046" s="665">
        <v>272</v>
      </c>
      <c r="H1046" s="665">
        <v>1</v>
      </c>
      <c r="I1046" s="665">
        <v>34</v>
      </c>
      <c r="J1046" s="665">
        <v>15</v>
      </c>
      <c r="K1046" s="665">
        <v>519</v>
      </c>
      <c r="L1046" s="665">
        <v>1.9080882352941178</v>
      </c>
      <c r="M1046" s="665">
        <v>34.6</v>
      </c>
      <c r="N1046" s="665">
        <v>12</v>
      </c>
      <c r="O1046" s="665">
        <v>420</v>
      </c>
      <c r="P1046" s="678">
        <v>1.5441176470588236</v>
      </c>
      <c r="Q1046" s="666">
        <v>35</v>
      </c>
    </row>
    <row r="1047" spans="1:17" ht="14.4" customHeight="1" x14ac:dyDescent="0.3">
      <c r="A1047" s="661" t="s">
        <v>8094</v>
      </c>
      <c r="B1047" s="662" t="s">
        <v>6736</v>
      </c>
      <c r="C1047" s="662" t="s">
        <v>6767</v>
      </c>
      <c r="D1047" s="662" t="s">
        <v>6782</v>
      </c>
      <c r="E1047" s="662" t="s">
        <v>6783</v>
      </c>
      <c r="F1047" s="665"/>
      <c r="G1047" s="665"/>
      <c r="H1047" s="665"/>
      <c r="I1047" s="665"/>
      <c r="J1047" s="665"/>
      <c r="K1047" s="665"/>
      <c r="L1047" s="665"/>
      <c r="M1047" s="665"/>
      <c r="N1047" s="665">
        <v>1</v>
      </c>
      <c r="O1047" s="665">
        <v>84</v>
      </c>
      <c r="P1047" s="678"/>
      <c r="Q1047" s="666">
        <v>84</v>
      </c>
    </row>
    <row r="1048" spans="1:17" ht="14.4" customHeight="1" x14ac:dyDescent="0.3">
      <c r="A1048" s="661" t="s">
        <v>8094</v>
      </c>
      <c r="B1048" s="662" t="s">
        <v>6736</v>
      </c>
      <c r="C1048" s="662" t="s">
        <v>6767</v>
      </c>
      <c r="D1048" s="662" t="s">
        <v>6784</v>
      </c>
      <c r="E1048" s="662" t="s">
        <v>6785</v>
      </c>
      <c r="F1048" s="665"/>
      <c r="G1048" s="665"/>
      <c r="H1048" s="665"/>
      <c r="I1048" s="665"/>
      <c r="J1048" s="665"/>
      <c r="K1048" s="665"/>
      <c r="L1048" s="665"/>
      <c r="M1048" s="665"/>
      <c r="N1048" s="665">
        <v>1</v>
      </c>
      <c r="O1048" s="665">
        <v>617</v>
      </c>
      <c r="P1048" s="678"/>
      <c r="Q1048" s="666">
        <v>617</v>
      </c>
    </row>
    <row r="1049" spans="1:17" ht="14.4" customHeight="1" x14ac:dyDescent="0.3">
      <c r="A1049" s="661" t="s">
        <v>8094</v>
      </c>
      <c r="B1049" s="662" t="s">
        <v>6736</v>
      </c>
      <c r="C1049" s="662" t="s">
        <v>6767</v>
      </c>
      <c r="D1049" s="662" t="s">
        <v>6786</v>
      </c>
      <c r="E1049" s="662" t="s">
        <v>6787</v>
      </c>
      <c r="F1049" s="665"/>
      <c r="G1049" s="665"/>
      <c r="H1049" s="665"/>
      <c r="I1049" s="665"/>
      <c r="J1049" s="665"/>
      <c r="K1049" s="665"/>
      <c r="L1049" s="665"/>
      <c r="M1049" s="665"/>
      <c r="N1049" s="665">
        <v>1</v>
      </c>
      <c r="O1049" s="665">
        <v>388</v>
      </c>
      <c r="P1049" s="678"/>
      <c r="Q1049" s="666">
        <v>388</v>
      </c>
    </row>
    <row r="1050" spans="1:17" ht="14.4" customHeight="1" x14ac:dyDescent="0.3">
      <c r="A1050" s="661" t="s">
        <v>8094</v>
      </c>
      <c r="B1050" s="662" t="s">
        <v>6736</v>
      </c>
      <c r="C1050" s="662" t="s">
        <v>6767</v>
      </c>
      <c r="D1050" s="662" t="s">
        <v>6788</v>
      </c>
      <c r="E1050" s="662" t="s">
        <v>6789</v>
      </c>
      <c r="F1050" s="665"/>
      <c r="G1050" s="665"/>
      <c r="H1050" s="665"/>
      <c r="I1050" s="665"/>
      <c r="J1050" s="665"/>
      <c r="K1050" s="665"/>
      <c r="L1050" s="665"/>
      <c r="M1050" s="665"/>
      <c r="N1050" s="665">
        <v>1</v>
      </c>
      <c r="O1050" s="665">
        <v>39</v>
      </c>
      <c r="P1050" s="678"/>
      <c r="Q1050" s="666">
        <v>39</v>
      </c>
    </row>
    <row r="1051" spans="1:17" ht="14.4" customHeight="1" x14ac:dyDescent="0.3">
      <c r="A1051" s="661" t="s">
        <v>8094</v>
      </c>
      <c r="B1051" s="662" t="s">
        <v>6736</v>
      </c>
      <c r="C1051" s="662" t="s">
        <v>6767</v>
      </c>
      <c r="D1051" s="662" t="s">
        <v>6802</v>
      </c>
      <c r="E1051" s="662" t="s">
        <v>6803</v>
      </c>
      <c r="F1051" s="665">
        <v>11</v>
      </c>
      <c r="G1051" s="665">
        <v>2552</v>
      </c>
      <c r="H1051" s="665">
        <v>1</v>
      </c>
      <c r="I1051" s="665">
        <v>232</v>
      </c>
      <c r="J1051" s="665">
        <v>11</v>
      </c>
      <c r="K1051" s="665">
        <v>2564</v>
      </c>
      <c r="L1051" s="665">
        <v>1.0047021943573669</v>
      </c>
      <c r="M1051" s="665">
        <v>233.09090909090909</v>
      </c>
      <c r="N1051" s="665">
        <v>27</v>
      </c>
      <c r="O1051" s="665">
        <v>6345</v>
      </c>
      <c r="P1051" s="678">
        <v>2.4862852664576804</v>
      </c>
      <c r="Q1051" s="666">
        <v>235</v>
      </c>
    </row>
    <row r="1052" spans="1:17" ht="14.4" customHeight="1" x14ac:dyDescent="0.3">
      <c r="A1052" s="661" t="s">
        <v>8094</v>
      </c>
      <c r="B1052" s="662" t="s">
        <v>6736</v>
      </c>
      <c r="C1052" s="662" t="s">
        <v>6767</v>
      </c>
      <c r="D1052" s="662" t="s">
        <v>6804</v>
      </c>
      <c r="E1052" s="662" t="s">
        <v>6805</v>
      </c>
      <c r="F1052" s="665">
        <v>8</v>
      </c>
      <c r="G1052" s="665">
        <v>928</v>
      </c>
      <c r="H1052" s="665">
        <v>1</v>
      </c>
      <c r="I1052" s="665">
        <v>116</v>
      </c>
      <c r="J1052" s="665">
        <v>11</v>
      </c>
      <c r="K1052" s="665">
        <v>1294</v>
      </c>
      <c r="L1052" s="665">
        <v>1.3943965517241379</v>
      </c>
      <c r="M1052" s="665">
        <v>117.63636363636364</v>
      </c>
      <c r="N1052" s="665">
        <v>22</v>
      </c>
      <c r="O1052" s="665">
        <v>2596</v>
      </c>
      <c r="P1052" s="678">
        <v>2.7974137931034484</v>
      </c>
      <c r="Q1052" s="666">
        <v>118</v>
      </c>
    </row>
    <row r="1053" spans="1:17" ht="14.4" customHeight="1" x14ac:dyDescent="0.3">
      <c r="A1053" s="661" t="s">
        <v>8094</v>
      </c>
      <c r="B1053" s="662" t="s">
        <v>6736</v>
      </c>
      <c r="C1053" s="662" t="s">
        <v>6767</v>
      </c>
      <c r="D1053" s="662" t="s">
        <v>6820</v>
      </c>
      <c r="E1053" s="662" t="s">
        <v>6821</v>
      </c>
      <c r="F1053" s="665"/>
      <c r="G1053" s="665"/>
      <c r="H1053" s="665"/>
      <c r="I1053" s="665"/>
      <c r="J1053" s="665"/>
      <c r="K1053" s="665"/>
      <c r="L1053" s="665"/>
      <c r="M1053" s="665"/>
      <c r="N1053" s="665">
        <v>2</v>
      </c>
      <c r="O1053" s="665">
        <v>1332</v>
      </c>
      <c r="P1053" s="678"/>
      <c r="Q1053" s="666">
        <v>666</v>
      </c>
    </row>
    <row r="1054" spans="1:17" ht="14.4" customHeight="1" x14ac:dyDescent="0.3">
      <c r="A1054" s="661" t="s">
        <v>8094</v>
      </c>
      <c r="B1054" s="662" t="s">
        <v>6736</v>
      </c>
      <c r="C1054" s="662" t="s">
        <v>6767</v>
      </c>
      <c r="D1054" s="662" t="s">
        <v>6826</v>
      </c>
      <c r="E1054" s="662" t="s">
        <v>6827</v>
      </c>
      <c r="F1054" s="665">
        <v>1</v>
      </c>
      <c r="G1054" s="665">
        <v>0</v>
      </c>
      <c r="H1054" s="665"/>
      <c r="I1054" s="665">
        <v>0</v>
      </c>
      <c r="J1054" s="665">
        <v>2</v>
      </c>
      <c r="K1054" s="665">
        <v>0</v>
      </c>
      <c r="L1054" s="665"/>
      <c r="M1054" s="665">
        <v>0</v>
      </c>
      <c r="N1054" s="665">
        <v>6</v>
      </c>
      <c r="O1054" s="665">
        <v>133.32</v>
      </c>
      <c r="P1054" s="678"/>
      <c r="Q1054" s="666">
        <v>22.22</v>
      </c>
    </row>
    <row r="1055" spans="1:17" ht="14.4" customHeight="1" x14ac:dyDescent="0.3">
      <c r="A1055" s="661" t="s">
        <v>8094</v>
      </c>
      <c r="B1055" s="662" t="s">
        <v>6736</v>
      </c>
      <c r="C1055" s="662" t="s">
        <v>6767</v>
      </c>
      <c r="D1055" s="662" t="s">
        <v>6830</v>
      </c>
      <c r="E1055" s="662" t="s">
        <v>6831</v>
      </c>
      <c r="F1055" s="665"/>
      <c r="G1055" s="665"/>
      <c r="H1055" s="665"/>
      <c r="I1055" s="665"/>
      <c r="J1055" s="665">
        <v>1</v>
      </c>
      <c r="K1055" s="665">
        <v>168</v>
      </c>
      <c r="L1055" s="665"/>
      <c r="M1055" s="665">
        <v>168</v>
      </c>
      <c r="N1055" s="665"/>
      <c r="O1055" s="665"/>
      <c r="P1055" s="678"/>
      <c r="Q1055" s="666"/>
    </row>
    <row r="1056" spans="1:17" ht="14.4" customHeight="1" x14ac:dyDescent="0.3">
      <c r="A1056" s="661" t="s">
        <v>8094</v>
      </c>
      <c r="B1056" s="662" t="s">
        <v>6736</v>
      </c>
      <c r="C1056" s="662" t="s">
        <v>6767</v>
      </c>
      <c r="D1056" s="662" t="s">
        <v>6834</v>
      </c>
      <c r="E1056" s="662" t="s">
        <v>6835</v>
      </c>
      <c r="F1056" s="665">
        <v>3</v>
      </c>
      <c r="G1056" s="665">
        <v>243</v>
      </c>
      <c r="H1056" s="665">
        <v>1</v>
      </c>
      <c r="I1056" s="665">
        <v>81</v>
      </c>
      <c r="J1056" s="665">
        <v>6</v>
      </c>
      <c r="K1056" s="665">
        <v>489</v>
      </c>
      <c r="L1056" s="665">
        <v>2.0123456790123457</v>
      </c>
      <c r="M1056" s="665">
        <v>81.5</v>
      </c>
      <c r="N1056" s="665">
        <v>9</v>
      </c>
      <c r="O1056" s="665">
        <v>738</v>
      </c>
      <c r="P1056" s="678">
        <v>3.0370370370370372</v>
      </c>
      <c r="Q1056" s="666">
        <v>82</v>
      </c>
    </row>
    <row r="1057" spans="1:17" ht="14.4" customHeight="1" x14ac:dyDescent="0.3">
      <c r="A1057" s="661" t="s">
        <v>8094</v>
      </c>
      <c r="B1057" s="662" t="s">
        <v>6736</v>
      </c>
      <c r="C1057" s="662" t="s">
        <v>6767</v>
      </c>
      <c r="D1057" s="662" t="s">
        <v>6854</v>
      </c>
      <c r="E1057" s="662" t="s">
        <v>6855</v>
      </c>
      <c r="F1057" s="665">
        <v>3</v>
      </c>
      <c r="G1057" s="665">
        <v>3129</v>
      </c>
      <c r="H1057" s="665">
        <v>1</v>
      </c>
      <c r="I1057" s="665">
        <v>1043</v>
      </c>
      <c r="J1057" s="665">
        <v>4</v>
      </c>
      <c r="K1057" s="665">
        <v>4177</v>
      </c>
      <c r="L1057" s="665">
        <v>1.3349312879514221</v>
      </c>
      <c r="M1057" s="665">
        <v>1044.25</v>
      </c>
      <c r="N1057" s="665">
        <v>6</v>
      </c>
      <c r="O1057" s="665">
        <v>6300</v>
      </c>
      <c r="P1057" s="678">
        <v>2.0134228187919465</v>
      </c>
      <c r="Q1057" s="666">
        <v>1050</v>
      </c>
    </row>
    <row r="1058" spans="1:17" ht="14.4" customHeight="1" x14ac:dyDescent="0.3">
      <c r="A1058" s="661" t="s">
        <v>8094</v>
      </c>
      <c r="B1058" s="662" t="s">
        <v>6736</v>
      </c>
      <c r="C1058" s="662" t="s">
        <v>6767</v>
      </c>
      <c r="D1058" s="662" t="s">
        <v>6866</v>
      </c>
      <c r="E1058" s="662" t="s">
        <v>6867</v>
      </c>
      <c r="F1058" s="665"/>
      <c r="G1058" s="665"/>
      <c r="H1058" s="665"/>
      <c r="I1058" s="665"/>
      <c r="J1058" s="665">
        <v>2</v>
      </c>
      <c r="K1058" s="665">
        <v>356</v>
      </c>
      <c r="L1058" s="665"/>
      <c r="M1058" s="665">
        <v>178</v>
      </c>
      <c r="N1058" s="665"/>
      <c r="O1058" s="665"/>
      <c r="P1058" s="678"/>
      <c r="Q1058" s="666"/>
    </row>
    <row r="1059" spans="1:17" ht="14.4" customHeight="1" x14ac:dyDescent="0.3">
      <c r="A1059" s="661" t="s">
        <v>8094</v>
      </c>
      <c r="B1059" s="662" t="s">
        <v>6736</v>
      </c>
      <c r="C1059" s="662" t="s">
        <v>6767</v>
      </c>
      <c r="D1059" s="662" t="s">
        <v>6870</v>
      </c>
      <c r="E1059" s="662" t="s">
        <v>6871</v>
      </c>
      <c r="F1059" s="665"/>
      <c r="G1059" s="665"/>
      <c r="H1059" s="665"/>
      <c r="I1059" s="665"/>
      <c r="J1059" s="665"/>
      <c r="K1059" s="665"/>
      <c r="L1059" s="665"/>
      <c r="M1059" s="665"/>
      <c r="N1059" s="665">
        <v>1</v>
      </c>
      <c r="O1059" s="665">
        <v>1288</v>
      </c>
      <c r="P1059" s="678"/>
      <c r="Q1059" s="666">
        <v>1288</v>
      </c>
    </row>
    <row r="1060" spans="1:17" ht="14.4" customHeight="1" x14ac:dyDescent="0.3">
      <c r="A1060" s="661" t="s">
        <v>8094</v>
      </c>
      <c r="B1060" s="662" t="s">
        <v>6736</v>
      </c>
      <c r="C1060" s="662" t="s">
        <v>6767</v>
      </c>
      <c r="D1060" s="662" t="s">
        <v>6878</v>
      </c>
      <c r="E1060" s="662" t="s">
        <v>6879</v>
      </c>
      <c r="F1060" s="665"/>
      <c r="G1060" s="665"/>
      <c r="H1060" s="665"/>
      <c r="I1060" s="665"/>
      <c r="J1060" s="665"/>
      <c r="K1060" s="665"/>
      <c r="L1060" s="665"/>
      <c r="M1060" s="665"/>
      <c r="N1060" s="665">
        <v>1</v>
      </c>
      <c r="O1060" s="665">
        <v>116</v>
      </c>
      <c r="P1060" s="678"/>
      <c r="Q1060" s="666">
        <v>116</v>
      </c>
    </row>
    <row r="1061" spans="1:17" ht="14.4" customHeight="1" x14ac:dyDescent="0.3">
      <c r="A1061" s="661" t="s">
        <v>8094</v>
      </c>
      <c r="B1061" s="662" t="s">
        <v>6736</v>
      </c>
      <c r="C1061" s="662" t="s">
        <v>6767</v>
      </c>
      <c r="D1061" s="662" t="s">
        <v>6884</v>
      </c>
      <c r="E1061" s="662" t="s">
        <v>6885</v>
      </c>
      <c r="F1061" s="665"/>
      <c r="G1061" s="665"/>
      <c r="H1061" s="665"/>
      <c r="I1061" s="665"/>
      <c r="J1061" s="665"/>
      <c r="K1061" s="665"/>
      <c r="L1061" s="665"/>
      <c r="M1061" s="665"/>
      <c r="N1061" s="665">
        <v>2</v>
      </c>
      <c r="O1061" s="665">
        <v>376</v>
      </c>
      <c r="P1061" s="678"/>
      <c r="Q1061" s="666">
        <v>188</v>
      </c>
    </row>
    <row r="1062" spans="1:17" ht="14.4" customHeight="1" x14ac:dyDescent="0.3">
      <c r="A1062" s="661" t="s">
        <v>8095</v>
      </c>
      <c r="B1062" s="662" t="s">
        <v>6736</v>
      </c>
      <c r="C1062" s="662" t="s">
        <v>6758</v>
      </c>
      <c r="D1062" s="662" t="s">
        <v>6761</v>
      </c>
      <c r="E1062" s="662" t="s">
        <v>6762</v>
      </c>
      <c r="F1062" s="665"/>
      <c r="G1062" s="665"/>
      <c r="H1062" s="665"/>
      <c r="I1062" s="665"/>
      <c r="J1062" s="665"/>
      <c r="K1062" s="665"/>
      <c r="L1062" s="665"/>
      <c r="M1062" s="665"/>
      <c r="N1062" s="665">
        <v>1</v>
      </c>
      <c r="O1062" s="665">
        <v>162.80000000000001</v>
      </c>
      <c r="P1062" s="678"/>
      <c r="Q1062" s="666">
        <v>162.80000000000001</v>
      </c>
    </row>
    <row r="1063" spans="1:17" ht="14.4" customHeight="1" x14ac:dyDescent="0.3">
      <c r="A1063" s="661" t="s">
        <v>8095</v>
      </c>
      <c r="B1063" s="662" t="s">
        <v>6736</v>
      </c>
      <c r="C1063" s="662" t="s">
        <v>6767</v>
      </c>
      <c r="D1063" s="662" t="s">
        <v>6782</v>
      </c>
      <c r="E1063" s="662" t="s">
        <v>6783</v>
      </c>
      <c r="F1063" s="665">
        <v>1</v>
      </c>
      <c r="G1063" s="665">
        <v>83</v>
      </c>
      <c r="H1063" s="665">
        <v>1</v>
      </c>
      <c r="I1063" s="665">
        <v>83</v>
      </c>
      <c r="J1063" s="665">
        <v>1</v>
      </c>
      <c r="K1063" s="665">
        <v>84</v>
      </c>
      <c r="L1063" s="665">
        <v>1.0120481927710843</v>
      </c>
      <c r="M1063" s="665">
        <v>84</v>
      </c>
      <c r="N1063" s="665"/>
      <c r="O1063" s="665"/>
      <c r="P1063" s="678"/>
      <c r="Q1063" s="666"/>
    </row>
    <row r="1064" spans="1:17" ht="14.4" customHeight="1" x14ac:dyDescent="0.3">
      <c r="A1064" s="661" t="s">
        <v>8095</v>
      </c>
      <c r="B1064" s="662" t="s">
        <v>6736</v>
      </c>
      <c r="C1064" s="662" t="s">
        <v>6767</v>
      </c>
      <c r="D1064" s="662" t="s">
        <v>6784</v>
      </c>
      <c r="E1064" s="662" t="s">
        <v>6785</v>
      </c>
      <c r="F1064" s="665">
        <v>1</v>
      </c>
      <c r="G1064" s="665">
        <v>611</v>
      </c>
      <c r="H1064" s="665">
        <v>1</v>
      </c>
      <c r="I1064" s="665">
        <v>611</v>
      </c>
      <c r="J1064" s="665">
        <v>1</v>
      </c>
      <c r="K1064" s="665">
        <v>616</v>
      </c>
      <c r="L1064" s="665">
        <v>1.0081833060556464</v>
      </c>
      <c r="M1064" s="665">
        <v>616</v>
      </c>
      <c r="N1064" s="665"/>
      <c r="O1064" s="665"/>
      <c r="P1064" s="678"/>
      <c r="Q1064" s="666"/>
    </row>
    <row r="1065" spans="1:17" ht="14.4" customHeight="1" x14ac:dyDescent="0.3">
      <c r="A1065" s="661" t="s">
        <v>8095</v>
      </c>
      <c r="B1065" s="662" t="s">
        <v>6736</v>
      </c>
      <c r="C1065" s="662" t="s">
        <v>6767</v>
      </c>
      <c r="D1065" s="662" t="s">
        <v>6786</v>
      </c>
      <c r="E1065" s="662" t="s">
        <v>6787</v>
      </c>
      <c r="F1065" s="665">
        <v>1</v>
      </c>
      <c r="G1065" s="665">
        <v>386</v>
      </c>
      <c r="H1065" s="665">
        <v>1</v>
      </c>
      <c r="I1065" s="665">
        <v>386</v>
      </c>
      <c r="J1065" s="665">
        <v>1</v>
      </c>
      <c r="K1065" s="665">
        <v>388</v>
      </c>
      <c r="L1065" s="665">
        <v>1.0051813471502591</v>
      </c>
      <c r="M1065" s="665">
        <v>388</v>
      </c>
      <c r="N1065" s="665"/>
      <c r="O1065" s="665"/>
      <c r="P1065" s="678"/>
      <c r="Q1065" s="666"/>
    </row>
    <row r="1066" spans="1:17" ht="14.4" customHeight="1" x14ac:dyDescent="0.3">
      <c r="A1066" s="661" t="s">
        <v>8095</v>
      </c>
      <c r="B1066" s="662" t="s">
        <v>6736</v>
      </c>
      <c r="C1066" s="662" t="s">
        <v>6767</v>
      </c>
      <c r="D1066" s="662" t="s">
        <v>6788</v>
      </c>
      <c r="E1066" s="662" t="s">
        <v>6789</v>
      </c>
      <c r="F1066" s="665">
        <v>1</v>
      </c>
      <c r="G1066" s="665">
        <v>39</v>
      </c>
      <c r="H1066" s="665">
        <v>1</v>
      </c>
      <c r="I1066" s="665">
        <v>39</v>
      </c>
      <c r="J1066" s="665">
        <v>2</v>
      </c>
      <c r="K1066" s="665">
        <v>78</v>
      </c>
      <c r="L1066" s="665">
        <v>2</v>
      </c>
      <c r="M1066" s="665">
        <v>39</v>
      </c>
      <c r="N1066" s="665"/>
      <c r="O1066" s="665"/>
      <c r="P1066" s="678"/>
      <c r="Q1066" s="666"/>
    </row>
    <row r="1067" spans="1:17" ht="14.4" customHeight="1" x14ac:dyDescent="0.3">
      <c r="A1067" s="661" t="s">
        <v>8095</v>
      </c>
      <c r="B1067" s="662" t="s">
        <v>6736</v>
      </c>
      <c r="C1067" s="662" t="s">
        <v>6767</v>
      </c>
      <c r="D1067" s="662" t="s">
        <v>6798</v>
      </c>
      <c r="E1067" s="662" t="s">
        <v>6799</v>
      </c>
      <c r="F1067" s="665">
        <v>1</v>
      </c>
      <c r="G1067" s="665">
        <v>689</v>
      </c>
      <c r="H1067" s="665">
        <v>1</v>
      </c>
      <c r="I1067" s="665">
        <v>689</v>
      </c>
      <c r="J1067" s="665"/>
      <c r="K1067" s="665"/>
      <c r="L1067" s="665"/>
      <c r="M1067" s="665"/>
      <c r="N1067" s="665"/>
      <c r="O1067" s="665"/>
      <c r="P1067" s="678"/>
      <c r="Q1067" s="666"/>
    </row>
    <row r="1068" spans="1:17" ht="14.4" customHeight="1" x14ac:dyDescent="0.3">
      <c r="A1068" s="661" t="s">
        <v>8095</v>
      </c>
      <c r="B1068" s="662" t="s">
        <v>6736</v>
      </c>
      <c r="C1068" s="662" t="s">
        <v>6767</v>
      </c>
      <c r="D1068" s="662" t="s">
        <v>6802</v>
      </c>
      <c r="E1068" s="662" t="s">
        <v>6803</v>
      </c>
      <c r="F1068" s="665">
        <v>12</v>
      </c>
      <c r="G1068" s="665">
        <v>2784</v>
      </c>
      <c r="H1068" s="665">
        <v>1</v>
      </c>
      <c r="I1068" s="665">
        <v>232</v>
      </c>
      <c r="J1068" s="665">
        <v>10</v>
      </c>
      <c r="K1068" s="665">
        <v>2334</v>
      </c>
      <c r="L1068" s="665">
        <v>0.83836206896551724</v>
      </c>
      <c r="M1068" s="665">
        <v>233.4</v>
      </c>
      <c r="N1068" s="665">
        <v>8</v>
      </c>
      <c r="O1068" s="665">
        <v>1880</v>
      </c>
      <c r="P1068" s="678">
        <v>0.67528735632183912</v>
      </c>
      <c r="Q1068" s="666">
        <v>235</v>
      </c>
    </row>
    <row r="1069" spans="1:17" ht="14.4" customHeight="1" x14ac:dyDescent="0.3">
      <c r="A1069" s="661" t="s">
        <v>8095</v>
      </c>
      <c r="B1069" s="662" t="s">
        <v>6736</v>
      </c>
      <c r="C1069" s="662" t="s">
        <v>6767</v>
      </c>
      <c r="D1069" s="662" t="s">
        <v>6804</v>
      </c>
      <c r="E1069" s="662" t="s">
        <v>6805</v>
      </c>
      <c r="F1069" s="665"/>
      <c r="G1069" s="665"/>
      <c r="H1069" s="665"/>
      <c r="I1069" s="665"/>
      <c r="J1069" s="665"/>
      <c r="K1069" s="665"/>
      <c r="L1069" s="665"/>
      <c r="M1069" s="665"/>
      <c r="N1069" s="665">
        <v>2</v>
      </c>
      <c r="O1069" s="665">
        <v>236</v>
      </c>
      <c r="P1069" s="678"/>
      <c r="Q1069" s="666">
        <v>118</v>
      </c>
    </row>
    <row r="1070" spans="1:17" ht="14.4" customHeight="1" x14ac:dyDescent="0.3">
      <c r="A1070" s="661" t="s">
        <v>8095</v>
      </c>
      <c r="B1070" s="662" t="s">
        <v>6736</v>
      </c>
      <c r="C1070" s="662" t="s">
        <v>6767</v>
      </c>
      <c r="D1070" s="662" t="s">
        <v>6826</v>
      </c>
      <c r="E1070" s="662" t="s">
        <v>6827</v>
      </c>
      <c r="F1070" s="665"/>
      <c r="G1070" s="665"/>
      <c r="H1070" s="665"/>
      <c r="I1070" s="665"/>
      <c r="J1070" s="665"/>
      <c r="K1070" s="665"/>
      <c r="L1070" s="665"/>
      <c r="M1070" s="665"/>
      <c r="N1070" s="665">
        <v>3</v>
      </c>
      <c r="O1070" s="665">
        <v>66.66</v>
      </c>
      <c r="P1070" s="678"/>
      <c r="Q1070" s="666">
        <v>22.22</v>
      </c>
    </row>
    <row r="1071" spans="1:17" ht="14.4" customHeight="1" x14ac:dyDescent="0.3">
      <c r="A1071" s="661" t="s">
        <v>8095</v>
      </c>
      <c r="B1071" s="662" t="s">
        <v>6736</v>
      </c>
      <c r="C1071" s="662" t="s">
        <v>6767</v>
      </c>
      <c r="D1071" s="662" t="s">
        <v>6828</v>
      </c>
      <c r="E1071" s="662" t="s">
        <v>6829</v>
      </c>
      <c r="F1071" s="665"/>
      <c r="G1071" s="665"/>
      <c r="H1071" s="665"/>
      <c r="I1071" s="665"/>
      <c r="J1071" s="665">
        <v>1</v>
      </c>
      <c r="K1071" s="665">
        <v>953</v>
      </c>
      <c r="L1071" s="665"/>
      <c r="M1071" s="665">
        <v>953</v>
      </c>
      <c r="N1071" s="665"/>
      <c r="O1071" s="665"/>
      <c r="P1071" s="678"/>
      <c r="Q1071" s="666"/>
    </row>
    <row r="1072" spans="1:17" ht="14.4" customHeight="1" x14ac:dyDescent="0.3">
      <c r="A1072" s="661" t="s">
        <v>8095</v>
      </c>
      <c r="B1072" s="662" t="s">
        <v>6736</v>
      </c>
      <c r="C1072" s="662" t="s">
        <v>6767</v>
      </c>
      <c r="D1072" s="662" t="s">
        <v>6830</v>
      </c>
      <c r="E1072" s="662" t="s">
        <v>6831</v>
      </c>
      <c r="F1072" s="665"/>
      <c r="G1072" s="665"/>
      <c r="H1072" s="665"/>
      <c r="I1072" s="665"/>
      <c r="J1072" s="665">
        <v>1</v>
      </c>
      <c r="K1072" s="665">
        <v>168</v>
      </c>
      <c r="L1072" s="665"/>
      <c r="M1072" s="665">
        <v>168</v>
      </c>
      <c r="N1072" s="665"/>
      <c r="O1072" s="665"/>
      <c r="P1072" s="678"/>
      <c r="Q1072" s="666"/>
    </row>
    <row r="1073" spans="1:17" ht="14.4" customHeight="1" x14ac:dyDescent="0.3">
      <c r="A1073" s="661" t="s">
        <v>8095</v>
      </c>
      <c r="B1073" s="662" t="s">
        <v>6736</v>
      </c>
      <c r="C1073" s="662" t="s">
        <v>6767</v>
      </c>
      <c r="D1073" s="662" t="s">
        <v>6878</v>
      </c>
      <c r="E1073" s="662" t="s">
        <v>6879</v>
      </c>
      <c r="F1073" s="665"/>
      <c r="G1073" s="665"/>
      <c r="H1073" s="665"/>
      <c r="I1073" s="665"/>
      <c r="J1073" s="665"/>
      <c r="K1073" s="665"/>
      <c r="L1073" s="665"/>
      <c r="M1073" s="665"/>
      <c r="N1073" s="665">
        <v>1</v>
      </c>
      <c r="O1073" s="665">
        <v>116</v>
      </c>
      <c r="P1073" s="678"/>
      <c r="Q1073" s="666">
        <v>116</v>
      </c>
    </row>
    <row r="1074" spans="1:17" ht="14.4" customHeight="1" x14ac:dyDescent="0.3">
      <c r="A1074" s="661" t="s">
        <v>8095</v>
      </c>
      <c r="B1074" s="662" t="s">
        <v>6736</v>
      </c>
      <c r="C1074" s="662" t="s">
        <v>6767</v>
      </c>
      <c r="D1074" s="662" t="s">
        <v>6884</v>
      </c>
      <c r="E1074" s="662" t="s">
        <v>6885</v>
      </c>
      <c r="F1074" s="665"/>
      <c r="G1074" s="665"/>
      <c r="H1074" s="665"/>
      <c r="I1074" s="665"/>
      <c r="J1074" s="665"/>
      <c r="K1074" s="665"/>
      <c r="L1074" s="665"/>
      <c r="M1074" s="665"/>
      <c r="N1074" s="665">
        <v>1</v>
      </c>
      <c r="O1074" s="665">
        <v>188</v>
      </c>
      <c r="P1074" s="678"/>
      <c r="Q1074" s="666">
        <v>188</v>
      </c>
    </row>
    <row r="1075" spans="1:17" ht="14.4" customHeight="1" x14ac:dyDescent="0.3">
      <c r="A1075" s="661" t="s">
        <v>8096</v>
      </c>
      <c r="B1075" s="662" t="s">
        <v>6736</v>
      </c>
      <c r="C1075" s="662" t="s">
        <v>6758</v>
      </c>
      <c r="D1075" s="662" t="s">
        <v>7091</v>
      </c>
      <c r="E1075" s="662" t="s">
        <v>7092</v>
      </c>
      <c r="F1075" s="665"/>
      <c r="G1075" s="665"/>
      <c r="H1075" s="665"/>
      <c r="I1075" s="665"/>
      <c r="J1075" s="665"/>
      <c r="K1075" s="665"/>
      <c r="L1075" s="665"/>
      <c r="M1075" s="665"/>
      <c r="N1075" s="665">
        <v>1</v>
      </c>
      <c r="O1075" s="665">
        <v>28950</v>
      </c>
      <c r="P1075" s="678"/>
      <c r="Q1075" s="666">
        <v>28950</v>
      </c>
    </row>
    <row r="1076" spans="1:17" ht="14.4" customHeight="1" x14ac:dyDescent="0.3">
      <c r="A1076" s="661" t="s">
        <v>8096</v>
      </c>
      <c r="B1076" s="662" t="s">
        <v>6736</v>
      </c>
      <c r="C1076" s="662" t="s">
        <v>6767</v>
      </c>
      <c r="D1076" s="662" t="s">
        <v>6774</v>
      </c>
      <c r="E1076" s="662" t="s">
        <v>6775</v>
      </c>
      <c r="F1076" s="665"/>
      <c r="G1076" s="665"/>
      <c r="H1076" s="665"/>
      <c r="I1076" s="665"/>
      <c r="J1076" s="665">
        <v>2</v>
      </c>
      <c r="K1076" s="665">
        <v>70</v>
      </c>
      <c r="L1076" s="665"/>
      <c r="M1076" s="665">
        <v>35</v>
      </c>
      <c r="N1076" s="665">
        <v>1</v>
      </c>
      <c r="O1076" s="665">
        <v>35</v>
      </c>
      <c r="P1076" s="678"/>
      <c r="Q1076" s="666">
        <v>35</v>
      </c>
    </row>
    <row r="1077" spans="1:17" ht="14.4" customHeight="1" x14ac:dyDescent="0.3">
      <c r="A1077" s="661" t="s">
        <v>8096</v>
      </c>
      <c r="B1077" s="662" t="s">
        <v>6736</v>
      </c>
      <c r="C1077" s="662" t="s">
        <v>6767</v>
      </c>
      <c r="D1077" s="662" t="s">
        <v>6778</v>
      </c>
      <c r="E1077" s="662" t="s">
        <v>6779</v>
      </c>
      <c r="F1077" s="665">
        <v>2</v>
      </c>
      <c r="G1077" s="665">
        <v>10</v>
      </c>
      <c r="H1077" s="665">
        <v>1</v>
      </c>
      <c r="I1077" s="665">
        <v>5</v>
      </c>
      <c r="J1077" s="665">
        <v>4</v>
      </c>
      <c r="K1077" s="665">
        <v>20</v>
      </c>
      <c r="L1077" s="665">
        <v>2</v>
      </c>
      <c r="M1077" s="665">
        <v>5</v>
      </c>
      <c r="N1077" s="665">
        <v>2</v>
      </c>
      <c r="O1077" s="665">
        <v>10</v>
      </c>
      <c r="P1077" s="678">
        <v>1</v>
      </c>
      <c r="Q1077" s="666">
        <v>5</v>
      </c>
    </row>
    <row r="1078" spans="1:17" ht="14.4" customHeight="1" x14ac:dyDescent="0.3">
      <c r="A1078" s="661" t="s">
        <v>8096</v>
      </c>
      <c r="B1078" s="662" t="s">
        <v>6736</v>
      </c>
      <c r="C1078" s="662" t="s">
        <v>6767</v>
      </c>
      <c r="D1078" s="662" t="s">
        <v>6784</v>
      </c>
      <c r="E1078" s="662" t="s">
        <v>6785</v>
      </c>
      <c r="F1078" s="665">
        <v>3</v>
      </c>
      <c r="G1078" s="665">
        <v>1833</v>
      </c>
      <c r="H1078" s="665">
        <v>1</v>
      </c>
      <c r="I1078" s="665">
        <v>611</v>
      </c>
      <c r="J1078" s="665">
        <v>2</v>
      </c>
      <c r="K1078" s="665">
        <v>1227</v>
      </c>
      <c r="L1078" s="665">
        <v>0.66939443535188214</v>
      </c>
      <c r="M1078" s="665">
        <v>613.5</v>
      </c>
      <c r="N1078" s="665">
        <v>2</v>
      </c>
      <c r="O1078" s="665">
        <v>1234</v>
      </c>
      <c r="P1078" s="678">
        <v>0.6732133115111838</v>
      </c>
      <c r="Q1078" s="666">
        <v>617</v>
      </c>
    </row>
    <row r="1079" spans="1:17" ht="14.4" customHeight="1" x14ac:dyDescent="0.3">
      <c r="A1079" s="661" t="s">
        <v>8096</v>
      </c>
      <c r="B1079" s="662" t="s">
        <v>6736</v>
      </c>
      <c r="C1079" s="662" t="s">
        <v>6767</v>
      </c>
      <c r="D1079" s="662" t="s">
        <v>6788</v>
      </c>
      <c r="E1079" s="662" t="s">
        <v>6789</v>
      </c>
      <c r="F1079" s="665">
        <v>10</v>
      </c>
      <c r="G1079" s="665">
        <v>390</v>
      </c>
      <c r="H1079" s="665">
        <v>1</v>
      </c>
      <c r="I1079" s="665">
        <v>39</v>
      </c>
      <c r="J1079" s="665">
        <v>6</v>
      </c>
      <c r="K1079" s="665">
        <v>234</v>
      </c>
      <c r="L1079" s="665">
        <v>0.6</v>
      </c>
      <c r="M1079" s="665">
        <v>39</v>
      </c>
      <c r="N1079" s="665">
        <v>9</v>
      </c>
      <c r="O1079" s="665">
        <v>351</v>
      </c>
      <c r="P1079" s="678">
        <v>0.9</v>
      </c>
      <c r="Q1079" s="666">
        <v>39</v>
      </c>
    </row>
    <row r="1080" spans="1:17" ht="14.4" customHeight="1" x14ac:dyDescent="0.3">
      <c r="A1080" s="661" t="s">
        <v>8096</v>
      </c>
      <c r="B1080" s="662" t="s">
        <v>6736</v>
      </c>
      <c r="C1080" s="662" t="s">
        <v>6767</v>
      </c>
      <c r="D1080" s="662" t="s">
        <v>6798</v>
      </c>
      <c r="E1080" s="662" t="s">
        <v>6799</v>
      </c>
      <c r="F1080" s="665">
        <v>2</v>
      </c>
      <c r="G1080" s="665">
        <v>1378</v>
      </c>
      <c r="H1080" s="665">
        <v>1</v>
      </c>
      <c r="I1080" s="665">
        <v>689</v>
      </c>
      <c r="J1080" s="665">
        <v>1</v>
      </c>
      <c r="K1080" s="665">
        <v>689</v>
      </c>
      <c r="L1080" s="665">
        <v>0.5</v>
      </c>
      <c r="M1080" s="665">
        <v>689</v>
      </c>
      <c r="N1080" s="665">
        <v>1</v>
      </c>
      <c r="O1080" s="665">
        <v>695</v>
      </c>
      <c r="P1080" s="678">
        <v>0.50435413642960814</v>
      </c>
      <c r="Q1080" s="666">
        <v>695</v>
      </c>
    </row>
    <row r="1081" spans="1:17" ht="14.4" customHeight="1" x14ac:dyDescent="0.3">
      <c r="A1081" s="661" t="s">
        <v>8096</v>
      </c>
      <c r="B1081" s="662" t="s">
        <v>6736</v>
      </c>
      <c r="C1081" s="662" t="s">
        <v>6767</v>
      </c>
      <c r="D1081" s="662" t="s">
        <v>6802</v>
      </c>
      <c r="E1081" s="662" t="s">
        <v>6803</v>
      </c>
      <c r="F1081" s="665">
        <v>1090</v>
      </c>
      <c r="G1081" s="665">
        <v>252880</v>
      </c>
      <c r="H1081" s="665">
        <v>1</v>
      </c>
      <c r="I1081" s="665">
        <v>232</v>
      </c>
      <c r="J1081" s="665">
        <v>1222</v>
      </c>
      <c r="K1081" s="665">
        <v>285282</v>
      </c>
      <c r="L1081" s="665">
        <v>1.1281319202783928</v>
      </c>
      <c r="M1081" s="665">
        <v>233.45499181669393</v>
      </c>
      <c r="N1081" s="665">
        <v>1122</v>
      </c>
      <c r="O1081" s="665">
        <v>263670</v>
      </c>
      <c r="P1081" s="678">
        <v>1.0426684593483075</v>
      </c>
      <c r="Q1081" s="666">
        <v>235</v>
      </c>
    </row>
    <row r="1082" spans="1:17" ht="14.4" customHeight="1" x14ac:dyDescent="0.3">
      <c r="A1082" s="661" t="s">
        <v>8096</v>
      </c>
      <c r="B1082" s="662" t="s">
        <v>6736</v>
      </c>
      <c r="C1082" s="662" t="s">
        <v>6767</v>
      </c>
      <c r="D1082" s="662" t="s">
        <v>6804</v>
      </c>
      <c r="E1082" s="662" t="s">
        <v>6805</v>
      </c>
      <c r="F1082" s="665">
        <v>3</v>
      </c>
      <c r="G1082" s="665">
        <v>348</v>
      </c>
      <c r="H1082" s="665">
        <v>1</v>
      </c>
      <c r="I1082" s="665">
        <v>116</v>
      </c>
      <c r="J1082" s="665">
        <v>1</v>
      </c>
      <c r="K1082" s="665">
        <v>116</v>
      </c>
      <c r="L1082" s="665">
        <v>0.33333333333333331</v>
      </c>
      <c r="M1082" s="665">
        <v>116</v>
      </c>
      <c r="N1082" s="665">
        <v>2</v>
      </c>
      <c r="O1082" s="665">
        <v>236</v>
      </c>
      <c r="P1082" s="678">
        <v>0.67816091954022983</v>
      </c>
      <c r="Q1082" s="666">
        <v>118</v>
      </c>
    </row>
    <row r="1083" spans="1:17" ht="14.4" customHeight="1" x14ac:dyDescent="0.3">
      <c r="A1083" s="661" t="s">
        <v>8096</v>
      </c>
      <c r="B1083" s="662" t="s">
        <v>6736</v>
      </c>
      <c r="C1083" s="662" t="s">
        <v>6767</v>
      </c>
      <c r="D1083" s="662" t="s">
        <v>6826</v>
      </c>
      <c r="E1083" s="662" t="s">
        <v>6827</v>
      </c>
      <c r="F1083" s="665"/>
      <c r="G1083" s="665"/>
      <c r="H1083" s="665"/>
      <c r="I1083" s="665"/>
      <c r="J1083" s="665"/>
      <c r="K1083" s="665"/>
      <c r="L1083" s="665"/>
      <c r="M1083" s="665"/>
      <c r="N1083" s="665">
        <v>404</v>
      </c>
      <c r="O1083" s="665">
        <v>6566.66</v>
      </c>
      <c r="P1083" s="678"/>
      <c r="Q1083" s="666">
        <v>16.254108910891087</v>
      </c>
    </row>
    <row r="1084" spans="1:17" ht="14.4" customHeight="1" x14ac:dyDescent="0.3">
      <c r="A1084" s="661" t="s">
        <v>8096</v>
      </c>
      <c r="B1084" s="662" t="s">
        <v>6736</v>
      </c>
      <c r="C1084" s="662" t="s">
        <v>6767</v>
      </c>
      <c r="D1084" s="662" t="s">
        <v>6828</v>
      </c>
      <c r="E1084" s="662" t="s">
        <v>6829</v>
      </c>
      <c r="F1084" s="665"/>
      <c r="G1084" s="665"/>
      <c r="H1084" s="665"/>
      <c r="I1084" s="665"/>
      <c r="J1084" s="665"/>
      <c r="K1084" s="665"/>
      <c r="L1084" s="665"/>
      <c r="M1084" s="665"/>
      <c r="N1084" s="665">
        <v>2</v>
      </c>
      <c r="O1084" s="665">
        <v>1912</v>
      </c>
      <c r="P1084" s="678"/>
      <c r="Q1084" s="666">
        <v>956</v>
      </c>
    </row>
    <row r="1085" spans="1:17" ht="14.4" customHeight="1" x14ac:dyDescent="0.3">
      <c r="A1085" s="661" t="s">
        <v>8096</v>
      </c>
      <c r="B1085" s="662" t="s">
        <v>6736</v>
      </c>
      <c r="C1085" s="662" t="s">
        <v>6767</v>
      </c>
      <c r="D1085" s="662" t="s">
        <v>6830</v>
      </c>
      <c r="E1085" s="662" t="s">
        <v>6831</v>
      </c>
      <c r="F1085" s="665"/>
      <c r="G1085" s="665"/>
      <c r="H1085" s="665"/>
      <c r="I1085" s="665"/>
      <c r="J1085" s="665"/>
      <c r="K1085" s="665"/>
      <c r="L1085" s="665"/>
      <c r="M1085" s="665"/>
      <c r="N1085" s="665">
        <v>2</v>
      </c>
      <c r="O1085" s="665">
        <v>338</v>
      </c>
      <c r="P1085" s="678"/>
      <c r="Q1085" s="666">
        <v>169</v>
      </c>
    </row>
    <row r="1086" spans="1:17" ht="14.4" customHeight="1" x14ac:dyDescent="0.3">
      <c r="A1086" s="661" t="s">
        <v>8096</v>
      </c>
      <c r="B1086" s="662" t="s">
        <v>6736</v>
      </c>
      <c r="C1086" s="662" t="s">
        <v>6767</v>
      </c>
      <c r="D1086" s="662" t="s">
        <v>6834</v>
      </c>
      <c r="E1086" s="662" t="s">
        <v>6835</v>
      </c>
      <c r="F1086" s="665">
        <v>1</v>
      </c>
      <c r="G1086" s="665">
        <v>81</v>
      </c>
      <c r="H1086" s="665">
        <v>1</v>
      </c>
      <c r="I1086" s="665">
        <v>81</v>
      </c>
      <c r="J1086" s="665">
        <v>1</v>
      </c>
      <c r="K1086" s="665">
        <v>82</v>
      </c>
      <c r="L1086" s="665">
        <v>1.0123456790123457</v>
      </c>
      <c r="M1086" s="665">
        <v>82</v>
      </c>
      <c r="N1086" s="665">
        <v>1</v>
      </c>
      <c r="O1086" s="665">
        <v>82</v>
      </c>
      <c r="P1086" s="678">
        <v>1.0123456790123457</v>
      </c>
      <c r="Q1086" s="666">
        <v>82</v>
      </c>
    </row>
    <row r="1087" spans="1:17" ht="14.4" customHeight="1" x14ac:dyDescent="0.3">
      <c r="A1087" s="661" t="s">
        <v>8096</v>
      </c>
      <c r="B1087" s="662" t="s">
        <v>6736</v>
      </c>
      <c r="C1087" s="662" t="s">
        <v>6767</v>
      </c>
      <c r="D1087" s="662" t="s">
        <v>6846</v>
      </c>
      <c r="E1087" s="662" t="s">
        <v>6847</v>
      </c>
      <c r="F1087" s="665"/>
      <c r="G1087" s="665"/>
      <c r="H1087" s="665"/>
      <c r="I1087" s="665"/>
      <c r="J1087" s="665">
        <v>1</v>
      </c>
      <c r="K1087" s="665">
        <v>739</v>
      </c>
      <c r="L1087" s="665"/>
      <c r="M1087" s="665">
        <v>739</v>
      </c>
      <c r="N1087" s="665">
        <v>1</v>
      </c>
      <c r="O1087" s="665">
        <v>740</v>
      </c>
      <c r="P1087" s="678"/>
      <c r="Q1087" s="666">
        <v>740</v>
      </c>
    </row>
    <row r="1088" spans="1:17" ht="14.4" customHeight="1" x14ac:dyDescent="0.3">
      <c r="A1088" s="661" t="s">
        <v>8096</v>
      </c>
      <c r="B1088" s="662" t="s">
        <v>6736</v>
      </c>
      <c r="C1088" s="662" t="s">
        <v>6767</v>
      </c>
      <c r="D1088" s="662" t="s">
        <v>7665</v>
      </c>
      <c r="E1088" s="662" t="s">
        <v>7666</v>
      </c>
      <c r="F1088" s="665"/>
      <c r="G1088" s="665"/>
      <c r="H1088" s="665"/>
      <c r="I1088" s="665"/>
      <c r="J1088" s="665"/>
      <c r="K1088" s="665"/>
      <c r="L1088" s="665"/>
      <c r="M1088" s="665"/>
      <c r="N1088" s="665">
        <v>1</v>
      </c>
      <c r="O1088" s="665">
        <v>9123</v>
      </c>
      <c r="P1088" s="678"/>
      <c r="Q1088" s="666">
        <v>9123</v>
      </c>
    </row>
    <row r="1089" spans="1:17" ht="14.4" customHeight="1" x14ac:dyDescent="0.3">
      <c r="A1089" s="661" t="s">
        <v>8096</v>
      </c>
      <c r="B1089" s="662" t="s">
        <v>6736</v>
      </c>
      <c r="C1089" s="662" t="s">
        <v>6767</v>
      </c>
      <c r="D1089" s="662" t="s">
        <v>6854</v>
      </c>
      <c r="E1089" s="662" t="s">
        <v>6855</v>
      </c>
      <c r="F1089" s="665"/>
      <c r="G1089" s="665"/>
      <c r="H1089" s="665"/>
      <c r="I1089" s="665"/>
      <c r="J1089" s="665">
        <v>1</v>
      </c>
      <c r="K1089" s="665">
        <v>1048</v>
      </c>
      <c r="L1089" s="665"/>
      <c r="M1089" s="665">
        <v>1048</v>
      </c>
      <c r="N1089" s="665"/>
      <c r="O1089" s="665"/>
      <c r="P1089" s="678"/>
      <c r="Q1089" s="666"/>
    </row>
    <row r="1090" spans="1:17" ht="14.4" customHeight="1" x14ac:dyDescent="0.3">
      <c r="A1090" s="661" t="s">
        <v>8096</v>
      </c>
      <c r="B1090" s="662" t="s">
        <v>6736</v>
      </c>
      <c r="C1090" s="662" t="s">
        <v>6767</v>
      </c>
      <c r="D1090" s="662" t="s">
        <v>6862</v>
      </c>
      <c r="E1090" s="662" t="s">
        <v>6863</v>
      </c>
      <c r="F1090" s="665">
        <v>1</v>
      </c>
      <c r="G1090" s="665">
        <v>112</v>
      </c>
      <c r="H1090" s="665">
        <v>1</v>
      </c>
      <c r="I1090" s="665">
        <v>112</v>
      </c>
      <c r="J1090" s="665"/>
      <c r="K1090" s="665"/>
      <c r="L1090" s="665"/>
      <c r="M1090" s="665"/>
      <c r="N1090" s="665"/>
      <c r="O1090" s="665"/>
      <c r="P1090" s="678"/>
      <c r="Q1090" s="666"/>
    </row>
    <row r="1091" spans="1:17" ht="14.4" customHeight="1" x14ac:dyDescent="0.3">
      <c r="A1091" s="661" t="s">
        <v>8096</v>
      </c>
      <c r="B1091" s="662" t="s">
        <v>6947</v>
      </c>
      <c r="C1091" s="662" t="s">
        <v>6767</v>
      </c>
      <c r="D1091" s="662" t="s">
        <v>6824</v>
      </c>
      <c r="E1091" s="662" t="s">
        <v>6825</v>
      </c>
      <c r="F1091" s="665">
        <v>16</v>
      </c>
      <c r="G1091" s="665">
        <v>0</v>
      </c>
      <c r="H1091" s="665"/>
      <c r="I1091" s="665">
        <v>0</v>
      </c>
      <c r="J1091" s="665"/>
      <c r="K1091" s="665"/>
      <c r="L1091" s="665"/>
      <c r="M1091" s="665"/>
      <c r="N1091" s="665"/>
      <c r="O1091" s="665"/>
      <c r="P1091" s="678"/>
      <c r="Q1091" s="666"/>
    </row>
    <row r="1092" spans="1:17" ht="14.4" customHeight="1" thickBot="1" x14ac:dyDescent="0.35">
      <c r="A1092" s="667" t="s">
        <v>8096</v>
      </c>
      <c r="B1092" s="668" t="s">
        <v>6947</v>
      </c>
      <c r="C1092" s="668" t="s">
        <v>6767</v>
      </c>
      <c r="D1092" s="668" t="s">
        <v>7480</v>
      </c>
      <c r="E1092" s="668" t="s">
        <v>7481</v>
      </c>
      <c r="F1092" s="671">
        <v>2</v>
      </c>
      <c r="G1092" s="671">
        <v>0</v>
      </c>
      <c r="H1092" s="671"/>
      <c r="I1092" s="671">
        <v>0</v>
      </c>
      <c r="J1092" s="671"/>
      <c r="K1092" s="671"/>
      <c r="L1092" s="671"/>
      <c r="M1092" s="671"/>
      <c r="N1092" s="671"/>
      <c r="O1092" s="671"/>
      <c r="P1092" s="679"/>
      <c r="Q1092" s="67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1894.25</v>
      </c>
      <c r="C5" s="114">
        <v>2181.7559999999999</v>
      </c>
      <c r="D5" s="114">
        <v>1936.3820000000001</v>
      </c>
      <c r="E5" s="131">
        <v>1.0222420483040782</v>
      </c>
      <c r="F5" s="132">
        <v>888</v>
      </c>
      <c r="G5" s="114">
        <v>974</v>
      </c>
      <c r="H5" s="114">
        <v>917</v>
      </c>
      <c r="I5" s="133">
        <v>1.0326576576576576</v>
      </c>
      <c r="J5" s="123"/>
      <c r="K5" s="123"/>
      <c r="L5" s="7">
        <f>D5-B5</f>
        <v>42.132000000000062</v>
      </c>
      <c r="M5" s="8">
        <f>H5-F5</f>
        <v>29</v>
      </c>
    </row>
    <row r="6" spans="1:13" ht="14.4" hidden="1" customHeight="1" outlineLevel="1" x14ac:dyDescent="0.3">
      <c r="A6" s="119" t="s">
        <v>169</v>
      </c>
      <c r="B6" s="122">
        <v>393.38400000000001</v>
      </c>
      <c r="C6" s="113">
        <v>392.20800000000003</v>
      </c>
      <c r="D6" s="113">
        <v>397.06</v>
      </c>
      <c r="E6" s="134">
        <v>1.0093445590059584</v>
      </c>
      <c r="F6" s="135">
        <v>220</v>
      </c>
      <c r="G6" s="113">
        <v>233</v>
      </c>
      <c r="H6" s="113">
        <v>229</v>
      </c>
      <c r="I6" s="136">
        <v>1.040909090909091</v>
      </c>
      <c r="J6" s="123"/>
      <c r="K6" s="123"/>
      <c r="L6" s="5">
        <f t="shared" ref="L6:L11" si="0">D6-B6</f>
        <v>3.6759999999999877</v>
      </c>
      <c r="M6" s="6">
        <f t="shared" ref="M6:M13" si="1">H6-F6</f>
        <v>9</v>
      </c>
    </row>
    <row r="7" spans="1:13" ht="14.4" hidden="1" customHeight="1" outlineLevel="1" x14ac:dyDescent="0.3">
      <c r="A7" s="119" t="s">
        <v>170</v>
      </c>
      <c r="B7" s="122">
        <v>968.07899999999995</v>
      </c>
      <c r="C7" s="113">
        <v>1039.4110000000001</v>
      </c>
      <c r="D7" s="113">
        <v>1018.29</v>
      </c>
      <c r="E7" s="134">
        <v>1.0518666348510815</v>
      </c>
      <c r="F7" s="135">
        <v>631</v>
      </c>
      <c r="G7" s="113">
        <v>644</v>
      </c>
      <c r="H7" s="113">
        <v>611</v>
      </c>
      <c r="I7" s="136">
        <v>0.9683042789223455</v>
      </c>
      <c r="J7" s="123"/>
      <c r="K7" s="123"/>
      <c r="L7" s="5">
        <f t="shared" si="0"/>
        <v>50.211000000000013</v>
      </c>
      <c r="M7" s="6">
        <f t="shared" si="1"/>
        <v>-20</v>
      </c>
    </row>
    <row r="8" spans="1:13" ht="14.4" hidden="1" customHeight="1" outlineLevel="1" x14ac:dyDescent="0.3">
      <c r="A8" s="119" t="s">
        <v>171</v>
      </c>
      <c r="B8" s="122">
        <v>127.646</v>
      </c>
      <c r="C8" s="113">
        <v>161.37899999999999</v>
      </c>
      <c r="D8" s="113">
        <v>142.27000000000001</v>
      </c>
      <c r="E8" s="134">
        <v>1.1145668489416043</v>
      </c>
      <c r="F8" s="135">
        <v>76</v>
      </c>
      <c r="G8" s="113">
        <v>79</v>
      </c>
      <c r="H8" s="113">
        <v>87</v>
      </c>
      <c r="I8" s="136">
        <v>1.1447368421052631</v>
      </c>
      <c r="J8" s="123"/>
      <c r="K8" s="123"/>
      <c r="L8" s="5">
        <f t="shared" si="0"/>
        <v>14.624000000000009</v>
      </c>
      <c r="M8" s="6">
        <f t="shared" si="1"/>
        <v>11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0.44900000000000001</v>
      </c>
      <c r="D9" s="113">
        <v>0</v>
      </c>
      <c r="E9" s="134" t="s">
        <v>597</v>
      </c>
      <c r="F9" s="135">
        <v>0</v>
      </c>
      <c r="G9" s="113">
        <v>1</v>
      </c>
      <c r="H9" s="113">
        <v>0</v>
      </c>
      <c r="I9" s="136" t="s">
        <v>597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461.81099999999998</v>
      </c>
      <c r="C10" s="113">
        <v>576.1</v>
      </c>
      <c r="D10" s="113">
        <v>526.29499999999996</v>
      </c>
      <c r="E10" s="134">
        <v>1.1396328801176239</v>
      </c>
      <c r="F10" s="135">
        <v>289</v>
      </c>
      <c r="G10" s="113">
        <v>300</v>
      </c>
      <c r="H10" s="113">
        <v>295</v>
      </c>
      <c r="I10" s="136">
        <v>1.0207612456747406</v>
      </c>
      <c r="J10" s="123"/>
      <c r="K10" s="123"/>
      <c r="L10" s="5">
        <f t="shared" si="0"/>
        <v>64.48399999999998</v>
      </c>
      <c r="M10" s="6">
        <f t="shared" si="1"/>
        <v>6</v>
      </c>
    </row>
    <row r="11" spans="1:13" ht="14.4" hidden="1" customHeight="1" outlineLevel="1" x14ac:dyDescent="0.3">
      <c r="A11" s="119" t="s">
        <v>174</v>
      </c>
      <c r="B11" s="122">
        <v>133.13499999999999</v>
      </c>
      <c r="C11" s="113">
        <v>136.649</v>
      </c>
      <c r="D11" s="113">
        <v>137.31800000000001</v>
      </c>
      <c r="E11" s="134">
        <v>1.0314192361137193</v>
      </c>
      <c r="F11" s="135">
        <v>48</v>
      </c>
      <c r="G11" s="113">
        <v>47</v>
      </c>
      <c r="H11" s="113">
        <v>52</v>
      </c>
      <c r="I11" s="136">
        <v>1.0833333333333333</v>
      </c>
      <c r="J11" s="123"/>
      <c r="K11" s="123"/>
      <c r="L11" s="5">
        <f t="shared" si="0"/>
        <v>4.1830000000000211</v>
      </c>
      <c r="M11" s="6">
        <f t="shared" si="1"/>
        <v>4</v>
      </c>
    </row>
    <row r="12" spans="1:13" ht="14.4" hidden="1" customHeight="1" outlineLevel="1" thickBot="1" x14ac:dyDescent="0.35">
      <c r="A12" s="244" t="s">
        <v>212</v>
      </c>
      <c r="B12" s="245">
        <v>17.274000000000001</v>
      </c>
      <c r="C12" s="246">
        <v>38.424999999999997</v>
      </c>
      <c r="D12" s="246">
        <v>29.033000000000001</v>
      </c>
      <c r="E12" s="247"/>
      <c r="F12" s="248">
        <v>11</v>
      </c>
      <c r="G12" s="246">
        <v>13</v>
      </c>
      <c r="H12" s="246">
        <v>18</v>
      </c>
      <c r="I12" s="249"/>
      <c r="J12" s="123"/>
      <c r="K12" s="123"/>
      <c r="L12" s="250">
        <f>D12-B12</f>
        <v>11.759</v>
      </c>
      <c r="M12" s="251">
        <f>H12-F12</f>
        <v>7</v>
      </c>
    </row>
    <row r="13" spans="1:13" ht="14.4" customHeight="1" collapsed="1" thickBot="1" x14ac:dyDescent="0.35">
      <c r="A13" s="120" t="s">
        <v>3</v>
      </c>
      <c r="B13" s="115">
        <f>SUM(B5:B12)</f>
        <v>3995.5790000000002</v>
      </c>
      <c r="C13" s="116">
        <f>SUM(C5:C12)</f>
        <v>4526.3770000000004</v>
      </c>
      <c r="D13" s="116">
        <f>SUM(D5:D12)</f>
        <v>4186.6480000000001</v>
      </c>
      <c r="E13" s="137">
        <f>IF(OR(D13=0,B13=0),0,D13/B13)</f>
        <v>1.0478201031690275</v>
      </c>
      <c r="F13" s="138">
        <f>SUM(F5:F12)</f>
        <v>2163</v>
      </c>
      <c r="G13" s="116">
        <f>SUM(G5:G12)</f>
        <v>2291</v>
      </c>
      <c r="H13" s="116">
        <f>SUM(H5:H12)</f>
        <v>2209</v>
      </c>
      <c r="I13" s="139">
        <f>IF(OR(H13=0,F13=0),0,H13/F13)</f>
        <v>1.0212667591308369</v>
      </c>
      <c r="J13" s="123"/>
      <c r="K13" s="123"/>
      <c r="L13" s="129">
        <f>D13-B13</f>
        <v>191.06899999999996</v>
      </c>
      <c r="M13" s="140">
        <f t="shared" si="1"/>
        <v>46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1894.25</v>
      </c>
      <c r="C18" s="114">
        <v>2181.7559999999999</v>
      </c>
      <c r="D18" s="114">
        <v>1936.3820000000001</v>
      </c>
      <c r="E18" s="131">
        <v>1.0222420483040782</v>
      </c>
      <c r="F18" s="121">
        <v>888</v>
      </c>
      <c r="G18" s="114">
        <v>974</v>
      </c>
      <c r="H18" s="114">
        <v>917</v>
      </c>
      <c r="I18" s="133">
        <v>1.0326576576576576</v>
      </c>
      <c r="J18" s="572">
        <v>0.91871999999999998</v>
      </c>
      <c r="K18" s="573"/>
      <c r="L18" s="147">
        <f>D18-B18</f>
        <v>42.132000000000062</v>
      </c>
      <c r="M18" s="148">
        <f>H18-F18</f>
        <v>29</v>
      </c>
    </row>
    <row r="19" spans="1:13" ht="14.4" hidden="1" customHeight="1" outlineLevel="1" x14ac:dyDescent="0.3">
      <c r="A19" s="119" t="s">
        <v>169</v>
      </c>
      <c r="B19" s="122">
        <v>393.38400000000001</v>
      </c>
      <c r="C19" s="113">
        <v>392.20800000000003</v>
      </c>
      <c r="D19" s="113">
        <v>397.06</v>
      </c>
      <c r="E19" s="134">
        <v>1.0093445590059584</v>
      </c>
      <c r="F19" s="122">
        <v>220</v>
      </c>
      <c r="G19" s="113">
        <v>233</v>
      </c>
      <c r="H19" s="113">
        <v>229</v>
      </c>
      <c r="I19" s="136">
        <v>1.040909090909091</v>
      </c>
      <c r="J19" s="572">
        <v>0.99456</v>
      </c>
      <c r="K19" s="573"/>
      <c r="L19" s="149">
        <f t="shared" ref="L19:L26" si="2">D19-B19</f>
        <v>3.6759999999999877</v>
      </c>
      <c r="M19" s="150">
        <f t="shared" ref="M19:M26" si="3">H19-F19</f>
        <v>9</v>
      </c>
    </row>
    <row r="20" spans="1:13" ht="14.4" hidden="1" customHeight="1" outlineLevel="1" x14ac:dyDescent="0.3">
      <c r="A20" s="119" t="s">
        <v>170</v>
      </c>
      <c r="B20" s="122">
        <v>968.07899999999995</v>
      </c>
      <c r="C20" s="113">
        <v>1039.4110000000001</v>
      </c>
      <c r="D20" s="113">
        <v>1018.29</v>
      </c>
      <c r="E20" s="134">
        <v>1.0518666348510815</v>
      </c>
      <c r="F20" s="122">
        <v>631</v>
      </c>
      <c r="G20" s="113">
        <v>644</v>
      </c>
      <c r="H20" s="113">
        <v>611</v>
      </c>
      <c r="I20" s="136">
        <v>0.9683042789223455</v>
      </c>
      <c r="J20" s="572">
        <v>0.96671999999999991</v>
      </c>
      <c r="K20" s="573"/>
      <c r="L20" s="149">
        <f t="shared" si="2"/>
        <v>50.211000000000013</v>
      </c>
      <c r="M20" s="150">
        <f t="shared" si="3"/>
        <v>-20</v>
      </c>
    </row>
    <row r="21" spans="1:13" ht="14.4" hidden="1" customHeight="1" outlineLevel="1" x14ac:dyDescent="0.3">
      <c r="A21" s="119" t="s">
        <v>171</v>
      </c>
      <c r="B21" s="122">
        <v>127.646</v>
      </c>
      <c r="C21" s="113">
        <v>161.37899999999999</v>
      </c>
      <c r="D21" s="113">
        <v>142.27000000000001</v>
      </c>
      <c r="E21" s="134">
        <v>1.1145668489416043</v>
      </c>
      <c r="F21" s="122">
        <v>76</v>
      </c>
      <c r="G21" s="113">
        <v>79</v>
      </c>
      <c r="H21" s="113">
        <v>87</v>
      </c>
      <c r="I21" s="136">
        <v>1.1447368421052631</v>
      </c>
      <c r="J21" s="572">
        <v>1.11744</v>
      </c>
      <c r="K21" s="573"/>
      <c r="L21" s="149">
        <f t="shared" si="2"/>
        <v>14.624000000000009</v>
      </c>
      <c r="M21" s="150">
        <f t="shared" si="3"/>
        <v>11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0.44900000000000001</v>
      </c>
      <c r="D22" s="113">
        <v>0</v>
      </c>
      <c r="E22" s="134" t="s">
        <v>597</v>
      </c>
      <c r="F22" s="122">
        <v>0</v>
      </c>
      <c r="G22" s="113">
        <v>1</v>
      </c>
      <c r="H22" s="113">
        <v>0</v>
      </c>
      <c r="I22" s="136" t="s">
        <v>597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461.81099999999998</v>
      </c>
      <c r="C23" s="113">
        <v>576.1</v>
      </c>
      <c r="D23" s="113">
        <v>526.29499999999996</v>
      </c>
      <c r="E23" s="134">
        <v>1.1396328801176239</v>
      </c>
      <c r="F23" s="122">
        <v>289</v>
      </c>
      <c r="G23" s="113">
        <v>300</v>
      </c>
      <c r="H23" s="113">
        <v>295</v>
      </c>
      <c r="I23" s="136">
        <v>1.0207612456747406</v>
      </c>
      <c r="J23" s="572">
        <v>0.98495999999999995</v>
      </c>
      <c r="K23" s="573"/>
      <c r="L23" s="149">
        <f t="shared" si="2"/>
        <v>64.48399999999998</v>
      </c>
      <c r="M23" s="150">
        <f t="shared" si="3"/>
        <v>6</v>
      </c>
    </row>
    <row r="24" spans="1:13" ht="14.4" hidden="1" customHeight="1" outlineLevel="1" x14ac:dyDescent="0.3">
      <c r="A24" s="119" t="s">
        <v>174</v>
      </c>
      <c r="B24" s="122">
        <v>133.13499999999999</v>
      </c>
      <c r="C24" s="113">
        <v>136.649</v>
      </c>
      <c r="D24" s="113">
        <v>137.31800000000001</v>
      </c>
      <c r="E24" s="134">
        <v>1.0314192361137193</v>
      </c>
      <c r="F24" s="122">
        <v>48</v>
      </c>
      <c r="G24" s="113">
        <v>47</v>
      </c>
      <c r="H24" s="113">
        <v>52</v>
      </c>
      <c r="I24" s="136">
        <v>1.0833333333333333</v>
      </c>
      <c r="J24" s="572">
        <v>1.0147199999999998</v>
      </c>
      <c r="K24" s="573"/>
      <c r="L24" s="149">
        <f t="shared" si="2"/>
        <v>4.1830000000000211</v>
      </c>
      <c r="M24" s="150">
        <f t="shared" si="3"/>
        <v>4</v>
      </c>
    </row>
    <row r="25" spans="1:13" ht="14.4" hidden="1" customHeight="1" outlineLevel="1" thickBot="1" x14ac:dyDescent="0.35">
      <c r="A25" s="244" t="s">
        <v>212</v>
      </c>
      <c r="B25" s="245">
        <v>17.274000000000001</v>
      </c>
      <c r="C25" s="246">
        <v>38.424999999999997</v>
      </c>
      <c r="D25" s="246">
        <v>21.202000000000002</v>
      </c>
      <c r="E25" s="247"/>
      <c r="F25" s="245">
        <v>11</v>
      </c>
      <c r="G25" s="246">
        <v>13</v>
      </c>
      <c r="H25" s="246">
        <v>17</v>
      </c>
      <c r="I25" s="249"/>
      <c r="J25" s="364"/>
      <c r="K25" s="365"/>
      <c r="L25" s="252">
        <f>D25-B25</f>
        <v>3.9280000000000008</v>
      </c>
      <c r="M25" s="253">
        <f>H25-F25</f>
        <v>6</v>
      </c>
    </row>
    <row r="26" spans="1:13" ht="14.4" customHeight="1" collapsed="1" thickBot="1" x14ac:dyDescent="0.35">
      <c r="A26" s="151" t="s">
        <v>3</v>
      </c>
      <c r="B26" s="152">
        <f>SUM(B18:B25)</f>
        <v>3995.5790000000002</v>
      </c>
      <c r="C26" s="153">
        <f>SUM(C18:C25)</f>
        <v>4526.3770000000004</v>
      </c>
      <c r="D26" s="153">
        <f>SUM(D18:D25)</f>
        <v>4178.817</v>
      </c>
      <c r="E26" s="154">
        <f>IF(OR(D26=0,B26=0),0,D26/B26)</f>
        <v>1.0458601869716504</v>
      </c>
      <c r="F26" s="152">
        <f>SUM(F18:F25)</f>
        <v>2163</v>
      </c>
      <c r="G26" s="153">
        <f>SUM(G18:G25)</f>
        <v>2291</v>
      </c>
      <c r="H26" s="153">
        <f>SUM(H18:H25)</f>
        <v>2208</v>
      </c>
      <c r="I26" s="155">
        <f>IF(OR(H26=0,F26=0),0,H26/F26)</f>
        <v>1.0208044382801664</v>
      </c>
      <c r="J26" s="123"/>
      <c r="K26" s="123"/>
      <c r="L26" s="145">
        <f t="shared" si="2"/>
        <v>183.23799999999983</v>
      </c>
      <c r="M26" s="156">
        <f t="shared" si="3"/>
        <v>45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597</v>
      </c>
      <c r="F31" s="132">
        <v>0</v>
      </c>
      <c r="G31" s="114">
        <v>0</v>
      </c>
      <c r="H31" s="114">
        <v>0</v>
      </c>
      <c r="I31" s="133" t="s">
        <v>597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597</v>
      </c>
      <c r="F32" s="135">
        <v>0</v>
      </c>
      <c r="G32" s="113">
        <v>0</v>
      </c>
      <c r="H32" s="113">
        <v>0</v>
      </c>
      <c r="I32" s="136" t="s">
        <v>597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597</v>
      </c>
      <c r="F33" s="135">
        <v>0</v>
      </c>
      <c r="G33" s="113">
        <v>0</v>
      </c>
      <c r="H33" s="113">
        <v>0</v>
      </c>
      <c r="I33" s="136" t="s">
        <v>597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597</v>
      </c>
      <c r="F34" s="135">
        <v>0</v>
      </c>
      <c r="G34" s="113">
        <v>0</v>
      </c>
      <c r="H34" s="113">
        <v>0</v>
      </c>
      <c r="I34" s="136" t="s">
        <v>597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597</v>
      </c>
      <c r="F35" s="135">
        <v>0</v>
      </c>
      <c r="G35" s="113">
        <v>0</v>
      </c>
      <c r="H35" s="113">
        <v>0</v>
      </c>
      <c r="I35" s="136" t="s">
        <v>597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597</v>
      </c>
      <c r="F36" s="135">
        <v>0</v>
      </c>
      <c r="G36" s="113">
        <v>0</v>
      </c>
      <c r="H36" s="113">
        <v>0</v>
      </c>
      <c r="I36" s="136" t="s">
        <v>597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597</v>
      </c>
      <c r="F37" s="135">
        <v>0</v>
      </c>
      <c r="G37" s="113">
        <v>0</v>
      </c>
      <c r="H37" s="113">
        <v>0</v>
      </c>
      <c r="I37" s="136" t="s">
        <v>597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7.8310000000000004</v>
      </c>
      <c r="E38" s="247" t="s">
        <v>597</v>
      </c>
      <c r="F38" s="248">
        <v>0</v>
      </c>
      <c r="G38" s="246">
        <v>0</v>
      </c>
      <c r="H38" s="246">
        <v>1</v>
      </c>
      <c r="I38" s="249" t="s">
        <v>597</v>
      </c>
      <c r="J38" s="158"/>
      <c r="K38" s="158"/>
      <c r="L38" s="252">
        <f>D38-B38</f>
        <v>7.8310000000000004</v>
      </c>
      <c r="M38" s="253">
        <f>H38-F38</f>
        <v>1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7.8310000000000004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1</v>
      </c>
      <c r="I39" s="169">
        <f>IF(OR(H39=0,F39=0),0,H39/F39)</f>
        <v>0</v>
      </c>
      <c r="J39" s="158"/>
      <c r="K39" s="158"/>
      <c r="L39" s="163">
        <f t="shared" si="4"/>
        <v>7.8310000000000004</v>
      </c>
      <c r="M39" s="170">
        <f t="shared" si="5"/>
        <v>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1295.3900000000001</v>
      </c>
      <c r="C33" s="203">
        <v>1337</v>
      </c>
      <c r="D33" s="84">
        <f>IF(C33="","",C33-B33)</f>
        <v>41.6099999999999</v>
      </c>
      <c r="E33" s="85">
        <f>IF(C33="","",C33/B33)</f>
        <v>1.0321216004446536</v>
      </c>
      <c r="F33" s="86">
        <v>287.05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3362.76</v>
      </c>
      <c r="C34" s="204">
        <v>3439</v>
      </c>
      <c r="D34" s="87">
        <f t="shared" ref="D34:D45" si="0">IF(C34="","",C34-B34)</f>
        <v>76.239999999999782</v>
      </c>
      <c r="E34" s="88">
        <f t="shared" ref="E34:E45" si="1">IF(C34="","",C34/B34)</f>
        <v>1.022671852882751</v>
      </c>
      <c r="F34" s="89">
        <v>724.95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5292.58</v>
      </c>
      <c r="C35" s="204">
        <v>5383</v>
      </c>
      <c r="D35" s="87">
        <f t="shared" si="0"/>
        <v>90.420000000000073</v>
      </c>
      <c r="E35" s="88">
        <f t="shared" si="1"/>
        <v>1.0170842953720114</v>
      </c>
      <c r="F35" s="89">
        <v>1045.3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7899.04</v>
      </c>
      <c r="C36" s="204">
        <v>7898</v>
      </c>
      <c r="D36" s="87">
        <f t="shared" si="0"/>
        <v>-1.0399999999999636</v>
      </c>
      <c r="E36" s="88">
        <f t="shared" si="1"/>
        <v>0.9998683384309992</v>
      </c>
      <c r="F36" s="89">
        <v>1520.54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9836.52</v>
      </c>
      <c r="C37" s="204">
        <v>9944</v>
      </c>
      <c r="D37" s="87">
        <f t="shared" si="0"/>
        <v>107.47999999999956</v>
      </c>
      <c r="E37" s="88">
        <f t="shared" si="1"/>
        <v>1.0109266285230956</v>
      </c>
      <c r="F37" s="89">
        <v>1954.89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12056.85</v>
      </c>
      <c r="C38" s="204">
        <v>12236</v>
      </c>
      <c r="D38" s="87">
        <f t="shared" si="0"/>
        <v>179.14999999999964</v>
      </c>
      <c r="E38" s="88">
        <f t="shared" si="1"/>
        <v>1.0148587732284966</v>
      </c>
      <c r="F38" s="89">
        <v>2450.81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13953.74</v>
      </c>
      <c r="C39" s="204">
        <v>14172</v>
      </c>
      <c r="D39" s="87">
        <f t="shared" si="0"/>
        <v>218.26000000000022</v>
      </c>
      <c r="E39" s="88">
        <f t="shared" si="1"/>
        <v>1.0156416845949545</v>
      </c>
      <c r="F39" s="89">
        <v>2887.14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15199.45</v>
      </c>
      <c r="C40" s="204">
        <v>15421</v>
      </c>
      <c r="D40" s="87">
        <f t="shared" si="0"/>
        <v>221.54999999999927</v>
      </c>
      <c r="E40" s="88">
        <f t="shared" si="1"/>
        <v>1.0145761853224953</v>
      </c>
      <c r="F40" s="89">
        <v>3113.78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17287.07</v>
      </c>
      <c r="C41" s="204">
        <v>17290</v>
      </c>
      <c r="D41" s="87">
        <f t="shared" si="0"/>
        <v>2.930000000000291</v>
      </c>
      <c r="E41" s="88">
        <f t="shared" si="1"/>
        <v>1.000169490839107</v>
      </c>
      <c r="F41" s="89">
        <v>3373.18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48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8583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39"/>
      <c r="B4" s="840" t="s">
        <v>84</v>
      </c>
      <c r="C4" s="841" t="s">
        <v>72</v>
      </c>
      <c r="D4" s="842" t="s">
        <v>85</v>
      </c>
      <c r="E4" s="840" t="s">
        <v>84</v>
      </c>
      <c r="F4" s="841" t="s">
        <v>72</v>
      </c>
      <c r="G4" s="842" t="s">
        <v>85</v>
      </c>
      <c r="H4" s="840" t="s">
        <v>84</v>
      </c>
      <c r="I4" s="841" t="s">
        <v>72</v>
      </c>
      <c r="J4" s="842" t="s">
        <v>85</v>
      </c>
      <c r="K4" s="843"/>
      <c r="L4" s="844"/>
      <c r="M4" s="844"/>
      <c r="N4" s="844"/>
      <c r="O4" s="845"/>
      <c r="P4" s="846"/>
      <c r="Q4" s="847" t="s">
        <v>73</v>
      </c>
      <c r="R4" s="848" t="s">
        <v>72</v>
      </c>
      <c r="S4" s="849" t="s">
        <v>86</v>
      </c>
      <c r="T4" s="850" t="s">
        <v>87</v>
      </c>
      <c r="U4" s="850" t="s">
        <v>88</v>
      </c>
      <c r="V4" s="851" t="s">
        <v>2</v>
      </c>
      <c r="W4" s="852" t="s">
        <v>89</v>
      </c>
    </row>
    <row r="5" spans="1:23" ht="14.4" customHeight="1" x14ac:dyDescent="0.3">
      <c r="A5" s="883" t="s">
        <v>8098</v>
      </c>
      <c r="B5" s="853"/>
      <c r="C5" s="854"/>
      <c r="D5" s="855"/>
      <c r="E5" s="856"/>
      <c r="F5" s="857"/>
      <c r="G5" s="858"/>
      <c r="H5" s="859">
        <v>1</v>
      </c>
      <c r="I5" s="860">
        <v>7.77</v>
      </c>
      <c r="J5" s="861">
        <v>28</v>
      </c>
      <c r="K5" s="862">
        <v>7.77</v>
      </c>
      <c r="L5" s="863">
        <v>5</v>
      </c>
      <c r="M5" s="863">
        <v>45</v>
      </c>
      <c r="N5" s="864">
        <v>15.05</v>
      </c>
      <c r="O5" s="863" t="s">
        <v>8099</v>
      </c>
      <c r="P5" s="865" t="s">
        <v>8100</v>
      </c>
      <c r="Q5" s="866">
        <f>H5-B5</f>
        <v>1</v>
      </c>
      <c r="R5" s="866">
        <f>I5-C5</f>
        <v>7.77</v>
      </c>
      <c r="S5" s="853">
        <f>IF(H5=0,"",H5*N5)</f>
        <v>15.05</v>
      </c>
      <c r="T5" s="853">
        <f>IF(H5=0,"",H5*J5)</f>
        <v>28</v>
      </c>
      <c r="U5" s="853">
        <f>IF(H5=0,"",T5-S5)</f>
        <v>12.95</v>
      </c>
      <c r="V5" s="867">
        <f>IF(H5=0,"",T5/S5)</f>
        <v>1.8604651162790697</v>
      </c>
      <c r="W5" s="868">
        <v>12.95</v>
      </c>
    </row>
    <row r="6" spans="1:23" ht="14.4" customHeight="1" x14ac:dyDescent="0.3">
      <c r="A6" s="884" t="s">
        <v>8101</v>
      </c>
      <c r="B6" s="823">
        <v>3</v>
      </c>
      <c r="C6" s="824">
        <v>104.94</v>
      </c>
      <c r="D6" s="825">
        <v>115.3</v>
      </c>
      <c r="E6" s="835">
        <v>1</v>
      </c>
      <c r="F6" s="813">
        <v>36.49</v>
      </c>
      <c r="G6" s="814">
        <v>113</v>
      </c>
      <c r="H6" s="819"/>
      <c r="I6" s="813"/>
      <c r="J6" s="814"/>
      <c r="K6" s="818">
        <v>33.15</v>
      </c>
      <c r="L6" s="819">
        <v>15</v>
      </c>
      <c r="M6" s="819">
        <v>135</v>
      </c>
      <c r="N6" s="820">
        <v>45.08</v>
      </c>
      <c r="O6" s="819" t="s">
        <v>8099</v>
      </c>
      <c r="P6" s="836" t="s">
        <v>8102</v>
      </c>
      <c r="Q6" s="821">
        <f t="shared" ref="Q6:R69" si="0">H6-B6</f>
        <v>-3</v>
      </c>
      <c r="R6" s="821">
        <f t="shared" si="0"/>
        <v>-104.94</v>
      </c>
      <c r="S6" s="832" t="str">
        <f t="shared" ref="S6:S69" si="1">IF(H6=0,"",H6*N6)</f>
        <v/>
      </c>
      <c r="T6" s="832" t="str">
        <f t="shared" ref="T6:T69" si="2">IF(H6=0,"",H6*J6)</f>
        <v/>
      </c>
      <c r="U6" s="832" t="str">
        <f t="shared" ref="U6:U69" si="3">IF(H6=0,"",T6-S6)</f>
        <v/>
      </c>
      <c r="V6" s="837" t="str">
        <f t="shared" ref="V6:V69" si="4">IF(H6=0,"",T6/S6)</f>
        <v/>
      </c>
      <c r="W6" s="822"/>
    </row>
    <row r="7" spans="1:23" ht="14.4" customHeight="1" x14ac:dyDescent="0.3">
      <c r="A7" s="884" t="s">
        <v>8103</v>
      </c>
      <c r="B7" s="832">
        <v>4</v>
      </c>
      <c r="C7" s="833">
        <v>81.36</v>
      </c>
      <c r="D7" s="834">
        <v>37.299999999999997</v>
      </c>
      <c r="E7" s="835">
        <v>3</v>
      </c>
      <c r="F7" s="813">
        <v>79.55</v>
      </c>
      <c r="G7" s="814">
        <v>66.3</v>
      </c>
      <c r="H7" s="815">
        <v>5</v>
      </c>
      <c r="I7" s="816">
        <v>109.21</v>
      </c>
      <c r="J7" s="817">
        <v>62.4</v>
      </c>
      <c r="K7" s="818">
        <v>20.34</v>
      </c>
      <c r="L7" s="819">
        <v>10</v>
      </c>
      <c r="M7" s="819">
        <v>87</v>
      </c>
      <c r="N7" s="820">
        <v>28.99</v>
      </c>
      <c r="O7" s="819" t="s">
        <v>8099</v>
      </c>
      <c r="P7" s="836" t="s">
        <v>8104</v>
      </c>
      <c r="Q7" s="821">
        <f t="shared" si="0"/>
        <v>1</v>
      </c>
      <c r="R7" s="821">
        <f t="shared" si="0"/>
        <v>27.849999999999994</v>
      </c>
      <c r="S7" s="832">
        <f t="shared" si="1"/>
        <v>144.94999999999999</v>
      </c>
      <c r="T7" s="832">
        <f t="shared" si="2"/>
        <v>312</v>
      </c>
      <c r="U7" s="832">
        <f t="shared" si="3"/>
        <v>167.05</v>
      </c>
      <c r="V7" s="837">
        <f t="shared" si="4"/>
        <v>2.1524663677130045</v>
      </c>
      <c r="W7" s="822">
        <v>167.05</v>
      </c>
    </row>
    <row r="8" spans="1:23" ht="14.4" customHeight="1" x14ac:dyDescent="0.3">
      <c r="A8" s="884" t="s">
        <v>8105</v>
      </c>
      <c r="B8" s="832"/>
      <c r="C8" s="833"/>
      <c r="D8" s="834"/>
      <c r="E8" s="815">
        <v>1</v>
      </c>
      <c r="F8" s="816">
        <v>12.38</v>
      </c>
      <c r="G8" s="826">
        <v>17</v>
      </c>
      <c r="H8" s="819"/>
      <c r="I8" s="813"/>
      <c r="J8" s="814"/>
      <c r="K8" s="818">
        <v>12.38</v>
      </c>
      <c r="L8" s="819">
        <v>7</v>
      </c>
      <c r="M8" s="819">
        <v>61</v>
      </c>
      <c r="N8" s="820">
        <v>20.350000000000001</v>
      </c>
      <c r="O8" s="819" t="s">
        <v>8099</v>
      </c>
      <c r="P8" s="836" t="s">
        <v>8106</v>
      </c>
      <c r="Q8" s="821">
        <f t="shared" si="0"/>
        <v>0</v>
      </c>
      <c r="R8" s="821">
        <f t="shared" si="0"/>
        <v>0</v>
      </c>
      <c r="S8" s="832" t="str">
        <f t="shared" si="1"/>
        <v/>
      </c>
      <c r="T8" s="832" t="str">
        <f t="shared" si="2"/>
        <v/>
      </c>
      <c r="U8" s="832" t="str">
        <f t="shared" si="3"/>
        <v/>
      </c>
      <c r="V8" s="837" t="str">
        <f t="shared" si="4"/>
        <v/>
      </c>
      <c r="W8" s="822"/>
    </row>
    <row r="9" spans="1:23" ht="14.4" customHeight="1" x14ac:dyDescent="0.3">
      <c r="A9" s="885" t="s">
        <v>8107</v>
      </c>
      <c r="B9" s="869"/>
      <c r="C9" s="870"/>
      <c r="D9" s="838"/>
      <c r="E9" s="871">
        <v>1</v>
      </c>
      <c r="F9" s="872">
        <v>12.38</v>
      </c>
      <c r="G9" s="827">
        <v>13</v>
      </c>
      <c r="H9" s="873"/>
      <c r="I9" s="874"/>
      <c r="J9" s="828"/>
      <c r="K9" s="875">
        <v>12.38</v>
      </c>
      <c r="L9" s="873">
        <v>7</v>
      </c>
      <c r="M9" s="873">
        <v>61</v>
      </c>
      <c r="N9" s="876">
        <v>20.350000000000001</v>
      </c>
      <c r="O9" s="873" t="s">
        <v>8099</v>
      </c>
      <c r="P9" s="877" t="s">
        <v>8108</v>
      </c>
      <c r="Q9" s="878">
        <f t="shared" si="0"/>
        <v>0</v>
      </c>
      <c r="R9" s="878">
        <f t="shared" si="0"/>
        <v>0</v>
      </c>
      <c r="S9" s="869" t="str">
        <f t="shared" si="1"/>
        <v/>
      </c>
      <c r="T9" s="869" t="str">
        <f t="shared" si="2"/>
        <v/>
      </c>
      <c r="U9" s="869" t="str">
        <f t="shared" si="3"/>
        <v/>
      </c>
      <c r="V9" s="879" t="str">
        <f t="shared" si="4"/>
        <v/>
      </c>
      <c r="W9" s="829"/>
    </row>
    <row r="10" spans="1:23" ht="14.4" customHeight="1" x14ac:dyDescent="0.3">
      <c r="A10" s="885" t="s">
        <v>8109</v>
      </c>
      <c r="B10" s="869">
        <v>15</v>
      </c>
      <c r="C10" s="870">
        <v>194.87</v>
      </c>
      <c r="D10" s="838">
        <v>29.5</v>
      </c>
      <c r="E10" s="871">
        <v>14</v>
      </c>
      <c r="F10" s="872">
        <v>177.13</v>
      </c>
      <c r="G10" s="827">
        <v>34.1</v>
      </c>
      <c r="H10" s="873">
        <v>7</v>
      </c>
      <c r="I10" s="874">
        <v>98.43</v>
      </c>
      <c r="J10" s="830">
        <v>32.9</v>
      </c>
      <c r="K10" s="875">
        <v>12.65</v>
      </c>
      <c r="L10" s="873">
        <v>7</v>
      </c>
      <c r="M10" s="873">
        <v>61</v>
      </c>
      <c r="N10" s="876">
        <v>20.38</v>
      </c>
      <c r="O10" s="873" t="s">
        <v>8099</v>
      </c>
      <c r="P10" s="877" t="s">
        <v>8110</v>
      </c>
      <c r="Q10" s="878">
        <f t="shared" si="0"/>
        <v>-8</v>
      </c>
      <c r="R10" s="878">
        <f t="shared" si="0"/>
        <v>-96.44</v>
      </c>
      <c r="S10" s="869">
        <f t="shared" si="1"/>
        <v>142.66</v>
      </c>
      <c r="T10" s="869">
        <f t="shared" si="2"/>
        <v>230.29999999999998</v>
      </c>
      <c r="U10" s="869">
        <f t="shared" si="3"/>
        <v>87.639999999999986</v>
      </c>
      <c r="V10" s="879">
        <f t="shared" si="4"/>
        <v>1.6143277723258096</v>
      </c>
      <c r="W10" s="829">
        <v>104.1</v>
      </c>
    </row>
    <row r="11" spans="1:23" ht="14.4" customHeight="1" x14ac:dyDescent="0.3">
      <c r="A11" s="884" t="s">
        <v>8111</v>
      </c>
      <c r="B11" s="832"/>
      <c r="C11" s="833"/>
      <c r="D11" s="834"/>
      <c r="E11" s="815">
        <v>3</v>
      </c>
      <c r="F11" s="816">
        <v>5.07</v>
      </c>
      <c r="G11" s="826">
        <v>4</v>
      </c>
      <c r="H11" s="819"/>
      <c r="I11" s="813"/>
      <c r="J11" s="814"/>
      <c r="K11" s="818">
        <v>1.69</v>
      </c>
      <c r="L11" s="819">
        <v>2</v>
      </c>
      <c r="M11" s="819">
        <v>21</v>
      </c>
      <c r="N11" s="820">
        <v>7.01</v>
      </c>
      <c r="O11" s="819" t="s">
        <v>8099</v>
      </c>
      <c r="P11" s="836" t="s">
        <v>8112</v>
      </c>
      <c r="Q11" s="821">
        <f t="shared" si="0"/>
        <v>0</v>
      </c>
      <c r="R11" s="821">
        <f t="shared" si="0"/>
        <v>0</v>
      </c>
      <c r="S11" s="832" t="str">
        <f t="shared" si="1"/>
        <v/>
      </c>
      <c r="T11" s="832" t="str">
        <f t="shared" si="2"/>
        <v/>
      </c>
      <c r="U11" s="832" t="str">
        <f t="shared" si="3"/>
        <v/>
      </c>
      <c r="V11" s="837" t="str">
        <f t="shared" si="4"/>
        <v/>
      </c>
      <c r="W11" s="822"/>
    </row>
    <row r="12" spans="1:23" ht="14.4" customHeight="1" x14ac:dyDescent="0.3">
      <c r="A12" s="884" t="s">
        <v>8113</v>
      </c>
      <c r="B12" s="832">
        <v>2</v>
      </c>
      <c r="C12" s="833">
        <v>0.9</v>
      </c>
      <c r="D12" s="834">
        <v>3</v>
      </c>
      <c r="E12" s="835">
        <v>1</v>
      </c>
      <c r="F12" s="813">
        <v>0.45</v>
      </c>
      <c r="G12" s="814">
        <v>3</v>
      </c>
      <c r="H12" s="815">
        <v>3</v>
      </c>
      <c r="I12" s="816">
        <v>1.35</v>
      </c>
      <c r="J12" s="826">
        <v>3</v>
      </c>
      <c r="K12" s="818">
        <v>0.45</v>
      </c>
      <c r="L12" s="819">
        <v>1</v>
      </c>
      <c r="M12" s="819">
        <v>9</v>
      </c>
      <c r="N12" s="820">
        <v>3.12</v>
      </c>
      <c r="O12" s="819" t="s">
        <v>8099</v>
      </c>
      <c r="P12" s="836" t="s">
        <v>8114</v>
      </c>
      <c r="Q12" s="821">
        <f t="shared" si="0"/>
        <v>1</v>
      </c>
      <c r="R12" s="821">
        <f t="shared" si="0"/>
        <v>0.45000000000000007</v>
      </c>
      <c r="S12" s="832">
        <f t="shared" si="1"/>
        <v>9.36</v>
      </c>
      <c r="T12" s="832">
        <f t="shared" si="2"/>
        <v>9</v>
      </c>
      <c r="U12" s="832">
        <f t="shared" si="3"/>
        <v>-0.35999999999999943</v>
      </c>
      <c r="V12" s="837">
        <f t="shared" si="4"/>
        <v>0.96153846153846156</v>
      </c>
      <c r="W12" s="822"/>
    </row>
    <row r="13" spans="1:23" ht="14.4" customHeight="1" x14ac:dyDescent="0.3">
      <c r="A13" s="885" t="s">
        <v>8115</v>
      </c>
      <c r="B13" s="869">
        <v>1</v>
      </c>
      <c r="C13" s="870">
        <v>0.61</v>
      </c>
      <c r="D13" s="838">
        <v>5</v>
      </c>
      <c r="E13" s="880">
        <v>1</v>
      </c>
      <c r="F13" s="874">
        <v>0.61</v>
      </c>
      <c r="G13" s="828">
        <v>4</v>
      </c>
      <c r="H13" s="871"/>
      <c r="I13" s="872"/>
      <c r="J13" s="827"/>
      <c r="K13" s="875">
        <v>0.61</v>
      </c>
      <c r="L13" s="873">
        <v>1</v>
      </c>
      <c r="M13" s="873">
        <v>11</v>
      </c>
      <c r="N13" s="876">
        <v>3.61</v>
      </c>
      <c r="O13" s="873" t="s">
        <v>8099</v>
      </c>
      <c r="P13" s="877" t="s">
        <v>8116</v>
      </c>
      <c r="Q13" s="878">
        <f t="shared" si="0"/>
        <v>-1</v>
      </c>
      <c r="R13" s="878">
        <f t="shared" si="0"/>
        <v>-0.61</v>
      </c>
      <c r="S13" s="869" t="str">
        <f t="shared" si="1"/>
        <v/>
      </c>
      <c r="T13" s="869" t="str">
        <f t="shared" si="2"/>
        <v/>
      </c>
      <c r="U13" s="869" t="str">
        <f t="shared" si="3"/>
        <v/>
      </c>
      <c r="V13" s="879" t="str">
        <f t="shared" si="4"/>
        <v/>
      </c>
      <c r="W13" s="829"/>
    </row>
    <row r="14" spans="1:23" ht="14.4" customHeight="1" x14ac:dyDescent="0.3">
      <c r="A14" s="884" t="s">
        <v>8117</v>
      </c>
      <c r="B14" s="823">
        <v>5</v>
      </c>
      <c r="C14" s="824">
        <v>6.22</v>
      </c>
      <c r="D14" s="825">
        <v>3.6</v>
      </c>
      <c r="E14" s="835">
        <v>5</v>
      </c>
      <c r="F14" s="813">
        <v>6.22</v>
      </c>
      <c r="G14" s="814">
        <v>2.8</v>
      </c>
      <c r="H14" s="819">
        <v>5</v>
      </c>
      <c r="I14" s="813">
        <v>6.36</v>
      </c>
      <c r="J14" s="814">
        <v>3.8</v>
      </c>
      <c r="K14" s="818">
        <v>1.24</v>
      </c>
      <c r="L14" s="819">
        <v>2</v>
      </c>
      <c r="M14" s="819">
        <v>18</v>
      </c>
      <c r="N14" s="820">
        <v>5.94</v>
      </c>
      <c r="O14" s="819" t="s">
        <v>8099</v>
      </c>
      <c r="P14" s="836" t="s">
        <v>8118</v>
      </c>
      <c r="Q14" s="821">
        <f t="shared" si="0"/>
        <v>0</v>
      </c>
      <c r="R14" s="821">
        <f t="shared" si="0"/>
        <v>0.14000000000000057</v>
      </c>
      <c r="S14" s="832">
        <f t="shared" si="1"/>
        <v>29.700000000000003</v>
      </c>
      <c r="T14" s="832">
        <f t="shared" si="2"/>
        <v>19</v>
      </c>
      <c r="U14" s="832">
        <f t="shared" si="3"/>
        <v>-10.700000000000003</v>
      </c>
      <c r="V14" s="837">
        <f t="shared" si="4"/>
        <v>0.63973063973063971</v>
      </c>
      <c r="W14" s="822"/>
    </row>
    <row r="15" spans="1:23" ht="14.4" customHeight="1" x14ac:dyDescent="0.3">
      <c r="A15" s="885" t="s">
        <v>8119</v>
      </c>
      <c r="B15" s="881">
        <v>1</v>
      </c>
      <c r="C15" s="882">
        <v>2.5</v>
      </c>
      <c r="D15" s="831">
        <v>4</v>
      </c>
      <c r="E15" s="880"/>
      <c r="F15" s="874"/>
      <c r="G15" s="828"/>
      <c r="H15" s="873"/>
      <c r="I15" s="874"/>
      <c r="J15" s="828"/>
      <c r="K15" s="875">
        <v>2.5</v>
      </c>
      <c r="L15" s="873">
        <v>4</v>
      </c>
      <c r="M15" s="873">
        <v>35</v>
      </c>
      <c r="N15" s="876">
        <v>11.72</v>
      </c>
      <c r="O15" s="873" t="s">
        <v>8099</v>
      </c>
      <c r="P15" s="877" t="s">
        <v>8120</v>
      </c>
      <c r="Q15" s="878">
        <f t="shared" si="0"/>
        <v>-1</v>
      </c>
      <c r="R15" s="878">
        <f t="shared" si="0"/>
        <v>-2.5</v>
      </c>
      <c r="S15" s="869" t="str">
        <f t="shared" si="1"/>
        <v/>
      </c>
      <c r="T15" s="869" t="str">
        <f t="shared" si="2"/>
        <v/>
      </c>
      <c r="U15" s="869" t="str">
        <f t="shared" si="3"/>
        <v/>
      </c>
      <c r="V15" s="879" t="str">
        <f t="shared" si="4"/>
        <v/>
      </c>
      <c r="W15" s="829"/>
    </row>
    <row r="16" spans="1:23" ht="14.4" customHeight="1" x14ac:dyDescent="0.3">
      <c r="A16" s="884" t="s">
        <v>8121</v>
      </c>
      <c r="B16" s="832"/>
      <c r="C16" s="833"/>
      <c r="D16" s="834"/>
      <c r="E16" s="835"/>
      <c r="F16" s="813"/>
      <c r="G16" s="814"/>
      <c r="H16" s="815">
        <v>1</v>
      </c>
      <c r="I16" s="816">
        <v>0.5</v>
      </c>
      <c r="J16" s="826">
        <v>2</v>
      </c>
      <c r="K16" s="818">
        <v>0.5</v>
      </c>
      <c r="L16" s="819">
        <v>2</v>
      </c>
      <c r="M16" s="819">
        <v>18</v>
      </c>
      <c r="N16" s="820">
        <v>6.02</v>
      </c>
      <c r="O16" s="819" t="s">
        <v>8099</v>
      </c>
      <c r="P16" s="836" t="s">
        <v>8122</v>
      </c>
      <c r="Q16" s="821">
        <f t="shared" si="0"/>
        <v>1</v>
      </c>
      <c r="R16" s="821">
        <f t="shared" si="0"/>
        <v>0.5</v>
      </c>
      <c r="S16" s="832">
        <f t="shared" si="1"/>
        <v>6.02</v>
      </c>
      <c r="T16" s="832">
        <f t="shared" si="2"/>
        <v>2</v>
      </c>
      <c r="U16" s="832">
        <f t="shared" si="3"/>
        <v>-4.0199999999999996</v>
      </c>
      <c r="V16" s="837">
        <f t="shared" si="4"/>
        <v>0.33222591362126247</v>
      </c>
      <c r="W16" s="822"/>
    </row>
    <row r="17" spans="1:23" ht="14.4" customHeight="1" x14ac:dyDescent="0.3">
      <c r="A17" s="884" t="s">
        <v>8123</v>
      </c>
      <c r="B17" s="823">
        <v>1</v>
      </c>
      <c r="C17" s="824">
        <v>2.1800000000000002</v>
      </c>
      <c r="D17" s="825">
        <v>7</v>
      </c>
      <c r="E17" s="835"/>
      <c r="F17" s="813"/>
      <c r="G17" s="814"/>
      <c r="H17" s="819"/>
      <c r="I17" s="813"/>
      <c r="J17" s="814"/>
      <c r="K17" s="818">
        <v>2.1800000000000002</v>
      </c>
      <c r="L17" s="819">
        <v>3</v>
      </c>
      <c r="M17" s="819">
        <v>31</v>
      </c>
      <c r="N17" s="820">
        <v>10.41</v>
      </c>
      <c r="O17" s="819" t="s">
        <v>8099</v>
      </c>
      <c r="P17" s="836" t="s">
        <v>8124</v>
      </c>
      <c r="Q17" s="821">
        <f t="shared" si="0"/>
        <v>-1</v>
      </c>
      <c r="R17" s="821">
        <f t="shared" si="0"/>
        <v>-2.1800000000000002</v>
      </c>
      <c r="S17" s="832" t="str">
        <f t="shared" si="1"/>
        <v/>
      </c>
      <c r="T17" s="832" t="str">
        <f t="shared" si="2"/>
        <v/>
      </c>
      <c r="U17" s="832" t="str">
        <f t="shared" si="3"/>
        <v/>
      </c>
      <c r="V17" s="837" t="str">
        <f t="shared" si="4"/>
        <v/>
      </c>
      <c r="W17" s="822"/>
    </row>
    <row r="18" spans="1:23" ht="14.4" customHeight="1" x14ac:dyDescent="0.3">
      <c r="A18" s="884" t="s">
        <v>8125</v>
      </c>
      <c r="B18" s="832">
        <v>4</v>
      </c>
      <c r="C18" s="833">
        <v>1.85</v>
      </c>
      <c r="D18" s="834">
        <v>2.5</v>
      </c>
      <c r="E18" s="815">
        <v>11</v>
      </c>
      <c r="F18" s="816">
        <v>5.0999999999999996</v>
      </c>
      <c r="G18" s="826">
        <v>2.7</v>
      </c>
      <c r="H18" s="819">
        <v>6</v>
      </c>
      <c r="I18" s="813">
        <v>2.78</v>
      </c>
      <c r="J18" s="814">
        <v>2.2000000000000002</v>
      </c>
      <c r="K18" s="818">
        <v>0.46</v>
      </c>
      <c r="L18" s="819">
        <v>1</v>
      </c>
      <c r="M18" s="819">
        <v>10</v>
      </c>
      <c r="N18" s="820">
        <v>3.41</v>
      </c>
      <c r="O18" s="819" t="s">
        <v>8099</v>
      </c>
      <c r="P18" s="836" t="s">
        <v>8126</v>
      </c>
      <c r="Q18" s="821">
        <f t="shared" si="0"/>
        <v>2</v>
      </c>
      <c r="R18" s="821">
        <f t="shared" si="0"/>
        <v>0.92999999999999972</v>
      </c>
      <c r="S18" s="832">
        <f t="shared" si="1"/>
        <v>20.46</v>
      </c>
      <c r="T18" s="832">
        <f t="shared" si="2"/>
        <v>13.200000000000001</v>
      </c>
      <c r="U18" s="832">
        <f t="shared" si="3"/>
        <v>-7.26</v>
      </c>
      <c r="V18" s="837">
        <f t="shared" si="4"/>
        <v>0.64516129032258063</v>
      </c>
      <c r="W18" s="822"/>
    </row>
    <row r="19" spans="1:23" ht="14.4" customHeight="1" x14ac:dyDescent="0.3">
      <c r="A19" s="885" t="s">
        <v>8127</v>
      </c>
      <c r="B19" s="869"/>
      <c r="C19" s="870"/>
      <c r="D19" s="838"/>
      <c r="E19" s="871">
        <v>3</v>
      </c>
      <c r="F19" s="872">
        <v>1.68</v>
      </c>
      <c r="G19" s="827">
        <v>3.3</v>
      </c>
      <c r="H19" s="873"/>
      <c r="I19" s="874"/>
      <c r="J19" s="828"/>
      <c r="K19" s="875">
        <v>0.56000000000000005</v>
      </c>
      <c r="L19" s="873">
        <v>1</v>
      </c>
      <c r="M19" s="873">
        <v>13</v>
      </c>
      <c r="N19" s="876">
        <v>4.17</v>
      </c>
      <c r="O19" s="873" t="s">
        <v>8099</v>
      </c>
      <c r="P19" s="877" t="s">
        <v>8128</v>
      </c>
      <c r="Q19" s="878">
        <f t="shared" si="0"/>
        <v>0</v>
      </c>
      <c r="R19" s="878">
        <f t="shared" si="0"/>
        <v>0</v>
      </c>
      <c r="S19" s="869" t="str">
        <f t="shared" si="1"/>
        <v/>
      </c>
      <c r="T19" s="869" t="str">
        <f t="shared" si="2"/>
        <v/>
      </c>
      <c r="U19" s="869" t="str">
        <f t="shared" si="3"/>
        <v/>
      </c>
      <c r="V19" s="879" t="str">
        <f t="shared" si="4"/>
        <v/>
      </c>
      <c r="W19" s="829"/>
    </row>
    <row r="20" spans="1:23" ht="14.4" customHeight="1" x14ac:dyDescent="0.3">
      <c r="A20" s="884" t="s">
        <v>8129</v>
      </c>
      <c r="B20" s="832"/>
      <c r="C20" s="833"/>
      <c r="D20" s="834"/>
      <c r="E20" s="835">
        <v>2</v>
      </c>
      <c r="F20" s="813">
        <v>0.81</v>
      </c>
      <c r="G20" s="814">
        <v>1.5</v>
      </c>
      <c r="H20" s="815">
        <v>3</v>
      </c>
      <c r="I20" s="816">
        <v>1.62</v>
      </c>
      <c r="J20" s="826">
        <v>2</v>
      </c>
      <c r="K20" s="818">
        <v>0.54</v>
      </c>
      <c r="L20" s="819">
        <v>2</v>
      </c>
      <c r="M20" s="819">
        <v>16</v>
      </c>
      <c r="N20" s="820">
        <v>5.22</v>
      </c>
      <c r="O20" s="819" t="s">
        <v>8099</v>
      </c>
      <c r="P20" s="836" t="s">
        <v>8130</v>
      </c>
      <c r="Q20" s="821">
        <f t="shared" si="0"/>
        <v>3</v>
      </c>
      <c r="R20" s="821">
        <f t="shared" si="0"/>
        <v>1.62</v>
      </c>
      <c r="S20" s="832">
        <f t="shared" si="1"/>
        <v>15.66</v>
      </c>
      <c r="T20" s="832">
        <f t="shared" si="2"/>
        <v>6</v>
      </c>
      <c r="U20" s="832">
        <f t="shared" si="3"/>
        <v>-9.66</v>
      </c>
      <c r="V20" s="837">
        <f t="shared" si="4"/>
        <v>0.38314176245210729</v>
      </c>
      <c r="W20" s="822"/>
    </row>
    <row r="21" spans="1:23" ht="14.4" customHeight="1" x14ac:dyDescent="0.3">
      <c r="A21" s="884" t="s">
        <v>8131</v>
      </c>
      <c r="B21" s="832"/>
      <c r="C21" s="833"/>
      <c r="D21" s="834"/>
      <c r="E21" s="815">
        <v>5</v>
      </c>
      <c r="F21" s="816">
        <v>1.71</v>
      </c>
      <c r="G21" s="826">
        <v>3.8</v>
      </c>
      <c r="H21" s="819">
        <v>3</v>
      </c>
      <c r="I21" s="813">
        <v>1.02</v>
      </c>
      <c r="J21" s="817">
        <v>3.7</v>
      </c>
      <c r="K21" s="818">
        <v>0.34</v>
      </c>
      <c r="L21" s="819">
        <v>1</v>
      </c>
      <c r="M21" s="819">
        <v>11</v>
      </c>
      <c r="N21" s="820">
        <v>3.56</v>
      </c>
      <c r="O21" s="819" t="s">
        <v>8099</v>
      </c>
      <c r="P21" s="836" t="s">
        <v>8132</v>
      </c>
      <c r="Q21" s="821">
        <f t="shared" si="0"/>
        <v>3</v>
      </c>
      <c r="R21" s="821">
        <f t="shared" si="0"/>
        <v>1.02</v>
      </c>
      <c r="S21" s="832">
        <f t="shared" si="1"/>
        <v>10.68</v>
      </c>
      <c r="T21" s="832">
        <f t="shared" si="2"/>
        <v>11.100000000000001</v>
      </c>
      <c r="U21" s="832">
        <f t="shared" si="3"/>
        <v>0.42000000000000171</v>
      </c>
      <c r="V21" s="837">
        <f t="shared" si="4"/>
        <v>1.0393258426966294</v>
      </c>
      <c r="W21" s="822">
        <v>0.88</v>
      </c>
    </row>
    <row r="22" spans="1:23" ht="14.4" customHeight="1" x14ac:dyDescent="0.3">
      <c r="A22" s="885" t="s">
        <v>8133</v>
      </c>
      <c r="B22" s="869"/>
      <c r="C22" s="870"/>
      <c r="D22" s="838"/>
      <c r="E22" s="871">
        <v>1</v>
      </c>
      <c r="F22" s="872">
        <v>0.41</v>
      </c>
      <c r="G22" s="827">
        <v>5</v>
      </c>
      <c r="H22" s="873"/>
      <c r="I22" s="874"/>
      <c r="J22" s="828"/>
      <c r="K22" s="875">
        <v>0.41</v>
      </c>
      <c r="L22" s="873">
        <v>1</v>
      </c>
      <c r="M22" s="873">
        <v>13</v>
      </c>
      <c r="N22" s="876">
        <v>4.4400000000000004</v>
      </c>
      <c r="O22" s="873" t="s">
        <v>8099</v>
      </c>
      <c r="P22" s="877" t="s">
        <v>8134</v>
      </c>
      <c r="Q22" s="878">
        <f t="shared" si="0"/>
        <v>0</v>
      </c>
      <c r="R22" s="878">
        <f t="shared" si="0"/>
        <v>0</v>
      </c>
      <c r="S22" s="869" t="str">
        <f t="shared" si="1"/>
        <v/>
      </c>
      <c r="T22" s="869" t="str">
        <f t="shared" si="2"/>
        <v/>
      </c>
      <c r="U22" s="869" t="str">
        <f t="shared" si="3"/>
        <v/>
      </c>
      <c r="V22" s="879" t="str">
        <f t="shared" si="4"/>
        <v/>
      </c>
      <c r="W22" s="829"/>
    </row>
    <row r="23" spans="1:23" ht="14.4" customHeight="1" x14ac:dyDescent="0.3">
      <c r="A23" s="884" t="s">
        <v>8135</v>
      </c>
      <c r="B23" s="832"/>
      <c r="C23" s="833"/>
      <c r="D23" s="834"/>
      <c r="E23" s="835">
        <v>1</v>
      </c>
      <c r="F23" s="813">
        <v>0.56999999999999995</v>
      </c>
      <c r="G23" s="814">
        <v>3</v>
      </c>
      <c r="H23" s="815">
        <v>4</v>
      </c>
      <c r="I23" s="816">
        <v>2.29</v>
      </c>
      <c r="J23" s="817">
        <v>4</v>
      </c>
      <c r="K23" s="818">
        <v>0.56999999999999995</v>
      </c>
      <c r="L23" s="819">
        <v>1</v>
      </c>
      <c r="M23" s="819">
        <v>12</v>
      </c>
      <c r="N23" s="820">
        <v>3.88</v>
      </c>
      <c r="O23" s="819" t="s">
        <v>8099</v>
      </c>
      <c r="P23" s="836" t="s">
        <v>8136</v>
      </c>
      <c r="Q23" s="821">
        <f t="shared" si="0"/>
        <v>4</v>
      </c>
      <c r="R23" s="821">
        <f t="shared" si="0"/>
        <v>2.29</v>
      </c>
      <c r="S23" s="832">
        <f t="shared" si="1"/>
        <v>15.52</v>
      </c>
      <c r="T23" s="832">
        <f t="shared" si="2"/>
        <v>16</v>
      </c>
      <c r="U23" s="832">
        <f t="shared" si="3"/>
        <v>0.48000000000000043</v>
      </c>
      <c r="V23" s="837">
        <f t="shared" si="4"/>
        <v>1.0309278350515465</v>
      </c>
      <c r="W23" s="822">
        <v>6.12</v>
      </c>
    </row>
    <row r="24" spans="1:23" ht="14.4" customHeight="1" x14ac:dyDescent="0.3">
      <c r="A24" s="885" t="s">
        <v>8137</v>
      </c>
      <c r="B24" s="869"/>
      <c r="C24" s="870"/>
      <c r="D24" s="838"/>
      <c r="E24" s="880"/>
      <c r="F24" s="874"/>
      <c r="G24" s="828"/>
      <c r="H24" s="871">
        <v>1</v>
      </c>
      <c r="I24" s="872">
        <v>0.82</v>
      </c>
      <c r="J24" s="827">
        <v>4</v>
      </c>
      <c r="K24" s="875">
        <v>0.82</v>
      </c>
      <c r="L24" s="873">
        <v>2</v>
      </c>
      <c r="M24" s="873">
        <v>18</v>
      </c>
      <c r="N24" s="876">
        <v>5.94</v>
      </c>
      <c r="O24" s="873" t="s">
        <v>8099</v>
      </c>
      <c r="P24" s="877" t="s">
        <v>8138</v>
      </c>
      <c r="Q24" s="878">
        <f t="shared" si="0"/>
        <v>1</v>
      </c>
      <c r="R24" s="878">
        <f t="shared" si="0"/>
        <v>0.82</v>
      </c>
      <c r="S24" s="869">
        <f t="shared" si="1"/>
        <v>5.94</v>
      </c>
      <c r="T24" s="869">
        <f t="shared" si="2"/>
        <v>4</v>
      </c>
      <c r="U24" s="869">
        <f t="shared" si="3"/>
        <v>-1.9400000000000004</v>
      </c>
      <c r="V24" s="879">
        <f t="shared" si="4"/>
        <v>0.67340067340067333</v>
      </c>
      <c r="W24" s="829"/>
    </row>
    <row r="25" spans="1:23" ht="14.4" customHeight="1" x14ac:dyDescent="0.3">
      <c r="A25" s="884" t="s">
        <v>8139</v>
      </c>
      <c r="B25" s="832"/>
      <c r="C25" s="833"/>
      <c r="D25" s="834"/>
      <c r="E25" s="835">
        <v>1</v>
      </c>
      <c r="F25" s="813">
        <v>0.51</v>
      </c>
      <c r="G25" s="814">
        <v>4</v>
      </c>
      <c r="H25" s="815"/>
      <c r="I25" s="816"/>
      <c r="J25" s="826"/>
      <c r="K25" s="818">
        <v>0.51</v>
      </c>
      <c r="L25" s="819">
        <v>2</v>
      </c>
      <c r="M25" s="819">
        <v>17</v>
      </c>
      <c r="N25" s="820">
        <v>5.72</v>
      </c>
      <c r="O25" s="819" t="s">
        <v>8099</v>
      </c>
      <c r="P25" s="836" t="s">
        <v>8140</v>
      </c>
      <c r="Q25" s="821">
        <f t="shared" si="0"/>
        <v>0</v>
      </c>
      <c r="R25" s="821">
        <f t="shared" si="0"/>
        <v>0</v>
      </c>
      <c r="S25" s="832" t="str">
        <f t="shared" si="1"/>
        <v/>
      </c>
      <c r="T25" s="832" t="str">
        <f t="shared" si="2"/>
        <v/>
      </c>
      <c r="U25" s="832" t="str">
        <f t="shared" si="3"/>
        <v/>
      </c>
      <c r="V25" s="837" t="str">
        <f t="shared" si="4"/>
        <v/>
      </c>
      <c r="W25" s="822"/>
    </row>
    <row r="26" spans="1:23" ht="14.4" customHeight="1" x14ac:dyDescent="0.3">
      <c r="A26" s="885" t="s">
        <v>8141</v>
      </c>
      <c r="B26" s="869"/>
      <c r="C26" s="870"/>
      <c r="D26" s="838"/>
      <c r="E26" s="880"/>
      <c r="F26" s="874"/>
      <c r="G26" s="828"/>
      <c r="H26" s="871">
        <v>1</v>
      </c>
      <c r="I26" s="872">
        <v>1.03</v>
      </c>
      <c r="J26" s="830">
        <v>14</v>
      </c>
      <c r="K26" s="875">
        <v>0.86</v>
      </c>
      <c r="L26" s="873">
        <v>3</v>
      </c>
      <c r="M26" s="873">
        <v>27</v>
      </c>
      <c r="N26" s="876">
        <v>8.8800000000000008</v>
      </c>
      <c r="O26" s="873" t="s">
        <v>8099</v>
      </c>
      <c r="P26" s="877" t="s">
        <v>8142</v>
      </c>
      <c r="Q26" s="878">
        <f t="shared" si="0"/>
        <v>1</v>
      </c>
      <c r="R26" s="878">
        <f t="shared" si="0"/>
        <v>1.03</v>
      </c>
      <c r="S26" s="869">
        <f t="shared" si="1"/>
        <v>8.8800000000000008</v>
      </c>
      <c r="T26" s="869">
        <f t="shared" si="2"/>
        <v>14</v>
      </c>
      <c r="U26" s="869">
        <f t="shared" si="3"/>
        <v>5.1199999999999992</v>
      </c>
      <c r="V26" s="879">
        <f t="shared" si="4"/>
        <v>1.5765765765765765</v>
      </c>
      <c r="W26" s="829">
        <v>5.12</v>
      </c>
    </row>
    <row r="27" spans="1:23" ht="14.4" customHeight="1" x14ac:dyDescent="0.3">
      <c r="A27" s="884" t="s">
        <v>8143</v>
      </c>
      <c r="B27" s="832">
        <v>44</v>
      </c>
      <c r="C27" s="833">
        <v>145.5</v>
      </c>
      <c r="D27" s="834">
        <v>9.6</v>
      </c>
      <c r="E27" s="835">
        <v>44</v>
      </c>
      <c r="F27" s="813">
        <v>147.07</v>
      </c>
      <c r="G27" s="814">
        <v>9.6</v>
      </c>
      <c r="H27" s="815">
        <v>53</v>
      </c>
      <c r="I27" s="816">
        <v>176.02</v>
      </c>
      <c r="J27" s="826">
        <v>9</v>
      </c>
      <c r="K27" s="818">
        <v>3.31</v>
      </c>
      <c r="L27" s="819">
        <v>3</v>
      </c>
      <c r="M27" s="819">
        <v>30</v>
      </c>
      <c r="N27" s="820">
        <v>10.119999999999999</v>
      </c>
      <c r="O27" s="819" t="s">
        <v>8099</v>
      </c>
      <c r="P27" s="836" t="s">
        <v>8144</v>
      </c>
      <c r="Q27" s="821">
        <f t="shared" si="0"/>
        <v>9</v>
      </c>
      <c r="R27" s="821">
        <f t="shared" si="0"/>
        <v>30.52000000000001</v>
      </c>
      <c r="S27" s="832">
        <f t="shared" si="1"/>
        <v>536.36</v>
      </c>
      <c r="T27" s="832">
        <f t="shared" si="2"/>
        <v>477</v>
      </c>
      <c r="U27" s="832">
        <f t="shared" si="3"/>
        <v>-59.360000000000014</v>
      </c>
      <c r="V27" s="837">
        <f t="shared" si="4"/>
        <v>0.88932806324110669</v>
      </c>
      <c r="W27" s="822">
        <v>36.92</v>
      </c>
    </row>
    <row r="28" spans="1:23" ht="14.4" customHeight="1" x14ac:dyDescent="0.3">
      <c r="A28" s="885" t="s">
        <v>8145</v>
      </c>
      <c r="B28" s="869">
        <v>9</v>
      </c>
      <c r="C28" s="870">
        <v>37.14</v>
      </c>
      <c r="D28" s="838">
        <v>11.3</v>
      </c>
      <c r="E28" s="880">
        <v>12</v>
      </c>
      <c r="F28" s="874">
        <v>48.62</v>
      </c>
      <c r="G28" s="828">
        <v>10.7</v>
      </c>
      <c r="H28" s="871">
        <v>23</v>
      </c>
      <c r="I28" s="872">
        <v>94.93</v>
      </c>
      <c r="J28" s="827">
        <v>10.6</v>
      </c>
      <c r="K28" s="875">
        <v>4.13</v>
      </c>
      <c r="L28" s="873">
        <v>4</v>
      </c>
      <c r="M28" s="873">
        <v>37</v>
      </c>
      <c r="N28" s="876">
        <v>12.44</v>
      </c>
      <c r="O28" s="873" t="s">
        <v>8099</v>
      </c>
      <c r="P28" s="877" t="s">
        <v>8146</v>
      </c>
      <c r="Q28" s="878">
        <f t="shared" si="0"/>
        <v>14</v>
      </c>
      <c r="R28" s="878">
        <f t="shared" si="0"/>
        <v>57.790000000000006</v>
      </c>
      <c r="S28" s="869">
        <f t="shared" si="1"/>
        <v>286.12</v>
      </c>
      <c r="T28" s="869">
        <f t="shared" si="2"/>
        <v>243.79999999999998</v>
      </c>
      <c r="U28" s="869">
        <f t="shared" si="3"/>
        <v>-42.320000000000022</v>
      </c>
      <c r="V28" s="879">
        <f t="shared" si="4"/>
        <v>0.85209003215434076</v>
      </c>
      <c r="W28" s="829">
        <v>12.36</v>
      </c>
    </row>
    <row r="29" spans="1:23" ht="14.4" customHeight="1" x14ac:dyDescent="0.3">
      <c r="A29" s="885" t="s">
        <v>8147</v>
      </c>
      <c r="B29" s="869">
        <v>32</v>
      </c>
      <c r="C29" s="870">
        <v>174.44</v>
      </c>
      <c r="D29" s="838">
        <v>12.2</v>
      </c>
      <c r="E29" s="880">
        <v>28</v>
      </c>
      <c r="F29" s="874">
        <v>155.75</v>
      </c>
      <c r="G29" s="828">
        <v>15.8</v>
      </c>
      <c r="H29" s="871">
        <v>14</v>
      </c>
      <c r="I29" s="872">
        <v>86.65</v>
      </c>
      <c r="J29" s="830">
        <v>18.100000000000001</v>
      </c>
      <c r="K29" s="875">
        <v>5.45</v>
      </c>
      <c r="L29" s="873">
        <v>5</v>
      </c>
      <c r="M29" s="873">
        <v>48</v>
      </c>
      <c r="N29" s="876">
        <v>16.04</v>
      </c>
      <c r="O29" s="873" t="s">
        <v>8099</v>
      </c>
      <c r="P29" s="877" t="s">
        <v>8148</v>
      </c>
      <c r="Q29" s="878">
        <f t="shared" si="0"/>
        <v>-18</v>
      </c>
      <c r="R29" s="878">
        <f t="shared" si="0"/>
        <v>-87.789999999999992</v>
      </c>
      <c r="S29" s="869">
        <f t="shared" si="1"/>
        <v>224.56</v>
      </c>
      <c r="T29" s="869">
        <f t="shared" si="2"/>
        <v>253.40000000000003</v>
      </c>
      <c r="U29" s="869">
        <f t="shared" si="3"/>
        <v>28.840000000000032</v>
      </c>
      <c r="V29" s="879">
        <f t="shared" si="4"/>
        <v>1.1284289276807982</v>
      </c>
      <c r="W29" s="829">
        <v>94.88</v>
      </c>
    </row>
    <row r="30" spans="1:23" ht="14.4" customHeight="1" x14ac:dyDescent="0.3">
      <c r="A30" s="884" t="s">
        <v>8149</v>
      </c>
      <c r="B30" s="823">
        <v>6</v>
      </c>
      <c r="C30" s="824">
        <v>17.29</v>
      </c>
      <c r="D30" s="825">
        <v>7.3</v>
      </c>
      <c r="E30" s="835">
        <v>1</v>
      </c>
      <c r="F30" s="813">
        <v>2.88</v>
      </c>
      <c r="G30" s="814">
        <v>4</v>
      </c>
      <c r="H30" s="819">
        <v>4</v>
      </c>
      <c r="I30" s="813">
        <v>10.72</v>
      </c>
      <c r="J30" s="814">
        <v>4.5</v>
      </c>
      <c r="K30" s="818">
        <v>2.88</v>
      </c>
      <c r="L30" s="819">
        <v>3</v>
      </c>
      <c r="M30" s="819">
        <v>28</v>
      </c>
      <c r="N30" s="820">
        <v>9.3000000000000007</v>
      </c>
      <c r="O30" s="819" t="s">
        <v>8099</v>
      </c>
      <c r="P30" s="836" t="s">
        <v>8150</v>
      </c>
      <c r="Q30" s="821">
        <f t="shared" si="0"/>
        <v>-2</v>
      </c>
      <c r="R30" s="821">
        <f t="shared" si="0"/>
        <v>-6.5699999999999985</v>
      </c>
      <c r="S30" s="832">
        <f t="shared" si="1"/>
        <v>37.200000000000003</v>
      </c>
      <c r="T30" s="832">
        <f t="shared" si="2"/>
        <v>18</v>
      </c>
      <c r="U30" s="832">
        <f t="shared" si="3"/>
        <v>-19.200000000000003</v>
      </c>
      <c r="V30" s="837">
        <f t="shared" si="4"/>
        <v>0.48387096774193544</v>
      </c>
      <c r="W30" s="822"/>
    </row>
    <row r="31" spans="1:23" ht="14.4" customHeight="1" x14ac:dyDescent="0.3">
      <c r="A31" s="885" t="s">
        <v>8151</v>
      </c>
      <c r="B31" s="881">
        <v>1</v>
      </c>
      <c r="C31" s="882">
        <v>2.96</v>
      </c>
      <c r="D31" s="831">
        <v>5</v>
      </c>
      <c r="E31" s="880">
        <v>1</v>
      </c>
      <c r="F31" s="874">
        <v>2.96</v>
      </c>
      <c r="G31" s="828">
        <v>9</v>
      </c>
      <c r="H31" s="873"/>
      <c r="I31" s="874"/>
      <c r="J31" s="828"/>
      <c r="K31" s="875">
        <v>2.96</v>
      </c>
      <c r="L31" s="873">
        <v>4</v>
      </c>
      <c r="M31" s="873">
        <v>38</v>
      </c>
      <c r="N31" s="876">
        <v>12.65</v>
      </c>
      <c r="O31" s="873" t="s">
        <v>8099</v>
      </c>
      <c r="P31" s="877" t="s">
        <v>8152</v>
      </c>
      <c r="Q31" s="878">
        <f t="shared" si="0"/>
        <v>-1</v>
      </c>
      <c r="R31" s="878">
        <f t="shared" si="0"/>
        <v>-2.96</v>
      </c>
      <c r="S31" s="869" t="str">
        <f t="shared" si="1"/>
        <v/>
      </c>
      <c r="T31" s="869" t="str">
        <f t="shared" si="2"/>
        <v/>
      </c>
      <c r="U31" s="869" t="str">
        <f t="shared" si="3"/>
        <v/>
      </c>
      <c r="V31" s="879" t="str">
        <f t="shared" si="4"/>
        <v/>
      </c>
      <c r="W31" s="829"/>
    </row>
    <row r="32" spans="1:23" ht="14.4" customHeight="1" x14ac:dyDescent="0.3">
      <c r="A32" s="885" t="s">
        <v>8153</v>
      </c>
      <c r="B32" s="881">
        <v>2</v>
      </c>
      <c r="C32" s="882">
        <v>8.31</v>
      </c>
      <c r="D32" s="831">
        <v>10</v>
      </c>
      <c r="E32" s="880">
        <v>2</v>
      </c>
      <c r="F32" s="874">
        <v>8.81</v>
      </c>
      <c r="G32" s="828">
        <v>14</v>
      </c>
      <c r="H32" s="873">
        <v>2</v>
      </c>
      <c r="I32" s="874">
        <v>8.81</v>
      </c>
      <c r="J32" s="828">
        <v>11.5</v>
      </c>
      <c r="K32" s="875">
        <v>4.4000000000000004</v>
      </c>
      <c r="L32" s="873">
        <v>5</v>
      </c>
      <c r="M32" s="873">
        <v>41</v>
      </c>
      <c r="N32" s="876">
        <v>13.75</v>
      </c>
      <c r="O32" s="873" t="s">
        <v>8099</v>
      </c>
      <c r="P32" s="877" t="s">
        <v>8154</v>
      </c>
      <c r="Q32" s="878">
        <f t="shared" si="0"/>
        <v>0</v>
      </c>
      <c r="R32" s="878">
        <f t="shared" si="0"/>
        <v>0.5</v>
      </c>
      <c r="S32" s="869">
        <f t="shared" si="1"/>
        <v>27.5</v>
      </c>
      <c r="T32" s="869">
        <f t="shared" si="2"/>
        <v>23</v>
      </c>
      <c r="U32" s="869">
        <f t="shared" si="3"/>
        <v>-4.5</v>
      </c>
      <c r="V32" s="879">
        <f t="shared" si="4"/>
        <v>0.83636363636363631</v>
      </c>
      <c r="W32" s="829">
        <v>3.25</v>
      </c>
    </row>
    <row r="33" spans="1:23" ht="14.4" customHeight="1" x14ac:dyDescent="0.3">
      <c r="A33" s="884" t="s">
        <v>8155</v>
      </c>
      <c r="B33" s="832">
        <v>6</v>
      </c>
      <c r="C33" s="833">
        <v>5.09</v>
      </c>
      <c r="D33" s="834">
        <v>5.8</v>
      </c>
      <c r="E33" s="815">
        <v>8</v>
      </c>
      <c r="F33" s="816">
        <v>6.82</v>
      </c>
      <c r="G33" s="826">
        <v>4.9000000000000004</v>
      </c>
      <c r="H33" s="819">
        <v>10</v>
      </c>
      <c r="I33" s="813">
        <v>8.42</v>
      </c>
      <c r="J33" s="817">
        <v>6.2</v>
      </c>
      <c r="K33" s="818">
        <v>0.84</v>
      </c>
      <c r="L33" s="819">
        <v>2</v>
      </c>
      <c r="M33" s="819">
        <v>17</v>
      </c>
      <c r="N33" s="820">
        <v>5.66</v>
      </c>
      <c r="O33" s="819" t="s">
        <v>8099</v>
      </c>
      <c r="P33" s="836" t="s">
        <v>8156</v>
      </c>
      <c r="Q33" s="821">
        <f t="shared" si="0"/>
        <v>4</v>
      </c>
      <c r="R33" s="821">
        <f t="shared" si="0"/>
        <v>3.33</v>
      </c>
      <c r="S33" s="832">
        <f t="shared" si="1"/>
        <v>56.6</v>
      </c>
      <c r="T33" s="832">
        <f t="shared" si="2"/>
        <v>62</v>
      </c>
      <c r="U33" s="832">
        <f t="shared" si="3"/>
        <v>5.3999999999999986</v>
      </c>
      <c r="V33" s="837">
        <f t="shared" si="4"/>
        <v>1.0954063604240283</v>
      </c>
      <c r="W33" s="822">
        <v>12.7</v>
      </c>
    </row>
    <row r="34" spans="1:23" ht="14.4" customHeight="1" x14ac:dyDescent="0.3">
      <c r="A34" s="885" t="s">
        <v>8157</v>
      </c>
      <c r="B34" s="869">
        <v>1</v>
      </c>
      <c r="C34" s="870">
        <v>1.21</v>
      </c>
      <c r="D34" s="838">
        <v>4</v>
      </c>
      <c r="E34" s="871">
        <v>2</v>
      </c>
      <c r="F34" s="872">
        <v>2.4300000000000002</v>
      </c>
      <c r="G34" s="827">
        <v>7.5</v>
      </c>
      <c r="H34" s="873"/>
      <c r="I34" s="874"/>
      <c r="J34" s="828"/>
      <c r="K34" s="875">
        <v>1.21</v>
      </c>
      <c r="L34" s="873">
        <v>3</v>
      </c>
      <c r="M34" s="873">
        <v>27</v>
      </c>
      <c r="N34" s="876">
        <v>8.9700000000000006</v>
      </c>
      <c r="O34" s="873" t="s">
        <v>8099</v>
      </c>
      <c r="P34" s="877" t="s">
        <v>8158</v>
      </c>
      <c r="Q34" s="878">
        <f t="shared" si="0"/>
        <v>-1</v>
      </c>
      <c r="R34" s="878">
        <f t="shared" si="0"/>
        <v>-1.21</v>
      </c>
      <c r="S34" s="869" t="str">
        <f t="shared" si="1"/>
        <v/>
      </c>
      <c r="T34" s="869" t="str">
        <f t="shared" si="2"/>
        <v/>
      </c>
      <c r="U34" s="869" t="str">
        <f t="shared" si="3"/>
        <v/>
      </c>
      <c r="V34" s="879" t="str">
        <f t="shared" si="4"/>
        <v/>
      </c>
      <c r="W34" s="829"/>
    </row>
    <row r="35" spans="1:23" ht="14.4" customHeight="1" x14ac:dyDescent="0.3">
      <c r="A35" s="885" t="s">
        <v>8159</v>
      </c>
      <c r="B35" s="869">
        <v>1</v>
      </c>
      <c r="C35" s="870">
        <v>2.41</v>
      </c>
      <c r="D35" s="838">
        <v>9</v>
      </c>
      <c r="E35" s="871">
        <v>2</v>
      </c>
      <c r="F35" s="872">
        <v>4.82</v>
      </c>
      <c r="G35" s="827">
        <v>22</v>
      </c>
      <c r="H35" s="873"/>
      <c r="I35" s="874"/>
      <c r="J35" s="828"/>
      <c r="K35" s="875">
        <v>2.41</v>
      </c>
      <c r="L35" s="873">
        <v>5</v>
      </c>
      <c r="M35" s="873">
        <v>49</v>
      </c>
      <c r="N35" s="876">
        <v>16.18</v>
      </c>
      <c r="O35" s="873" t="s">
        <v>8099</v>
      </c>
      <c r="P35" s="877" t="s">
        <v>8160</v>
      </c>
      <c r="Q35" s="878">
        <f t="shared" si="0"/>
        <v>-1</v>
      </c>
      <c r="R35" s="878">
        <f t="shared" si="0"/>
        <v>-2.41</v>
      </c>
      <c r="S35" s="869" t="str">
        <f t="shared" si="1"/>
        <v/>
      </c>
      <c r="T35" s="869" t="str">
        <f t="shared" si="2"/>
        <v/>
      </c>
      <c r="U35" s="869" t="str">
        <f t="shared" si="3"/>
        <v/>
      </c>
      <c r="V35" s="879" t="str">
        <f t="shared" si="4"/>
        <v/>
      </c>
      <c r="W35" s="829"/>
    </row>
    <row r="36" spans="1:23" ht="14.4" customHeight="1" x14ac:dyDescent="0.3">
      <c r="A36" s="884" t="s">
        <v>8161</v>
      </c>
      <c r="B36" s="832"/>
      <c r="C36" s="833"/>
      <c r="D36" s="834"/>
      <c r="E36" s="835"/>
      <c r="F36" s="813"/>
      <c r="G36" s="814"/>
      <c r="H36" s="815">
        <v>1</v>
      </c>
      <c r="I36" s="816">
        <v>1.1499999999999999</v>
      </c>
      <c r="J36" s="817">
        <v>12</v>
      </c>
      <c r="K36" s="818">
        <v>0.97</v>
      </c>
      <c r="L36" s="819">
        <v>3</v>
      </c>
      <c r="M36" s="819">
        <v>26</v>
      </c>
      <c r="N36" s="820">
        <v>8.6999999999999993</v>
      </c>
      <c r="O36" s="819" t="s">
        <v>8099</v>
      </c>
      <c r="P36" s="836" t="s">
        <v>8162</v>
      </c>
      <c r="Q36" s="821">
        <f t="shared" si="0"/>
        <v>1</v>
      </c>
      <c r="R36" s="821">
        <f t="shared" si="0"/>
        <v>1.1499999999999999</v>
      </c>
      <c r="S36" s="832">
        <f t="shared" si="1"/>
        <v>8.6999999999999993</v>
      </c>
      <c r="T36" s="832">
        <f t="shared" si="2"/>
        <v>12</v>
      </c>
      <c r="U36" s="832">
        <f t="shared" si="3"/>
        <v>3.3000000000000007</v>
      </c>
      <c r="V36" s="837">
        <f t="shared" si="4"/>
        <v>1.3793103448275863</v>
      </c>
      <c r="W36" s="822">
        <v>3.3</v>
      </c>
    </row>
    <row r="37" spans="1:23" ht="14.4" customHeight="1" x14ac:dyDescent="0.3">
      <c r="A37" s="884" t="s">
        <v>8163</v>
      </c>
      <c r="B37" s="832"/>
      <c r="C37" s="833"/>
      <c r="D37" s="834"/>
      <c r="E37" s="815">
        <v>2</v>
      </c>
      <c r="F37" s="816">
        <v>0.98</v>
      </c>
      <c r="G37" s="826">
        <v>6.5</v>
      </c>
      <c r="H37" s="819"/>
      <c r="I37" s="813"/>
      <c r="J37" s="814"/>
      <c r="K37" s="818">
        <v>0.49</v>
      </c>
      <c r="L37" s="819">
        <v>2</v>
      </c>
      <c r="M37" s="819">
        <v>18</v>
      </c>
      <c r="N37" s="820">
        <v>5.92</v>
      </c>
      <c r="O37" s="819" t="s">
        <v>8099</v>
      </c>
      <c r="P37" s="836" t="s">
        <v>8164</v>
      </c>
      <c r="Q37" s="821">
        <f t="shared" si="0"/>
        <v>0</v>
      </c>
      <c r="R37" s="821">
        <f t="shared" si="0"/>
        <v>0</v>
      </c>
      <c r="S37" s="832" t="str">
        <f t="shared" si="1"/>
        <v/>
      </c>
      <c r="T37" s="832" t="str">
        <f t="shared" si="2"/>
        <v/>
      </c>
      <c r="U37" s="832" t="str">
        <f t="shared" si="3"/>
        <v/>
      </c>
      <c r="V37" s="837" t="str">
        <f t="shared" si="4"/>
        <v/>
      </c>
      <c r="W37" s="822"/>
    </row>
    <row r="38" spans="1:23" ht="14.4" customHeight="1" x14ac:dyDescent="0.3">
      <c r="A38" s="884" t="s">
        <v>8165</v>
      </c>
      <c r="B38" s="832"/>
      <c r="C38" s="833"/>
      <c r="D38" s="834"/>
      <c r="E38" s="815">
        <v>2</v>
      </c>
      <c r="F38" s="816">
        <v>1.46</v>
      </c>
      <c r="G38" s="826">
        <v>3.5</v>
      </c>
      <c r="H38" s="819">
        <v>1</v>
      </c>
      <c r="I38" s="813">
        <v>2.23</v>
      </c>
      <c r="J38" s="817">
        <v>22</v>
      </c>
      <c r="K38" s="818">
        <v>0.73</v>
      </c>
      <c r="L38" s="819">
        <v>3</v>
      </c>
      <c r="M38" s="819">
        <v>29</v>
      </c>
      <c r="N38" s="820">
        <v>9.83</v>
      </c>
      <c r="O38" s="819" t="s">
        <v>8099</v>
      </c>
      <c r="P38" s="836" t="s">
        <v>8166</v>
      </c>
      <c r="Q38" s="821">
        <f t="shared" si="0"/>
        <v>1</v>
      </c>
      <c r="R38" s="821">
        <f t="shared" si="0"/>
        <v>2.23</v>
      </c>
      <c r="S38" s="832">
        <f t="shared" si="1"/>
        <v>9.83</v>
      </c>
      <c r="T38" s="832">
        <f t="shared" si="2"/>
        <v>22</v>
      </c>
      <c r="U38" s="832">
        <f t="shared" si="3"/>
        <v>12.17</v>
      </c>
      <c r="V38" s="837">
        <f t="shared" si="4"/>
        <v>2.2380467955239065</v>
      </c>
      <c r="W38" s="822">
        <v>12.17</v>
      </c>
    </row>
    <row r="39" spans="1:23" ht="14.4" customHeight="1" x14ac:dyDescent="0.3">
      <c r="A39" s="884" t="s">
        <v>8167</v>
      </c>
      <c r="B39" s="832"/>
      <c r="C39" s="833"/>
      <c r="D39" s="834"/>
      <c r="E39" s="835">
        <v>1</v>
      </c>
      <c r="F39" s="813">
        <v>1.22</v>
      </c>
      <c r="G39" s="814">
        <v>4</v>
      </c>
      <c r="H39" s="815">
        <v>1</v>
      </c>
      <c r="I39" s="816">
        <v>1.08</v>
      </c>
      <c r="J39" s="817">
        <v>12</v>
      </c>
      <c r="K39" s="818">
        <v>1.06</v>
      </c>
      <c r="L39" s="819">
        <v>4</v>
      </c>
      <c r="M39" s="819">
        <v>34</v>
      </c>
      <c r="N39" s="820">
        <v>11.35</v>
      </c>
      <c r="O39" s="819" t="s">
        <v>8099</v>
      </c>
      <c r="P39" s="836" t="s">
        <v>8168</v>
      </c>
      <c r="Q39" s="821">
        <f t="shared" si="0"/>
        <v>1</v>
      </c>
      <c r="R39" s="821">
        <f t="shared" si="0"/>
        <v>1.08</v>
      </c>
      <c r="S39" s="832">
        <f t="shared" si="1"/>
        <v>11.35</v>
      </c>
      <c r="T39" s="832">
        <f t="shared" si="2"/>
        <v>12</v>
      </c>
      <c r="U39" s="832">
        <f t="shared" si="3"/>
        <v>0.65000000000000036</v>
      </c>
      <c r="V39" s="837">
        <f t="shared" si="4"/>
        <v>1.0572687224669604</v>
      </c>
      <c r="W39" s="822">
        <v>0.65</v>
      </c>
    </row>
    <row r="40" spans="1:23" ht="14.4" customHeight="1" x14ac:dyDescent="0.3">
      <c r="A40" s="884" t="s">
        <v>8169</v>
      </c>
      <c r="B40" s="832">
        <v>1</v>
      </c>
      <c r="C40" s="833">
        <v>0.88</v>
      </c>
      <c r="D40" s="834">
        <v>8</v>
      </c>
      <c r="E40" s="835"/>
      <c r="F40" s="813"/>
      <c r="G40" s="814"/>
      <c r="H40" s="815">
        <v>1</v>
      </c>
      <c r="I40" s="816">
        <v>0.87</v>
      </c>
      <c r="J40" s="826">
        <v>7</v>
      </c>
      <c r="K40" s="818">
        <v>0.87</v>
      </c>
      <c r="L40" s="819">
        <v>3</v>
      </c>
      <c r="M40" s="819">
        <v>26</v>
      </c>
      <c r="N40" s="820">
        <v>8.5500000000000007</v>
      </c>
      <c r="O40" s="819" t="s">
        <v>8099</v>
      </c>
      <c r="P40" s="836" t="s">
        <v>8170</v>
      </c>
      <c r="Q40" s="821">
        <f t="shared" si="0"/>
        <v>0</v>
      </c>
      <c r="R40" s="821">
        <f t="shared" si="0"/>
        <v>-1.0000000000000009E-2</v>
      </c>
      <c r="S40" s="832">
        <f t="shared" si="1"/>
        <v>8.5500000000000007</v>
      </c>
      <c r="T40" s="832">
        <f t="shared" si="2"/>
        <v>7</v>
      </c>
      <c r="U40" s="832">
        <f t="shared" si="3"/>
        <v>-1.5500000000000007</v>
      </c>
      <c r="V40" s="837">
        <f t="shared" si="4"/>
        <v>0.81871345029239762</v>
      </c>
      <c r="W40" s="822"/>
    </row>
    <row r="41" spans="1:23" ht="14.4" customHeight="1" x14ac:dyDescent="0.3">
      <c r="A41" s="884" t="s">
        <v>8171</v>
      </c>
      <c r="B41" s="823">
        <v>1</v>
      </c>
      <c r="C41" s="824">
        <v>1.23</v>
      </c>
      <c r="D41" s="825">
        <v>9</v>
      </c>
      <c r="E41" s="835">
        <v>2</v>
      </c>
      <c r="F41" s="813">
        <v>0.84</v>
      </c>
      <c r="G41" s="814">
        <v>3.5</v>
      </c>
      <c r="H41" s="819"/>
      <c r="I41" s="813"/>
      <c r="J41" s="814"/>
      <c r="K41" s="818">
        <v>0.42</v>
      </c>
      <c r="L41" s="819">
        <v>2</v>
      </c>
      <c r="M41" s="819">
        <v>15</v>
      </c>
      <c r="N41" s="820">
        <v>4.93</v>
      </c>
      <c r="O41" s="819" t="s">
        <v>8099</v>
      </c>
      <c r="P41" s="836" t="s">
        <v>8172</v>
      </c>
      <c r="Q41" s="821">
        <f t="shared" si="0"/>
        <v>-1</v>
      </c>
      <c r="R41" s="821">
        <f t="shared" si="0"/>
        <v>-1.23</v>
      </c>
      <c r="S41" s="832" t="str">
        <f t="shared" si="1"/>
        <v/>
      </c>
      <c r="T41" s="832" t="str">
        <f t="shared" si="2"/>
        <v/>
      </c>
      <c r="U41" s="832" t="str">
        <f t="shared" si="3"/>
        <v/>
      </c>
      <c r="V41" s="837" t="str">
        <f t="shared" si="4"/>
        <v/>
      </c>
      <c r="W41" s="822"/>
    </row>
    <row r="42" spans="1:23" ht="14.4" customHeight="1" x14ac:dyDescent="0.3">
      <c r="A42" s="885" t="s">
        <v>8173</v>
      </c>
      <c r="B42" s="881">
        <v>2</v>
      </c>
      <c r="C42" s="882">
        <v>1.64</v>
      </c>
      <c r="D42" s="831">
        <v>9</v>
      </c>
      <c r="E42" s="880"/>
      <c r="F42" s="874"/>
      <c r="G42" s="828"/>
      <c r="H42" s="873"/>
      <c r="I42" s="874"/>
      <c r="J42" s="828"/>
      <c r="K42" s="875">
        <v>0.82</v>
      </c>
      <c r="L42" s="873">
        <v>3</v>
      </c>
      <c r="M42" s="873">
        <v>25</v>
      </c>
      <c r="N42" s="876">
        <v>8.42</v>
      </c>
      <c r="O42" s="873" t="s">
        <v>8099</v>
      </c>
      <c r="P42" s="877" t="s">
        <v>8174</v>
      </c>
      <c r="Q42" s="878">
        <f t="shared" si="0"/>
        <v>-2</v>
      </c>
      <c r="R42" s="878">
        <f t="shared" si="0"/>
        <v>-1.64</v>
      </c>
      <c r="S42" s="869" t="str">
        <f t="shared" si="1"/>
        <v/>
      </c>
      <c r="T42" s="869" t="str">
        <f t="shared" si="2"/>
        <v/>
      </c>
      <c r="U42" s="869" t="str">
        <f t="shared" si="3"/>
        <v/>
      </c>
      <c r="V42" s="879" t="str">
        <f t="shared" si="4"/>
        <v/>
      </c>
      <c r="W42" s="829"/>
    </row>
    <row r="43" spans="1:23" ht="14.4" customHeight="1" x14ac:dyDescent="0.3">
      <c r="A43" s="884" t="s">
        <v>8175</v>
      </c>
      <c r="B43" s="832"/>
      <c r="C43" s="833"/>
      <c r="D43" s="834"/>
      <c r="E43" s="835"/>
      <c r="F43" s="813"/>
      <c r="G43" s="814"/>
      <c r="H43" s="815">
        <v>1</v>
      </c>
      <c r="I43" s="816">
        <v>7.83</v>
      </c>
      <c r="J43" s="817">
        <v>58</v>
      </c>
      <c r="K43" s="818">
        <v>17.2</v>
      </c>
      <c r="L43" s="819">
        <v>4</v>
      </c>
      <c r="M43" s="819">
        <v>39</v>
      </c>
      <c r="N43" s="820">
        <v>13.1</v>
      </c>
      <c r="O43" s="819" t="s">
        <v>6767</v>
      </c>
      <c r="P43" s="836" t="s">
        <v>8176</v>
      </c>
      <c r="Q43" s="821">
        <f t="shared" si="0"/>
        <v>1</v>
      </c>
      <c r="R43" s="821">
        <f t="shared" si="0"/>
        <v>7.83</v>
      </c>
      <c r="S43" s="832">
        <f t="shared" si="1"/>
        <v>13.1</v>
      </c>
      <c r="T43" s="832">
        <f t="shared" si="2"/>
        <v>58</v>
      </c>
      <c r="U43" s="832">
        <f t="shared" si="3"/>
        <v>44.9</v>
      </c>
      <c r="V43" s="837">
        <f t="shared" si="4"/>
        <v>4.4274809160305342</v>
      </c>
      <c r="W43" s="822">
        <v>44.9</v>
      </c>
    </row>
    <row r="44" spans="1:23" ht="14.4" customHeight="1" x14ac:dyDescent="0.3">
      <c r="A44" s="884" t="s">
        <v>8177</v>
      </c>
      <c r="B44" s="832"/>
      <c r="C44" s="833"/>
      <c r="D44" s="834"/>
      <c r="E44" s="835"/>
      <c r="F44" s="813"/>
      <c r="G44" s="814"/>
      <c r="H44" s="815">
        <v>1</v>
      </c>
      <c r="I44" s="816">
        <v>11.21</v>
      </c>
      <c r="J44" s="817">
        <v>28</v>
      </c>
      <c r="K44" s="818">
        <v>11.21</v>
      </c>
      <c r="L44" s="819">
        <v>6</v>
      </c>
      <c r="M44" s="819">
        <v>53</v>
      </c>
      <c r="N44" s="820">
        <v>17.78</v>
      </c>
      <c r="O44" s="819" t="s">
        <v>8099</v>
      </c>
      <c r="P44" s="836" t="s">
        <v>8178</v>
      </c>
      <c r="Q44" s="821">
        <f t="shared" si="0"/>
        <v>1</v>
      </c>
      <c r="R44" s="821">
        <f t="shared" si="0"/>
        <v>11.21</v>
      </c>
      <c r="S44" s="832">
        <f t="shared" si="1"/>
        <v>17.78</v>
      </c>
      <c r="T44" s="832">
        <f t="shared" si="2"/>
        <v>28</v>
      </c>
      <c r="U44" s="832">
        <f t="shared" si="3"/>
        <v>10.219999999999999</v>
      </c>
      <c r="V44" s="837">
        <f t="shared" si="4"/>
        <v>1.5748031496062991</v>
      </c>
      <c r="W44" s="822">
        <v>10.220000000000001</v>
      </c>
    </row>
    <row r="45" spans="1:23" ht="14.4" customHeight="1" x14ac:dyDescent="0.3">
      <c r="A45" s="884" t="s">
        <v>8179</v>
      </c>
      <c r="B45" s="832"/>
      <c r="C45" s="833"/>
      <c r="D45" s="834"/>
      <c r="E45" s="815">
        <v>1</v>
      </c>
      <c r="F45" s="816">
        <v>10.130000000000001</v>
      </c>
      <c r="G45" s="826">
        <v>17</v>
      </c>
      <c r="H45" s="819"/>
      <c r="I45" s="813"/>
      <c r="J45" s="814"/>
      <c r="K45" s="818">
        <v>5.41</v>
      </c>
      <c r="L45" s="819">
        <v>4</v>
      </c>
      <c r="M45" s="819">
        <v>32</v>
      </c>
      <c r="N45" s="820">
        <v>10.73</v>
      </c>
      <c r="O45" s="819" t="s">
        <v>8099</v>
      </c>
      <c r="P45" s="836" t="s">
        <v>8180</v>
      </c>
      <c r="Q45" s="821">
        <f t="shared" si="0"/>
        <v>0</v>
      </c>
      <c r="R45" s="821">
        <f t="shared" si="0"/>
        <v>0</v>
      </c>
      <c r="S45" s="832" t="str">
        <f t="shared" si="1"/>
        <v/>
      </c>
      <c r="T45" s="832" t="str">
        <f t="shared" si="2"/>
        <v/>
      </c>
      <c r="U45" s="832" t="str">
        <f t="shared" si="3"/>
        <v/>
      </c>
      <c r="V45" s="837" t="str">
        <f t="shared" si="4"/>
        <v/>
      </c>
      <c r="W45" s="822"/>
    </row>
    <row r="46" spans="1:23" ht="14.4" customHeight="1" x14ac:dyDescent="0.3">
      <c r="A46" s="884" t="s">
        <v>8181</v>
      </c>
      <c r="B46" s="832"/>
      <c r="C46" s="833"/>
      <c r="D46" s="834"/>
      <c r="E46" s="835">
        <v>1</v>
      </c>
      <c r="F46" s="813">
        <v>2.12</v>
      </c>
      <c r="G46" s="814">
        <v>4</v>
      </c>
      <c r="H46" s="815">
        <v>1</v>
      </c>
      <c r="I46" s="816">
        <v>2.12</v>
      </c>
      <c r="J46" s="826">
        <v>5</v>
      </c>
      <c r="K46" s="818">
        <v>2.12</v>
      </c>
      <c r="L46" s="819">
        <v>3</v>
      </c>
      <c r="M46" s="819">
        <v>25</v>
      </c>
      <c r="N46" s="820">
        <v>8.48</v>
      </c>
      <c r="O46" s="819" t="s">
        <v>8099</v>
      </c>
      <c r="P46" s="836" t="s">
        <v>8182</v>
      </c>
      <c r="Q46" s="821">
        <f t="shared" si="0"/>
        <v>1</v>
      </c>
      <c r="R46" s="821">
        <f t="shared" si="0"/>
        <v>2.12</v>
      </c>
      <c r="S46" s="832">
        <f t="shared" si="1"/>
        <v>8.48</v>
      </c>
      <c r="T46" s="832">
        <f t="shared" si="2"/>
        <v>5</v>
      </c>
      <c r="U46" s="832">
        <f t="shared" si="3"/>
        <v>-3.4800000000000004</v>
      </c>
      <c r="V46" s="837">
        <f t="shared" si="4"/>
        <v>0.58962264150943389</v>
      </c>
      <c r="W46" s="822"/>
    </row>
    <row r="47" spans="1:23" ht="14.4" customHeight="1" x14ac:dyDescent="0.3">
      <c r="A47" s="885" t="s">
        <v>8183</v>
      </c>
      <c r="B47" s="869"/>
      <c r="C47" s="870"/>
      <c r="D47" s="838"/>
      <c r="E47" s="880">
        <v>1</v>
      </c>
      <c r="F47" s="874">
        <v>2.86</v>
      </c>
      <c r="G47" s="828">
        <v>13</v>
      </c>
      <c r="H47" s="871">
        <v>1</v>
      </c>
      <c r="I47" s="872">
        <v>1.58</v>
      </c>
      <c r="J47" s="827">
        <v>2</v>
      </c>
      <c r="K47" s="875">
        <v>2.86</v>
      </c>
      <c r="L47" s="873">
        <v>4</v>
      </c>
      <c r="M47" s="873">
        <v>36</v>
      </c>
      <c r="N47" s="876">
        <v>12.12</v>
      </c>
      <c r="O47" s="873" t="s">
        <v>8099</v>
      </c>
      <c r="P47" s="877" t="s">
        <v>8184</v>
      </c>
      <c r="Q47" s="878">
        <f t="shared" si="0"/>
        <v>1</v>
      </c>
      <c r="R47" s="878">
        <f t="shared" si="0"/>
        <v>1.58</v>
      </c>
      <c r="S47" s="869">
        <f t="shared" si="1"/>
        <v>12.12</v>
      </c>
      <c r="T47" s="869">
        <f t="shared" si="2"/>
        <v>2</v>
      </c>
      <c r="U47" s="869">
        <f t="shared" si="3"/>
        <v>-10.119999999999999</v>
      </c>
      <c r="V47" s="879">
        <f t="shared" si="4"/>
        <v>0.16501650165016502</v>
      </c>
      <c r="W47" s="829"/>
    </row>
    <row r="48" spans="1:23" ht="14.4" customHeight="1" x14ac:dyDescent="0.3">
      <c r="A48" s="884" t="s">
        <v>8185</v>
      </c>
      <c r="B48" s="832"/>
      <c r="C48" s="833"/>
      <c r="D48" s="834"/>
      <c r="E48" s="835"/>
      <c r="F48" s="813"/>
      <c r="G48" s="814"/>
      <c r="H48" s="815">
        <v>1</v>
      </c>
      <c r="I48" s="816">
        <v>1.34</v>
      </c>
      <c r="J48" s="826">
        <v>8</v>
      </c>
      <c r="K48" s="818">
        <v>1.34</v>
      </c>
      <c r="L48" s="819">
        <v>4</v>
      </c>
      <c r="M48" s="819">
        <v>40</v>
      </c>
      <c r="N48" s="820">
        <v>13.41</v>
      </c>
      <c r="O48" s="819" t="s">
        <v>8099</v>
      </c>
      <c r="P48" s="836" t="s">
        <v>8186</v>
      </c>
      <c r="Q48" s="821">
        <f t="shared" si="0"/>
        <v>1</v>
      </c>
      <c r="R48" s="821">
        <f t="shared" si="0"/>
        <v>1.34</v>
      </c>
      <c r="S48" s="832">
        <f t="shared" si="1"/>
        <v>13.41</v>
      </c>
      <c r="T48" s="832">
        <f t="shared" si="2"/>
        <v>8</v>
      </c>
      <c r="U48" s="832">
        <f t="shared" si="3"/>
        <v>-5.41</v>
      </c>
      <c r="V48" s="837">
        <f t="shared" si="4"/>
        <v>0.59656972408650255</v>
      </c>
      <c r="W48" s="822"/>
    </row>
    <row r="49" spans="1:23" ht="14.4" customHeight="1" x14ac:dyDescent="0.3">
      <c r="A49" s="884" t="s">
        <v>8187</v>
      </c>
      <c r="B49" s="832"/>
      <c r="C49" s="833"/>
      <c r="D49" s="834"/>
      <c r="E49" s="815">
        <v>1</v>
      </c>
      <c r="F49" s="816">
        <v>0.53</v>
      </c>
      <c r="G49" s="826">
        <v>5</v>
      </c>
      <c r="H49" s="819"/>
      <c r="I49" s="813"/>
      <c r="J49" s="814"/>
      <c r="K49" s="818">
        <v>0.53</v>
      </c>
      <c r="L49" s="819">
        <v>1</v>
      </c>
      <c r="M49" s="819">
        <v>10</v>
      </c>
      <c r="N49" s="820">
        <v>3.36</v>
      </c>
      <c r="O49" s="819" t="s">
        <v>8099</v>
      </c>
      <c r="P49" s="836" t="s">
        <v>8188</v>
      </c>
      <c r="Q49" s="821">
        <f t="shared" si="0"/>
        <v>0</v>
      </c>
      <c r="R49" s="821">
        <f t="shared" si="0"/>
        <v>0</v>
      </c>
      <c r="S49" s="832" t="str">
        <f t="shared" si="1"/>
        <v/>
      </c>
      <c r="T49" s="832" t="str">
        <f t="shared" si="2"/>
        <v/>
      </c>
      <c r="U49" s="832" t="str">
        <f t="shared" si="3"/>
        <v/>
      </c>
      <c r="V49" s="837" t="str">
        <f t="shared" si="4"/>
        <v/>
      </c>
      <c r="W49" s="822"/>
    </row>
    <row r="50" spans="1:23" ht="14.4" customHeight="1" x14ac:dyDescent="0.3">
      <c r="A50" s="884" t="s">
        <v>8189</v>
      </c>
      <c r="B50" s="832"/>
      <c r="C50" s="833"/>
      <c r="D50" s="834"/>
      <c r="E50" s="835">
        <v>2</v>
      </c>
      <c r="F50" s="813">
        <v>1.43</v>
      </c>
      <c r="G50" s="814">
        <v>3.5</v>
      </c>
      <c r="H50" s="815">
        <v>2</v>
      </c>
      <c r="I50" s="816">
        <v>1.7</v>
      </c>
      <c r="J50" s="826">
        <v>4</v>
      </c>
      <c r="K50" s="818">
        <v>0.85</v>
      </c>
      <c r="L50" s="819">
        <v>3</v>
      </c>
      <c r="M50" s="819">
        <v>26</v>
      </c>
      <c r="N50" s="820">
        <v>8.67</v>
      </c>
      <c r="O50" s="819" t="s">
        <v>8099</v>
      </c>
      <c r="P50" s="836" t="s">
        <v>8190</v>
      </c>
      <c r="Q50" s="821">
        <f t="shared" si="0"/>
        <v>2</v>
      </c>
      <c r="R50" s="821">
        <f t="shared" si="0"/>
        <v>1.7</v>
      </c>
      <c r="S50" s="832">
        <f t="shared" si="1"/>
        <v>17.34</v>
      </c>
      <c r="T50" s="832">
        <f t="shared" si="2"/>
        <v>8</v>
      </c>
      <c r="U50" s="832">
        <f t="shared" si="3"/>
        <v>-9.34</v>
      </c>
      <c r="V50" s="837">
        <f t="shared" si="4"/>
        <v>0.46136101499423299</v>
      </c>
      <c r="W50" s="822"/>
    </row>
    <row r="51" spans="1:23" ht="14.4" customHeight="1" x14ac:dyDescent="0.3">
      <c r="A51" s="885" t="s">
        <v>8191</v>
      </c>
      <c r="B51" s="869">
        <v>3</v>
      </c>
      <c r="C51" s="870">
        <v>3.72</v>
      </c>
      <c r="D51" s="838">
        <v>11.3</v>
      </c>
      <c r="E51" s="880">
        <v>2</v>
      </c>
      <c r="F51" s="874">
        <v>2.02</v>
      </c>
      <c r="G51" s="828">
        <v>4</v>
      </c>
      <c r="H51" s="871">
        <v>1</v>
      </c>
      <c r="I51" s="872">
        <v>0.77</v>
      </c>
      <c r="J51" s="827">
        <v>3</v>
      </c>
      <c r="K51" s="875">
        <v>1.24</v>
      </c>
      <c r="L51" s="873">
        <v>5</v>
      </c>
      <c r="M51" s="873">
        <v>42</v>
      </c>
      <c r="N51" s="876">
        <v>13.99</v>
      </c>
      <c r="O51" s="873" t="s">
        <v>8099</v>
      </c>
      <c r="P51" s="877" t="s">
        <v>8192</v>
      </c>
      <c r="Q51" s="878">
        <f t="shared" si="0"/>
        <v>-2</v>
      </c>
      <c r="R51" s="878">
        <f t="shared" si="0"/>
        <v>-2.95</v>
      </c>
      <c r="S51" s="869">
        <f t="shared" si="1"/>
        <v>13.99</v>
      </c>
      <c r="T51" s="869">
        <f t="shared" si="2"/>
        <v>3</v>
      </c>
      <c r="U51" s="869">
        <f t="shared" si="3"/>
        <v>-10.99</v>
      </c>
      <c r="V51" s="879">
        <f t="shared" si="4"/>
        <v>0.21443888491779842</v>
      </c>
      <c r="W51" s="829"/>
    </row>
    <row r="52" spans="1:23" ht="14.4" customHeight="1" x14ac:dyDescent="0.3">
      <c r="A52" s="885" t="s">
        <v>8193</v>
      </c>
      <c r="B52" s="869"/>
      <c r="C52" s="870"/>
      <c r="D52" s="838"/>
      <c r="E52" s="880"/>
      <c r="F52" s="874"/>
      <c r="G52" s="828"/>
      <c r="H52" s="871">
        <v>1</v>
      </c>
      <c r="I52" s="872">
        <v>2.5299999999999998</v>
      </c>
      <c r="J52" s="827">
        <v>6</v>
      </c>
      <c r="K52" s="875">
        <v>2.5299999999999998</v>
      </c>
      <c r="L52" s="873">
        <v>6</v>
      </c>
      <c r="M52" s="873">
        <v>55</v>
      </c>
      <c r="N52" s="876">
        <v>18.37</v>
      </c>
      <c r="O52" s="873" t="s">
        <v>8099</v>
      </c>
      <c r="P52" s="877" t="s">
        <v>8194</v>
      </c>
      <c r="Q52" s="878">
        <f t="shared" si="0"/>
        <v>1</v>
      </c>
      <c r="R52" s="878">
        <f t="shared" si="0"/>
        <v>2.5299999999999998</v>
      </c>
      <c r="S52" s="869">
        <f t="shared" si="1"/>
        <v>18.37</v>
      </c>
      <c r="T52" s="869">
        <f t="shared" si="2"/>
        <v>6</v>
      </c>
      <c r="U52" s="869">
        <f t="shared" si="3"/>
        <v>-12.370000000000001</v>
      </c>
      <c r="V52" s="879">
        <f t="shared" si="4"/>
        <v>0.32661948829613496</v>
      </c>
      <c r="W52" s="829"/>
    </row>
    <row r="53" spans="1:23" ht="14.4" customHeight="1" x14ac:dyDescent="0.3">
      <c r="A53" s="884" t="s">
        <v>8195</v>
      </c>
      <c r="B53" s="832">
        <v>1</v>
      </c>
      <c r="C53" s="833">
        <v>0.42</v>
      </c>
      <c r="D53" s="834">
        <v>6</v>
      </c>
      <c r="E53" s="815">
        <v>1</v>
      </c>
      <c r="F53" s="816">
        <v>0.42</v>
      </c>
      <c r="G53" s="826">
        <v>4</v>
      </c>
      <c r="H53" s="819"/>
      <c r="I53" s="813"/>
      <c r="J53" s="814"/>
      <c r="K53" s="818">
        <v>0.42</v>
      </c>
      <c r="L53" s="819">
        <v>2</v>
      </c>
      <c r="M53" s="819">
        <v>17</v>
      </c>
      <c r="N53" s="820">
        <v>5.62</v>
      </c>
      <c r="O53" s="819" t="s">
        <v>8099</v>
      </c>
      <c r="P53" s="836" t="s">
        <v>8196</v>
      </c>
      <c r="Q53" s="821">
        <f t="shared" si="0"/>
        <v>-1</v>
      </c>
      <c r="R53" s="821">
        <f t="shared" si="0"/>
        <v>-0.42</v>
      </c>
      <c r="S53" s="832" t="str">
        <f t="shared" si="1"/>
        <v/>
      </c>
      <c r="T53" s="832" t="str">
        <f t="shared" si="2"/>
        <v/>
      </c>
      <c r="U53" s="832" t="str">
        <f t="shared" si="3"/>
        <v/>
      </c>
      <c r="V53" s="837" t="str">
        <f t="shared" si="4"/>
        <v/>
      </c>
      <c r="W53" s="822"/>
    </row>
    <row r="54" spans="1:23" ht="14.4" customHeight="1" x14ac:dyDescent="0.3">
      <c r="A54" s="885" t="s">
        <v>8197</v>
      </c>
      <c r="B54" s="869">
        <v>1</v>
      </c>
      <c r="C54" s="870">
        <v>0.54</v>
      </c>
      <c r="D54" s="838">
        <v>5</v>
      </c>
      <c r="E54" s="871">
        <v>1</v>
      </c>
      <c r="F54" s="872">
        <v>0.54</v>
      </c>
      <c r="G54" s="827">
        <v>5</v>
      </c>
      <c r="H54" s="873"/>
      <c r="I54" s="874"/>
      <c r="J54" s="828"/>
      <c r="K54" s="875">
        <v>0.54</v>
      </c>
      <c r="L54" s="873">
        <v>3</v>
      </c>
      <c r="M54" s="873">
        <v>24</v>
      </c>
      <c r="N54" s="876">
        <v>8.06</v>
      </c>
      <c r="O54" s="873" t="s">
        <v>8099</v>
      </c>
      <c r="P54" s="877" t="s">
        <v>8198</v>
      </c>
      <c r="Q54" s="878">
        <f t="shared" si="0"/>
        <v>-1</v>
      </c>
      <c r="R54" s="878">
        <f t="shared" si="0"/>
        <v>-0.54</v>
      </c>
      <c r="S54" s="869" t="str">
        <f t="shared" si="1"/>
        <v/>
      </c>
      <c r="T54" s="869" t="str">
        <f t="shared" si="2"/>
        <v/>
      </c>
      <c r="U54" s="869" t="str">
        <f t="shared" si="3"/>
        <v/>
      </c>
      <c r="V54" s="879" t="str">
        <f t="shared" si="4"/>
        <v/>
      </c>
      <c r="W54" s="829"/>
    </row>
    <row r="55" spans="1:23" ht="14.4" customHeight="1" x14ac:dyDescent="0.3">
      <c r="A55" s="884" t="s">
        <v>8199</v>
      </c>
      <c r="B55" s="832"/>
      <c r="C55" s="833"/>
      <c r="D55" s="834"/>
      <c r="E55" s="835"/>
      <c r="F55" s="813"/>
      <c r="G55" s="814"/>
      <c r="H55" s="815">
        <v>1</v>
      </c>
      <c r="I55" s="816">
        <v>0.32</v>
      </c>
      <c r="J55" s="826">
        <v>2</v>
      </c>
      <c r="K55" s="818">
        <v>0.32</v>
      </c>
      <c r="L55" s="819">
        <v>1</v>
      </c>
      <c r="M55" s="819">
        <v>12</v>
      </c>
      <c r="N55" s="820">
        <v>3.88</v>
      </c>
      <c r="O55" s="819" t="s">
        <v>8099</v>
      </c>
      <c r="P55" s="836" t="s">
        <v>8200</v>
      </c>
      <c r="Q55" s="821">
        <f t="shared" si="0"/>
        <v>1</v>
      </c>
      <c r="R55" s="821">
        <f t="shared" si="0"/>
        <v>0.32</v>
      </c>
      <c r="S55" s="832">
        <f t="shared" si="1"/>
        <v>3.88</v>
      </c>
      <c r="T55" s="832">
        <f t="shared" si="2"/>
        <v>2</v>
      </c>
      <c r="U55" s="832">
        <f t="shared" si="3"/>
        <v>-1.88</v>
      </c>
      <c r="V55" s="837">
        <f t="shared" si="4"/>
        <v>0.51546391752577325</v>
      </c>
      <c r="W55" s="822"/>
    </row>
    <row r="56" spans="1:23" ht="14.4" customHeight="1" x14ac:dyDescent="0.3">
      <c r="A56" s="884" t="s">
        <v>8201</v>
      </c>
      <c r="B56" s="832">
        <v>129</v>
      </c>
      <c r="C56" s="833">
        <v>427.88</v>
      </c>
      <c r="D56" s="834">
        <v>11.6</v>
      </c>
      <c r="E56" s="815">
        <v>141</v>
      </c>
      <c r="F56" s="816">
        <v>469.36</v>
      </c>
      <c r="G56" s="826">
        <v>11</v>
      </c>
      <c r="H56" s="819">
        <v>143</v>
      </c>
      <c r="I56" s="813">
        <v>475.82</v>
      </c>
      <c r="J56" s="814">
        <v>10.8</v>
      </c>
      <c r="K56" s="818">
        <v>3.29</v>
      </c>
      <c r="L56" s="819">
        <v>4</v>
      </c>
      <c r="M56" s="819">
        <v>36</v>
      </c>
      <c r="N56" s="820">
        <v>12.04</v>
      </c>
      <c r="O56" s="819" t="s">
        <v>8099</v>
      </c>
      <c r="P56" s="836" t="s">
        <v>8202</v>
      </c>
      <c r="Q56" s="821">
        <f t="shared" si="0"/>
        <v>14</v>
      </c>
      <c r="R56" s="821">
        <f t="shared" si="0"/>
        <v>47.94</v>
      </c>
      <c r="S56" s="832">
        <f t="shared" si="1"/>
        <v>1721.7199999999998</v>
      </c>
      <c r="T56" s="832">
        <f t="shared" si="2"/>
        <v>1544.4</v>
      </c>
      <c r="U56" s="832">
        <f t="shared" si="3"/>
        <v>-177.31999999999971</v>
      </c>
      <c r="V56" s="837">
        <f t="shared" si="4"/>
        <v>0.89700996677740874</v>
      </c>
      <c r="W56" s="822">
        <v>77</v>
      </c>
    </row>
    <row r="57" spans="1:23" ht="14.4" customHeight="1" x14ac:dyDescent="0.3">
      <c r="A57" s="885" t="s">
        <v>8203</v>
      </c>
      <c r="B57" s="869">
        <v>77</v>
      </c>
      <c r="C57" s="870">
        <v>326.63</v>
      </c>
      <c r="D57" s="838">
        <v>15.9</v>
      </c>
      <c r="E57" s="871">
        <v>100</v>
      </c>
      <c r="F57" s="872">
        <v>420.08</v>
      </c>
      <c r="G57" s="827">
        <v>15</v>
      </c>
      <c r="H57" s="873">
        <v>66</v>
      </c>
      <c r="I57" s="874">
        <v>273.26</v>
      </c>
      <c r="J57" s="828">
        <v>14.5</v>
      </c>
      <c r="K57" s="875">
        <v>4.09</v>
      </c>
      <c r="L57" s="873">
        <v>5</v>
      </c>
      <c r="M57" s="873">
        <v>46</v>
      </c>
      <c r="N57" s="876">
        <v>15.3</v>
      </c>
      <c r="O57" s="873" t="s">
        <v>8099</v>
      </c>
      <c r="P57" s="877" t="s">
        <v>8204</v>
      </c>
      <c r="Q57" s="878">
        <f t="shared" si="0"/>
        <v>-11</v>
      </c>
      <c r="R57" s="878">
        <f t="shared" si="0"/>
        <v>-53.370000000000005</v>
      </c>
      <c r="S57" s="869">
        <f t="shared" si="1"/>
        <v>1009.8000000000001</v>
      </c>
      <c r="T57" s="869">
        <f t="shared" si="2"/>
        <v>957</v>
      </c>
      <c r="U57" s="869">
        <f t="shared" si="3"/>
        <v>-52.800000000000068</v>
      </c>
      <c r="V57" s="879">
        <f t="shared" si="4"/>
        <v>0.94771241830065356</v>
      </c>
      <c r="W57" s="829">
        <v>143</v>
      </c>
    </row>
    <row r="58" spans="1:23" ht="14.4" customHeight="1" x14ac:dyDescent="0.3">
      <c r="A58" s="885" t="s">
        <v>8205</v>
      </c>
      <c r="B58" s="869">
        <v>30</v>
      </c>
      <c r="C58" s="870">
        <v>214.5</v>
      </c>
      <c r="D58" s="838">
        <v>29.6</v>
      </c>
      <c r="E58" s="871">
        <v>44</v>
      </c>
      <c r="F58" s="872">
        <v>299.63</v>
      </c>
      <c r="G58" s="827">
        <v>22.7</v>
      </c>
      <c r="H58" s="873">
        <v>52</v>
      </c>
      <c r="I58" s="874">
        <v>366.54</v>
      </c>
      <c r="J58" s="830">
        <v>24.6</v>
      </c>
      <c r="K58" s="875">
        <v>6.37</v>
      </c>
      <c r="L58" s="873">
        <v>7</v>
      </c>
      <c r="M58" s="873">
        <v>61</v>
      </c>
      <c r="N58" s="876">
        <v>20.329999999999998</v>
      </c>
      <c r="O58" s="873" t="s">
        <v>8099</v>
      </c>
      <c r="P58" s="877" t="s">
        <v>8206</v>
      </c>
      <c r="Q58" s="878">
        <f t="shared" si="0"/>
        <v>22</v>
      </c>
      <c r="R58" s="878">
        <f t="shared" si="0"/>
        <v>152.04000000000002</v>
      </c>
      <c r="S58" s="869">
        <f t="shared" si="1"/>
        <v>1057.1599999999999</v>
      </c>
      <c r="T58" s="869">
        <f t="shared" si="2"/>
        <v>1279.2</v>
      </c>
      <c r="U58" s="869">
        <f t="shared" si="3"/>
        <v>222.04000000000019</v>
      </c>
      <c r="V58" s="879">
        <f t="shared" si="4"/>
        <v>1.2100344318740779</v>
      </c>
      <c r="W58" s="829">
        <v>403.07</v>
      </c>
    </row>
    <row r="59" spans="1:23" ht="14.4" customHeight="1" x14ac:dyDescent="0.3">
      <c r="A59" s="884" t="s">
        <v>8207</v>
      </c>
      <c r="B59" s="832">
        <v>12</v>
      </c>
      <c r="C59" s="833">
        <v>37.200000000000003</v>
      </c>
      <c r="D59" s="834">
        <v>11.5</v>
      </c>
      <c r="E59" s="815">
        <v>21</v>
      </c>
      <c r="F59" s="816">
        <v>64.16</v>
      </c>
      <c r="G59" s="826">
        <v>10.1</v>
      </c>
      <c r="H59" s="819">
        <v>14</v>
      </c>
      <c r="I59" s="813">
        <v>39.65</v>
      </c>
      <c r="J59" s="814">
        <v>9</v>
      </c>
      <c r="K59" s="818">
        <v>3.01</v>
      </c>
      <c r="L59" s="819">
        <v>4</v>
      </c>
      <c r="M59" s="819">
        <v>33</v>
      </c>
      <c r="N59" s="820">
        <v>11</v>
      </c>
      <c r="O59" s="819" t="s">
        <v>8099</v>
      </c>
      <c r="P59" s="836" t="s">
        <v>8208</v>
      </c>
      <c r="Q59" s="821">
        <f t="shared" si="0"/>
        <v>2</v>
      </c>
      <c r="R59" s="821">
        <f t="shared" si="0"/>
        <v>2.4499999999999957</v>
      </c>
      <c r="S59" s="832">
        <f t="shared" si="1"/>
        <v>154</v>
      </c>
      <c r="T59" s="832">
        <f t="shared" si="2"/>
        <v>126</v>
      </c>
      <c r="U59" s="832">
        <f t="shared" si="3"/>
        <v>-28</v>
      </c>
      <c r="V59" s="837">
        <f t="shared" si="4"/>
        <v>0.81818181818181823</v>
      </c>
      <c r="W59" s="822">
        <v>18</v>
      </c>
    </row>
    <row r="60" spans="1:23" ht="14.4" customHeight="1" x14ac:dyDescent="0.3">
      <c r="A60" s="885" t="s">
        <v>8209</v>
      </c>
      <c r="B60" s="869">
        <v>15</v>
      </c>
      <c r="C60" s="870">
        <v>70.81</v>
      </c>
      <c r="D60" s="838">
        <v>18.7</v>
      </c>
      <c r="E60" s="871">
        <v>19</v>
      </c>
      <c r="F60" s="872">
        <v>86.59</v>
      </c>
      <c r="G60" s="827">
        <v>12.9</v>
      </c>
      <c r="H60" s="873">
        <v>10</v>
      </c>
      <c r="I60" s="874">
        <v>43.03</v>
      </c>
      <c r="J60" s="828">
        <v>10.199999999999999</v>
      </c>
      <c r="K60" s="875">
        <v>4.6500000000000004</v>
      </c>
      <c r="L60" s="873">
        <v>5</v>
      </c>
      <c r="M60" s="873">
        <v>44</v>
      </c>
      <c r="N60" s="876">
        <v>14.65</v>
      </c>
      <c r="O60" s="873" t="s">
        <v>8099</v>
      </c>
      <c r="P60" s="877" t="s">
        <v>8210</v>
      </c>
      <c r="Q60" s="878">
        <f t="shared" si="0"/>
        <v>-5</v>
      </c>
      <c r="R60" s="878">
        <f t="shared" si="0"/>
        <v>-27.78</v>
      </c>
      <c r="S60" s="869">
        <f t="shared" si="1"/>
        <v>146.5</v>
      </c>
      <c r="T60" s="869">
        <f t="shared" si="2"/>
        <v>102</v>
      </c>
      <c r="U60" s="869">
        <f t="shared" si="3"/>
        <v>-44.5</v>
      </c>
      <c r="V60" s="879">
        <f t="shared" si="4"/>
        <v>0.69624573378839594</v>
      </c>
      <c r="W60" s="829">
        <v>6.7</v>
      </c>
    </row>
    <row r="61" spans="1:23" ht="14.4" customHeight="1" x14ac:dyDescent="0.3">
      <c r="A61" s="885" t="s">
        <v>8211</v>
      </c>
      <c r="B61" s="869">
        <v>5</v>
      </c>
      <c r="C61" s="870">
        <v>26.48</v>
      </c>
      <c r="D61" s="838">
        <v>12</v>
      </c>
      <c r="E61" s="871">
        <v>15</v>
      </c>
      <c r="F61" s="872">
        <v>80.430000000000007</v>
      </c>
      <c r="G61" s="827">
        <v>18</v>
      </c>
      <c r="H61" s="873">
        <v>21</v>
      </c>
      <c r="I61" s="874">
        <v>120.08</v>
      </c>
      <c r="J61" s="830">
        <v>20.9</v>
      </c>
      <c r="K61" s="875">
        <v>5.3</v>
      </c>
      <c r="L61" s="873">
        <v>5</v>
      </c>
      <c r="M61" s="873">
        <v>46</v>
      </c>
      <c r="N61" s="876">
        <v>15.17</v>
      </c>
      <c r="O61" s="873" t="s">
        <v>8099</v>
      </c>
      <c r="P61" s="877" t="s">
        <v>8212</v>
      </c>
      <c r="Q61" s="878">
        <f t="shared" si="0"/>
        <v>16</v>
      </c>
      <c r="R61" s="878">
        <f t="shared" si="0"/>
        <v>93.6</v>
      </c>
      <c r="S61" s="869">
        <f t="shared" si="1"/>
        <v>318.57</v>
      </c>
      <c r="T61" s="869">
        <f t="shared" si="2"/>
        <v>438.9</v>
      </c>
      <c r="U61" s="869">
        <f t="shared" si="3"/>
        <v>120.32999999999998</v>
      </c>
      <c r="V61" s="879">
        <f t="shared" si="4"/>
        <v>1.3777191825972313</v>
      </c>
      <c r="W61" s="829">
        <v>135.44999999999999</v>
      </c>
    </row>
    <row r="62" spans="1:23" ht="14.4" customHeight="1" x14ac:dyDescent="0.3">
      <c r="A62" s="884" t="s">
        <v>8213</v>
      </c>
      <c r="B62" s="832">
        <v>34</v>
      </c>
      <c r="C62" s="833">
        <v>55.85</v>
      </c>
      <c r="D62" s="834">
        <v>8.6999999999999993</v>
      </c>
      <c r="E62" s="835">
        <v>32</v>
      </c>
      <c r="F62" s="813">
        <v>53.24</v>
      </c>
      <c r="G62" s="814">
        <v>8.6999999999999993</v>
      </c>
      <c r="H62" s="815">
        <v>39</v>
      </c>
      <c r="I62" s="816">
        <v>64.040000000000006</v>
      </c>
      <c r="J62" s="826">
        <v>7.4</v>
      </c>
      <c r="K62" s="818">
        <v>1.64</v>
      </c>
      <c r="L62" s="819">
        <v>3</v>
      </c>
      <c r="M62" s="819">
        <v>26</v>
      </c>
      <c r="N62" s="820">
        <v>8.7200000000000006</v>
      </c>
      <c r="O62" s="819" t="s">
        <v>8099</v>
      </c>
      <c r="P62" s="836" t="s">
        <v>8214</v>
      </c>
      <c r="Q62" s="821">
        <f t="shared" si="0"/>
        <v>5</v>
      </c>
      <c r="R62" s="821">
        <f t="shared" si="0"/>
        <v>8.1900000000000048</v>
      </c>
      <c r="S62" s="832">
        <f t="shared" si="1"/>
        <v>340.08000000000004</v>
      </c>
      <c r="T62" s="832">
        <f t="shared" si="2"/>
        <v>288.60000000000002</v>
      </c>
      <c r="U62" s="832">
        <f t="shared" si="3"/>
        <v>-51.480000000000018</v>
      </c>
      <c r="V62" s="837">
        <f t="shared" si="4"/>
        <v>0.84862385321100919</v>
      </c>
      <c r="W62" s="822">
        <v>12.36</v>
      </c>
    </row>
    <row r="63" spans="1:23" ht="14.4" customHeight="1" x14ac:dyDescent="0.3">
      <c r="A63" s="885" t="s">
        <v>8215</v>
      </c>
      <c r="B63" s="869">
        <v>6</v>
      </c>
      <c r="C63" s="870">
        <v>15.6</v>
      </c>
      <c r="D63" s="838">
        <v>14.2</v>
      </c>
      <c r="E63" s="880">
        <v>15</v>
      </c>
      <c r="F63" s="874">
        <v>39.36</v>
      </c>
      <c r="G63" s="828">
        <v>12.1</v>
      </c>
      <c r="H63" s="871">
        <v>15</v>
      </c>
      <c r="I63" s="872">
        <v>38.58</v>
      </c>
      <c r="J63" s="830">
        <v>12.9</v>
      </c>
      <c r="K63" s="875">
        <v>2.5499999999999998</v>
      </c>
      <c r="L63" s="873">
        <v>4</v>
      </c>
      <c r="M63" s="873">
        <v>35</v>
      </c>
      <c r="N63" s="876">
        <v>11.81</v>
      </c>
      <c r="O63" s="873" t="s">
        <v>8099</v>
      </c>
      <c r="P63" s="877" t="s">
        <v>8216</v>
      </c>
      <c r="Q63" s="878">
        <f t="shared" si="0"/>
        <v>9</v>
      </c>
      <c r="R63" s="878">
        <f t="shared" si="0"/>
        <v>22.979999999999997</v>
      </c>
      <c r="S63" s="869">
        <f t="shared" si="1"/>
        <v>177.15</v>
      </c>
      <c r="T63" s="869">
        <f t="shared" si="2"/>
        <v>193.5</v>
      </c>
      <c r="U63" s="869">
        <f t="shared" si="3"/>
        <v>16.349999999999994</v>
      </c>
      <c r="V63" s="879">
        <f t="shared" si="4"/>
        <v>1.09229466553768</v>
      </c>
      <c r="W63" s="829">
        <v>32.520000000000003</v>
      </c>
    </row>
    <row r="64" spans="1:23" ht="14.4" customHeight="1" x14ac:dyDescent="0.3">
      <c r="A64" s="885" t="s">
        <v>8217</v>
      </c>
      <c r="B64" s="869">
        <v>4</v>
      </c>
      <c r="C64" s="870">
        <v>16.95</v>
      </c>
      <c r="D64" s="838">
        <v>17.5</v>
      </c>
      <c r="E64" s="880">
        <v>7</v>
      </c>
      <c r="F64" s="874">
        <v>29.39</v>
      </c>
      <c r="G64" s="828">
        <v>9.4</v>
      </c>
      <c r="H64" s="871">
        <v>4</v>
      </c>
      <c r="I64" s="872">
        <v>17.37</v>
      </c>
      <c r="J64" s="827">
        <v>14.8</v>
      </c>
      <c r="K64" s="875">
        <v>4.2</v>
      </c>
      <c r="L64" s="873">
        <v>5</v>
      </c>
      <c r="M64" s="873">
        <v>45</v>
      </c>
      <c r="N64" s="876">
        <v>15.14</v>
      </c>
      <c r="O64" s="873" t="s">
        <v>8099</v>
      </c>
      <c r="P64" s="877" t="s">
        <v>8218</v>
      </c>
      <c r="Q64" s="878">
        <f t="shared" si="0"/>
        <v>0</v>
      </c>
      <c r="R64" s="878">
        <f t="shared" si="0"/>
        <v>0.42000000000000171</v>
      </c>
      <c r="S64" s="869">
        <f t="shared" si="1"/>
        <v>60.56</v>
      </c>
      <c r="T64" s="869">
        <f t="shared" si="2"/>
        <v>59.2</v>
      </c>
      <c r="U64" s="869">
        <f t="shared" si="3"/>
        <v>-1.3599999999999994</v>
      </c>
      <c r="V64" s="879">
        <f t="shared" si="4"/>
        <v>0.97754293262879788</v>
      </c>
      <c r="W64" s="829">
        <v>4.8600000000000003</v>
      </c>
    </row>
    <row r="65" spans="1:23" ht="14.4" customHeight="1" x14ac:dyDescent="0.3">
      <c r="A65" s="884" t="s">
        <v>8219</v>
      </c>
      <c r="B65" s="832">
        <v>2</v>
      </c>
      <c r="C65" s="833">
        <v>2.0699999999999998</v>
      </c>
      <c r="D65" s="834">
        <v>4</v>
      </c>
      <c r="E65" s="815">
        <v>3</v>
      </c>
      <c r="F65" s="816">
        <v>3.13</v>
      </c>
      <c r="G65" s="826">
        <v>6</v>
      </c>
      <c r="H65" s="819">
        <v>2</v>
      </c>
      <c r="I65" s="813">
        <v>2.0699999999999998</v>
      </c>
      <c r="J65" s="817">
        <v>7</v>
      </c>
      <c r="K65" s="818">
        <v>1.04</v>
      </c>
      <c r="L65" s="819">
        <v>2</v>
      </c>
      <c r="M65" s="819">
        <v>14</v>
      </c>
      <c r="N65" s="820">
        <v>4.5599999999999996</v>
      </c>
      <c r="O65" s="819" t="s">
        <v>8099</v>
      </c>
      <c r="P65" s="836" t="s">
        <v>8220</v>
      </c>
      <c r="Q65" s="821">
        <f t="shared" si="0"/>
        <v>0</v>
      </c>
      <c r="R65" s="821">
        <f t="shared" si="0"/>
        <v>0</v>
      </c>
      <c r="S65" s="832">
        <f t="shared" si="1"/>
        <v>9.1199999999999992</v>
      </c>
      <c r="T65" s="832">
        <f t="shared" si="2"/>
        <v>14</v>
      </c>
      <c r="U65" s="832">
        <f t="shared" si="3"/>
        <v>4.8800000000000008</v>
      </c>
      <c r="V65" s="837">
        <f t="shared" si="4"/>
        <v>1.5350877192982457</v>
      </c>
      <c r="W65" s="822">
        <v>4.88</v>
      </c>
    </row>
    <row r="66" spans="1:23" ht="14.4" customHeight="1" x14ac:dyDescent="0.3">
      <c r="A66" s="885" t="s">
        <v>8221</v>
      </c>
      <c r="B66" s="869">
        <v>1</v>
      </c>
      <c r="C66" s="870">
        <v>1.19</v>
      </c>
      <c r="D66" s="838">
        <v>5</v>
      </c>
      <c r="E66" s="871"/>
      <c r="F66" s="872"/>
      <c r="G66" s="827"/>
      <c r="H66" s="873"/>
      <c r="I66" s="874"/>
      <c r="J66" s="828"/>
      <c r="K66" s="875">
        <v>1.19</v>
      </c>
      <c r="L66" s="873">
        <v>2</v>
      </c>
      <c r="M66" s="873">
        <v>17</v>
      </c>
      <c r="N66" s="876">
        <v>5.61</v>
      </c>
      <c r="O66" s="873" t="s">
        <v>8099</v>
      </c>
      <c r="P66" s="877" t="s">
        <v>8222</v>
      </c>
      <c r="Q66" s="878">
        <f t="shared" si="0"/>
        <v>-1</v>
      </c>
      <c r="R66" s="878">
        <f t="shared" si="0"/>
        <v>-1.19</v>
      </c>
      <c r="S66" s="869" t="str">
        <f t="shared" si="1"/>
        <v/>
      </c>
      <c r="T66" s="869" t="str">
        <f t="shared" si="2"/>
        <v/>
      </c>
      <c r="U66" s="869" t="str">
        <f t="shared" si="3"/>
        <v/>
      </c>
      <c r="V66" s="879" t="str">
        <f t="shared" si="4"/>
        <v/>
      </c>
      <c r="W66" s="829"/>
    </row>
    <row r="67" spans="1:23" ht="14.4" customHeight="1" x14ac:dyDescent="0.3">
      <c r="A67" s="884" t="s">
        <v>8223</v>
      </c>
      <c r="B67" s="823">
        <v>115</v>
      </c>
      <c r="C67" s="824">
        <v>112.55</v>
      </c>
      <c r="D67" s="825">
        <v>5.3</v>
      </c>
      <c r="E67" s="835">
        <v>97</v>
      </c>
      <c r="F67" s="813">
        <v>94.93</v>
      </c>
      <c r="G67" s="814">
        <v>5.2</v>
      </c>
      <c r="H67" s="819">
        <v>91</v>
      </c>
      <c r="I67" s="813">
        <v>89.06</v>
      </c>
      <c r="J67" s="814">
        <v>5.3</v>
      </c>
      <c r="K67" s="818">
        <v>0.98</v>
      </c>
      <c r="L67" s="819">
        <v>2</v>
      </c>
      <c r="M67" s="819">
        <v>16</v>
      </c>
      <c r="N67" s="820">
        <v>5.45</v>
      </c>
      <c r="O67" s="819" t="s">
        <v>8099</v>
      </c>
      <c r="P67" s="836" t="s">
        <v>8224</v>
      </c>
      <c r="Q67" s="821">
        <f t="shared" si="0"/>
        <v>-24</v>
      </c>
      <c r="R67" s="821">
        <f t="shared" si="0"/>
        <v>-23.489999999999995</v>
      </c>
      <c r="S67" s="832">
        <f t="shared" si="1"/>
        <v>495.95</v>
      </c>
      <c r="T67" s="832">
        <f t="shared" si="2"/>
        <v>482.3</v>
      </c>
      <c r="U67" s="832">
        <f t="shared" si="3"/>
        <v>-13.649999999999977</v>
      </c>
      <c r="V67" s="837">
        <f t="shared" si="4"/>
        <v>0.97247706422018354</v>
      </c>
      <c r="W67" s="822">
        <v>52.55</v>
      </c>
    </row>
    <row r="68" spans="1:23" ht="14.4" customHeight="1" x14ac:dyDescent="0.3">
      <c r="A68" s="885" t="s">
        <v>8225</v>
      </c>
      <c r="B68" s="881">
        <v>5</v>
      </c>
      <c r="C68" s="882">
        <v>6.36</v>
      </c>
      <c r="D68" s="831">
        <v>8</v>
      </c>
      <c r="E68" s="880">
        <v>3</v>
      </c>
      <c r="F68" s="874">
        <v>3.81</v>
      </c>
      <c r="G68" s="828">
        <v>7.3</v>
      </c>
      <c r="H68" s="873">
        <v>4</v>
      </c>
      <c r="I68" s="874">
        <v>5.09</v>
      </c>
      <c r="J68" s="828">
        <v>6.3</v>
      </c>
      <c r="K68" s="875">
        <v>1.27</v>
      </c>
      <c r="L68" s="873">
        <v>2</v>
      </c>
      <c r="M68" s="873">
        <v>22</v>
      </c>
      <c r="N68" s="876">
        <v>7.29</v>
      </c>
      <c r="O68" s="873" t="s">
        <v>8099</v>
      </c>
      <c r="P68" s="877" t="s">
        <v>8226</v>
      </c>
      <c r="Q68" s="878">
        <f t="shared" si="0"/>
        <v>-1</v>
      </c>
      <c r="R68" s="878">
        <f t="shared" si="0"/>
        <v>-1.2700000000000005</v>
      </c>
      <c r="S68" s="869">
        <f t="shared" si="1"/>
        <v>29.16</v>
      </c>
      <c r="T68" s="869">
        <f t="shared" si="2"/>
        <v>25.2</v>
      </c>
      <c r="U68" s="869">
        <f t="shared" si="3"/>
        <v>-3.9600000000000009</v>
      </c>
      <c r="V68" s="879">
        <f t="shared" si="4"/>
        <v>0.86419753086419748</v>
      </c>
      <c r="W68" s="829">
        <v>1.71</v>
      </c>
    </row>
    <row r="69" spans="1:23" ht="14.4" customHeight="1" x14ac:dyDescent="0.3">
      <c r="A69" s="885" t="s">
        <v>8227</v>
      </c>
      <c r="B69" s="881">
        <v>5</v>
      </c>
      <c r="C69" s="882">
        <v>8.59</v>
      </c>
      <c r="D69" s="831">
        <v>7.4</v>
      </c>
      <c r="E69" s="880">
        <v>5</v>
      </c>
      <c r="F69" s="874">
        <v>8.4499999999999993</v>
      </c>
      <c r="G69" s="828">
        <v>9.8000000000000007</v>
      </c>
      <c r="H69" s="873">
        <v>1</v>
      </c>
      <c r="I69" s="874">
        <v>1.63</v>
      </c>
      <c r="J69" s="828">
        <v>7</v>
      </c>
      <c r="K69" s="875">
        <v>1.63</v>
      </c>
      <c r="L69" s="873">
        <v>3</v>
      </c>
      <c r="M69" s="873">
        <v>25</v>
      </c>
      <c r="N69" s="876">
        <v>8.2200000000000006</v>
      </c>
      <c r="O69" s="873" t="s">
        <v>8099</v>
      </c>
      <c r="P69" s="877" t="s">
        <v>8228</v>
      </c>
      <c r="Q69" s="878">
        <f t="shared" si="0"/>
        <v>-4</v>
      </c>
      <c r="R69" s="878">
        <f t="shared" si="0"/>
        <v>-6.96</v>
      </c>
      <c r="S69" s="869">
        <f t="shared" si="1"/>
        <v>8.2200000000000006</v>
      </c>
      <c r="T69" s="869">
        <f t="shared" si="2"/>
        <v>7</v>
      </c>
      <c r="U69" s="869">
        <f t="shared" si="3"/>
        <v>-1.2200000000000006</v>
      </c>
      <c r="V69" s="879">
        <f t="shared" si="4"/>
        <v>0.85158150851581504</v>
      </c>
      <c r="W69" s="829"/>
    </row>
    <row r="70" spans="1:23" ht="14.4" customHeight="1" x14ac:dyDescent="0.3">
      <c r="A70" s="884" t="s">
        <v>8229</v>
      </c>
      <c r="B70" s="823">
        <v>1</v>
      </c>
      <c r="C70" s="824">
        <v>1.1399999999999999</v>
      </c>
      <c r="D70" s="825">
        <v>4</v>
      </c>
      <c r="E70" s="835"/>
      <c r="F70" s="813"/>
      <c r="G70" s="814"/>
      <c r="H70" s="819"/>
      <c r="I70" s="813"/>
      <c r="J70" s="814"/>
      <c r="K70" s="818">
        <v>1.1399999999999999</v>
      </c>
      <c r="L70" s="819">
        <v>1</v>
      </c>
      <c r="M70" s="819">
        <v>13</v>
      </c>
      <c r="N70" s="820">
        <v>4.24</v>
      </c>
      <c r="O70" s="819" t="s">
        <v>8099</v>
      </c>
      <c r="P70" s="836" t="s">
        <v>8230</v>
      </c>
      <c r="Q70" s="821">
        <f t="shared" ref="Q70:R133" si="5">H70-B70</f>
        <v>-1</v>
      </c>
      <c r="R70" s="821">
        <f t="shared" si="5"/>
        <v>-1.1399999999999999</v>
      </c>
      <c r="S70" s="832" t="str">
        <f t="shared" ref="S70:S133" si="6">IF(H70=0,"",H70*N70)</f>
        <v/>
      </c>
      <c r="T70" s="832" t="str">
        <f t="shared" ref="T70:T133" si="7">IF(H70=0,"",H70*J70)</f>
        <v/>
      </c>
      <c r="U70" s="832" t="str">
        <f t="shared" ref="U70:U133" si="8">IF(H70=0,"",T70-S70)</f>
        <v/>
      </c>
      <c r="V70" s="837" t="str">
        <f t="shared" ref="V70:V133" si="9">IF(H70=0,"",T70/S70)</f>
        <v/>
      </c>
      <c r="W70" s="822"/>
    </row>
    <row r="71" spans="1:23" ht="14.4" customHeight="1" x14ac:dyDescent="0.3">
      <c r="A71" s="884" t="s">
        <v>8231</v>
      </c>
      <c r="B71" s="823">
        <v>26</v>
      </c>
      <c r="C71" s="824">
        <v>52.63</v>
      </c>
      <c r="D71" s="825">
        <v>8</v>
      </c>
      <c r="E71" s="835">
        <v>17</v>
      </c>
      <c r="F71" s="813">
        <v>34.409999999999997</v>
      </c>
      <c r="G71" s="814">
        <v>7</v>
      </c>
      <c r="H71" s="819">
        <v>24</v>
      </c>
      <c r="I71" s="813">
        <v>49.52</v>
      </c>
      <c r="J71" s="817">
        <v>8.6</v>
      </c>
      <c r="K71" s="818">
        <v>2.02</v>
      </c>
      <c r="L71" s="819">
        <v>2</v>
      </c>
      <c r="M71" s="819">
        <v>19</v>
      </c>
      <c r="N71" s="820">
        <v>6.26</v>
      </c>
      <c r="O71" s="819" t="s">
        <v>8099</v>
      </c>
      <c r="P71" s="836" t="s">
        <v>8232</v>
      </c>
      <c r="Q71" s="821">
        <f t="shared" si="5"/>
        <v>-2</v>
      </c>
      <c r="R71" s="821">
        <f t="shared" si="5"/>
        <v>-3.1099999999999994</v>
      </c>
      <c r="S71" s="832">
        <f t="shared" si="6"/>
        <v>150.24</v>
      </c>
      <c r="T71" s="832">
        <f t="shared" si="7"/>
        <v>206.39999999999998</v>
      </c>
      <c r="U71" s="832">
        <f t="shared" si="8"/>
        <v>56.159999999999968</v>
      </c>
      <c r="V71" s="837">
        <f t="shared" si="9"/>
        <v>1.3738019169329072</v>
      </c>
      <c r="W71" s="822">
        <v>60.32</v>
      </c>
    </row>
    <row r="72" spans="1:23" ht="14.4" customHeight="1" x14ac:dyDescent="0.3">
      <c r="A72" s="885" t="s">
        <v>8233</v>
      </c>
      <c r="B72" s="881">
        <v>6</v>
      </c>
      <c r="C72" s="882">
        <v>15.24</v>
      </c>
      <c r="D72" s="831">
        <v>8.8000000000000007</v>
      </c>
      <c r="E72" s="880">
        <v>5</v>
      </c>
      <c r="F72" s="874">
        <v>12.7</v>
      </c>
      <c r="G72" s="828">
        <v>7.6</v>
      </c>
      <c r="H72" s="873">
        <v>1</v>
      </c>
      <c r="I72" s="874">
        <v>2.54</v>
      </c>
      <c r="J72" s="828">
        <v>7</v>
      </c>
      <c r="K72" s="875">
        <v>2.54</v>
      </c>
      <c r="L72" s="873">
        <v>3</v>
      </c>
      <c r="M72" s="873">
        <v>25</v>
      </c>
      <c r="N72" s="876">
        <v>8.23</v>
      </c>
      <c r="O72" s="873" t="s">
        <v>8099</v>
      </c>
      <c r="P72" s="877" t="s">
        <v>8234</v>
      </c>
      <c r="Q72" s="878">
        <f t="shared" si="5"/>
        <v>-5</v>
      </c>
      <c r="R72" s="878">
        <f t="shared" si="5"/>
        <v>-12.7</v>
      </c>
      <c r="S72" s="869">
        <f t="shared" si="6"/>
        <v>8.23</v>
      </c>
      <c r="T72" s="869">
        <f t="shared" si="7"/>
        <v>7</v>
      </c>
      <c r="U72" s="869">
        <f t="shared" si="8"/>
        <v>-1.2300000000000004</v>
      </c>
      <c r="V72" s="879">
        <f t="shared" si="9"/>
        <v>0.85054678007290396</v>
      </c>
      <c r="W72" s="829"/>
    </row>
    <row r="73" spans="1:23" ht="14.4" customHeight="1" x14ac:dyDescent="0.3">
      <c r="A73" s="885" t="s">
        <v>8235</v>
      </c>
      <c r="B73" s="881">
        <v>1</v>
      </c>
      <c r="C73" s="882">
        <v>3.57</v>
      </c>
      <c r="D73" s="831">
        <v>10</v>
      </c>
      <c r="E73" s="880">
        <v>1</v>
      </c>
      <c r="F73" s="874">
        <v>3.57</v>
      </c>
      <c r="G73" s="828">
        <v>11</v>
      </c>
      <c r="H73" s="873">
        <v>4</v>
      </c>
      <c r="I73" s="874">
        <v>16.88</v>
      </c>
      <c r="J73" s="830">
        <v>15.5</v>
      </c>
      <c r="K73" s="875">
        <v>3.57</v>
      </c>
      <c r="L73" s="873">
        <v>3</v>
      </c>
      <c r="M73" s="873">
        <v>25</v>
      </c>
      <c r="N73" s="876">
        <v>8.49</v>
      </c>
      <c r="O73" s="873" t="s">
        <v>8099</v>
      </c>
      <c r="P73" s="877" t="s">
        <v>8236</v>
      </c>
      <c r="Q73" s="878">
        <f t="shared" si="5"/>
        <v>3</v>
      </c>
      <c r="R73" s="878">
        <f t="shared" si="5"/>
        <v>13.309999999999999</v>
      </c>
      <c r="S73" s="869">
        <f t="shared" si="6"/>
        <v>33.96</v>
      </c>
      <c r="T73" s="869">
        <f t="shared" si="7"/>
        <v>62</v>
      </c>
      <c r="U73" s="869">
        <f t="shared" si="8"/>
        <v>28.04</v>
      </c>
      <c r="V73" s="879">
        <f t="shared" si="9"/>
        <v>1.8256772673733803</v>
      </c>
      <c r="W73" s="829">
        <v>29.02</v>
      </c>
    </row>
    <row r="74" spans="1:23" ht="14.4" customHeight="1" x14ac:dyDescent="0.3">
      <c r="A74" s="884" t="s">
        <v>8237</v>
      </c>
      <c r="B74" s="832">
        <v>209</v>
      </c>
      <c r="C74" s="833">
        <v>143.36000000000001</v>
      </c>
      <c r="D74" s="834">
        <v>5.3</v>
      </c>
      <c r="E74" s="815">
        <v>217</v>
      </c>
      <c r="F74" s="816">
        <v>147.21</v>
      </c>
      <c r="G74" s="826">
        <v>5.2</v>
      </c>
      <c r="H74" s="819">
        <v>197</v>
      </c>
      <c r="I74" s="813">
        <v>133.04</v>
      </c>
      <c r="J74" s="817">
        <v>4.9000000000000004</v>
      </c>
      <c r="K74" s="818">
        <v>0.66</v>
      </c>
      <c r="L74" s="819">
        <v>1</v>
      </c>
      <c r="M74" s="819">
        <v>13</v>
      </c>
      <c r="N74" s="820">
        <v>4.5</v>
      </c>
      <c r="O74" s="819" t="s">
        <v>8099</v>
      </c>
      <c r="P74" s="836" t="s">
        <v>8238</v>
      </c>
      <c r="Q74" s="821">
        <f t="shared" si="5"/>
        <v>-12</v>
      </c>
      <c r="R74" s="821">
        <f t="shared" si="5"/>
        <v>-10.320000000000022</v>
      </c>
      <c r="S74" s="832">
        <f t="shared" si="6"/>
        <v>886.5</v>
      </c>
      <c r="T74" s="832">
        <f t="shared" si="7"/>
        <v>965.30000000000007</v>
      </c>
      <c r="U74" s="832">
        <f t="shared" si="8"/>
        <v>78.800000000000068</v>
      </c>
      <c r="V74" s="837">
        <f t="shared" si="9"/>
        <v>1.088888888888889</v>
      </c>
      <c r="W74" s="822">
        <v>133</v>
      </c>
    </row>
    <row r="75" spans="1:23" ht="14.4" customHeight="1" x14ac:dyDescent="0.3">
      <c r="A75" s="885" t="s">
        <v>8239</v>
      </c>
      <c r="B75" s="869">
        <v>11</v>
      </c>
      <c r="C75" s="870">
        <v>11.02</v>
      </c>
      <c r="D75" s="838">
        <v>6.1</v>
      </c>
      <c r="E75" s="871">
        <v>11</v>
      </c>
      <c r="F75" s="872">
        <v>10.57</v>
      </c>
      <c r="G75" s="827">
        <v>7.8</v>
      </c>
      <c r="H75" s="873">
        <v>8</v>
      </c>
      <c r="I75" s="874">
        <v>7.94</v>
      </c>
      <c r="J75" s="830">
        <v>7.4</v>
      </c>
      <c r="K75" s="875">
        <v>0.96</v>
      </c>
      <c r="L75" s="873">
        <v>2</v>
      </c>
      <c r="M75" s="873">
        <v>19</v>
      </c>
      <c r="N75" s="876">
        <v>6.49</v>
      </c>
      <c r="O75" s="873" t="s">
        <v>8099</v>
      </c>
      <c r="P75" s="877" t="s">
        <v>8240</v>
      </c>
      <c r="Q75" s="878">
        <f t="shared" si="5"/>
        <v>-3</v>
      </c>
      <c r="R75" s="878">
        <f t="shared" si="5"/>
        <v>-3.0799999999999992</v>
      </c>
      <c r="S75" s="869">
        <f t="shared" si="6"/>
        <v>51.92</v>
      </c>
      <c r="T75" s="869">
        <f t="shared" si="7"/>
        <v>59.2</v>
      </c>
      <c r="U75" s="869">
        <f t="shared" si="8"/>
        <v>7.2800000000000011</v>
      </c>
      <c r="V75" s="879">
        <f t="shared" si="9"/>
        <v>1.1402157164869029</v>
      </c>
      <c r="W75" s="829">
        <v>13.04</v>
      </c>
    </row>
    <row r="76" spans="1:23" ht="14.4" customHeight="1" x14ac:dyDescent="0.3">
      <c r="A76" s="885" t="s">
        <v>8241</v>
      </c>
      <c r="B76" s="869">
        <v>3</v>
      </c>
      <c r="C76" s="870">
        <v>4.5</v>
      </c>
      <c r="D76" s="838">
        <v>8.3000000000000007</v>
      </c>
      <c r="E76" s="871">
        <v>3</v>
      </c>
      <c r="F76" s="872">
        <v>4.5599999999999996</v>
      </c>
      <c r="G76" s="827">
        <v>9</v>
      </c>
      <c r="H76" s="873">
        <v>4</v>
      </c>
      <c r="I76" s="874">
        <v>6</v>
      </c>
      <c r="J76" s="828">
        <v>7</v>
      </c>
      <c r="K76" s="875">
        <v>1.5</v>
      </c>
      <c r="L76" s="873">
        <v>3</v>
      </c>
      <c r="M76" s="873">
        <v>26</v>
      </c>
      <c r="N76" s="876">
        <v>8.6</v>
      </c>
      <c r="O76" s="873" t="s">
        <v>8099</v>
      </c>
      <c r="P76" s="877" t="s">
        <v>8242</v>
      </c>
      <c r="Q76" s="878">
        <f t="shared" si="5"/>
        <v>1</v>
      </c>
      <c r="R76" s="878">
        <f t="shared" si="5"/>
        <v>1.5</v>
      </c>
      <c r="S76" s="869">
        <f t="shared" si="6"/>
        <v>34.4</v>
      </c>
      <c r="T76" s="869">
        <f t="shared" si="7"/>
        <v>28</v>
      </c>
      <c r="U76" s="869">
        <f t="shared" si="8"/>
        <v>-6.3999999999999986</v>
      </c>
      <c r="V76" s="879">
        <f t="shared" si="9"/>
        <v>0.81395348837209303</v>
      </c>
      <c r="W76" s="829">
        <v>0.4</v>
      </c>
    </row>
    <row r="77" spans="1:23" ht="14.4" customHeight="1" x14ac:dyDescent="0.3">
      <c r="A77" s="884" t="s">
        <v>8243</v>
      </c>
      <c r="B77" s="832">
        <v>76</v>
      </c>
      <c r="C77" s="833">
        <v>41.91</v>
      </c>
      <c r="D77" s="834">
        <v>5.8</v>
      </c>
      <c r="E77" s="835">
        <v>82</v>
      </c>
      <c r="F77" s="813">
        <v>45.2</v>
      </c>
      <c r="G77" s="814">
        <v>5.5</v>
      </c>
      <c r="H77" s="815">
        <v>86</v>
      </c>
      <c r="I77" s="816">
        <v>49.9</v>
      </c>
      <c r="J77" s="817">
        <v>5.8</v>
      </c>
      <c r="K77" s="818">
        <v>0.53</v>
      </c>
      <c r="L77" s="819">
        <v>1</v>
      </c>
      <c r="M77" s="819">
        <v>12</v>
      </c>
      <c r="N77" s="820">
        <v>4.03</v>
      </c>
      <c r="O77" s="819" t="s">
        <v>8099</v>
      </c>
      <c r="P77" s="836" t="s">
        <v>8244</v>
      </c>
      <c r="Q77" s="821">
        <f t="shared" si="5"/>
        <v>10</v>
      </c>
      <c r="R77" s="821">
        <f t="shared" si="5"/>
        <v>7.990000000000002</v>
      </c>
      <c r="S77" s="832">
        <f t="shared" si="6"/>
        <v>346.58000000000004</v>
      </c>
      <c r="T77" s="832">
        <f t="shared" si="7"/>
        <v>498.8</v>
      </c>
      <c r="U77" s="832">
        <f t="shared" si="8"/>
        <v>152.21999999999997</v>
      </c>
      <c r="V77" s="837">
        <f t="shared" si="9"/>
        <v>1.4392059553349874</v>
      </c>
      <c r="W77" s="822">
        <v>157.96</v>
      </c>
    </row>
    <row r="78" spans="1:23" ht="14.4" customHeight="1" x14ac:dyDescent="0.3">
      <c r="A78" s="885" t="s">
        <v>8245</v>
      </c>
      <c r="B78" s="869">
        <v>8</v>
      </c>
      <c r="C78" s="870">
        <v>6.08</v>
      </c>
      <c r="D78" s="838">
        <v>8.4</v>
      </c>
      <c r="E78" s="880">
        <v>5</v>
      </c>
      <c r="F78" s="874">
        <v>3.84</v>
      </c>
      <c r="G78" s="828">
        <v>6.4</v>
      </c>
      <c r="H78" s="871">
        <v>3</v>
      </c>
      <c r="I78" s="872">
        <v>2.25</v>
      </c>
      <c r="J78" s="830">
        <v>7.7</v>
      </c>
      <c r="K78" s="875">
        <v>0.73</v>
      </c>
      <c r="L78" s="873">
        <v>2</v>
      </c>
      <c r="M78" s="873">
        <v>17</v>
      </c>
      <c r="N78" s="876">
        <v>5.5</v>
      </c>
      <c r="O78" s="873" t="s">
        <v>8099</v>
      </c>
      <c r="P78" s="877" t="s">
        <v>8246</v>
      </c>
      <c r="Q78" s="878">
        <f t="shared" si="5"/>
        <v>-5</v>
      </c>
      <c r="R78" s="878">
        <f t="shared" si="5"/>
        <v>-3.83</v>
      </c>
      <c r="S78" s="869">
        <f t="shared" si="6"/>
        <v>16.5</v>
      </c>
      <c r="T78" s="869">
        <f t="shared" si="7"/>
        <v>23.1</v>
      </c>
      <c r="U78" s="869">
        <f t="shared" si="8"/>
        <v>6.6000000000000014</v>
      </c>
      <c r="V78" s="879">
        <f t="shared" si="9"/>
        <v>1.4000000000000001</v>
      </c>
      <c r="W78" s="829">
        <v>6.5</v>
      </c>
    </row>
    <row r="79" spans="1:23" ht="14.4" customHeight="1" x14ac:dyDescent="0.3">
      <c r="A79" s="885" t="s">
        <v>8247</v>
      </c>
      <c r="B79" s="869">
        <v>1</v>
      </c>
      <c r="C79" s="870">
        <v>0.95</v>
      </c>
      <c r="D79" s="838">
        <v>14</v>
      </c>
      <c r="E79" s="880"/>
      <c r="F79" s="874"/>
      <c r="G79" s="828"/>
      <c r="H79" s="871">
        <v>2</v>
      </c>
      <c r="I79" s="872">
        <v>4.29</v>
      </c>
      <c r="J79" s="830">
        <v>12</v>
      </c>
      <c r="K79" s="875">
        <v>0.95</v>
      </c>
      <c r="L79" s="873">
        <v>2</v>
      </c>
      <c r="M79" s="873">
        <v>19</v>
      </c>
      <c r="N79" s="876">
        <v>6.27</v>
      </c>
      <c r="O79" s="873" t="s">
        <v>8099</v>
      </c>
      <c r="P79" s="877" t="s">
        <v>8248</v>
      </c>
      <c r="Q79" s="878">
        <f t="shared" si="5"/>
        <v>1</v>
      </c>
      <c r="R79" s="878">
        <f t="shared" si="5"/>
        <v>3.34</v>
      </c>
      <c r="S79" s="869">
        <f t="shared" si="6"/>
        <v>12.54</v>
      </c>
      <c r="T79" s="869">
        <f t="shared" si="7"/>
        <v>24</v>
      </c>
      <c r="U79" s="869">
        <f t="shared" si="8"/>
        <v>11.46</v>
      </c>
      <c r="V79" s="879">
        <f t="shared" si="9"/>
        <v>1.9138755980861246</v>
      </c>
      <c r="W79" s="829">
        <v>14.73</v>
      </c>
    </row>
    <row r="80" spans="1:23" ht="14.4" customHeight="1" x14ac:dyDescent="0.3">
      <c r="A80" s="884" t="s">
        <v>8249</v>
      </c>
      <c r="B80" s="832">
        <v>15</v>
      </c>
      <c r="C80" s="833">
        <v>16.97</v>
      </c>
      <c r="D80" s="834">
        <v>8</v>
      </c>
      <c r="E80" s="815">
        <v>16</v>
      </c>
      <c r="F80" s="816">
        <v>17.309999999999999</v>
      </c>
      <c r="G80" s="826">
        <v>8.4</v>
      </c>
      <c r="H80" s="819">
        <v>12</v>
      </c>
      <c r="I80" s="813">
        <v>11.96</v>
      </c>
      <c r="J80" s="817">
        <v>5.9</v>
      </c>
      <c r="K80" s="818">
        <v>1</v>
      </c>
      <c r="L80" s="819">
        <v>2</v>
      </c>
      <c r="M80" s="819">
        <v>17</v>
      </c>
      <c r="N80" s="820">
        <v>5.65</v>
      </c>
      <c r="O80" s="819" t="s">
        <v>8099</v>
      </c>
      <c r="P80" s="836" t="s">
        <v>8250</v>
      </c>
      <c r="Q80" s="821">
        <f t="shared" si="5"/>
        <v>-3</v>
      </c>
      <c r="R80" s="821">
        <f t="shared" si="5"/>
        <v>-5.009999999999998</v>
      </c>
      <c r="S80" s="832">
        <f t="shared" si="6"/>
        <v>67.800000000000011</v>
      </c>
      <c r="T80" s="832">
        <f t="shared" si="7"/>
        <v>70.800000000000011</v>
      </c>
      <c r="U80" s="832">
        <f t="shared" si="8"/>
        <v>3</v>
      </c>
      <c r="V80" s="837">
        <f t="shared" si="9"/>
        <v>1.0442477876106195</v>
      </c>
      <c r="W80" s="822">
        <v>15.1</v>
      </c>
    </row>
    <row r="81" spans="1:23" ht="14.4" customHeight="1" x14ac:dyDescent="0.3">
      <c r="A81" s="885" t="s">
        <v>8251</v>
      </c>
      <c r="B81" s="869">
        <v>6</v>
      </c>
      <c r="C81" s="870">
        <v>10.33</v>
      </c>
      <c r="D81" s="838">
        <v>9</v>
      </c>
      <c r="E81" s="871">
        <v>3</v>
      </c>
      <c r="F81" s="872">
        <v>5.16</v>
      </c>
      <c r="G81" s="827">
        <v>13.7</v>
      </c>
      <c r="H81" s="873">
        <v>2</v>
      </c>
      <c r="I81" s="874">
        <v>3.44</v>
      </c>
      <c r="J81" s="828">
        <v>9</v>
      </c>
      <c r="K81" s="875">
        <v>1.72</v>
      </c>
      <c r="L81" s="873">
        <v>3</v>
      </c>
      <c r="M81" s="873">
        <v>28</v>
      </c>
      <c r="N81" s="876">
        <v>9.44</v>
      </c>
      <c r="O81" s="873" t="s">
        <v>8099</v>
      </c>
      <c r="P81" s="877" t="s">
        <v>8252</v>
      </c>
      <c r="Q81" s="878">
        <f t="shared" si="5"/>
        <v>-4</v>
      </c>
      <c r="R81" s="878">
        <f t="shared" si="5"/>
        <v>-6.8900000000000006</v>
      </c>
      <c r="S81" s="869">
        <f t="shared" si="6"/>
        <v>18.88</v>
      </c>
      <c r="T81" s="869">
        <f t="shared" si="7"/>
        <v>18</v>
      </c>
      <c r="U81" s="869">
        <f t="shared" si="8"/>
        <v>-0.87999999999999901</v>
      </c>
      <c r="V81" s="879">
        <f t="shared" si="9"/>
        <v>0.95338983050847459</v>
      </c>
      <c r="W81" s="829">
        <v>1.56</v>
      </c>
    </row>
    <row r="82" spans="1:23" ht="14.4" customHeight="1" x14ac:dyDescent="0.3">
      <c r="A82" s="885" t="s">
        <v>8253</v>
      </c>
      <c r="B82" s="869">
        <v>1</v>
      </c>
      <c r="C82" s="870">
        <v>3.18</v>
      </c>
      <c r="D82" s="838">
        <v>4</v>
      </c>
      <c r="E82" s="871">
        <v>3</v>
      </c>
      <c r="F82" s="872">
        <v>9.5399999999999991</v>
      </c>
      <c r="G82" s="827">
        <v>19.3</v>
      </c>
      <c r="H82" s="873">
        <v>2</v>
      </c>
      <c r="I82" s="874">
        <v>21.91</v>
      </c>
      <c r="J82" s="830">
        <v>15.5</v>
      </c>
      <c r="K82" s="875">
        <v>3.18</v>
      </c>
      <c r="L82" s="873">
        <v>4</v>
      </c>
      <c r="M82" s="873">
        <v>38</v>
      </c>
      <c r="N82" s="876">
        <v>12.65</v>
      </c>
      <c r="O82" s="873" t="s">
        <v>8099</v>
      </c>
      <c r="P82" s="877" t="s">
        <v>8254</v>
      </c>
      <c r="Q82" s="878">
        <f t="shared" si="5"/>
        <v>1</v>
      </c>
      <c r="R82" s="878">
        <f t="shared" si="5"/>
        <v>18.73</v>
      </c>
      <c r="S82" s="869">
        <f t="shared" si="6"/>
        <v>25.3</v>
      </c>
      <c r="T82" s="869">
        <f t="shared" si="7"/>
        <v>31</v>
      </c>
      <c r="U82" s="869">
        <f t="shared" si="8"/>
        <v>5.6999999999999993</v>
      </c>
      <c r="V82" s="879">
        <f t="shared" si="9"/>
        <v>1.2252964426877471</v>
      </c>
      <c r="W82" s="829">
        <v>13.35</v>
      </c>
    </row>
    <row r="83" spans="1:23" ht="14.4" customHeight="1" x14ac:dyDescent="0.3">
      <c r="A83" s="884" t="s">
        <v>8255</v>
      </c>
      <c r="B83" s="832">
        <v>2</v>
      </c>
      <c r="C83" s="833">
        <v>2.29</v>
      </c>
      <c r="D83" s="834">
        <v>7</v>
      </c>
      <c r="E83" s="835">
        <v>6</v>
      </c>
      <c r="F83" s="813">
        <v>7.43</v>
      </c>
      <c r="G83" s="814">
        <v>11.7</v>
      </c>
      <c r="H83" s="815">
        <v>8</v>
      </c>
      <c r="I83" s="816">
        <v>9.17</v>
      </c>
      <c r="J83" s="817">
        <v>8.6</v>
      </c>
      <c r="K83" s="818">
        <v>1.1499999999999999</v>
      </c>
      <c r="L83" s="819">
        <v>2</v>
      </c>
      <c r="M83" s="819">
        <v>19</v>
      </c>
      <c r="N83" s="820">
        <v>6.38</v>
      </c>
      <c r="O83" s="819" t="s">
        <v>8099</v>
      </c>
      <c r="P83" s="836" t="s">
        <v>8256</v>
      </c>
      <c r="Q83" s="821">
        <f t="shared" si="5"/>
        <v>6</v>
      </c>
      <c r="R83" s="821">
        <f t="shared" si="5"/>
        <v>6.88</v>
      </c>
      <c r="S83" s="832">
        <f t="shared" si="6"/>
        <v>51.04</v>
      </c>
      <c r="T83" s="832">
        <f t="shared" si="7"/>
        <v>68.8</v>
      </c>
      <c r="U83" s="832">
        <f t="shared" si="8"/>
        <v>17.759999999999998</v>
      </c>
      <c r="V83" s="837">
        <f t="shared" si="9"/>
        <v>1.347962382445141</v>
      </c>
      <c r="W83" s="822">
        <v>20.34</v>
      </c>
    </row>
    <row r="84" spans="1:23" ht="14.4" customHeight="1" x14ac:dyDescent="0.3">
      <c r="A84" s="885" t="s">
        <v>8257</v>
      </c>
      <c r="B84" s="869">
        <v>4</v>
      </c>
      <c r="C84" s="870">
        <v>6.66</v>
      </c>
      <c r="D84" s="838">
        <v>7.5</v>
      </c>
      <c r="E84" s="880">
        <v>2</v>
      </c>
      <c r="F84" s="874">
        <v>3.33</v>
      </c>
      <c r="G84" s="828">
        <v>6.5</v>
      </c>
      <c r="H84" s="871"/>
      <c r="I84" s="872"/>
      <c r="J84" s="827"/>
      <c r="K84" s="875">
        <v>1.66</v>
      </c>
      <c r="L84" s="873">
        <v>3</v>
      </c>
      <c r="M84" s="873">
        <v>28</v>
      </c>
      <c r="N84" s="876">
        <v>9.27</v>
      </c>
      <c r="O84" s="873" t="s">
        <v>8099</v>
      </c>
      <c r="P84" s="877" t="s">
        <v>8258</v>
      </c>
      <c r="Q84" s="878">
        <f t="shared" si="5"/>
        <v>-4</v>
      </c>
      <c r="R84" s="878">
        <f t="shared" si="5"/>
        <v>-6.66</v>
      </c>
      <c r="S84" s="869" t="str">
        <f t="shared" si="6"/>
        <v/>
      </c>
      <c r="T84" s="869" t="str">
        <f t="shared" si="7"/>
        <v/>
      </c>
      <c r="U84" s="869" t="str">
        <f t="shared" si="8"/>
        <v/>
      </c>
      <c r="V84" s="879" t="str">
        <f t="shared" si="9"/>
        <v/>
      </c>
      <c r="W84" s="829"/>
    </row>
    <row r="85" spans="1:23" ht="14.4" customHeight="1" x14ac:dyDescent="0.3">
      <c r="A85" s="885" t="s">
        <v>8259</v>
      </c>
      <c r="B85" s="869">
        <v>2</v>
      </c>
      <c r="C85" s="870">
        <v>5.0999999999999996</v>
      </c>
      <c r="D85" s="838">
        <v>8</v>
      </c>
      <c r="E85" s="880"/>
      <c r="F85" s="874"/>
      <c r="G85" s="828"/>
      <c r="H85" s="871"/>
      <c r="I85" s="872"/>
      <c r="J85" s="827"/>
      <c r="K85" s="875">
        <v>2.5499999999999998</v>
      </c>
      <c r="L85" s="873">
        <v>4</v>
      </c>
      <c r="M85" s="873">
        <v>35</v>
      </c>
      <c r="N85" s="876">
        <v>11.77</v>
      </c>
      <c r="O85" s="873" t="s">
        <v>8099</v>
      </c>
      <c r="P85" s="877" t="s">
        <v>8260</v>
      </c>
      <c r="Q85" s="878">
        <f t="shared" si="5"/>
        <v>-2</v>
      </c>
      <c r="R85" s="878">
        <f t="shared" si="5"/>
        <v>-5.0999999999999996</v>
      </c>
      <c r="S85" s="869" t="str">
        <f t="shared" si="6"/>
        <v/>
      </c>
      <c r="T85" s="869" t="str">
        <f t="shared" si="7"/>
        <v/>
      </c>
      <c r="U85" s="869" t="str">
        <f t="shared" si="8"/>
        <v/>
      </c>
      <c r="V85" s="879" t="str">
        <f t="shared" si="9"/>
        <v/>
      </c>
      <c r="W85" s="829"/>
    </row>
    <row r="86" spans="1:23" ht="14.4" customHeight="1" x14ac:dyDescent="0.3">
      <c r="A86" s="884" t="s">
        <v>8261</v>
      </c>
      <c r="B86" s="823">
        <v>32</v>
      </c>
      <c r="C86" s="824">
        <v>18.98</v>
      </c>
      <c r="D86" s="825">
        <v>4.3</v>
      </c>
      <c r="E86" s="835">
        <v>18</v>
      </c>
      <c r="F86" s="813">
        <v>15.48</v>
      </c>
      <c r="G86" s="814">
        <v>6.6</v>
      </c>
      <c r="H86" s="819">
        <v>22</v>
      </c>
      <c r="I86" s="813">
        <v>12.46</v>
      </c>
      <c r="J86" s="817">
        <v>4.9000000000000004</v>
      </c>
      <c r="K86" s="818">
        <v>0.42</v>
      </c>
      <c r="L86" s="819">
        <v>2</v>
      </c>
      <c r="M86" s="819">
        <v>15</v>
      </c>
      <c r="N86" s="820">
        <v>4.8899999999999997</v>
      </c>
      <c r="O86" s="819" t="s">
        <v>8099</v>
      </c>
      <c r="P86" s="836" t="s">
        <v>8262</v>
      </c>
      <c r="Q86" s="821">
        <f t="shared" si="5"/>
        <v>-10</v>
      </c>
      <c r="R86" s="821">
        <f t="shared" si="5"/>
        <v>-6.52</v>
      </c>
      <c r="S86" s="832">
        <f t="shared" si="6"/>
        <v>107.58</v>
      </c>
      <c r="T86" s="832">
        <f t="shared" si="7"/>
        <v>107.80000000000001</v>
      </c>
      <c r="U86" s="832">
        <f t="shared" si="8"/>
        <v>0.22000000000001307</v>
      </c>
      <c r="V86" s="837">
        <f t="shared" si="9"/>
        <v>1.0020449897750512</v>
      </c>
      <c r="W86" s="822">
        <v>23.99</v>
      </c>
    </row>
    <row r="87" spans="1:23" ht="14.4" customHeight="1" x14ac:dyDescent="0.3">
      <c r="A87" s="885" t="s">
        <v>8263</v>
      </c>
      <c r="B87" s="881">
        <v>4</v>
      </c>
      <c r="C87" s="882">
        <v>3</v>
      </c>
      <c r="D87" s="831">
        <v>8.8000000000000007</v>
      </c>
      <c r="E87" s="880">
        <v>6</v>
      </c>
      <c r="F87" s="874">
        <v>5.86</v>
      </c>
      <c r="G87" s="828">
        <v>8.8000000000000007</v>
      </c>
      <c r="H87" s="873">
        <v>6</v>
      </c>
      <c r="I87" s="874">
        <v>4.12</v>
      </c>
      <c r="J87" s="828">
        <v>6</v>
      </c>
      <c r="K87" s="875">
        <v>0.55000000000000004</v>
      </c>
      <c r="L87" s="873">
        <v>2</v>
      </c>
      <c r="M87" s="873">
        <v>19</v>
      </c>
      <c r="N87" s="876">
        <v>6.24</v>
      </c>
      <c r="O87" s="873" t="s">
        <v>8099</v>
      </c>
      <c r="P87" s="877" t="s">
        <v>8264</v>
      </c>
      <c r="Q87" s="878">
        <f t="shared" si="5"/>
        <v>2</v>
      </c>
      <c r="R87" s="878">
        <f t="shared" si="5"/>
        <v>1.1200000000000001</v>
      </c>
      <c r="S87" s="869">
        <f t="shared" si="6"/>
        <v>37.44</v>
      </c>
      <c r="T87" s="869">
        <f t="shared" si="7"/>
        <v>36</v>
      </c>
      <c r="U87" s="869">
        <f t="shared" si="8"/>
        <v>-1.4399999999999977</v>
      </c>
      <c r="V87" s="879">
        <f t="shared" si="9"/>
        <v>0.96153846153846156</v>
      </c>
      <c r="W87" s="829">
        <v>6.28</v>
      </c>
    </row>
    <row r="88" spans="1:23" ht="14.4" customHeight="1" x14ac:dyDescent="0.3">
      <c r="A88" s="885" t="s">
        <v>8265</v>
      </c>
      <c r="B88" s="881">
        <v>1</v>
      </c>
      <c r="C88" s="882">
        <v>0.92</v>
      </c>
      <c r="D88" s="831">
        <v>10</v>
      </c>
      <c r="E88" s="880">
        <v>3</v>
      </c>
      <c r="F88" s="874">
        <v>5.44</v>
      </c>
      <c r="G88" s="828">
        <v>14.7</v>
      </c>
      <c r="H88" s="873">
        <v>2</v>
      </c>
      <c r="I88" s="874">
        <v>4.3600000000000003</v>
      </c>
      <c r="J88" s="830">
        <v>30</v>
      </c>
      <c r="K88" s="875">
        <v>0.76</v>
      </c>
      <c r="L88" s="873">
        <v>3</v>
      </c>
      <c r="M88" s="873">
        <v>26</v>
      </c>
      <c r="N88" s="876">
        <v>8.5399999999999991</v>
      </c>
      <c r="O88" s="873" t="s">
        <v>8099</v>
      </c>
      <c r="P88" s="877" t="s">
        <v>8266</v>
      </c>
      <c r="Q88" s="878">
        <f t="shared" si="5"/>
        <v>1</v>
      </c>
      <c r="R88" s="878">
        <f t="shared" si="5"/>
        <v>3.4400000000000004</v>
      </c>
      <c r="S88" s="869">
        <f t="shared" si="6"/>
        <v>17.079999999999998</v>
      </c>
      <c r="T88" s="869">
        <f t="shared" si="7"/>
        <v>60</v>
      </c>
      <c r="U88" s="869">
        <f t="shared" si="8"/>
        <v>42.92</v>
      </c>
      <c r="V88" s="879">
        <f t="shared" si="9"/>
        <v>3.5128805620608903</v>
      </c>
      <c r="W88" s="829">
        <v>42.92</v>
      </c>
    </row>
    <row r="89" spans="1:23" ht="14.4" customHeight="1" x14ac:dyDescent="0.3">
      <c r="A89" s="884" t="s">
        <v>8267</v>
      </c>
      <c r="B89" s="823">
        <v>4</v>
      </c>
      <c r="C89" s="824">
        <v>2.04</v>
      </c>
      <c r="D89" s="825">
        <v>8</v>
      </c>
      <c r="E89" s="835">
        <v>3</v>
      </c>
      <c r="F89" s="813">
        <v>1.1599999999999999</v>
      </c>
      <c r="G89" s="814">
        <v>4</v>
      </c>
      <c r="H89" s="819">
        <v>1</v>
      </c>
      <c r="I89" s="813">
        <v>0.39</v>
      </c>
      <c r="J89" s="814">
        <v>2</v>
      </c>
      <c r="K89" s="818">
        <v>0.39</v>
      </c>
      <c r="L89" s="819">
        <v>2</v>
      </c>
      <c r="M89" s="819">
        <v>14</v>
      </c>
      <c r="N89" s="820">
        <v>4.58</v>
      </c>
      <c r="O89" s="819" t="s">
        <v>8099</v>
      </c>
      <c r="P89" s="836" t="s">
        <v>8268</v>
      </c>
      <c r="Q89" s="821">
        <f t="shared" si="5"/>
        <v>-3</v>
      </c>
      <c r="R89" s="821">
        <f t="shared" si="5"/>
        <v>-1.65</v>
      </c>
      <c r="S89" s="832">
        <f t="shared" si="6"/>
        <v>4.58</v>
      </c>
      <c r="T89" s="832">
        <f t="shared" si="7"/>
        <v>2</v>
      </c>
      <c r="U89" s="832">
        <f t="shared" si="8"/>
        <v>-2.58</v>
      </c>
      <c r="V89" s="837">
        <f t="shared" si="9"/>
        <v>0.4366812227074236</v>
      </c>
      <c r="W89" s="822"/>
    </row>
    <row r="90" spans="1:23" ht="14.4" customHeight="1" x14ac:dyDescent="0.3">
      <c r="A90" s="885" t="s">
        <v>8269</v>
      </c>
      <c r="B90" s="881">
        <v>1</v>
      </c>
      <c r="C90" s="882">
        <v>0.59</v>
      </c>
      <c r="D90" s="831">
        <v>3</v>
      </c>
      <c r="E90" s="880"/>
      <c r="F90" s="874"/>
      <c r="G90" s="828"/>
      <c r="H90" s="873"/>
      <c r="I90" s="874"/>
      <c r="J90" s="828"/>
      <c r="K90" s="875">
        <v>0.59</v>
      </c>
      <c r="L90" s="873">
        <v>2</v>
      </c>
      <c r="M90" s="873">
        <v>20</v>
      </c>
      <c r="N90" s="876">
        <v>6.6</v>
      </c>
      <c r="O90" s="873" t="s">
        <v>8099</v>
      </c>
      <c r="P90" s="877" t="s">
        <v>8270</v>
      </c>
      <c r="Q90" s="878">
        <f t="shared" si="5"/>
        <v>-1</v>
      </c>
      <c r="R90" s="878">
        <f t="shared" si="5"/>
        <v>-0.59</v>
      </c>
      <c r="S90" s="869" t="str">
        <f t="shared" si="6"/>
        <v/>
      </c>
      <c r="T90" s="869" t="str">
        <f t="shared" si="7"/>
        <v/>
      </c>
      <c r="U90" s="869" t="str">
        <f t="shared" si="8"/>
        <v/>
      </c>
      <c r="V90" s="879" t="str">
        <f t="shared" si="9"/>
        <v/>
      </c>
      <c r="W90" s="829"/>
    </row>
    <row r="91" spans="1:23" ht="14.4" customHeight="1" x14ac:dyDescent="0.3">
      <c r="A91" s="885" t="s">
        <v>8271</v>
      </c>
      <c r="B91" s="881">
        <v>1</v>
      </c>
      <c r="C91" s="882">
        <v>1.1399999999999999</v>
      </c>
      <c r="D91" s="831">
        <v>18</v>
      </c>
      <c r="E91" s="880"/>
      <c r="F91" s="874"/>
      <c r="G91" s="828"/>
      <c r="H91" s="873"/>
      <c r="I91" s="874"/>
      <c r="J91" s="828"/>
      <c r="K91" s="875">
        <v>1.1200000000000001</v>
      </c>
      <c r="L91" s="873">
        <v>3</v>
      </c>
      <c r="M91" s="873">
        <v>27</v>
      </c>
      <c r="N91" s="876">
        <v>8.94</v>
      </c>
      <c r="O91" s="873" t="s">
        <v>8099</v>
      </c>
      <c r="P91" s="877" t="s">
        <v>8272</v>
      </c>
      <c r="Q91" s="878">
        <f t="shared" si="5"/>
        <v>-1</v>
      </c>
      <c r="R91" s="878">
        <f t="shared" si="5"/>
        <v>-1.1399999999999999</v>
      </c>
      <c r="S91" s="869" t="str">
        <f t="shared" si="6"/>
        <v/>
      </c>
      <c r="T91" s="869" t="str">
        <f t="shared" si="7"/>
        <v/>
      </c>
      <c r="U91" s="869" t="str">
        <f t="shared" si="8"/>
        <v/>
      </c>
      <c r="V91" s="879" t="str">
        <f t="shared" si="9"/>
        <v/>
      </c>
      <c r="W91" s="829"/>
    </row>
    <row r="92" spans="1:23" ht="14.4" customHeight="1" x14ac:dyDescent="0.3">
      <c r="A92" s="884" t="s">
        <v>8273</v>
      </c>
      <c r="B92" s="832">
        <v>12</v>
      </c>
      <c r="C92" s="833">
        <v>13.06</v>
      </c>
      <c r="D92" s="834">
        <v>5.4</v>
      </c>
      <c r="E92" s="835">
        <v>24</v>
      </c>
      <c r="F92" s="813">
        <v>21.4</v>
      </c>
      <c r="G92" s="814">
        <v>4.7</v>
      </c>
      <c r="H92" s="815">
        <v>37</v>
      </c>
      <c r="I92" s="816">
        <v>33.97</v>
      </c>
      <c r="J92" s="817">
        <v>5.5</v>
      </c>
      <c r="K92" s="818">
        <v>0.4</v>
      </c>
      <c r="L92" s="819">
        <v>1</v>
      </c>
      <c r="M92" s="819">
        <v>13</v>
      </c>
      <c r="N92" s="820">
        <v>4.18</v>
      </c>
      <c r="O92" s="819" t="s">
        <v>8099</v>
      </c>
      <c r="P92" s="836" t="s">
        <v>8274</v>
      </c>
      <c r="Q92" s="821">
        <f t="shared" si="5"/>
        <v>25</v>
      </c>
      <c r="R92" s="821">
        <f t="shared" si="5"/>
        <v>20.909999999999997</v>
      </c>
      <c r="S92" s="832">
        <f t="shared" si="6"/>
        <v>154.66</v>
      </c>
      <c r="T92" s="832">
        <f t="shared" si="7"/>
        <v>203.5</v>
      </c>
      <c r="U92" s="832">
        <f t="shared" si="8"/>
        <v>48.84</v>
      </c>
      <c r="V92" s="837">
        <f t="shared" si="9"/>
        <v>1.3157894736842106</v>
      </c>
      <c r="W92" s="822">
        <v>62.22</v>
      </c>
    </row>
    <row r="93" spans="1:23" ht="14.4" customHeight="1" x14ac:dyDescent="0.3">
      <c r="A93" s="885" t="s">
        <v>8275</v>
      </c>
      <c r="B93" s="869"/>
      <c r="C93" s="870"/>
      <c r="D93" s="838"/>
      <c r="E93" s="880">
        <v>1</v>
      </c>
      <c r="F93" s="874">
        <v>1.01</v>
      </c>
      <c r="G93" s="828">
        <v>6</v>
      </c>
      <c r="H93" s="871">
        <v>2</v>
      </c>
      <c r="I93" s="872">
        <v>2.1</v>
      </c>
      <c r="J93" s="830">
        <v>14.5</v>
      </c>
      <c r="K93" s="875">
        <v>0.6</v>
      </c>
      <c r="L93" s="873">
        <v>2</v>
      </c>
      <c r="M93" s="873">
        <v>18</v>
      </c>
      <c r="N93" s="876">
        <v>6.04</v>
      </c>
      <c r="O93" s="873" t="s">
        <v>8099</v>
      </c>
      <c r="P93" s="877" t="s">
        <v>8276</v>
      </c>
      <c r="Q93" s="878">
        <f t="shared" si="5"/>
        <v>2</v>
      </c>
      <c r="R93" s="878">
        <f t="shared" si="5"/>
        <v>2.1</v>
      </c>
      <c r="S93" s="869">
        <f t="shared" si="6"/>
        <v>12.08</v>
      </c>
      <c r="T93" s="869">
        <f t="shared" si="7"/>
        <v>29</v>
      </c>
      <c r="U93" s="869">
        <f t="shared" si="8"/>
        <v>16.920000000000002</v>
      </c>
      <c r="V93" s="879">
        <f t="shared" si="9"/>
        <v>2.4006622516556293</v>
      </c>
      <c r="W93" s="829">
        <v>19.96</v>
      </c>
    </row>
    <row r="94" spans="1:23" ht="14.4" customHeight="1" x14ac:dyDescent="0.3">
      <c r="A94" s="885" t="s">
        <v>8277</v>
      </c>
      <c r="B94" s="869"/>
      <c r="C94" s="870"/>
      <c r="D94" s="838"/>
      <c r="E94" s="880"/>
      <c r="F94" s="874"/>
      <c r="G94" s="828"/>
      <c r="H94" s="871">
        <v>2</v>
      </c>
      <c r="I94" s="872">
        <v>2.5</v>
      </c>
      <c r="J94" s="830">
        <v>11.5</v>
      </c>
      <c r="K94" s="875">
        <v>1.0900000000000001</v>
      </c>
      <c r="L94" s="873">
        <v>3</v>
      </c>
      <c r="M94" s="873">
        <v>25</v>
      </c>
      <c r="N94" s="876">
        <v>8.4600000000000009</v>
      </c>
      <c r="O94" s="873" t="s">
        <v>8099</v>
      </c>
      <c r="P94" s="877" t="s">
        <v>8278</v>
      </c>
      <c r="Q94" s="878">
        <f t="shared" si="5"/>
        <v>2</v>
      </c>
      <c r="R94" s="878">
        <f t="shared" si="5"/>
        <v>2.5</v>
      </c>
      <c r="S94" s="869">
        <f t="shared" si="6"/>
        <v>16.920000000000002</v>
      </c>
      <c r="T94" s="869">
        <f t="shared" si="7"/>
        <v>23</v>
      </c>
      <c r="U94" s="869">
        <f t="shared" si="8"/>
        <v>6.0799999999999983</v>
      </c>
      <c r="V94" s="879">
        <f t="shared" si="9"/>
        <v>1.3593380614657209</v>
      </c>
      <c r="W94" s="829">
        <v>10.54</v>
      </c>
    </row>
    <row r="95" spans="1:23" ht="14.4" customHeight="1" x14ac:dyDescent="0.3">
      <c r="A95" s="884" t="s">
        <v>8279</v>
      </c>
      <c r="B95" s="832">
        <v>19</v>
      </c>
      <c r="C95" s="833">
        <v>7.49</v>
      </c>
      <c r="D95" s="834">
        <v>6.5</v>
      </c>
      <c r="E95" s="815">
        <v>15</v>
      </c>
      <c r="F95" s="816">
        <v>6.04</v>
      </c>
      <c r="G95" s="826">
        <v>6.7</v>
      </c>
      <c r="H95" s="819">
        <v>12</v>
      </c>
      <c r="I95" s="813">
        <v>4.96</v>
      </c>
      <c r="J95" s="817">
        <v>6.1</v>
      </c>
      <c r="K95" s="818">
        <v>0.39</v>
      </c>
      <c r="L95" s="819">
        <v>2</v>
      </c>
      <c r="M95" s="819">
        <v>15</v>
      </c>
      <c r="N95" s="820">
        <v>5</v>
      </c>
      <c r="O95" s="819" t="s">
        <v>8099</v>
      </c>
      <c r="P95" s="836" t="s">
        <v>8280</v>
      </c>
      <c r="Q95" s="821">
        <f t="shared" si="5"/>
        <v>-7</v>
      </c>
      <c r="R95" s="821">
        <f t="shared" si="5"/>
        <v>-2.5300000000000002</v>
      </c>
      <c r="S95" s="832">
        <f t="shared" si="6"/>
        <v>60</v>
      </c>
      <c r="T95" s="832">
        <f t="shared" si="7"/>
        <v>73.199999999999989</v>
      </c>
      <c r="U95" s="832">
        <f t="shared" si="8"/>
        <v>13.199999999999989</v>
      </c>
      <c r="V95" s="837">
        <f t="shared" si="9"/>
        <v>1.2199999999999998</v>
      </c>
      <c r="W95" s="822">
        <v>27</v>
      </c>
    </row>
    <row r="96" spans="1:23" ht="14.4" customHeight="1" x14ac:dyDescent="0.3">
      <c r="A96" s="885" t="s">
        <v>8281</v>
      </c>
      <c r="B96" s="869">
        <v>1</v>
      </c>
      <c r="C96" s="870">
        <v>0.73</v>
      </c>
      <c r="D96" s="838">
        <v>11</v>
      </c>
      <c r="E96" s="871">
        <v>4</v>
      </c>
      <c r="F96" s="872">
        <v>2.72</v>
      </c>
      <c r="G96" s="827">
        <v>9.5</v>
      </c>
      <c r="H96" s="873"/>
      <c r="I96" s="874"/>
      <c r="J96" s="828"/>
      <c r="K96" s="875">
        <v>0.57999999999999996</v>
      </c>
      <c r="L96" s="873">
        <v>2</v>
      </c>
      <c r="M96" s="873">
        <v>21</v>
      </c>
      <c r="N96" s="876">
        <v>6.97</v>
      </c>
      <c r="O96" s="873" t="s">
        <v>8099</v>
      </c>
      <c r="P96" s="877" t="s">
        <v>8282</v>
      </c>
      <c r="Q96" s="878">
        <f t="shared" si="5"/>
        <v>-1</v>
      </c>
      <c r="R96" s="878">
        <f t="shared" si="5"/>
        <v>-0.73</v>
      </c>
      <c r="S96" s="869" t="str">
        <f t="shared" si="6"/>
        <v/>
      </c>
      <c r="T96" s="869" t="str">
        <f t="shared" si="7"/>
        <v/>
      </c>
      <c r="U96" s="869" t="str">
        <f t="shared" si="8"/>
        <v/>
      </c>
      <c r="V96" s="879" t="str">
        <f t="shared" si="9"/>
        <v/>
      </c>
      <c r="W96" s="829"/>
    </row>
    <row r="97" spans="1:23" ht="14.4" customHeight="1" x14ac:dyDescent="0.3">
      <c r="A97" s="885" t="s">
        <v>8283</v>
      </c>
      <c r="B97" s="869"/>
      <c r="C97" s="870"/>
      <c r="D97" s="838"/>
      <c r="E97" s="871">
        <v>1</v>
      </c>
      <c r="F97" s="872">
        <v>0.8</v>
      </c>
      <c r="G97" s="827">
        <v>9</v>
      </c>
      <c r="H97" s="873">
        <v>1</v>
      </c>
      <c r="I97" s="874">
        <v>0.85</v>
      </c>
      <c r="J97" s="830">
        <v>15</v>
      </c>
      <c r="K97" s="875">
        <v>0.8</v>
      </c>
      <c r="L97" s="873">
        <v>3</v>
      </c>
      <c r="M97" s="873">
        <v>24</v>
      </c>
      <c r="N97" s="876">
        <v>8.0500000000000007</v>
      </c>
      <c r="O97" s="873" t="s">
        <v>8099</v>
      </c>
      <c r="P97" s="877" t="s">
        <v>8284</v>
      </c>
      <c r="Q97" s="878">
        <f t="shared" si="5"/>
        <v>1</v>
      </c>
      <c r="R97" s="878">
        <f t="shared" si="5"/>
        <v>0.85</v>
      </c>
      <c r="S97" s="869">
        <f t="shared" si="6"/>
        <v>8.0500000000000007</v>
      </c>
      <c r="T97" s="869">
        <f t="shared" si="7"/>
        <v>15</v>
      </c>
      <c r="U97" s="869">
        <f t="shared" si="8"/>
        <v>6.9499999999999993</v>
      </c>
      <c r="V97" s="879">
        <f t="shared" si="9"/>
        <v>1.8633540372670805</v>
      </c>
      <c r="W97" s="829">
        <v>6.95</v>
      </c>
    </row>
    <row r="98" spans="1:23" ht="14.4" customHeight="1" x14ac:dyDescent="0.3">
      <c r="A98" s="884" t="s">
        <v>8285</v>
      </c>
      <c r="B98" s="823">
        <v>1</v>
      </c>
      <c r="C98" s="824">
        <v>0.72</v>
      </c>
      <c r="D98" s="825">
        <v>10</v>
      </c>
      <c r="E98" s="835"/>
      <c r="F98" s="813"/>
      <c r="G98" s="814"/>
      <c r="H98" s="819"/>
      <c r="I98" s="813"/>
      <c r="J98" s="814"/>
      <c r="K98" s="818">
        <v>0.61</v>
      </c>
      <c r="L98" s="819">
        <v>2</v>
      </c>
      <c r="M98" s="819">
        <v>21</v>
      </c>
      <c r="N98" s="820">
        <v>6.94</v>
      </c>
      <c r="O98" s="819" t="s">
        <v>8099</v>
      </c>
      <c r="P98" s="836" t="s">
        <v>8286</v>
      </c>
      <c r="Q98" s="821">
        <f t="shared" si="5"/>
        <v>-1</v>
      </c>
      <c r="R98" s="821">
        <f t="shared" si="5"/>
        <v>-0.72</v>
      </c>
      <c r="S98" s="832" t="str">
        <f t="shared" si="6"/>
        <v/>
      </c>
      <c r="T98" s="832" t="str">
        <f t="shared" si="7"/>
        <v/>
      </c>
      <c r="U98" s="832" t="str">
        <f t="shared" si="8"/>
        <v/>
      </c>
      <c r="V98" s="837" t="str">
        <f t="shared" si="9"/>
        <v/>
      </c>
      <c r="W98" s="822"/>
    </row>
    <row r="99" spans="1:23" ht="14.4" customHeight="1" x14ac:dyDescent="0.3">
      <c r="A99" s="884" t="s">
        <v>8287</v>
      </c>
      <c r="B99" s="832">
        <v>19</v>
      </c>
      <c r="C99" s="833">
        <v>7.67</v>
      </c>
      <c r="D99" s="834">
        <v>5.7</v>
      </c>
      <c r="E99" s="835">
        <v>11</v>
      </c>
      <c r="F99" s="813">
        <v>4.0199999999999996</v>
      </c>
      <c r="G99" s="814">
        <v>5.0999999999999996</v>
      </c>
      <c r="H99" s="815">
        <v>27</v>
      </c>
      <c r="I99" s="816">
        <v>11.63</v>
      </c>
      <c r="J99" s="817">
        <v>6</v>
      </c>
      <c r="K99" s="818">
        <v>0.38</v>
      </c>
      <c r="L99" s="819">
        <v>2</v>
      </c>
      <c r="M99" s="819">
        <v>14</v>
      </c>
      <c r="N99" s="820">
        <v>4.7300000000000004</v>
      </c>
      <c r="O99" s="819" t="s">
        <v>8099</v>
      </c>
      <c r="P99" s="836" t="s">
        <v>8288</v>
      </c>
      <c r="Q99" s="821">
        <f t="shared" si="5"/>
        <v>8</v>
      </c>
      <c r="R99" s="821">
        <f t="shared" si="5"/>
        <v>3.9600000000000009</v>
      </c>
      <c r="S99" s="832">
        <f t="shared" si="6"/>
        <v>127.71000000000001</v>
      </c>
      <c r="T99" s="832">
        <f t="shared" si="7"/>
        <v>162</v>
      </c>
      <c r="U99" s="832">
        <f t="shared" si="8"/>
        <v>34.289999999999992</v>
      </c>
      <c r="V99" s="837">
        <f t="shared" si="9"/>
        <v>1.2684989429175475</v>
      </c>
      <c r="W99" s="822">
        <v>41.13</v>
      </c>
    </row>
    <row r="100" spans="1:23" ht="14.4" customHeight="1" x14ac:dyDescent="0.3">
      <c r="A100" s="885" t="s">
        <v>8289</v>
      </c>
      <c r="B100" s="869">
        <v>1</v>
      </c>
      <c r="C100" s="870">
        <v>0.57999999999999996</v>
      </c>
      <c r="D100" s="838">
        <v>7</v>
      </c>
      <c r="E100" s="880">
        <v>3</v>
      </c>
      <c r="F100" s="874">
        <v>1.66</v>
      </c>
      <c r="G100" s="828">
        <v>4.3</v>
      </c>
      <c r="H100" s="871">
        <v>4</v>
      </c>
      <c r="I100" s="872">
        <v>3.09</v>
      </c>
      <c r="J100" s="830">
        <v>14</v>
      </c>
      <c r="K100" s="875">
        <v>0.55000000000000004</v>
      </c>
      <c r="L100" s="873">
        <v>2</v>
      </c>
      <c r="M100" s="873">
        <v>19</v>
      </c>
      <c r="N100" s="876">
        <v>6.38</v>
      </c>
      <c r="O100" s="873" t="s">
        <v>8099</v>
      </c>
      <c r="P100" s="877" t="s">
        <v>8290</v>
      </c>
      <c r="Q100" s="878">
        <f t="shared" si="5"/>
        <v>3</v>
      </c>
      <c r="R100" s="878">
        <f t="shared" si="5"/>
        <v>2.5099999999999998</v>
      </c>
      <c r="S100" s="869">
        <f t="shared" si="6"/>
        <v>25.52</v>
      </c>
      <c r="T100" s="869">
        <f t="shared" si="7"/>
        <v>56</v>
      </c>
      <c r="U100" s="869">
        <f t="shared" si="8"/>
        <v>30.48</v>
      </c>
      <c r="V100" s="879">
        <f t="shared" si="9"/>
        <v>2.1943573667711598</v>
      </c>
      <c r="W100" s="829">
        <v>35.24</v>
      </c>
    </row>
    <row r="101" spans="1:23" ht="14.4" customHeight="1" x14ac:dyDescent="0.3">
      <c r="A101" s="885" t="s">
        <v>8291</v>
      </c>
      <c r="B101" s="869"/>
      <c r="C101" s="870"/>
      <c r="D101" s="838"/>
      <c r="E101" s="880">
        <v>1</v>
      </c>
      <c r="F101" s="874">
        <v>1.05</v>
      </c>
      <c r="G101" s="828">
        <v>9</v>
      </c>
      <c r="H101" s="871"/>
      <c r="I101" s="872"/>
      <c r="J101" s="827"/>
      <c r="K101" s="875">
        <v>1.05</v>
      </c>
      <c r="L101" s="873">
        <v>3</v>
      </c>
      <c r="M101" s="873">
        <v>28</v>
      </c>
      <c r="N101" s="876">
        <v>9.35</v>
      </c>
      <c r="O101" s="873" t="s">
        <v>8099</v>
      </c>
      <c r="P101" s="877" t="s">
        <v>8292</v>
      </c>
      <c r="Q101" s="878">
        <f t="shared" si="5"/>
        <v>0</v>
      </c>
      <c r="R101" s="878">
        <f t="shared" si="5"/>
        <v>0</v>
      </c>
      <c r="S101" s="869" t="str">
        <f t="shared" si="6"/>
        <v/>
      </c>
      <c r="T101" s="869" t="str">
        <f t="shared" si="7"/>
        <v/>
      </c>
      <c r="U101" s="869" t="str">
        <f t="shared" si="8"/>
        <v/>
      </c>
      <c r="V101" s="879" t="str">
        <f t="shared" si="9"/>
        <v/>
      </c>
      <c r="W101" s="829"/>
    </row>
    <row r="102" spans="1:23" ht="14.4" customHeight="1" x14ac:dyDescent="0.3">
      <c r="A102" s="884" t="s">
        <v>8293</v>
      </c>
      <c r="B102" s="832">
        <v>7</v>
      </c>
      <c r="C102" s="833">
        <v>5.2</v>
      </c>
      <c r="D102" s="834">
        <v>10.9</v>
      </c>
      <c r="E102" s="815">
        <v>9</v>
      </c>
      <c r="F102" s="816">
        <v>6.61</v>
      </c>
      <c r="G102" s="826">
        <v>9.8000000000000007</v>
      </c>
      <c r="H102" s="819">
        <v>5</v>
      </c>
      <c r="I102" s="813">
        <v>3.55</v>
      </c>
      <c r="J102" s="817">
        <v>8.6</v>
      </c>
      <c r="K102" s="818">
        <v>0.73</v>
      </c>
      <c r="L102" s="819">
        <v>3</v>
      </c>
      <c r="M102" s="819">
        <v>24</v>
      </c>
      <c r="N102" s="820">
        <v>7.98</v>
      </c>
      <c r="O102" s="819" t="s">
        <v>8099</v>
      </c>
      <c r="P102" s="836" t="s">
        <v>8294</v>
      </c>
      <c r="Q102" s="821">
        <f t="shared" si="5"/>
        <v>-2</v>
      </c>
      <c r="R102" s="821">
        <f t="shared" si="5"/>
        <v>-1.6500000000000004</v>
      </c>
      <c r="S102" s="832">
        <f t="shared" si="6"/>
        <v>39.900000000000006</v>
      </c>
      <c r="T102" s="832">
        <f t="shared" si="7"/>
        <v>43</v>
      </c>
      <c r="U102" s="832">
        <f t="shared" si="8"/>
        <v>3.0999999999999943</v>
      </c>
      <c r="V102" s="837">
        <f t="shared" si="9"/>
        <v>1.0776942355889723</v>
      </c>
      <c r="W102" s="822">
        <v>15.04</v>
      </c>
    </row>
    <row r="103" spans="1:23" ht="14.4" customHeight="1" x14ac:dyDescent="0.3">
      <c r="A103" s="885" t="s">
        <v>8295</v>
      </c>
      <c r="B103" s="869"/>
      <c r="C103" s="870"/>
      <c r="D103" s="838"/>
      <c r="E103" s="871">
        <v>2</v>
      </c>
      <c r="F103" s="872">
        <v>1.75</v>
      </c>
      <c r="G103" s="827">
        <v>8.5</v>
      </c>
      <c r="H103" s="873">
        <v>2</v>
      </c>
      <c r="I103" s="874">
        <v>1.75</v>
      </c>
      <c r="J103" s="828">
        <v>9</v>
      </c>
      <c r="K103" s="875">
        <v>0.87</v>
      </c>
      <c r="L103" s="873">
        <v>3</v>
      </c>
      <c r="M103" s="873">
        <v>29</v>
      </c>
      <c r="N103" s="876">
        <v>9.61</v>
      </c>
      <c r="O103" s="873" t="s">
        <v>8099</v>
      </c>
      <c r="P103" s="877" t="s">
        <v>8296</v>
      </c>
      <c r="Q103" s="878">
        <f t="shared" si="5"/>
        <v>2</v>
      </c>
      <c r="R103" s="878">
        <f t="shared" si="5"/>
        <v>1.75</v>
      </c>
      <c r="S103" s="869">
        <f t="shared" si="6"/>
        <v>19.22</v>
      </c>
      <c r="T103" s="869">
        <f t="shared" si="7"/>
        <v>18</v>
      </c>
      <c r="U103" s="869">
        <f t="shared" si="8"/>
        <v>-1.2199999999999989</v>
      </c>
      <c r="V103" s="879">
        <f t="shared" si="9"/>
        <v>0.93652445369406878</v>
      </c>
      <c r="W103" s="829">
        <v>1.39</v>
      </c>
    </row>
    <row r="104" spans="1:23" ht="14.4" customHeight="1" x14ac:dyDescent="0.3">
      <c r="A104" s="885" t="s">
        <v>8297</v>
      </c>
      <c r="B104" s="869">
        <v>2</v>
      </c>
      <c r="C104" s="870">
        <v>3.53</v>
      </c>
      <c r="D104" s="838">
        <v>24.5</v>
      </c>
      <c r="E104" s="871"/>
      <c r="F104" s="872"/>
      <c r="G104" s="827"/>
      <c r="H104" s="873"/>
      <c r="I104" s="874"/>
      <c r="J104" s="828"/>
      <c r="K104" s="875">
        <v>1.43</v>
      </c>
      <c r="L104" s="873">
        <v>3</v>
      </c>
      <c r="M104" s="873">
        <v>31</v>
      </c>
      <c r="N104" s="876">
        <v>10.44</v>
      </c>
      <c r="O104" s="873" t="s">
        <v>8099</v>
      </c>
      <c r="P104" s="877" t="s">
        <v>8298</v>
      </c>
      <c r="Q104" s="878">
        <f t="shared" si="5"/>
        <v>-2</v>
      </c>
      <c r="R104" s="878">
        <f t="shared" si="5"/>
        <v>-3.53</v>
      </c>
      <c r="S104" s="869" t="str">
        <f t="shared" si="6"/>
        <v/>
      </c>
      <c r="T104" s="869" t="str">
        <f t="shared" si="7"/>
        <v/>
      </c>
      <c r="U104" s="869" t="str">
        <f t="shared" si="8"/>
        <v/>
      </c>
      <c r="V104" s="879" t="str">
        <f t="shared" si="9"/>
        <v/>
      </c>
      <c r="W104" s="829"/>
    </row>
    <row r="105" spans="1:23" ht="14.4" customHeight="1" x14ac:dyDescent="0.3">
      <c r="A105" s="884" t="s">
        <v>8299</v>
      </c>
      <c r="B105" s="823">
        <v>4</v>
      </c>
      <c r="C105" s="824">
        <v>1.1200000000000001</v>
      </c>
      <c r="D105" s="825">
        <v>3.5</v>
      </c>
      <c r="E105" s="835">
        <v>1</v>
      </c>
      <c r="F105" s="813">
        <v>0.31</v>
      </c>
      <c r="G105" s="814">
        <v>4</v>
      </c>
      <c r="H105" s="819">
        <v>2</v>
      </c>
      <c r="I105" s="813">
        <v>0.56999999999999995</v>
      </c>
      <c r="J105" s="814">
        <v>3.5</v>
      </c>
      <c r="K105" s="818">
        <v>0.28000000000000003</v>
      </c>
      <c r="L105" s="819">
        <v>1</v>
      </c>
      <c r="M105" s="819">
        <v>11</v>
      </c>
      <c r="N105" s="820">
        <v>3.56</v>
      </c>
      <c r="O105" s="819" t="s">
        <v>8099</v>
      </c>
      <c r="P105" s="836" t="s">
        <v>8300</v>
      </c>
      <c r="Q105" s="821">
        <f t="shared" si="5"/>
        <v>-2</v>
      </c>
      <c r="R105" s="821">
        <f t="shared" si="5"/>
        <v>-0.55000000000000016</v>
      </c>
      <c r="S105" s="832">
        <f t="shared" si="6"/>
        <v>7.12</v>
      </c>
      <c r="T105" s="832">
        <f t="shared" si="7"/>
        <v>7</v>
      </c>
      <c r="U105" s="832">
        <f t="shared" si="8"/>
        <v>-0.12000000000000011</v>
      </c>
      <c r="V105" s="837">
        <f t="shared" si="9"/>
        <v>0.9831460674157303</v>
      </c>
      <c r="W105" s="822">
        <v>1.44</v>
      </c>
    </row>
    <row r="106" spans="1:23" ht="14.4" customHeight="1" x14ac:dyDescent="0.3">
      <c r="A106" s="884" t="s">
        <v>8301</v>
      </c>
      <c r="B106" s="823">
        <v>60</v>
      </c>
      <c r="C106" s="824">
        <v>19.88</v>
      </c>
      <c r="D106" s="825">
        <v>3.6</v>
      </c>
      <c r="E106" s="835">
        <v>40</v>
      </c>
      <c r="F106" s="813">
        <v>12.87</v>
      </c>
      <c r="G106" s="814">
        <v>3</v>
      </c>
      <c r="H106" s="819">
        <v>49</v>
      </c>
      <c r="I106" s="813">
        <v>17.2</v>
      </c>
      <c r="J106" s="817">
        <v>5.2</v>
      </c>
      <c r="K106" s="818">
        <v>0.31</v>
      </c>
      <c r="L106" s="819">
        <v>1</v>
      </c>
      <c r="M106" s="819">
        <v>11</v>
      </c>
      <c r="N106" s="820">
        <v>3.66</v>
      </c>
      <c r="O106" s="819" t="s">
        <v>8099</v>
      </c>
      <c r="P106" s="836" t="s">
        <v>8302</v>
      </c>
      <c r="Q106" s="821">
        <f t="shared" si="5"/>
        <v>-11</v>
      </c>
      <c r="R106" s="821">
        <f t="shared" si="5"/>
        <v>-2.6799999999999997</v>
      </c>
      <c r="S106" s="832">
        <f t="shared" si="6"/>
        <v>179.34</v>
      </c>
      <c r="T106" s="832">
        <f t="shared" si="7"/>
        <v>254.8</v>
      </c>
      <c r="U106" s="832">
        <f t="shared" si="8"/>
        <v>75.460000000000008</v>
      </c>
      <c r="V106" s="837">
        <f t="shared" si="9"/>
        <v>1.4207650273224044</v>
      </c>
      <c r="W106" s="822">
        <v>101.86</v>
      </c>
    </row>
    <row r="107" spans="1:23" ht="14.4" customHeight="1" x14ac:dyDescent="0.3">
      <c r="A107" s="885" t="s">
        <v>8303</v>
      </c>
      <c r="B107" s="881">
        <v>3</v>
      </c>
      <c r="C107" s="882">
        <v>1.39</v>
      </c>
      <c r="D107" s="831">
        <v>5.7</v>
      </c>
      <c r="E107" s="880">
        <v>3</v>
      </c>
      <c r="F107" s="874">
        <v>2.34</v>
      </c>
      <c r="G107" s="828">
        <v>2.7</v>
      </c>
      <c r="H107" s="873"/>
      <c r="I107" s="874"/>
      <c r="J107" s="828"/>
      <c r="K107" s="875">
        <v>0.46</v>
      </c>
      <c r="L107" s="873">
        <v>2</v>
      </c>
      <c r="M107" s="873">
        <v>16</v>
      </c>
      <c r="N107" s="876">
        <v>5.47</v>
      </c>
      <c r="O107" s="873" t="s">
        <v>8099</v>
      </c>
      <c r="P107" s="877" t="s">
        <v>8304</v>
      </c>
      <c r="Q107" s="878">
        <f t="shared" si="5"/>
        <v>-3</v>
      </c>
      <c r="R107" s="878">
        <f t="shared" si="5"/>
        <v>-1.39</v>
      </c>
      <c r="S107" s="869" t="str">
        <f t="shared" si="6"/>
        <v/>
      </c>
      <c r="T107" s="869" t="str">
        <f t="shared" si="7"/>
        <v/>
      </c>
      <c r="U107" s="869" t="str">
        <f t="shared" si="8"/>
        <v/>
      </c>
      <c r="V107" s="879" t="str">
        <f t="shared" si="9"/>
        <v/>
      </c>
      <c r="W107" s="829"/>
    </row>
    <row r="108" spans="1:23" ht="14.4" customHeight="1" x14ac:dyDescent="0.3">
      <c r="A108" s="885" t="s">
        <v>8305</v>
      </c>
      <c r="B108" s="881">
        <v>5</v>
      </c>
      <c r="C108" s="882">
        <v>4.5199999999999996</v>
      </c>
      <c r="D108" s="831">
        <v>12.2</v>
      </c>
      <c r="E108" s="880">
        <v>1</v>
      </c>
      <c r="F108" s="874">
        <v>0.86</v>
      </c>
      <c r="G108" s="828">
        <v>7</v>
      </c>
      <c r="H108" s="873">
        <v>2</v>
      </c>
      <c r="I108" s="874">
        <v>1.45</v>
      </c>
      <c r="J108" s="828">
        <v>5</v>
      </c>
      <c r="K108" s="875">
        <v>0.86</v>
      </c>
      <c r="L108" s="873">
        <v>3</v>
      </c>
      <c r="M108" s="873">
        <v>27</v>
      </c>
      <c r="N108" s="876">
        <v>8.9499999999999993</v>
      </c>
      <c r="O108" s="873" t="s">
        <v>8099</v>
      </c>
      <c r="P108" s="877" t="s">
        <v>8306</v>
      </c>
      <c r="Q108" s="878">
        <f t="shared" si="5"/>
        <v>-3</v>
      </c>
      <c r="R108" s="878">
        <f t="shared" si="5"/>
        <v>-3.0699999999999994</v>
      </c>
      <c r="S108" s="869">
        <f t="shared" si="6"/>
        <v>17.899999999999999</v>
      </c>
      <c r="T108" s="869">
        <f t="shared" si="7"/>
        <v>10</v>
      </c>
      <c r="U108" s="869">
        <f t="shared" si="8"/>
        <v>-7.8999999999999986</v>
      </c>
      <c r="V108" s="879">
        <f t="shared" si="9"/>
        <v>0.55865921787709505</v>
      </c>
      <c r="W108" s="829"/>
    </row>
    <row r="109" spans="1:23" ht="14.4" customHeight="1" x14ac:dyDescent="0.3">
      <c r="A109" s="884" t="s">
        <v>8307</v>
      </c>
      <c r="B109" s="832">
        <v>34</v>
      </c>
      <c r="C109" s="833">
        <v>141.06</v>
      </c>
      <c r="D109" s="834">
        <v>10.4</v>
      </c>
      <c r="E109" s="815">
        <v>44</v>
      </c>
      <c r="F109" s="816">
        <v>182.54</v>
      </c>
      <c r="G109" s="826">
        <v>9.6</v>
      </c>
      <c r="H109" s="819">
        <v>48</v>
      </c>
      <c r="I109" s="813">
        <v>200.83</v>
      </c>
      <c r="J109" s="814">
        <v>10.7</v>
      </c>
      <c r="K109" s="818">
        <v>4.1500000000000004</v>
      </c>
      <c r="L109" s="819">
        <v>4</v>
      </c>
      <c r="M109" s="819">
        <v>35</v>
      </c>
      <c r="N109" s="820">
        <v>11.79</v>
      </c>
      <c r="O109" s="819" t="s">
        <v>8099</v>
      </c>
      <c r="P109" s="836" t="s">
        <v>8308</v>
      </c>
      <c r="Q109" s="821">
        <f t="shared" si="5"/>
        <v>14</v>
      </c>
      <c r="R109" s="821">
        <f t="shared" si="5"/>
        <v>59.77000000000001</v>
      </c>
      <c r="S109" s="832">
        <f t="shared" si="6"/>
        <v>565.91999999999996</v>
      </c>
      <c r="T109" s="832">
        <f t="shared" si="7"/>
        <v>513.59999999999991</v>
      </c>
      <c r="U109" s="832">
        <f t="shared" si="8"/>
        <v>-52.32000000000005</v>
      </c>
      <c r="V109" s="837">
        <f t="shared" si="9"/>
        <v>0.90754877014418989</v>
      </c>
      <c r="W109" s="822">
        <v>33.94</v>
      </c>
    </row>
    <row r="110" spans="1:23" ht="14.4" customHeight="1" x14ac:dyDescent="0.3">
      <c r="A110" s="885" t="s">
        <v>8309</v>
      </c>
      <c r="B110" s="869">
        <v>30</v>
      </c>
      <c r="C110" s="870">
        <v>160.74</v>
      </c>
      <c r="D110" s="838">
        <v>15.2</v>
      </c>
      <c r="E110" s="871">
        <v>36</v>
      </c>
      <c r="F110" s="872">
        <v>192.77</v>
      </c>
      <c r="G110" s="827">
        <v>12.8</v>
      </c>
      <c r="H110" s="873">
        <v>23</v>
      </c>
      <c r="I110" s="874">
        <v>123.04</v>
      </c>
      <c r="J110" s="828">
        <v>11.4</v>
      </c>
      <c r="K110" s="875">
        <v>5.35</v>
      </c>
      <c r="L110" s="873">
        <v>5</v>
      </c>
      <c r="M110" s="873">
        <v>45</v>
      </c>
      <c r="N110" s="876">
        <v>14.99</v>
      </c>
      <c r="O110" s="873" t="s">
        <v>8099</v>
      </c>
      <c r="P110" s="877" t="s">
        <v>8310</v>
      </c>
      <c r="Q110" s="878">
        <f t="shared" si="5"/>
        <v>-7</v>
      </c>
      <c r="R110" s="878">
        <f t="shared" si="5"/>
        <v>-37.700000000000003</v>
      </c>
      <c r="S110" s="869">
        <f t="shared" si="6"/>
        <v>344.77</v>
      </c>
      <c r="T110" s="869">
        <f t="shared" si="7"/>
        <v>262.2</v>
      </c>
      <c r="U110" s="869">
        <f t="shared" si="8"/>
        <v>-82.57</v>
      </c>
      <c r="V110" s="879">
        <f t="shared" si="9"/>
        <v>0.76050700466977983</v>
      </c>
      <c r="W110" s="829">
        <v>12.03</v>
      </c>
    </row>
    <row r="111" spans="1:23" ht="14.4" customHeight="1" x14ac:dyDescent="0.3">
      <c r="A111" s="885" t="s">
        <v>8311</v>
      </c>
      <c r="B111" s="869">
        <v>10</v>
      </c>
      <c r="C111" s="870">
        <v>85.01</v>
      </c>
      <c r="D111" s="838">
        <v>18.2</v>
      </c>
      <c r="E111" s="871">
        <v>16</v>
      </c>
      <c r="F111" s="872">
        <v>136.02000000000001</v>
      </c>
      <c r="G111" s="827">
        <v>20.399999999999999</v>
      </c>
      <c r="H111" s="873">
        <v>14</v>
      </c>
      <c r="I111" s="874">
        <v>123.45</v>
      </c>
      <c r="J111" s="828">
        <v>19.399999999999999</v>
      </c>
      <c r="K111" s="875">
        <v>8.5</v>
      </c>
      <c r="L111" s="873">
        <v>7</v>
      </c>
      <c r="M111" s="873">
        <v>67</v>
      </c>
      <c r="N111" s="876">
        <v>22.19</v>
      </c>
      <c r="O111" s="873" t="s">
        <v>8099</v>
      </c>
      <c r="P111" s="877" t="s">
        <v>8312</v>
      </c>
      <c r="Q111" s="878">
        <f t="shared" si="5"/>
        <v>4</v>
      </c>
      <c r="R111" s="878">
        <f t="shared" si="5"/>
        <v>38.44</v>
      </c>
      <c r="S111" s="869">
        <f t="shared" si="6"/>
        <v>310.66000000000003</v>
      </c>
      <c r="T111" s="869">
        <f t="shared" si="7"/>
        <v>271.59999999999997</v>
      </c>
      <c r="U111" s="869">
        <f t="shared" si="8"/>
        <v>-39.060000000000059</v>
      </c>
      <c r="V111" s="879">
        <f t="shared" si="9"/>
        <v>0.87426768814781419</v>
      </c>
      <c r="W111" s="829">
        <v>44.43</v>
      </c>
    </row>
    <row r="112" spans="1:23" ht="14.4" customHeight="1" x14ac:dyDescent="0.3">
      <c r="A112" s="884" t="s">
        <v>8313</v>
      </c>
      <c r="B112" s="832">
        <v>1</v>
      </c>
      <c r="C112" s="833">
        <v>3.37</v>
      </c>
      <c r="D112" s="834">
        <v>13</v>
      </c>
      <c r="E112" s="815">
        <v>8</v>
      </c>
      <c r="F112" s="816">
        <v>27.2</v>
      </c>
      <c r="G112" s="826">
        <v>11.1</v>
      </c>
      <c r="H112" s="819">
        <v>4</v>
      </c>
      <c r="I112" s="813">
        <v>13.48</v>
      </c>
      <c r="J112" s="814">
        <v>13</v>
      </c>
      <c r="K112" s="818">
        <v>3.37</v>
      </c>
      <c r="L112" s="819">
        <v>5</v>
      </c>
      <c r="M112" s="819">
        <v>45</v>
      </c>
      <c r="N112" s="820">
        <v>14.93</v>
      </c>
      <c r="O112" s="819" t="s">
        <v>8099</v>
      </c>
      <c r="P112" s="836" t="s">
        <v>8314</v>
      </c>
      <c r="Q112" s="821">
        <f t="shared" si="5"/>
        <v>3</v>
      </c>
      <c r="R112" s="821">
        <f t="shared" si="5"/>
        <v>10.11</v>
      </c>
      <c r="S112" s="832">
        <f t="shared" si="6"/>
        <v>59.72</v>
      </c>
      <c r="T112" s="832">
        <f t="shared" si="7"/>
        <v>52</v>
      </c>
      <c r="U112" s="832">
        <f t="shared" si="8"/>
        <v>-7.7199999999999989</v>
      </c>
      <c r="V112" s="837">
        <f t="shared" si="9"/>
        <v>0.87073007367716004</v>
      </c>
      <c r="W112" s="822">
        <v>1.07</v>
      </c>
    </row>
    <row r="113" spans="1:23" ht="14.4" customHeight="1" x14ac:dyDescent="0.3">
      <c r="A113" s="885" t="s">
        <v>8315</v>
      </c>
      <c r="B113" s="869">
        <v>8</v>
      </c>
      <c r="C113" s="870">
        <v>31.93</v>
      </c>
      <c r="D113" s="838">
        <v>15.3</v>
      </c>
      <c r="E113" s="871">
        <v>9</v>
      </c>
      <c r="F113" s="872">
        <v>35.729999999999997</v>
      </c>
      <c r="G113" s="827">
        <v>11.7</v>
      </c>
      <c r="H113" s="873">
        <v>4</v>
      </c>
      <c r="I113" s="874">
        <v>17.010000000000002</v>
      </c>
      <c r="J113" s="830">
        <v>20</v>
      </c>
      <c r="K113" s="875">
        <v>3.99</v>
      </c>
      <c r="L113" s="873">
        <v>6</v>
      </c>
      <c r="M113" s="873">
        <v>57</v>
      </c>
      <c r="N113" s="876">
        <v>19.170000000000002</v>
      </c>
      <c r="O113" s="873" t="s">
        <v>8099</v>
      </c>
      <c r="P113" s="877" t="s">
        <v>8316</v>
      </c>
      <c r="Q113" s="878">
        <f t="shared" si="5"/>
        <v>-4</v>
      </c>
      <c r="R113" s="878">
        <f t="shared" si="5"/>
        <v>-14.919999999999998</v>
      </c>
      <c r="S113" s="869">
        <f t="shared" si="6"/>
        <v>76.680000000000007</v>
      </c>
      <c r="T113" s="869">
        <f t="shared" si="7"/>
        <v>80</v>
      </c>
      <c r="U113" s="869">
        <f t="shared" si="8"/>
        <v>3.3199999999999932</v>
      </c>
      <c r="V113" s="879">
        <f t="shared" si="9"/>
        <v>1.0432968179447051</v>
      </c>
      <c r="W113" s="829">
        <v>23.83</v>
      </c>
    </row>
    <row r="114" spans="1:23" ht="14.4" customHeight="1" x14ac:dyDescent="0.3">
      <c r="A114" s="885" t="s">
        <v>8317</v>
      </c>
      <c r="B114" s="869">
        <v>1</v>
      </c>
      <c r="C114" s="870">
        <v>5.74</v>
      </c>
      <c r="D114" s="838">
        <v>9</v>
      </c>
      <c r="E114" s="871">
        <v>5</v>
      </c>
      <c r="F114" s="872">
        <v>28.71</v>
      </c>
      <c r="G114" s="827">
        <v>17.399999999999999</v>
      </c>
      <c r="H114" s="873"/>
      <c r="I114" s="874"/>
      <c r="J114" s="828"/>
      <c r="K114" s="875">
        <v>5.74</v>
      </c>
      <c r="L114" s="873">
        <v>7</v>
      </c>
      <c r="M114" s="873">
        <v>64</v>
      </c>
      <c r="N114" s="876">
        <v>21.33</v>
      </c>
      <c r="O114" s="873" t="s">
        <v>8099</v>
      </c>
      <c r="P114" s="877" t="s">
        <v>8318</v>
      </c>
      <c r="Q114" s="878">
        <f t="shared" si="5"/>
        <v>-1</v>
      </c>
      <c r="R114" s="878">
        <f t="shared" si="5"/>
        <v>-5.74</v>
      </c>
      <c r="S114" s="869" t="str">
        <f t="shared" si="6"/>
        <v/>
      </c>
      <c r="T114" s="869" t="str">
        <f t="shared" si="7"/>
        <v/>
      </c>
      <c r="U114" s="869" t="str">
        <f t="shared" si="8"/>
        <v/>
      </c>
      <c r="V114" s="879" t="str">
        <f t="shared" si="9"/>
        <v/>
      </c>
      <c r="W114" s="829"/>
    </row>
    <row r="115" spans="1:23" ht="14.4" customHeight="1" x14ac:dyDescent="0.3">
      <c r="A115" s="884" t="s">
        <v>8319</v>
      </c>
      <c r="B115" s="823">
        <v>21</v>
      </c>
      <c r="C115" s="824">
        <v>32.020000000000003</v>
      </c>
      <c r="D115" s="825">
        <v>9</v>
      </c>
      <c r="E115" s="835">
        <v>15</v>
      </c>
      <c r="F115" s="813">
        <v>23.13</v>
      </c>
      <c r="G115" s="814">
        <v>7.9</v>
      </c>
      <c r="H115" s="819">
        <v>11</v>
      </c>
      <c r="I115" s="813">
        <v>16.75</v>
      </c>
      <c r="J115" s="814">
        <v>7.6</v>
      </c>
      <c r="K115" s="818">
        <v>1.52</v>
      </c>
      <c r="L115" s="819">
        <v>3</v>
      </c>
      <c r="M115" s="819">
        <v>26</v>
      </c>
      <c r="N115" s="820">
        <v>8.75</v>
      </c>
      <c r="O115" s="819" t="s">
        <v>8099</v>
      </c>
      <c r="P115" s="836" t="s">
        <v>8320</v>
      </c>
      <c r="Q115" s="821">
        <f t="shared" si="5"/>
        <v>-10</v>
      </c>
      <c r="R115" s="821">
        <f t="shared" si="5"/>
        <v>-15.270000000000003</v>
      </c>
      <c r="S115" s="832">
        <f t="shared" si="6"/>
        <v>96.25</v>
      </c>
      <c r="T115" s="832">
        <f t="shared" si="7"/>
        <v>83.6</v>
      </c>
      <c r="U115" s="832">
        <f t="shared" si="8"/>
        <v>-12.650000000000006</v>
      </c>
      <c r="V115" s="837">
        <f t="shared" si="9"/>
        <v>0.86857142857142855</v>
      </c>
      <c r="W115" s="822">
        <v>2.75</v>
      </c>
    </row>
    <row r="116" spans="1:23" ht="14.4" customHeight="1" x14ac:dyDescent="0.3">
      <c r="A116" s="885" t="s">
        <v>8321</v>
      </c>
      <c r="B116" s="881">
        <v>14</v>
      </c>
      <c r="C116" s="882">
        <v>31.26</v>
      </c>
      <c r="D116" s="831">
        <v>13.6</v>
      </c>
      <c r="E116" s="880">
        <v>6</v>
      </c>
      <c r="F116" s="874">
        <v>13.63</v>
      </c>
      <c r="G116" s="828">
        <v>11.7</v>
      </c>
      <c r="H116" s="873">
        <v>9</v>
      </c>
      <c r="I116" s="874">
        <v>19.579999999999998</v>
      </c>
      <c r="J116" s="828">
        <v>7.8</v>
      </c>
      <c r="K116" s="875">
        <v>2.1800000000000002</v>
      </c>
      <c r="L116" s="873">
        <v>4</v>
      </c>
      <c r="M116" s="873">
        <v>36</v>
      </c>
      <c r="N116" s="876">
        <v>12.12</v>
      </c>
      <c r="O116" s="873" t="s">
        <v>8099</v>
      </c>
      <c r="P116" s="877" t="s">
        <v>8322</v>
      </c>
      <c r="Q116" s="878">
        <f t="shared" si="5"/>
        <v>-5</v>
      </c>
      <c r="R116" s="878">
        <f t="shared" si="5"/>
        <v>-11.680000000000003</v>
      </c>
      <c r="S116" s="869">
        <f t="shared" si="6"/>
        <v>109.08</v>
      </c>
      <c r="T116" s="869">
        <f t="shared" si="7"/>
        <v>70.2</v>
      </c>
      <c r="U116" s="869">
        <f t="shared" si="8"/>
        <v>-38.879999999999995</v>
      </c>
      <c r="V116" s="879">
        <f t="shared" si="9"/>
        <v>0.64356435643564358</v>
      </c>
      <c r="W116" s="829"/>
    </row>
    <row r="117" spans="1:23" ht="14.4" customHeight="1" x14ac:dyDescent="0.3">
      <c r="A117" s="885" t="s">
        <v>8323</v>
      </c>
      <c r="B117" s="881">
        <v>3</v>
      </c>
      <c r="C117" s="882">
        <v>11.04</v>
      </c>
      <c r="D117" s="831">
        <v>16</v>
      </c>
      <c r="E117" s="880">
        <v>9</v>
      </c>
      <c r="F117" s="874">
        <v>34.78</v>
      </c>
      <c r="G117" s="828">
        <v>22.2</v>
      </c>
      <c r="H117" s="873">
        <v>2</v>
      </c>
      <c r="I117" s="874">
        <v>7.36</v>
      </c>
      <c r="J117" s="830">
        <v>18</v>
      </c>
      <c r="K117" s="875">
        <v>3.68</v>
      </c>
      <c r="L117" s="873">
        <v>5</v>
      </c>
      <c r="M117" s="873">
        <v>48</v>
      </c>
      <c r="N117" s="876">
        <v>16.09</v>
      </c>
      <c r="O117" s="873" t="s">
        <v>8099</v>
      </c>
      <c r="P117" s="877" t="s">
        <v>8324</v>
      </c>
      <c r="Q117" s="878">
        <f t="shared" si="5"/>
        <v>-1</v>
      </c>
      <c r="R117" s="878">
        <f t="shared" si="5"/>
        <v>-3.6799999999999988</v>
      </c>
      <c r="S117" s="869">
        <f t="shared" si="6"/>
        <v>32.18</v>
      </c>
      <c r="T117" s="869">
        <f t="shared" si="7"/>
        <v>36</v>
      </c>
      <c r="U117" s="869">
        <f t="shared" si="8"/>
        <v>3.8200000000000003</v>
      </c>
      <c r="V117" s="879">
        <f t="shared" si="9"/>
        <v>1.1187072715972655</v>
      </c>
      <c r="W117" s="829">
        <v>4.91</v>
      </c>
    </row>
    <row r="118" spans="1:23" ht="14.4" customHeight="1" x14ac:dyDescent="0.3">
      <c r="A118" s="884" t="s">
        <v>8325</v>
      </c>
      <c r="B118" s="832">
        <v>120</v>
      </c>
      <c r="C118" s="833">
        <v>147.38999999999999</v>
      </c>
      <c r="D118" s="834">
        <v>5.0999999999999996</v>
      </c>
      <c r="E118" s="815">
        <v>138</v>
      </c>
      <c r="F118" s="816">
        <v>169.19</v>
      </c>
      <c r="G118" s="826">
        <v>5.0999999999999996</v>
      </c>
      <c r="H118" s="819">
        <v>144</v>
      </c>
      <c r="I118" s="813">
        <v>176.27</v>
      </c>
      <c r="J118" s="814">
        <v>5</v>
      </c>
      <c r="K118" s="818">
        <v>1.22</v>
      </c>
      <c r="L118" s="819">
        <v>2</v>
      </c>
      <c r="M118" s="819">
        <v>15</v>
      </c>
      <c r="N118" s="820">
        <v>5.12</v>
      </c>
      <c r="O118" s="819" t="s">
        <v>8099</v>
      </c>
      <c r="P118" s="836" t="s">
        <v>8326</v>
      </c>
      <c r="Q118" s="821">
        <f t="shared" si="5"/>
        <v>24</v>
      </c>
      <c r="R118" s="821">
        <f t="shared" si="5"/>
        <v>28.880000000000024</v>
      </c>
      <c r="S118" s="832">
        <f t="shared" si="6"/>
        <v>737.28</v>
      </c>
      <c r="T118" s="832">
        <f t="shared" si="7"/>
        <v>720</v>
      </c>
      <c r="U118" s="832">
        <f t="shared" si="8"/>
        <v>-17.279999999999973</v>
      </c>
      <c r="V118" s="837">
        <f t="shared" si="9"/>
        <v>0.9765625</v>
      </c>
      <c r="W118" s="822">
        <v>30.84</v>
      </c>
    </row>
    <row r="119" spans="1:23" ht="14.4" customHeight="1" x14ac:dyDescent="0.3">
      <c r="A119" s="885" t="s">
        <v>8327</v>
      </c>
      <c r="B119" s="869">
        <v>24</v>
      </c>
      <c r="C119" s="870">
        <v>34.549999999999997</v>
      </c>
      <c r="D119" s="838">
        <v>6</v>
      </c>
      <c r="E119" s="871">
        <v>37</v>
      </c>
      <c r="F119" s="872">
        <v>53.26</v>
      </c>
      <c r="G119" s="827">
        <v>5.7</v>
      </c>
      <c r="H119" s="873">
        <v>23</v>
      </c>
      <c r="I119" s="874">
        <v>33.11</v>
      </c>
      <c r="J119" s="828">
        <v>5.4</v>
      </c>
      <c r="K119" s="875">
        <v>1.44</v>
      </c>
      <c r="L119" s="873">
        <v>2</v>
      </c>
      <c r="M119" s="873">
        <v>20</v>
      </c>
      <c r="N119" s="876">
        <v>6.58</v>
      </c>
      <c r="O119" s="873" t="s">
        <v>8099</v>
      </c>
      <c r="P119" s="877" t="s">
        <v>8328</v>
      </c>
      <c r="Q119" s="878">
        <f t="shared" si="5"/>
        <v>-1</v>
      </c>
      <c r="R119" s="878">
        <f t="shared" si="5"/>
        <v>-1.4399999999999977</v>
      </c>
      <c r="S119" s="869">
        <f t="shared" si="6"/>
        <v>151.34</v>
      </c>
      <c r="T119" s="869">
        <f t="shared" si="7"/>
        <v>124.2</v>
      </c>
      <c r="U119" s="869">
        <f t="shared" si="8"/>
        <v>-27.14</v>
      </c>
      <c r="V119" s="879">
        <f t="shared" si="9"/>
        <v>0.82066869300911849</v>
      </c>
      <c r="W119" s="829">
        <v>14.26</v>
      </c>
    </row>
    <row r="120" spans="1:23" ht="14.4" customHeight="1" x14ac:dyDescent="0.3">
      <c r="A120" s="885" t="s">
        <v>8329</v>
      </c>
      <c r="B120" s="869">
        <v>1</v>
      </c>
      <c r="C120" s="870">
        <v>1.92</v>
      </c>
      <c r="D120" s="838">
        <v>13</v>
      </c>
      <c r="E120" s="871">
        <v>6</v>
      </c>
      <c r="F120" s="872">
        <v>11.55</v>
      </c>
      <c r="G120" s="827">
        <v>11.3</v>
      </c>
      <c r="H120" s="873">
        <v>2</v>
      </c>
      <c r="I120" s="874">
        <v>4.41</v>
      </c>
      <c r="J120" s="830">
        <v>18.5</v>
      </c>
      <c r="K120" s="875">
        <v>1.92</v>
      </c>
      <c r="L120" s="873">
        <v>3</v>
      </c>
      <c r="M120" s="873">
        <v>28</v>
      </c>
      <c r="N120" s="876">
        <v>9.4600000000000009</v>
      </c>
      <c r="O120" s="873" t="s">
        <v>8099</v>
      </c>
      <c r="P120" s="877" t="s">
        <v>8330</v>
      </c>
      <c r="Q120" s="878">
        <f t="shared" si="5"/>
        <v>1</v>
      </c>
      <c r="R120" s="878">
        <f t="shared" si="5"/>
        <v>2.4900000000000002</v>
      </c>
      <c r="S120" s="869">
        <f t="shared" si="6"/>
        <v>18.920000000000002</v>
      </c>
      <c r="T120" s="869">
        <f t="shared" si="7"/>
        <v>37</v>
      </c>
      <c r="U120" s="869">
        <f t="shared" si="8"/>
        <v>18.079999999999998</v>
      </c>
      <c r="V120" s="879">
        <f t="shared" si="9"/>
        <v>1.9556025369978856</v>
      </c>
      <c r="W120" s="829">
        <v>22.54</v>
      </c>
    </row>
    <row r="121" spans="1:23" ht="14.4" customHeight="1" x14ac:dyDescent="0.3">
      <c r="A121" s="884" t="s">
        <v>8331</v>
      </c>
      <c r="B121" s="832">
        <v>14</v>
      </c>
      <c r="C121" s="833">
        <v>22.74</v>
      </c>
      <c r="D121" s="834">
        <v>7.5</v>
      </c>
      <c r="E121" s="815">
        <v>13</v>
      </c>
      <c r="F121" s="816">
        <v>21.92</v>
      </c>
      <c r="G121" s="826">
        <v>8</v>
      </c>
      <c r="H121" s="819">
        <v>10</v>
      </c>
      <c r="I121" s="813">
        <v>16.010000000000002</v>
      </c>
      <c r="J121" s="814">
        <v>5.0999999999999996</v>
      </c>
      <c r="K121" s="818">
        <v>1.6</v>
      </c>
      <c r="L121" s="819">
        <v>3</v>
      </c>
      <c r="M121" s="819">
        <v>25</v>
      </c>
      <c r="N121" s="820">
        <v>8.4700000000000006</v>
      </c>
      <c r="O121" s="819" t="s">
        <v>8099</v>
      </c>
      <c r="P121" s="836" t="s">
        <v>8332</v>
      </c>
      <c r="Q121" s="821">
        <f t="shared" si="5"/>
        <v>-4</v>
      </c>
      <c r="R121" s="821">
        <f t="shared" si="5"/>
        <v>-6.7299999999999969</v>
      </c>
      <c r="S121" s="832">
        <f t="shared" si="6"/>
        <v>84.7</v>
      </c>
      <c r="T121" s="832">
        <f t="shared" si="7"/>
        <v>51</v>
      </c>
      <c r="U121" s="832">
        <f t="shared" si="8"/>
        <v>-33.700000000000003</v>
      </c>
      <c r="V121" s="837">
        <f t="shared" si="9"/>
        <v>0.60212514757969304</v>
      </c>
      <c r="W121" s="822"/>
    </row>
    <row r="122" spans="1:23" ht="14.4" customHeight="1" x14ac:dyDescent="0.3">
      <c r="A122" s="885" t="s">
        <v>8333</v>
      </c>
      <c r="B122" s="869">
        <v>1</v>
      </c>
      <c r="C122" s="870">
        <v>2.08</v>
      </c>
      <c r="D122" s="838">
        <v>5</v>
      </c>
      <c r="E122" s="871">
        <v>6</v>
      </c>
      <c r="F122" s="872">
        <v>12.46</v>
      </c>
      <c r="G122" s="827">
        <v>10.199999999999999</v>
      </c>
      <c r="H122" s="873">
        <v>4</v>
      </c>
      <c r="I122" s="874">
        <v>8.31</v>
      </c>
      <c r="J122" s="828">
        <v>8.3000000000000007</v>
      </c>
      <c r="K122" s="875">
        <v>2.08</v>
      </c>
      <c r="L122" s="873">
        <v>4</v>
      </c>
      <c r="M122" s="873">
        <v>39</v>
      </c>
      <c r="N122" s="876">
        <v>13</v>
      </c>
      <c r="O122" s="873" t="s">
        <v>8099</v>
      </c>
      <c r="P122" s="877" t="s">
        <v>8334</v>
      </c>
      <c r="Q122" s="878">
        <f t="shared" si="5"/>
        <v>3</v>
      </c>
      <c r="R122" s="878">
        <f t="shared" si="5"/>
        <v>6.23</v>
      </c>
      <c r="S122" s="869">
        <f t="shared" si="6"/>
        <v>52</v>
      </c>
      <c r="T122" s="869">
        <f t="shared" si="7"/>
        <v>33.200000000000003</v>
      </c>
      <c r="U122" s="869">
        <f t="shared" si="8"/>
        <v>-18.799999999999997</v>
      </c>
      <c r="V122" s="879">
        <f t="shared" si="9"/>
        <v>0.63846153846153852</v>
      </c>
      <c r="W122" s="829"/>
    </row>
    <row r="123" spans="1:23" ht="14.4" customHeight="1" x14ac:dyDescent="0.3">
      <c r="A123" s="885" t="s">
        <v>8335</v>
      </c>
      <c r="B123" s="869">
        <v>3</v>
      </c>
      <c r="C123" s="870">
        <v>11.32</v>
      </c>
      <c r="D123" s="838">
        <v>22.3</v>
      </c>
      <c r="E123" s="871">
        <v>3</v>
      </c>
      <c r="F123" s="872">
        <v>12.31</v>
      </c>
      <c r="G123" s="827">
        <v>26.7</v>
      </c>
      <c r="H123" s="873">
        <v>2</v>
      </c>
      <c r="I123" s="874">
        <v>7.54</v>
      </c>
      <c r="J123" s="828">
        <v>17.5</v>
      </c>
      <c r="K123" s="875">
        <v>3.77</v>
      </c>
      <c r="L123" s="873">
        <v>6</v>
      </c>
      <c r="M123" s="873">
        <v>55</v>
      </c>
      <c r="N123" s="876">
        <v>18.399999999999999</v>
      </c>
      <c r="O123" s="873" t="s">
        <v>8099</v>
      </c>
      <c r="P123" s="877" t="s">
        <v>8336</v>
      </c>
      <c r="Q123" s="878">
        <f t="shared" si="5"/>
        <v>-1</v>
      </c>
      <c r="R123" s="878">
        <f t="shared" si="5"/>
        <v>-3.7800000000000002</v>
      </c>
      <c r="S123" s="869">
        <f t="shared" si="6"/>
        <v>36.799999999999997</v>
      </c>
      <c r="T123" s="869">
        <f t="shared" si="7"/>
        <v>35</v>
      </c>
      <c r="U123" s="869">
        <f t="shared" si="8"/>
        <v>-1.7999999999999972</v>
      </c>
      <c r="V123" s="879">
        <f t="shared" si="9"/>
        <v>0.95108695652173925</v>
      </c>
      <c r="W123" s="829">
        <v>5.6</v>
      </c>
    </row>
    <row r="124" spans="1:23" ht="14.4" customHeight="1" x14ac:dyDescent="0.3">
      <c r="A124" s="884" t="s">
        <v>8337</v>
      </c>
      <c r="B124" s="823">
        <v>16</v>
      </c>
      <c r="C124" s="824">
        <v>8.27</v>
      </c>
      <c r="D124" s="825">
        <v>5</v>
      </c>
      <c r="E124" s="835">
        <v>4</v>
      </c>
      <c r="F124" s="813">
        <v>1.77</v>
      </c>
      <c r="G124" s="814">
        <v>2.5</v>
      </c>
      <c r="H124" s="819">
        <v>3</v>
      </c>
      <c r="I124" s="813">
        <v>1.63</v>
      </c>
      <c r="J124" s="817">
        <v>6.3</v>
      </c>
      <c r="K124" s="818">
        <v>0.47</v>
      </c>
      <c r="L124" s="819">
        <v>2</v>
      </c>
      <c r="M124" s="819">
        <v>17</v>
      </c>
      <c r="N124" s="820">
        <v>5.61</v>
      </c>
      <c r="O124" s="819" t="s">
        <v>8099</v>
      </c>
      <c r="P124" s="836" t="s">
        <v>8338</v>
      </c>
      <c r="Q124" s="821">
        <f t="shared" si="5"/>
        <v>-13</v>
      </c>
      <c r="R124" s="821">
        <f t="shared" si="5"/>
        <v>-6.64</v>
      </c>
      <c r="S124" s="832">
        <f t="shared" si="6"/>
        <v>16.830000000000002</v>
      </c>
      <c r="T124" s="832">
        <f t="shared" si="7"/>
        <v>18.899999999999999</v>
      </c>
      <c r="U124" s="832">
        <f t="shared" si="8"/>
        <v>2.0699999999999967</v>
      </c>
      <c r="V124" s="837">
        <f t="shared" si="9"/>
        <v>1.1229946524064169</v>
      </c>
      <c r="W124" s="822">
        <v>2.17</v>
      </c>
    </row>
    <row r="125" spans="1:23" ht="14.4" customHeight="1" x14ac:dyDescent="0.3">
      <c r="A125" s="885" t="s">
        <v>8339</v>
      </c>
      <c r="B125" s="881">
        <v>2</v>
      </c>
      <c r="C125" s="882">
        <v>1.22</v>
      </c>
      <c r="D125" s="831">
        <v>2.5</v>
      </c>
      <c r="E125" s="880">
        <v>1</v>
      </c>
      <c r="F125" s="874">
        <v>0.61</v>
      </c>
      <c r="G125" s="828">
        <v>18</v>
      </c>
      <c r="H125" s="873">
        <v>5</v>
      </c>
      <c r="I125" s="874">
        <v>3.28</v>
      </c>
      <c r="J125" s="828">
        <v>3.2</v>
      </c>
      <c r="K125" s="875">
        <v>0.61</v>
      </c>
      <c r="L125" s="873">
        <v>2</v>
      </c>
      <c r="M125" s="873">
        <v>22</v>
      </c>
      <c r="N125" s="876">
        <v>7.39</v>
      </c>
      <c r="O125" s="873" t="s">
        <v>8099</v>
      </c>
      <c r="P125" s="877" t="s">
        <v>8340</v>
      </c>
      <c r="Q125" s="878">
        <f t="shared" si="5"/>
        <v>3</v>
      </c>
      <c r="R125" s="878">
        <f t="shared" si="5"/>
        <v>2.0599999999999996</v>
      </c>
      <c r="S125" s="869">
        <f t="shared" si="6"/>
        <v>36.949999999999996</v>
      </c>
      <c r="T125" s="869">
        <f t="shared" si="7"/>
        <v>16</v>
      </c>
      <c r="U125" s="869">
        <f t="shared" si="8"/>
        <v>-20.949999999999996</v>
      </c>
      <c r="V125" s="879">
        <f t="shared" si="9"/>
        <v>0.43301759133964823</v>
      </c>
      <c r="W125" s="829"/>
    </row>
    <row r="126" spans="1:23" ht="14.4" customHeight="1" x14ac:dyDescent="0.3">
      <c r="A126" s="885" t="s">
        <v>8341</v>
      </c>
      <c r="B126" s="881">
        <v>1</v>
      </c>
      <c r="C126" s="882">
        <v>0.82</v>
      </c>
      <c r="D126" s="831">
        <v>4</v>
      </c>
      <c r="E126" s="880"/>
      <c r="F126" s="874"/>
      <c r="G126" s="828"/>
      <c r="H126" s="873"/>
      <c r="I126" s="874"/>
      <c r="J126" s="828"/>
      <c r="K126" s="875">
        <v>0.82</v>
      </c>
      <c r="L126" s="873">
        <v>3</v>
      </c>
      <c r="M126" s="873">
        <v>28</v>
      </c>
      <c r="N126" s="876">
        <v>9.44</v>
      </c>
      <c r="O126" s="873" t="s">
        <v>8099</v>
      </c>
      <c r="P126" s="877" t="s">
        <v>8342</v>
      </c>
      <c r="Q126" s="878">
        <f t="shared" si="5"/>
        <v>-1</v>
      </c>
      <c r="R126" s="878">
        <f t="shared" si="5"/>
        <v>-0.82</v>
      </c>
      <c r="S126" s="869" t="str">
        <f t="shared" si="6"/>
        <v/>
      </c>
      <c r="T126" s="869" t="str">
        <f t="shared" si="7"/>
        <v/>
      </c>
      <c r="U126" s="869" t="str">
        <f t="shared" si="8"/>
        <v/>
      </c>
      <c r="V126" s="879" t="str">
        <f t="shared" si="9"/>
        <v/>
      </c>
      <c r="W126" s="829"/>
    </row>
    <row r="127" spans="1:23" ht="14.4" customHeight="1" x14ac:dyDescent="0.3">
      <c r="A127" s="884" t="s">
        <v>8343</v>
      </c>
      <c r="B127" s="823">
        <v>7</v>
      </c>
      <c r="C127" s="824">
        <v>4.43</v>
      </c>
      <c r="D127" s="825">
        <v>5.6</v>
      </c>
      <c r="E127" s="835">
        <v>3</v>
      </c>
      <c r="F127" s="813">
        <v>1.6</v>
      </c>
      <c r="G127" s="814">
        <v>4.7</v>
      </c>
      <c r="H127" s="819">
        <v>4</v>
      </c>
      <c r="I127" s="813">
        <v>2.73</v>
      </c>
      <c r="J127" s="814">
        <v>6.8</v>
      </c>
      <c r="K127" s="818">
        <v>0.63</v>
      </c>
      <c r="L127" s="819">
        <v>2</v>
      </c>
      <c r="M127" s="819">
        <v>21</v>
      </c>
      <c r="N127" s="820">
        <v>7.1</v>
      </c>
      <c r="O127" s="819" t="s">
        <v>8099</v>
      </c>
      <c r="P127" s="836" t="s">
        <v>8344</v>
      </c>
      <c r="Q127" s="821">
        <f t="shared" si="5"/>
        <v>-3</v>
      </c>
      <c r="R127" s="821">
        <f t="shared" si="5"/>
        <v>-1.6999999999999997</v>
      </c>
      <c r="S127" s="832">
        <f t="shared" si="6"/>
        <v>28.4</v>
      </c>
      <c r="T127" s="832">
        <f t="shared" si="7"/>
        <v>27.2</v>
      </c>
      <c r="U127" s="832">
        <f t="shared" si="8"/>
        <v>-1.1999999999999993</v>
      </c>
      <c r="V127" s="837">
        <f t="shared" si="9"/>
        <v>0.95774647887323949</v>
      </c>
      <c r="W127" s="822">
        <v>6.8</v>
      </c>
    </row>
    <row r="128" spans="1:23" ht="14.4" customHeight="1" x14ac:dyDescent="0.3">
      <c r="A128" s="885" t="s">
        <v>8345</v>
      </c>
      <c r="B128" s="881">
        <v>1</v>
      </c>
      <c r="C128" s="882">
        <v>0.89</v>
      </c>
      <c r="D128" s="831">
        <v>3</v>
      </c>
      <c r="E128" s="880"/>
      <c r="F128" s="874"/>
      <c r="G128" s="828"/>
      <c r="H128" s="873"/>
      <c r="I128" s="874"/>
      <c r="J128" s="828"/>
      <c r="K128" s="875">
        <v>0.89</v>
      </c>
      <c r="L128" s="873">
        <v>3</v>
      </c>
      <c r="M128" s="873">
        <v>26</v>
      </c>
      <c r="N128" s="876">
        <v>8.83</v>
      </c>
      <c r="O128" s="873" t="s">
        <v>8099</v>
      </c>
      <c r="P128" s="877" t="s">
        <v>8346</v>
      </c>
      <c r="Q128" s="878">
        <f t="shared" si="5"/>
        <v>-1</v>
      </c>
      <c r="R128" s="878">
        <f t="shared" si="5"/>
        <v>-0.89</v>
      </c>
      <c r="S128" s="869" t="str">
        <f t="shared" si="6"/>
        <v/>
      </c>
      <c r="T128" s="869" t="str">
        <f t="shared" si="7"/>
        <v/>
      </c>
      <c r="U128" s="869" t="str">
        <f t="shared" si="8"/>
        <v/>
      </c>
      <c r="V128" s="879" t="str">
        <f t="shared" si="9"/>
        <v/>
      </c>
      <c r="W128" s="829"/>
    </row>
    <row r="129" spans="1:23" ht="14.4" customHeight="1" x14ac:dyDescent="0.3">
      <c r="A129" s="885" t="s">
        <v>8347</v>
      </c>
      <c r="B129" s="881">
        <v>1</v>
      </c>
      <c r="C129" s="882">
        <v>2.25</v>
      </c>
      <c r="D129" s="831">
        <v>13</v>
      </c>
      <c r="E129" s="880">
        <v>1</v>
      </c>
      <c r="F129" s="874">
        <v>3.95</v>
      </c>
      <c r="G129" s="828">
        <v>55</v>
      </c>
      <c r="H129" s="873">
        <v>1</v>
      </c>
      <c r="I129" s="874">
        <v>2.31</v>
      </c>
      <c r="J129" s="830">
        <v>27</v>
      </c>
      <c r="K129" s="875">
        <v>2.25</v>
      </c>
      <c r="L129" s="873">
        <v>5</v>
      </c>
      <c r="M129" s="873">
        <v>42</v>
      </c>
      <c r="N129" s="876">
        <v>13.92</v>
      </c>
      <c r="O129" s="873" t="s">
        <v>8099</v>
      </c>
      <c r="P129" s="877" t="s">
        <v>8348</v>
      </c>
      <c r="Q129" s="878">
        <f t="shared" si="5"/>
        <v>0</v>
      </c>
      <c r="R129" s="878">
        <f t="shared" si="5"/>
        <v>6.0000000000000053E-2</v>
      </c>
      <c r="S129" s="869">
        <f t="shared" si="6"/>
        <v>13.92</v>
      </c>
      <c r="T129" s="869">
        <f t="shared" si="7"/>
        <v>27</v>
      </c>
      <c r="U129" s="869">
        <f t="shared" si="8"/>
        <v>13.08</v>
      </c>
      <c r="V129" s="879">
        <f t="shared" si="9"/>
        <v>1.9396551724137931</v>
      </c>
      <c r="W129" s="829">
        <v>13.08</v>
      </c>
    </row>
    <row r="130" spans="1:23" ht="14.4" customHeight="1" x14ac:dyDescent="0.3">
      <c r="A130" s="884" t="s">
        <v>8349</v>
      </c>
      <c r="B130" s="832">
        <v>1</v>
      </c>
      <c r="C130" s="833">
        <v>0.44</v>
      </c>
      <c r="D130" s="834">
        <v>2</v>
      </c>
      <c r="E130" s="835">
        <v>3</v>
      </c>
      <c r="F130" s="813">
        <v>1.32</v>
      </c>
      <c r="G130" s="814">
        <v>7.7</v>
      </c>
      <c r="H130" s="815">
        <v>4</v>
      </c>
      <c r="I130" s="816">
        <v>1.95</v>
      </c>
      <c r="J130" s="826">
        <v>4.8</v>
      </c>
      <c r="K130" s="818">
        <v>0.44</v>
      </c>
      <c r="L130" s="819">
        <v>2</v>
      </c>
      <c r="M130" s="819">
        <v>17</v>
      </c>
      <c r="N130" s="820">
        <v>5.56</v>
      </c>
      <c r="O130" s="819" t="s">
        <v>8099</v>
      </c>
      <c r="P130" s="836" t="s">
        <v>8350</v>
      </c>
      <c r="Q130" s="821">
        <f t="shared" si="5"/>
        <v>3</v>
      </c>
      <c r="R130" s="821">
        <f t="shared" si="5"/>
        <v>1.51</v>
      </c>
      <c r="S130" s="832">
        <f t="shared" si="6"/>
        <v>22.24</v>
      </c>
      <c r="T130" s="832">
        <f t="shared" si="7"/>
        <v>19.2</v>
      </c>
      <c r="U130" s="832">
        <f t="shared" si="8"/>
        <v>-3.0399999999999991</v>
      </c>
      <c r="V130" s="837">
        <f t="shared" si="9"/>
        <v>0.86330935251798568</v>
      </c>
      <c r="W130" s="822">
        <v>7.44</v>
      </c>
    </row>
    <row r="131" spans="1:23" ht="14.4" customHeight="1" x14ac:dyDescent="0.3">
      <c r="A131" s="885" t="s">
        <v>8351</v>
      </c>
      <c r="B131" s="869">
        <v>1</v>
      </c>
      <c r="C131" s="870">
        <v>1.06</v>
      </c>
      <c r="D131" s="838">
        <v>10</v>
      </c>
      <c r="E131" s="880"/>
      <c r="F131" s="874"/>
      <c r="G131" s="828"/>
      <c r="H131" s="871"/>
      <c r="I131" s="872"/>
      <c r="J131" s="827"/>
      <c r="K131" s="875">
        <v>1.06</v>
      </c>
      <c r="L131" s="873">
        <v>4</v>
      </c>
      <c r="M131" s="873">
        <v>32</v>
      </c>
      <c r="N131" s="876">
        <v>10.78</v>
      </c>
      <c r="O131" s="873" t="s">
        <v>8099</v>
      </c>
      <c r="P131" s="877" t="s">
        <v>8352</v>
      </c>
      <c r="Q131" s="878">
        <f t="shared" si="5"/>
        <v>-1</v>
      </c>
      <c r="R131" s="878">
        <f t="shared" si="5"/>
        <v>-1.06</v>
      </c>
      <c r="S131" s="869" t="str">
        <f t="shared" si="6"/>
        <v/>
      </c>
      <c r="T131" s="869" t="str">
        <f t="shared" si="7"/>
        <v/>
      </c>
      <c r="U131" s="869" t="str">
        <f t="shared" si="8"/>
        <v/>
      </c>
      <c r="V131" s="879" t="str">
        <f t="shared" si="9"/>
        <v/>
      </c>
      <c r="W131" s="829"/>
    </row>
    <row r="132" spans="1:23" ht="14.4" customHeight="1" x14ac:dyDescent="0.3">
      <c r="A132" s="884" t="s">
        <v>8353</v>
      </c>
      <c r="B132" s="823">
        <v>27</v>
      </c>
      <c r="C132" s="824">
        <v>12.86</v>
      </c>
      <c r="D132" s="825">
        <v>6.7</v>
      </c>
      <c r="E132" s="835">
        <v>19</v>
      </c>
      <c r="F132" s="813">
        <v>9.1999999999999993</v>
      </c>
      <c r="G132" s="814">
        <v>6.9</v>
      </c>
      <c r="H132" s="819">
        <v>19</v>
      </c>
      <c r="I132" s="813">
        <v>9.57</v>
      </c>
      <c r="J132" s="817">
        <v>6.5</v>
      </c>
      <c r="K132" s="818">
        <v>0.47</v>
      </c>
      <c r="L132" s="819">
        <v>2</v>
      </c>
      <c r="M132" s="819">
        <v>16</v>
      </c>
      <c r="N132" s="820">
        <v>5.44</v>
      </c>
      <c r="O132" s="819" t="s">
        <v>8099</v>
      </c>
      <c r="P132" s="836" t="s">
        <v>8354</v>
      </c>
      <c r="Q132" s="821">
        <f t="shared" si="5"/>
        <v>-8</v>
      </c>
      <c r="R132" s="821">
        <f t="shared" si="5"/>
        <v>-3.2899999999999991</v>
      </c>
      <c r="S132" s="832">
        <f t="shared" si="6"/>
        <v>103.36000000000001</v>
      </c>
      <c r="T132" s="832">
        <f t="shared" si="7"/>
        <v>123.5</v>
      </c>
      <c r="U132" s="832">
        <f t="shared" si="8"/>
        <v>20.139999999999986</v>
      </c>
      <c r="V132" s="837">
        <f t="shared" si="9"/>
        <v>1.1948529411764703</v>
      </c>
      <c r="W132" s="822">
        <v>38.479999999999997</v>
      </c>
    </row>
    <row r="133" spans="1:23" ht="14.4" customHeight="1" x14ac:dyDescent="0.3">
      <c r="A133" s="885" t="s">
        <v>8355</v>
      </c>
      <c r="B133" s="881"/>
      <c r="C133" s="882"/>
      <c r="D133" s="831"/>
      <c r="E133" s="880"/>
      <c r="F133" s="874"/>
      <c r="G133" s="828"/>
      <c r="H133" s="873">
        <v>3</v>
      </c>
      <c r="I133" s="874">
        <v>1.59</v>
      </c>
      <c r="J133" s="828">
        <v>7.3</v>
      </c>
      <c r="K133" s="875">
        <v>0.66</v>
      </c>
      <c r="L133" s="873">
        <v>3</v>
      </c>
      <c r="M133" s="873">
        <v>23</v>
      </c>
      <c r="N133" s="876">
        <v>7.51</v>
      </c>
      <c r="O133" s="873" t="s">
        <v>8099</v>
      </c>
      <c r="P133" s="877" t="s">
        <v>8356</v>
      </c>
      <c r="Q133" s="878">
        <f t="shared" si="5"/>
        <v>3</v>
      </c>
      <c r="R133" s="878">
        <f t="shared" si="5"/>
        <v>1.59</v>
      </c>
      <c r="S133" s="869">
        <f t="shared" si="6"/>
        <v>22.53</v>
      </c>
      <c r="T133" s="869">
        <f t="shared" si="7"/>
        <v>21.9</v>
      </c>
      <c r="U133" s="869">
        <f t="shared" si="8"/>
        <v>-0.63000000000000256</v>
      </c>
      <c r="V133" s="879">
        <f t="shared" si="9"/>
        <v>0.97203728362183739</v>
      </c>
      <c r="W133" s="829">
        <v>5.98</v>
      </c>
    </row>
    <row r="134" spans="1:23" ht="14.4" customHeight="1" x14ac:dyDescent="0.3">
      <c r="A134" s="884" t="s">
        <v>8357</v>
      </c>
      <c r="B134" s="832"/>
      <c r="C134" s="833"/>
      <c r="D134" s="834"/>
      <c r="E134" s="815">
        <v>1</v>
      </c>
      <c r="F134" s="816">
        <v>5.57</v>
      </c>
      <c r="G134" s="826">
        <v>17</v>
      </c>
      <c r="H134" s="819"/>
      <c r="I134" s="813"/>
      <c r="J134" s="814"/>
      <c r="K134" s="818">
        <v>5.57</v>
      </c>
      <c r="L134" s="819">
        <v>3</v>
      </c>
      <c r="M134" s="819">
        <v>31</v>
      </c>
      <c r="N134" s="820">
        <v>10.25</v>
      </c>
      <c r="O134" s="819" t="s">
        <v>8099</v>
      </c>
      <c r="P134" s="836" t="s">
        <v>8358</v>
      </c>
      <c r="Q134" s="821">
        <f t="shared" ref="Q134:R197" si="10">H134-B134</f>
        <v>0</v>
      </c>
      <c r="R134" s="821">
        <f t="shared" si="10"/>
        <v>0</v>
      </c>
      <c r="S134" s="832" t="str">
        <f t="shared" ref="S134:S197" si="11">IF(H134=0,"",H134*N134)</f>
        <v/>
      </c>
      <c r="T134" s="832" t="str">
        <f t="shared" ref="T134:T197" si="12">IF(H134=0,"",H134*J134)</f>
        <v/>
      </c>
      <c r="U134" s="832" t="str">
        <f t="shared" ref="U134:U197" si="13">IF(H134=0,"",T134-S134)</f>
        <v/>
      </c>
      <c r="V134" s="837" t="str">
        <f t="shared" ref="V134:V197" si="14">IF(H134=0,"",T134/S134)</f>
        <v/>
      </c>
      <c r="W134" s="822"/>
    </row>
    <row r="135" spans="1:23" ht="14.4" customHeight="1" x14ac:dyDescent="0.3">
      <c r="A135" s="884" t="s">
        <v>8359</v>
      </c>
      <c r="B135" s="832">
        <v>1</v>
      </c>
      <c r="C135" s="833">
        <v>2.16</v>
      </c>
      <c r="D135" s="834">
        <v>7</v>
      </c>
      <c r="E135" s="815">
        <v>1</v>
      </c>
      <c r="F135" s="816">
        <v>2.16</v>
      </c>
      <c r="G135" s="826">
        <v>22</v>
      </c>
      <c r="H135" s="819"/>
      <c r="I135" s="813"/>
      <c r="J135" s="814"/>
      <c r="K135" s="818">
        <v>2.16</v>
      </c>
      <c r="L135" s="819">
        <v>5</v>
      </c>
      <c r="M135" s="819">
        <v>49</v>
      </c>
      <c r="N135" s="820">
        <v>16.29</v>
      </c>
      <c r="O135" s="819" t="s">
        <v>8099</v>
      </c>
      <c r="P135" s="836" t="s">
        <v>8360</v>
      </c>
      <c r="Q135" s="821">
        <f t="shared" si="10"/>
        <v>-1</v>
      </c>
      <c r="R135" s="821">
        <f t="shared" si="10"/>
        <v>-2.16</v>
      </c>
      <c r="S135" s="832" t="str">
        <f t="shared" si="11"/>
        <v/>
      </c>
      <c r="T135" s="832" t="str">
        <f t="shared" si="12"/>
        <v/>
      </c>
      <c r="U135" s="832" t="str">
        <f t="shared" si="13"/>
        <v/>
      </c>
      <c r="V135" s="837" t="str">
        <f t="shared" si="14"/>
        <v/>
      </c>
      <c r="W135" s="822"/>
    </row>
    <row r="136" spans="1:23" ht="14.4" customHeight="1" x14ac:dyDescent="0.3">
      <c r="A136" s="884" t="s">
        <v>8361</v>
      </c>
      <c r="B136" s="832">
        <v>21</v>
      </c>
      <c r="C136" s="833">
        <v>16.73</v>
      </c>
      <c r="D136" s="834">
        <v>3.6</v>
      </c>
      <c r="E136" s="815">
        <v>22</v>
      </c>
      <c r="F136" s="816">
        <v>17.84</v>
      </c>
      <c r="G136" s="826">
        <v>3.6</v>
      </c>
      <c r="H136" s="819">
        <v>30</v>
      </c>
      <c r="I136" s="813">
        <v>24.21</v>
      </c>
      <c r="J136" s="814">
        <v>3.7</v>
      </c>
      <c r="K136" s="818">
        <v>0.79</v>
      </c>
      <c r="L136" s="819">
        <v>2</v>
      </c>
      <c r="M136" s="819">
        <v>15</v>
      </c>
      <c r="N136" s="820">
        <v>5.14</v>
      </c>
      <c r="O136" s="819" t="s">
        <v>8099</v>
      </c>
      <c r="P136" s="836" t="s">
        <v>8362</v>
      </c>
      <c r="Q136" s="821">
        <f t="shared" si="10"/>
        <v>9</v>
      </c>
      <c r="R136" s="821">
        <f t="shared" si="10"/>
        <v>7.48</v>
      </c>
      <c r="S136" s="832">
        <f t="shared" si="11"/>
        <v>154.19999999999999</v>
      </c>
      <c r="T136" s="832">
        <f t="shared" si="12"/>
        <v>111</v>
      </c>
      <c r="U136" s="832">
        <f t="shared" si="13"/>
        <v>-43.199999999999989</v>
      </c>
      <c r="V136" s="837">
        <f t="shared" si="14"/>
        <v>0.7198443579766538</v>
      </c>
      <c r="W136" s="822">
        <v>14.58</v>
      </c>
    </row>
    <row r="137" spans="1:23" ht="14.4" customHeight="1" x14ac:dyDescent="0.3">
      <c r="A137" s="885" t="s">
        <v>8363</v>
      </c>
      <c r="B137" s="869">
        <v>6</v>
      </c>
      <c r="C137" s="870">
        <v>11.04</v>
      </c>
      <c r="D137" s="838">
        <v>12.5</v>
      </c>
      <c r="E137" s="871">
        <v>9</v>
      </c>
      <c r="F137" s="872">
        <v>17</v>
      </c>
      <c r="G137" s="827">
        <v>16.600000000000001</v>
      </c>
      <c r="H137" s="873">
        <v>3</v>
      </c>
      <c r="I137" s="874">
        <v>4.42</v>
      </c>
      <c r="J137" s="830">
        <v>15.3</v>
      </c>
      <c r="K137" s="875">
        <v>1.84</v>
      </c>
      <c r="L137" s="873">
        <v>5</v>
      </c>
      <c r="M137" s="873">
        <v>42</v>
      </c>
      <c r="N137" s="876">
        <v>14.16</v>
      </c>
      <c r="O137" s="873" t="s">
        <v>8099</v>
      </c>
      <c r="P137" s="877" t="s">
        <v>8362</v>
      </c>
      <c r="Q137" s="878">
        <f t="shared" si="10"/>
        <v>-3</v>
      </c>
      <c r="R137" s="878">
        <f t="shared" si="10"/>
        <v>-6.6199999999999992</v>
      </c>
      <c r="S137" s="869">
        <f t="shared" si="11"/>
        <v>42.480000000000004</v>
      </c>
      <c r="T137" s="869">
        <f t="shared" si="12"/>
        <v>45.900000000000006</v>
      </c>
      <c r="U137" s="869">
        <f t="shared" si="13"/>
        <v>3.4200000000000017</v>
      </c>
      <c r="V137" s="879">
        <f t="shared" si="14"/>
        <v>1.0805084745762712</v>
      </c>
      <c r="W137" s="829">
        <v>25.84</v>
      </c>
    </row>
    <row r="138" spans="1:23" ht="14.4" customHeight="1" x14ac:dyDescent="0.3">
      <c r="A138" s="885" t="s">
        <v>8364</v>
      </c>
      <c r="B138" s="869">
        <v>3</v>
      </c>
      <c r="C138" s="870">
        <v>17.989999999999998</v>
      </c>
      <c r="D138" s="838">
        <v>28.7</v>
      </c>
      <c r="E138" s="871">
        <v>5</v>
      </c>
      <c r="F138" s="872">
        <v>23.81</v>
      </c>
      <c r="G138" s="827">
        <v>26.4</v>
      </c>
      <c r="H138" s="873">
        <v>2</v>
      </c>
      <c r="I138" s="874">
        <v>14.21</v>
      </c>
      <c r="J138" s="830">
        <v>32.5</v>
      </c>
      <c r="K138" s="875">
        <v>4.82</v>
      </c>
      <c r="L138" s="873">
        <v>9</v>
      </c>
      <c r="M138" s="873">
        <v>81</v>
      </c>
      <c r="N138" s="876">
        <v>26.85</v>
      </c>
      <c r="O138" s="873" t="s">
        <v>8099</v>
      </c>
      <c r="P138" s="877" t="s">
        <v>8362</v>
      </c>
      <c r="Q138" s="878">
        <f t="shared" si="10"/>
        <v>-1</v>
      </c>
      <c r="R138" s="878">
        <f t="shared" si="10"/>
        <v>-3.7799999999999976</v>
      </c>
      <c r="S138" s="869">
        <f t="shared" si="11"/>
        <v>53.7</v>
      </c>
      <c r="T138" s="869">
        <f t="shared" si="12"/>
        <v>65</v>
      </c>
      <c r="U138" s="869">
        <f t="shared" si="13"/>
        <v>11.299999999999997</v>
      </c>
      <c r="V138" s="879">
        <f t="shared" si="14"/>
        <v>1.2104283054003724</v>
      </c>
      <c r="W138" s="829">
        <v>27.15</v>
      </c>
    </row>
    <row r="139" spans="1:23" ht="14.4" customHeight="1" x14ac:dyDescent="0.3">
      <c r="A139" s="884" t="s">
        <v>8365</v>
      </c>
      <c r="B139" s="832"/>
      <c r="C139" s="833"/>
      <c r="D139" s="834"/>
      <c r="E139" s="815">
        <v>1</v>
      </c>
      <c r="F139" s="816">
        <v>0.38</v>
      </c>
      <c r="G139" s="826">
        <v>6</v>
      </c>
      <c r="H139" s="819"/>
      <c r="I139" s="813"/>
      <c r="J139" s="814"/>
      <c r="K139" s="818">
        <v>0.38</v>
      </c>
      <c r="L139" s="819">
        <v>1</v>
      </c>
      <c r="M139" s="819">
        <v>9</v>
      </c>
      <c r="N139" s="820">
        <v>3.07</v>
      </c>
      <c r="O139" s="819" t="s">
        <v>8099</v>
      </c>
      <c r="P139" s="836" t="s">
        <v>8366</v>
      </c>
      <c r="Q139" s="821">
        <f t="shared" si="10"/>
        <v>0</v>
      </c>
      <c r="R139" s="821">
        <f t="shared" si="10"/>
        <v>0</v>
      </c>
      <c r="S139" s="832" t="str">
        <f t="shared" si="11"/>
        <v/>
      </c>
      <c r="T139" s="832" t="str">
        <f t="shared" si="12"/>
        <v/>
      </c>
      <c r="U139" s="832" t="str">
        <f t="shared" si="13"/>
        <v/>
      </c>
      <c r="V139" s="837" t="str">
        <f t="shared" si="14"/>
        <v/>
      </c>
      <c r="W139" s="822"/>
    </row>
    <row r="140" spans="1:23" ht="14.4" customHeight="1" x14ac:dyDescent="0.3">
      <c r="A140" s="884" t="s">
        <v>8367</v>
      </c>
      <c r="B140" s="832"/>
      <c r="C140" s="833"/>
      <c r="D140" s="834"/>
      <c r="E140" s="815">
        <v>1</v>
      </c>
      <c r="F140" s="816">
        <v>0.74</v>
      </c>
      <c r="G140" s="826">
        <v>3</v>
      </c>
      <c r="H140" s="819">
        <v>1</v>
      </c>
      <c r="I140" s="813">
        <v>0.74</v>
      </c>
      <c r="J140" s="817">
        <v>7</v>
      </c>
      <c r="K140" s="818">
        <v>0.74</v>
      </c>
      <c r="L140" s="819">
        <v>1</v>
      </c>
      <c r="M140" s="819">
        <v>13</v>
      </c>
      <c r="N140" s="820">
        <v>4.4800000000000004</v>
      </c>
      <c r="O140" s="819" t="s">
        <v>8099</v>
      </c>
      <c r="P140" s="836" t="s">
        <v>8368</v>
      </c>
      <c r="Q140" s="821">
        <f t="shared" si="10"/>
        <v>1</v>
      </c>
      <c r="R140" s="821">
        <f t="shared" si="10"/>
        <v>0.74</v>
      </c>
      <c r="S140" s="832">
        <f t="shared" si="11"/>
        <v>4.4800000000000004</v>
      </c>
      <c r="T140" s="832">
        <f t="shared" si="12"/>
        <v>7</v>
      </c>
      <c r="U140" s="832">
        <f t="shared" si="13"/>
        <v>2.5199999999999996</v>
      </c>
      <c r="V140" s="837">
        <f t="shared" si="14"/>
        <v>1.5624999999999998</v>
      </c>
      <c r="W140" s="822">
        <v>2.52</v>
      </c>
    </row>
    <row r="141" spans="1:23" ht="14.4" customHeight="1" x14ac:dyDescent="0.3">
      <c r="A141" s="885" t="s">
        <v>8369</v>
      </c>
      <c r="B141" s="869"/>
      <c r="C141" s="870"/>
      <c r="D141" s="838"/>
      <c r="E141" s="871">
        <v>1</v>
      </c>
      <c r="F141" s="872">
        <v>2.64</v>
      </c>
      <c r="G141" s="827">
        <v>12</v>
      </c>
      <c r="H141" s="873"/>
      <c r="I141" s="874"/>
      <c r="J141" s="828"/>
      <c r="K141" s="875">
        <v>2.64</v>
      </c>
      <c r="L141" s="873">
        <v>5</v>
      </c>
      <c r="M141" s="873">
        <v>43</v>
      </c>
      <c r="N141" s="876">
        <v>14.37</v>
      </c>
      <c r="O141" s="873" t="s">
        <v>8099</v>
      </c>
      <c r="P141" s="877" t="s">
        <v>8370</v>
      </c>
      <c r="Q141" s="878">
        <f t="shared" si="10"/>
        <v>0</v>
      </c>
      <c r="R141" s="878">
        <f t="shared" si="10"/>
        <v>0</v>
      </c>
      <c r="S141" s="869" t="str">
        <f t="shared" si="11"/>
        <v/>
      </c>
      <c r="T141" s="869" t="str">
        <f t="shared" si="12"/>
        <v/>
      </c>
      <c r="U141" s="869" t="str">
        <f t="shared" si="13"/>
        <v/>
      </c>
      <c r="V141" s="879" t="str">
        <f t="shared" si="14"/>
        <v/>
      </c>
      <c r="W141" s="829"/>
    </row>
    <row r="142" spans="1:23" ht="14.4" customHeight="1" x14ac:dyDescent="0.3">
      <c r="A142" s="884" t="s">
        <v>8371</v>
      </c>
      <c r="B142" s="832">
        <v>1</v>
      </c>
      <c r="C142" s="833">
        <v>0.62</v>
      </c>
      <c r="D142" s="834">
        <v>5</v>
      </c>
      <c r="E142" s="835"/>
      <c r="F142" s="813"/>
      <c r="G142" s="814"/>
      <c r="H142" s="815">
        <v>2</v>
      </c>
      <c r="I142" s="816">
        <v>1.23</v>
      </c>
      <c r="J142" s="826">
        <v>2.5</v>
      </c>
      <c r="K142" s="818">
        <v>0.62</v>
      </c>
      <c r="L142" s="819">
        <v>1</v>
      </c>
      <c r="M142" s="819">
        <v>13</v>
      </c>
      <c r="N142" s="820">
        <v>4.34</v>
      </c>
      <c r="O142" s="819" t="s">
        <v>8099</v>
      </c>
      <c r="P142" s="836" t="s">
        <v>8372</v>
      </c>
      <c r="Q142" s="821">
        <f t="shared" si="10"/>
        <v>1</v>
      </c>
      <c r="R142" s="821">
        <f t="shared" si="10"/>
        <v>0.61</v>
      </c>
      <c r="S142" s="832">
        <f t="shared" si="11"/>
        <v>8.68</v>
      </c>
      <c r="T142" s="832">
        <f t="shared" si="12"/>
        <v>5</v>
      </c>
      <c r="U142" s="832">
        <f t="shared" si="13"/>
        <v>-3.6799999999999997</v>
      </c>
      <c r="V142" s="837">
        <f t="shared" si="14"/>
        <v>0.57603686635944706</v>
      </c>
      <c r="W142" s="822"/>
    </row>
    <row r="143" spans="1:23" ht="14.4" customHeight="1" x14ac:dyDescent="0.3">
      <c r="A143" s="885" t="s">
        <v>8373</v>
      </c>
      <c r="B143" s="869"/>
      <c r="C143" s="870"/>
      <c r="D143" s="838"/>
      <c r="E143" s="880">
        <v>1</v>
      </c>
      <c r="F143" s="874">
        <v>0.81</v>
      </c>
      <c r="G143" s="828">
        <v>2</v>
      </c>
      <c r="H143" s="871"/>
      <c r="I143" s="872"/>
      <c r="J143" s="827"/>
      <c r="K143" s="875">
        <v>0.81</v>
      </c>
      <c r="L143" s="873">
        <v>2</v>
      </c>
      <c r="M143" s="873">
        <v>18</v>
      </c>
      <c r="N143" s="876">
        <v>5.89</v>
      </c>
      <c r="O143" s="873" t="s">
        <v>8099</v>
      </c>
      <c r="P143" s="877" t="s">
        <v>8374</v>
      </c>
      <c r="Q143" s="878">
        <f t="shared" si="10"/>
        <v>0</v>
      </c>
      <c r="R143" s="878">
        <f t="shared" si="10"/>
        <v>0</v>
      </c>
      <c r="S143" s="869" t="str">
        <f t="shared" si="11"/>
        <v/>
      </c>
      <c r="T143" s="869" t="str">
        <f t="shared" si="12"/>
        <v/>
      </c>
      <c r="U143" s="869" t="str">
        <f t="shared" si="13"/>
        <v/>
      </c>
      <c r="V143" s="879" t="str">
        <f t="shared" si="14"/>
        <v/>
      </c>
      <c r="W143" s="829"/>
    </row>
    <row r="144" spans="1:23" ht="14.4" customHeight="1" x14ac:dyDescent="0.3">
      <c r="A144" s="885" t="s">
        <v>8375</v>
      </c>
      <c r="B144" s="869"/>
      <c r="C144" s="870"/>
      <c r="D144" s="838"/>
      <c r="E144" s="880">
        <v>1</v>
      </c>
      <c r="F144" s="874">
        <v>0.74</v>
      </c>
      <c r="G144" s="828">
        <v>2</v>
      </c>
      <c r="H144" s="871"/>
      <c r="I144" s="872"/>
      <c r="J144" s="827"/>
      <c r="K144" s="875">
        <v>1.07</v>
      </c>
      <c r="L144" s="873">
        <v>3</v>
      </c>
      <c r="M144" s="873">
        <v>26</v>
      </c>
      <c r="N144" s="876">
        <v>8.8000000000000007</v>
      </c>
      <c r="O144" s="873" t="s">
        <v>8099</v>
      </c>
      <c r="P144" s="877" t="s">
        <v>8376</v>
      </c>
      <c r="Q144" s="878">
        <f t="shared" si="10"/>
        <v>0</v>
      </c>
      <c r="R144" s="878">
        <f t="shared" si="10"/>
        <v>0</v>
      </c>
      <c r="S144" s="869" t="str">
        <f t="shared" si="11"/>
        <v/>
      </c>
      <c r="T144" s="869" t="str">
        <f t="shared" si="12"/>
        <v/>
      </c>
      <c r="U144" s="869" t="str">
        <f t="shared" si="13"/>
        <v/>
      </c>
      <c r="V144" s="879" t="str">
        <f t="shared" si="14"/>
        <v/>
      </c>
      <c r="W144" s="829"/>
    </row>
    <row r="145" spans="1:23" ht="14.4" customHeight="1" x14ac:dyDescent="0.3">
      <c r="A145" s="884" t="s">
        <v>8377</v>
      </c>
      <c r="B145" s="832">
        <v>12</v>
      </c>
      <c r="C145" s="833">
        <v>10.69</v>
      </c>
      <c r="D145" s="834">
        <v>3.3</v>
      </c>
      <c r="E145" s="835">
        <v>27</v>
      </c>
      <c r="F145" s="813">
        <v>24.06</v>
      </c>
      <c r="G145" s="814">
        <v>3.6</v>
      </c>
      <c r="H145" s="815">
        <v>29</v>
      </c>
      <c r="I145" s="816">
        <v>25.84</v>
      </c>
      <c r="J145" s="826">
        <v>3.3</v>
      </c>
      <c r="K145" s="818">
        <v>0.89</v>
      </c>
      <c r="L145" s="819">
        <v>1</v>
      </c>
      <c r="M145" s="819">
        <v>13</v>
      </c>
      <c r="N145" s="820">
        <v>4.2</v>
      </c>
      <c r="O145" s="819" t="s">
        <v>8099</v>
      </c>
      <c r="P145" s="836" t="s">
        <v>8378</v>
      </c>
      <c r="Q145" s="821">
        <f t="shared" si="10"/>
        <v>17</v>
      </c>
      <c r="R145" s="821">
        <f t="shared" si="10"/>
        <v>15.15</v>
      </c>
      <c r="S145" s="832">
        <f t="shared" si="11"/>
        <v>121.80000000000001</v>
      </c>
      <c r="T145" s="832">
        <f t="shared" si="12"/>
        <v>95.699999999999989</v>
      </c>
      <c r="U145" s="832">
        <f t="shared" si="13"/>
        <v>-26.100000000000023</v>
      </c>
      <c r="V145" s="837">
        <f t="shared" si="14"/>
        <v>0.78571428571428559</v>
      </c>
      <c r="W145" s="822">
        <v>7.4</v>
      </c>
    </row>
    <row r="146" spans="1:23" ht="14.4" customHeight="1" x14ac:dyDescent="0.3">
      <c r="A146" s="885" t="s">
        <v>8379</v>
      </c>
      <c r="B146" s="869">
        <v>2</v>
      </c>
      <c r="C146" s="870">
        <v>2.73</v>
      </c>
      <c r="D146" s="838">
        <v>4</v>
      </c>
      <c r="E146" s="880">
        <v>1</v>
      </c>
      <c r="F146" s="874">
        <v>1.37</v>
      </c>
      <c r="G146" s="828">
        <v>4</v>
      </c>
      <c r="H146" s="871">
        <v>2</v>
      </c>
      <c r="I146" s="872">
        <v>2.73</v>
      </c>
      <c r="J146" s="827">
        <v>2.5</v>
      </c>
      <c r="K146" s="875">
        <v>1.37</v>
      </c>
      <c r="L146" s="873">
        <v>2</v>
      </c>
      <c r="M146" s="873">
        <v>20</v>
      </c>
      <c r="N146" s="876">
        <v>6.52</v>
      </c>
      <c r="O146" s="873" t="s">
        <v>8099</v>
      </c>
      <c r="P146" s="877" t="s">
        <v>8380</v>
      </c>
      <c r="Q146" s="878">
        <f t="shared" si="10"/>
        <v>0</v>
      </c>
      <c r="R146" s="878">
        <f t="shared" si="10"/>
        <v>0</v>
      </c>
      <c r="S146" s="869">
        <f t="shared" si="11"/>
        <v>13.04</v>
      </c>
      <c r="T146" s="869">
        <f t="shared" si="12"/>
        <v>5</v>
      </c>
      <c r="U146" s="869">
        <f t="shared" si="13"/>
        <v>-8.0399999999999991</v>
      </c>
      <c r="V146" s="879">
        <f t="shared" si="14"/>
        <v>0.3834355828220859</v>
      </c>
      <c r="W146" s="829"/>
    </row>
    <row r="147" spans="1:23" ht="14.4" customHeight="1" x14ac:dyDescent="0.3">
      <c r="A147" s="884" t="s">
        <v>8381</v>
      </c>
      <c r="B147" s="832">
        <v>3</v>
      </c>
      <c r="C147" s="833">
        <v>1.61</v>
      </c>
      <c r="D147" s="834">
        <v>3.7</v>
      </c>
      <c r="E147" s="835"/>
      <c r="F147" s="813"/>
      <c r="G147" s="814"/>
      <c r="H147" s="815">
        <v>4</v>
      </c>
      <c r="I147" s="816">
        <v>2.15</v>
      </c>
      <c r="J147" s="817">
        <v>5.3</v>
      </c>
      <c r="K147" s="818">
        <v>0.54</v>
      </c>
      <c r="L147" s="819">
        <v>1</v>
      </c>
      <c r="M147" s="819">
        <v>12</v>
      </c>
      <c r="N147" s="820">
        <v>3.85</v>
      </c>
      <c r="O147" s="819" t="s">
        <v>8099</v>
      </c>
      <c r="P147" s="836" t="s">
        <v>8382</v>
      </c>
      <c r="Q147" s="821">
        <f t="shared" si="10"/>
        <v>1</v>
      </c>
      <c r="R147" s="821">
        <f t="shared" si="10"/>
        <v>0.53999999999999981</v>
      </c>
      <c r="S147" s="832">
        <f t="shared" si="11"/>
        <v>15.4</v>
      </c>
      <c r="T147" s="832">
        <f t="shared" si="12"/>
        <v>21.2</v>
      </c>
      <c r="U147" s="832">
        <f t="shared" si="13"/>
        <v>5.7999999999999989</v>
      </c>
      <c r="V147" s="837">
        <f t="shared" si="14"/>
        <v>1.3766233766233766</v>
      </c>
      <c r="W147" s="822">
        <v>6.45</v>
      </c>
    </row>
    <row r="148" spans="1:23" ht="14.4" customHeight="1" x14ac:dyDescent="0.3">
      <c r="A148" s="884" t="s">
        <v>8383</v>
      </c>
      <c r="B148" s="832">
        <v>2</v>
      </c>
      <c r="C148" s="833">
        <v>1.56</v>
      </c>
      <c r="D148" s="834">
        <v>11</v>
      </c>
      <c r="E148" s="835">
        <v>2</v>
      </c>
      <c r="F148" s="813">
        <v>1.82</v>
      </c>
      <c r="G148" s="814">
        <v>8.5</v>
      </c>
      <c r="H148" s="815">
        <v>6</v>
      </c>
      <c r="I148" s="816">
        <v>3.66</v>
      </c>
      <c r="J148" s="826">
        <v>3.3</v>
      </c>
      <c r="K148" s="818">
        <v>0.61</v>
      </c>
      <c r="L148" s="819">
        <v>1</v>
      </c>
      <c r="M148" s="819">
        <v>12</v>
      </c>
      <c r="N148" s="820">
        <v>3.9</v>
      </c>
      <c r="O148" s="819" t="s">
        <v>8099</v>
      </c>
      <c r="P148" s="836" t="s">
        <v>8384</v>
      </c>
      <c r="Q148" s="821">
        <f t="shared" si="10"/>
        <v>4</v>
      </c>
      <c r="R148" s="821">
        <f t="shared" si="10"/>
        <v>2.1</v>
      </c>
      <c r="S148" s="832">
        <f t="shared" si="11"/>
        <v>23.4</v>
      </c>
      <c r="T148" s="832">
        <f t="shared" si="12"/>
        <v>19.799999999999997</v>
      </c>
      <c r="U148" s="832">
        <f t="shared" si="13"/>
        <v>-3.6000000000000014</v>
      </c>
      <c r="V148" s="837">
        <f t="shared" si="14"/>
        <v>0.84615384615384603</v>
      </c>
      <c r="W148" s="822">
        <v>1.3</v>
      </c>
    </row>
    <row r="149" spans="1:23" ht="14.4" customHeight="1" x14ac:dyDescent="0.3">
      <c r="A149" s="885" t="s">
        <v>8385</v>
      </c>
      <c r="B149" s="869"/>
      <c r="C149" s="870"/>
      <c r="D149" s="838"/>
      <c r="E149" s="880">
        <v>1</v>
      </c>
      <c r="F149" s="874">
        <v>4.62</v>
      </c>
      <c r="G149" s="828">
        <v>59</v>
      </c>
      <c r="H149" s="871">
        <v>1</v>
      </c>
      <c r="I149" s="872">
        <v>1.25</v>
      </c>
      <c r="J149" s="827">
        <v>8</v>
      </c>
      <c r="K149" s="875">
        <v>1.25</v>
      </c>
      <c r="L149" s="873">
        <v>3</v>
      </c>
      <c r="M149" s="873">
        <v>27</v>
      </c>
      <c r="N149" s="876">
        <v>8.93</v>
      </c>
      <c r="O149" s="873" t="s">
        <v>8099</v>
      </c>
      <c r="P149" s="877" t="s">
        <v>8386</v>
      </c>
      <c r="Q149" s="878">
        <f t="shared" si="10"/>
        <v>1</v>
      </c>
      <c r="R149" s="878">
        <f t="shared" si="10"/>
        <v>1.25</v>
      </c>
      <c r="S149" s="869">
        <f t="shared" si="11"/>
        <v>8.93</v>
      </c>
      <c r="T149" s="869">
        <f t="shared" si="12"/>
        <v>8</v>
      </c>
      <c r="U149" s="869">
        <f t="shared" si="13"/>
        <v>-0.92999999999999972</v>
      </c>
      <c r="V149" s="879">
        <f t="shared" si="14"/>
        <v>0.89585666293393063</v>
      </c>
      <c r="W149" s="829"/>
    </row>
    <row r="150" spans="1:23" ht="14.4" customHeight="1" x14ac:dyDescent="0.3">
      <c r="A150" s="884" t="s">
        <v>8387</v>
      </c>
      <c r="B150" s="823">
        <v>1</v>
      </c>
      <c r="C150" s="824">
        <v>4.5199999999999996</v>
      </c>
      <c r="D150" s="825">
        <v>40</v>
      </c>
      <c r="E150" s="835"/>
      <c r="F150" s="813"/>
      <c r="G150" s="814"/>
      <c r="H150" s="819"/>
      <c r="I150" s="813"/>
      <c r="J150" s="814"/>
      <c r="K150" s="818">
        <v>4.5199999999999996</v>
      </c>
      <c r="L150" s="819">
        <v>5</v>
      </c>
      <c r="M150" s="819">
        <v>43</v>
      </c>
      <c r="N150" s="820">
        <v>14.36</v>
      </c>
      <c r="O150" s="819" t="s">
        <v>8099</v>
      </c>
      <c r="P150" s="836" t="s">
        <v>8388</v>
      </c>
      <c r="Q150" s="821">
        <f t="shared" si="10"/>
        <v>-1</v>
      </c>
      <c r="R150" s="821">
        <f t="shared" si="10"/>
        <v>-4.5199999999999996</v>
      </c>
      <c r="S150" s="832" t="str">
        <f t="shared" si="11"/>
        <v/>
      </c>
      <c r="T150" s="832" t="str">
        <f t="shared" si="12"/>
        <v/>
      </c>
      <c r="U150" s="832" t="str">
        <f t="shared" si="13"/>
        <v/>
      </c>
      <c r="V150" s="837" t="str">
        <f t="shared" si="14"/>
        <v/>
      </c>
      <c r="W150" s="822"/>
    </row>
    <row r="151" spans="1:23" ht="14.4" customHeight="1" x14ac:dyDescent="0.3">
      <c r="A151" s="884" t="s">
        <v>8389</v>
      </c>
      <c r="B151" s="832"/>
      <c r="C151" s="833"/>
      <c r="D151" s="834"/>
      <c r="E151" s="815">
        <v>2</v>
      </c>
      <c r="F151" s="816">
        <v>1.1299999999999999</v>
      </c>
      <c r="G151" s="826">
        <v>3</v>
      </c>
      <c r="H151" s="819"/>
      <c r="I151" s="813"/>
      <c r="J151" s="814"/>
      <c r="K151" s="818">
        <v>0.56999999999999995</v>
      </c>
      <c r="L151" s="819">
        <v>2</v>
      </c>
      <c r="M151" s="819">
        <v>21</v>
      </c>
      <c r="N151" s="820">
        <v>6.98</v>
      </c>
      <c r="O151" s="819" t="s">
        <v>8099</v>
      </c>
      <c r="P151" s="836" t="s">
        <v>8390</v>
      </c>
      <c r="Q151" s="821">
        <f t="shared" si="10"/>
        <v>0</v>
      </c>
      <c r="R151" s="821">
        <f t="shared" si="10"/>
        <v>0</v>
      </c>
      <c r="S151" s="832" t="str">
        <f t="shared" si="11"/>
        <v/>
      </c>
      <c r="T151" s="832" t="str">
        <f t="shared" si="12"/>
        <v/>
      </c>
      <c r="U151" s="832" t="str">
        <f t="shared" si="13"/>
        <v/>
      </c>
      <c r="V151" s="837" t="str">
        <f t="shared" si="14"/>
        <v/>
      </c>
      <c r="W151" s="822"/>
    </row>
    <row r="152" spans="1:23" ht="14.4" customHeight="1" x14ac:dyDescent="0.3">
      <c r="A152" s="884" t="s">
        <v>8391</v>
      </c>
      <c r="B152" s="832"/>
      <c r="C152" s="833"/>
      <c r="D152" s="834"/>
      <c r="E152" s="835">
        <v>1</v>
      </c>
      <c r="F152" s="813">
        <v>0.47</v>
      </c>
      <c r="G152" s="814">
        <v>2</v>
      </c>
      <c r="H152" s="815">
        <v>1</v>
      </c>
      <c r="I152" s="816">
        <v>0.68</v>
      </c>
      <c r="J152" s="826">
        <v>3</v>
      </c>
      <c r="K152" s="818">
        <v>0.68</v>
      </c>
      <c r="L152" s="819">
        <v>3</v>
      </c>
      <c r="M152" s="819">
        <v>25</v>
      </c>
      <c r="N152" s="820">
        <v>8.49</v>
      </c>
      <c r="O152" s="819" t="s">
        <v>8099</v>
      </c>
      <c r="P152" s="836" t="s">
        <v>8392</v>
      </c>
      <c r="Q152" s="821">
        <f t="shared" si="10"/>
        <v>1</v>
      </c>
      <c r="R152" s="821">
        <f t="shared" si="10"/>
        <v>0.68</v>
      </c>
      <c r="S152" s="832">
        <f t="shared" si="11"/>
        <v>8.49</v>
      </c>
      <c r="T152" s="832">
        <f t="shared" si="12"/>
        <v>3</v>
      </c>
      <c r="U152" s="832">
        <f t="shared" si="13"/>
        <v>-5.49</v>
      </c>
      <c r="V152" s="837">
        <f t="shared" si="14"/>
        <v>0.35335689045936397</v>
      </c>
      <c r="W152" s="822"/>
    </row>
    <row r="153" spans="1:23" ht="14.4" customHeight="1" x14ac:dyDescent="0.3">
      <c r="A153" s="885" t="s">
        <v>8393</v>
      </c>
      <c r="B153" s="869">
        <v>1</v>
      </c>
      <c r="C153" s="870">
        <v>0.81</v>
      </c>
      <c r="D153" s="838">
        <v>2</v>
      </c>
      <c r="E153" s="880"/>
      <c r="F153" s="874"/>
      <c r="G153" s="828"/>
      <c r="H153" s="871"/>
      <c r="I153" s="872"/>
      <c r="J153" s="827"/>
      <c r="K153" s="875">
        <v>1.68</v>
      </c>
      <c r="L153" s="873">
        <v>5</v>
      </c>
      <c r="M153" s="873">
        <v>43</v>
      </c>
      <c r="N153" s="876">
        <v>14.49</v>
      </c>
      <c r="O153" s="873" t="s">
        <v>8099</v>
      </c>
      <c r="P153" s="877" t="s">
        <v>8394</v>
      </c>
      <c r="Q153" s="878">
        <f t="shared" si="10"/>
        <v>-1</v>
      </c>
      <c r="R153" s="878">
        <f t="shared" si="10"/>
        <v>-0.81</v>
      </c>
      <c r="S153" s="869" t="str">
        <f t="shared" si="11"/>
        <v/>
      </c>
      <c r="T153" s="869" t="str">
        <f t="shared" si="12"/>
        <v/>
      </c>
      <c r="U153" s="869" t="str">
        <f t="shared" si="13"/>
        <v/>
      </c>
      <c r="V153" s="879" t="str">
        <f t="shared" si="14"/>
        <v/>
      </c>
      <c r="W153" s="829"/>
    </row>
    <row r="154" spans="1:23" ht="14.4" customHeight="1" x14ac:dyDescent="0.3">
      <c r="A154" s="884" t="s">
        <v>8395</v>
      </c>
      <c r="B154" s="832"/>
      <c r="C154" s="833"/>
      <c r="D154" s="834"/>
      <c r="E154" s="835"/>
      <c r="F154" s="813"/>
      <c r="G154" s="814"/>
      <c r="H154" s="815">
        <v>1</v>
      </c>
      <c r="I154" s="816">
        <v>1</v>
      </c>
      <c r="J154" s="826">
        <v>7</v>
      </c>
      <c r="K154" s="818">
        <v>0.98</v>
      </c>
      <c r="L154" s="819">
        <v>3</v>
      </c>
      <c r="M154" s="819">
        <v>28</v>
      </c>
      <c r="N154" s="820">
        <v>9.2200000000000006</v>
      </c>
      <c r="O154" s="819" t="s">
        <v>8099</v>
      </c>
      <c r="P154" s="836" t="s">
        <v>8396</v>
      </c>
      <c r="Q154" s="821">
        <f t="shared" si="10"/>
        <v>1</v>
      </c>
      <c r="R154" s="821">
        <f t="shared" si="10"/>
        <v>1</v>
      </c>
      <c r="S154" s="832">
        <f t="shared" si="11"/>
        <v>9.2200000000000006</v>
      </c>
      <c r="T154" s="832">
        <f t="shared" si="12"/>
        <v>7</v>
      </c>
      <c r="U154" s="832">
        <f t="shared" si="13"/>
        <v>-2.2200000000000006</v>
      </c>
      <c r="V154" s="837">
        <f t="shared" si="14"/>
        <v>0.75921908893709322</v>
      </c>
      <c r="W154" s="822"/>
    </row>
    <row r="155" spans="1:23" ht="14.4" customHeight="1" x14ac:dyDescent="0.3">
      <c r="A155" s="884" t="s">
        <v>8397</v>
      </c>
      <c r="B155" s="832"/>
      <c r="C155" s="833"/>
      <c r="D155" s="834"/>
      <c r="E155" s="835"/>
      <c r="F155" s="813"/>
      <c r="G155" s="814"/>
      <c r="H155" s="815">
        <v>1</v>
      </c>
      <c r="I155" s="816">
        <v>0.42</v>
      </c>
      <c r="J155" s="826">
        <v>5</v>
      </c>
      <c r="K155" s="818">
        <v>0.42</v>
      </c>
      <c r="L155" s="819">
        <v>2</v>
      </c>
      <c r="M155" s="819">
        <v>19</v>
      </c>
      <c r="N155" s="820">
        <v>6.46</v>
      </c>
      <c r="O155" s="819" t="s">
        <v>8099</v>
      </c>
      <c r="P155" s="836" t="s">
        <v>8398</v>
      </c>
      <c r="Q155" s="821">
        <f t="shared" si="10"/>
        <v>1</v>
      </c>
      <c r="R155" s="821">
        <f t="shared" si="10"/>
        <v>0.42</v>
      </c>
      <c r="S155" s="832">
        <f t="shared" si="11"/>
        <v>6.46</v>
      </c>
      <c r="T155" s="832">
        <f t="shared" si="12"/>
        <v>5</v>
      </c>
      <c r="U155" s="832">
        <f t="shared" si="13"/>
        <v>-1.46</v>
      </c>
      <c r="V155" s="837">
        <f t="shared" si="14"/>
        <v>0.77399380804953566</v>
      </c>
      <c r="W155" s="822"/>
    </row>
    <row r="156" spans="1:23" ht="14.4" customHeight="1" x14ac:dyDescent="0.3">
      <c r="A156" s="884" t="s">
        <v>8399</v>
      </c>
      <c r="B156" s="832">
        <v>2</v>
      </c>
      <c r="C156" s="833">
        <v>0.61</v>
      </c>
      <c r="D156" s="834">
        <v>3</v>
      </c>
      <c r="E156" s="815">
        <v>3</v>
      </c>
      <c r="F156" s="816">
        <v>0.91</v>
      </c>
      <c r="G156" s="826">
        <v>4.3</v>
      </c>
      <c r="H156" s="819"/>
      <c r="I156" s="813"/>
      <c r="J156" s="814"/>
      <c r="K156" s="818">
        <v>0.3</v>
      </c>
      <c r="L156" s="819">
        <v>1</v>
      </c>
      <c r="M156" s="819">
        <v>13</v>
      </c>
      <c r="N156" s="820">
        <v>4.1900000000000004</v>
      </c>
      <c r="O156" s="819" t="s">
        <v>8099</v>
      </c>
      <c r="P156" s="836" t="s">
        <v>8400</v>
      </c>
      <c r="Q156" s="821">
        <f t="shared" si="10"/>
        <v>-2</v>
      </c>
      <c r="R156" s="821">
        <f t="shared" si="10"/>
        <v>-0.61</v>
      </c>
      <c r="S156" s="832" t="str">
        <f t="shared" si="11"/>
        <v/>
      </c>
      <c r="T156" s="832" t="str">
        <f t="shared" si="12"/>
        <v/>
      </c>
      <c r="U156" s="832" t="str">
        <f t="shared" si="13"/>
        <v/>
      </c>
      <c r="V156" s="837" t="str">
        <f t="shared" si="14"/>
        <v/>
      </c>
      <c r="W156" s="822"/>
    </row>
    <row r="157" spans="1:23" ht="14.4" customHeight="1" x14ac:dyDescent="0.3">
      <c r="A157" s="884" t="s">
        <v>8401</v>
      </c>
      <c r="B157" s="832">
        <v>137</v>
      </c>
      <c r="C157" s="833">
        <v>101.98</v>
      </c>
      <c r="D157" s="834">
        <v>3.8</v>
      </c>
      <c r="E157" s="815">
        <v>141</v>
      </c>
      <c r="F157" s="816">
        <v>113.5</v>
      </c>
      <c r="G157" s="826">
        <v>4.5</v>
      </c>
      <c r="H157" s="819">
        <v>101</v>
      </c>
      <c r="I157" s="813">
        <v>74.97</v>
      </c>
      <c r="J157" s="814">
        <v>3.6</v>
      </c>
      <c r="K157" s="818">
        <v>0.74</v>
      </c>
      <c r="L157" s="819">
        <v>2</v>
      </c>
      <c r="M157" s="819">
        <v>15</v>
      </c>
      <c r="N157" s="820">
        <v>5</v>
      </c>
      <c r="O157" s="819" t="s">
        <v>8099</v>
      </c>
      <c r="P157" s="836" t="s">
        <v>8402</v>
      </c>
      <c r="Q157" s="821">
        <f t="shared" si="10"/>
        <v>-36</v>
      </c>
      <c r="R157" s="821">
        <f t="shared" si="10"/>
        <v>-27.010000000000005</v>
      </c>
      <c r="S157" s="832">
        <f t="shared" si="11"/>
        <v>505</v>
      </c>
      <c r="T157" s="832">
        <f t="shared" si="12"/>
        <v>363.6</v>
      </c>
      <c r="U157" s="832">
        <f t="shared" si="13"/>
        <v>-141.39999999999998</v>
      </c>
      <c r="V157" s="837">
        <f t="shared" si="14"/>
        <v>0.72000000000000008</v>
      </c>
      <c r="W157" s="822">
        <v>35</v>
      </c>
    </row>
    <row r="158" spans="1:23" ht="14.4" customHeight="1" x14ac:dyDescent="0.3">
      <c r="A158" s="885" t="s">
        <v>8403</v>
      </c>
      <c r="B158" s="869">
        <v>26</v>
      </c>
      <c r="C158" s="870">
        <v>31.3</v>
      </c>
      <c r="D158" s="838">
        <v>8.1999999999999993</v>
      </c>
      <c r="E158" s="871">
        <v>26</v>
      </c>
      <c r="F158" s="872">
        <v>32.159999999999997</v>
      </c>
      <c r="G158" s="827">
        <v>7</v>
      </c>
      <c r="H158" s="873">
        <v>29</v>
      </c>
      <c r="I158" s="874">
        <v>32.04</v>
      </c>
      <c r="J158" s="828">
        <v>6.2</v>
      </c>
      <c r="K158" s="875">
        <v>1.24</v>
      </c>
      <c r="L158" s="873">
        <v>4</v>
      </c>
      <c r="M158" s="873">
        <v>32</v>
      </c>
      <c r="N158" s="876">
        <v>10.64</v>
      </c>
      <c r="O158" s="873" t="s">
        <v>8099</v>
      </c>
      <c r="P158" s="877" t="s">
        <v>8404</v>
      </c>
      <c r="Q158" s="878">
        <f t="shared" si="10"/>
        <v>3</v>
      </c>
      <c r="R158" s="878">
        <f t="shared" si="10"/>
        <v>0.73999999999999844</v>
      </c>
      <c r="S158" s="869">
        <f t="shared" si="11"/>
        <v>308.56</v>
      </c>
      <c r="T158" s="869">
        <f t="shared" si="12"/>
        <v>179.8</v>
      </c>
      <c r="U158" s="869">
        <f t="shared" si="13"/>
        <v>-128.76</v>
      </c>
      <c r="V158" s="879">
        <f t="shared" si="14"/>
        <v>0.58270676691729328</v>
      </c>
      <c r="W158" s="829">
        <v>14.8</v>
      </c>
    </row>
    <row r="159" spans="1:23" ht="14.4" customHeight="1" x14ac:dyDescent="0.3">
      <c r="A159" s="885" t="s">
        <v>8405</v>
      </c>
      <c r="B159" s="869">
        <v>9</v>
      </c>
      <c r="C159" s="870">
        <v>21.17</v>
      </c>
      <c r="D159" s="838">
        <v>10.6</v>
      </c>
      <c r="E159" s="871">
        <v>10</v>
      </c>
      <c r="F159" s="872">
        <v>21.05</v>
      </c>
      <c r="G159" s="827">
        <v>6.9</v>
      </c>
      <c r="H159" s="873">
        <v>12</v>
      </c>
      <c r="I159" s="874">
        <v>29.62</v>
      </c>
      <c r="J159" s="828">
        <v>16.2</v>
      </c>
      <c r="K159" s="875">
        <v>2.48</v>
      </c>
      <c r="L159" s="873">
        <v>6</v>
      </c>
      <c r="M159" s="873">
        <v>58</v>
      </c>
      <c r="N159" s="876">
        <v>19.170000000000002</v>
      </c>
      <c r="O159" s="873" t="s">
        <v>8099</v>
      </c>
      <c r="P159" s="877" t="s">
        <v>8406</v>
      </c>
      <c r="Q159" s="878">
        <f t="shared" si="10"/>
        <v>3</v>
      </c>
      <c r="R159" s="878">
        <f t="shared" si="10"/>
        <v>8.4499999999999993</v>
      </c>
      <c r="S159" s="869">
        <f t="shared" si="11"/>
        <v>230.04000000000002</v>
      </c>
      <c r="T159" s="869">
        <f t="shared" si="12"/>
        <v>194.39999999999998</v>
      </c>
      <c r="U159" s="869">
        <f t="shared" si="13"/>
        <v>-35.640000000000043</v>
      </c>
      <c r="V159" s="879">
        <f t="shared" si="14"/>
        <v>0.84507042253521114</v>
      </c>
      <c r="W159" s="829">
        <v>61.32</v>
      </c>
    </row>
    <row r="160" spans="1:23" ht="14.4" customHeight="1" x14ac:dyDescent="0.3">
      <c r="A160" s="884" t="s">
        <v>8407</v>
      </c>
      <c r="B160" s="832">
        <v>270</v>
      </c>
      <c r="C160" s="833">
        <v>256.66000000000003</v>
      </c>
      <c r="D160" s="834">
        <v>4.3</v>
      </c>
      <c r="E160" s="835">
        <v>263</v>
      </c>
      <c r="F160" s="813">
        <v>250.92</v>
      </c>
      <c r="G160" s="814">
        <v>4.3</v>
      </c>
      <c r="H160" s="815">
        <v>278</v>
      </c>
      <c r="I160" s="816">
        <v>265.24</v>
      </c>
      <c r="J160" s="826">
        <v>4.3</v>
      </c>
      <c r="K160" s="818">
        <v>0.93</v>
      </c>
      <c r="L160" s="819">
        <v>2</v>
      </c>
      <c r="M160" s="819">
        <v>16</v>
      </c>
      <c r="N160" s="820">
        <v>5.22</v>
      </c>
      <c r="O160" s="819" t="s">
        <v>8099</v>
      </c>
      <c r="P160" s="836" t="s">
        <v>8408</v>
      </c>
      <c r="Q160" s="821">
        <f t="shared" si="10"/>
        <v>8</v>
      </c>
      <c r="R160" s="821">
        <f t="shared" si="10"/>
        <v>8.5799999999999841</v>
      </c>
      <c r="S160" s="832">
        <f t="shared" si="11"/>
        <v>1451.1599999999999</v>
      </c>
      <c r="T160" s="832">
        <f t="shared" si="12"/>
        <v>1195.3999999999999</v>
      </c>
      <c r="U160" s="832">
        <f t="shared" si="13"/>
        <v>-255.76</v>
      </c>
      <c r="V160" s="837">
        <f t="shared" si="14"/>
        <v>0.82375478927203061</v>
      </c>
      <c r="W160" s="822">
        <v>51.84</v>
      </c>
    </row>
    <row r="161" spans="1:23" ht="14.4" customHeight="1" x14ac:dyDescent="0.3">
      <c r="A161" s="885" t="s">
        <v>8409</v>
      </c>
      <c r="B161" s="869">
        <v>10</v>
      </c>
      <c r="C161" s="870">
        <v>12.28</v>
      </c>
      <c r="D161" s="838">
        <v>5.5</v>
      </c>
      <c r="E161" s="880">
        <v>13</v>
      </c>
      <c r="F161" s="874">
        <v>16.05</v>
      </c>
      <c r="G161" s="828">
        <v>6.5</v>
      </c>
      <c r="H161" s="871">
        <v>7</v>
      </c>
      <c r="I161" s="872">
        <v>8.86</v>
      </c>
      <c r="J161" s="830">
        <v>6.9</v>
      </c>
      <c r="K161" s="875">
        <v>1.19</v>
      </c>
      <c r="L161" s="873">
        <v>2</v>
      </c>
      <c r="M161" s="873">
        <v>20</v>
      </c>
      <c r="N161" s="876">
        <v>6.79</v>
      </c>
      <c r="O161" s="873" t="s">
        <v>8099</v>
      </c>
      <c r="P161" s="877" t="s">
        <v>8410</v>
      </c>
      <c r="Q161" s="878">
        <f t="shared" si="10"/>
        <v>-3</v>
      </c>
      <c r="R161" s="878">
        <f t="shared" si="10"/>
        <v>-3.42</v>
      </c>
      <c r="S161" s="869">
        <f t="shared" si="11"/>
        <v>47.53</v>
      </c>
      <c r="T161" s="869">
        <f t="shared" si="12"/>
        <v>48.300000000000004</v>
      </c>
      <c r="U161" s="869">
        <f t="shared" si="13"/>
        <v>0.77000000000000313</v>
      </c>
      <c r="V161" s="879">
        <f t="shared" si="14"/>
        <v>1.0162002945508102</v>
      </c>
      <c r="W161" s="829">
        <v>8.84</v>
      </c>
    </row>
    <row r="162" spans="1:23" ht="14.4" customHeight="1" x14ac:dyDescent="0.3">
      <c r="A162" s="885" t="s">
        <v>8411</v>
      </c>
      <c r="B162" s="869">
        <v>2</v>
      </c>
      <c r="C162" s="870">
        <v>2.7</v>
      </c>
      <c r="D162" s="838">
        <v>11.5</v>
      </c>
      <c r="E162" s="880">
        <v>1</v>
      </c>
      <c r="F162" s="874">
        <v>1.33</v>
      </c>
      <c r="G162" s="828">
        <v>4</v>
      </c>
      <c r="H162" s="871">
        <v>2</v>
      </c>
      <c r="I162" s="872">
        <v>2.97</v>
      </c>
      <c r="J162" s="830">
        <v>9</v>
      </c>
      <c r="K162" s="875">
        <v>1.31</v>
      </c>
      <c r="L162" s="873">
        <v>3</v>
      </c>
      <c r="M162" s="873">
        <v>23</v>
      </c>
      <c r="N162" s="876">
        <v>7.82</v>
      </c>
      <c r="O162" s="873" t="s">
        <v>8099</v>
      </c>
      <c r="P162" s="877" t="s">
        <v>8412</v>
      </c>
      <c r="Q162" s="878">
        <f t="shared" si="10"/>
        <v>0</v>
      </c>
      <c r="R162" s="878">
        <f t="shared" si="10"/>
        <v>0.27</v>
      </c>
      <c r="S162" s="869">
        <f t="shared" si="11"/>
        <v>15.64</v>
      </c>
      <c r="T162" s="869">
        <f t="shared" si="12"/>
        <v>18</v>
      </c>
      <c r="U162" s="869">
        <f t="shared" si="13"/>
        <v>2.3599999999999994</v>
      </c>
      <c r="V162" s="879">
        <f t="shared" si="14"/>
        <v>1.1508951406649617</v>
      </c>
      <c r="W162" s="829">
        <v>6.18</v>
      </c>
    </row>
    <row r="163" spans="1:23" ht="14.4" customHeight="1" x14ac:dyDescent="0.3">
      <c r="A163" s="884" t="s">
        <v>8413</v>
      </c>
      <c r="B163" s="832">
        <v>30</v>
      </c>
      <c r="C163" s="833">
        <v>13.61</v>
      </c>
      <c r="D163" s="834">
        <v>4.4000000000000004</v>
      </c>
      <c r="E163" s="835">
        <v>31</v>
      </c>
      <c r="F163" s="813">
        <v>13.91</v>
      </c>
      <c r="G163" s="814">
        <v>3.8</v>
      </c>
      <c r="H163" s="815">
        <v>37</v>
      </c>
      <c r="I163" s="816">
        <v>16.82</v>
      </c>
      <c r="J163" s="826">
        <v>3.5</v>
      </c>
      <c r="K163" s="818">
        <v>0.45</v>
      </c>
      <c r="L163" s="819">
        <v>1</v>
      </c>
      <c r="M163" s="819">
        <v>12</v>
      </c>
      <c r="N163" s="820">
        <v>4.12</v>
      </c>
      <c r="O163" s="819" t="s">
        <v>8099</v>
      </c>
      <c r="P163" s="836" t="s">
        <v>8414</v>
      </c>
      <c r="Q163" s="821">
        <f t="shared" si="10"/>
        <v>7</v>
      </c>
      <c r="R163" s="821">
        <f t="shared" si="10"/>
        <v>3.2100000000000009</v>
      </c>
      <c r="S163" s="832">
        <f t="shared" si="11"/>
        <v>152.44</v>
      </c>
      <c r="T163" s="832">
        <f t="shared" si="12"/>
        <v>129.5</v>
      </c>
      <c r="U163" s="832">
        <f t="shared" si="13"/>
        <v>-22.939999999999998</v>
      </c>
      <c r="V163" s="837">
        <f t="shared" si="14"/>
        <v>0.84951456310679618</v>
      </c>
      <c r="W163" s="822">
        <v>17.16</v>
      </c>
    </row>
    <row r="164" spans="1:23" ht="14.4" customHeight="1" x14ac:dyDescent="0.3">
      <c r="A164" s="885" t="s">
        <v>8415</v>
      </c>
      <c r="B164" s="869">
        <v>7</v>
      </c>
      <c r="C164" s="870">
        <v>5.13</v>
      </c>
      <c r="D164" s="838">
        <v>5.7</v>
      </c>
      <c r="E164" s="880">
        <v>3</v>
      </c>
      <c r="F164" s="874">
        <v>1.93</v>
      </c>
      <c r="G164" s="828">
        <v>3</v>
      </c>
      <c r="H164" s="871">
        <v>3</v>
      </c>
      <c r="I164" s="872">
        <v>2.19</v>
      </c>
      <c r="J164" s="827">
        <v>4</v>
      </c>
      <c r="K164" s="875">
        <v>0.72</v>
      </c>
      <c r="L164" s="873">
        <v>3</v>
      </c>
      <c r="M164" s="873">
        <v>24</v>
      </c>
      <c r="N164" s="876">
        <v>8.1</v>
      </c>
      <c r="O164" s="873" t="s">
        <v>8099</v>
      </c>
      <c r="P164" s="877" t="s">
        <v>8416</v>
      </c>
      <c r="Q164" s="878">
        <f t="shared" si="10"/>
        <v>-4</v>
      </c>
      <c r="R164" s="878">
        <f t="shared" si="10"/>
        <v>-2.94</v>
      </c>
      <c r="S164" s="869">
        <f t="shared" si="11"/>
        <v>24.299999999999997</v>
      </c>
      <c r="T164" s="869">
        <f t="shared" si="12"/>
        <v>12</v>
      </c>
      <c r="U164" s="869">
        <f t="shared" si="13"/>
        <v>-12.299999999999997</v>
      </c>
      <c r="V164" s="879">
        <f t="shared" si="14"/>
        <v>0.49382716049382724</v>
      </c>
      <c r="W164" s="829"/>
    </row>
    <row r="165" spans="1:23" ht="14.4" customHeight="1" x14ac:dyDescent="0.3">
      <c r="A165" s="884" t="s">
        <v>8417</v>
      </c>
      <c r="B165" s="823">
        <v>6</v>
      </c>
      <c r="C165" s="824">
        <v>3.05</v>
      </c>
      <c r="D165" s="825">
        <v>4.7</v>
      </c>
      <c r="E165" s="835">
        <v>3</v>
      </c>
      <c r="F165" s="813">
        <v>1.44</v>
      </c>
      <c r="G165" s="814">
        <v>3.7</v>
      </c>
      <c r="H165" s="819">
        <v>2</v>
      </c>
      <c r="I165" s="813">
        <v>0.9</v>
      </c>
      <c r="J165" s="814">
        <v>3</v>
      </c>
      <c r="K165" s="818">
        <v>0.54</v>
      </c>
      <c r="L165" s="819">
        <v>3</v>
      </c>
      <c r="M165" s="819">
        <v>28</v>
      </c>
      <c r="N165" s="820">
        <v>9.23</v>
      </c>
      <c r="O165" s="819" t="s">
        <v>8099</v>
      </c>
      <c r="P165" s="836" t="s">
        <v>8418</v>
      </c>
      <c r="Q165" s="821">
        <f t="shared" si="10"/>
        <v>-4</v>
      </c>
      <c r="R165" s="821">
        <f t="shared" si="10"/>
        <v>-2.15</v>
      </c>
      <c r="S165" s="832">
        <f t="shared" si="11"/>
        <v>18.46</v>
      </c>
      <c r="T165" s="832">
        <f t="shared" si="12"/>
        <v>6</v>
      </c>
      <c r="U165" s="832">
        <f t="shared" si="13"/>
        <v>-12.46</v>
      </c>
      <c r="V165" s="837">
        <f t="shared" si="14"/>
        <v>0.32502708559046584</v>
      </c>
      <c r="W165" s="822"/>
    </row>
    <row r="166" spans="1:23" ht="14.4" customHeight="1" x14ac:dyDescent="0.3">
      <c r="A166" s="885" t="s">
        <v>8419</v>
      </c>
      <c r="B166" s="881">
        <v>1</v>
      </c>
      <c r="C166" s="882">
        <v>0.6</v>
      </c>
      <c r="D166" s="831">
        <v>5</v>
      </c>
      <c r="E166" s="880"/>
      <c r="F166" s="874"/>
      <c r="G166" s="828"/>
      <c r="H166" s="873">
        <v>1</v>
      </c>
      <c r="I166" s="874">
        <v>0.67</v>
      </c>
      <c r="J166" s="828">
        <v>9</v>
      </c>
      <c r="K166" s="875">
        <v>0.6</v>
      </c>
      <c r="L166" s="873">
        <v>3</v>
      </c>
      <c r="M166" s="873">
        <v>30</v>
      </c>
      <c r="N166" s="876">
        <v>10.02</v>
      </c>
      <c r="O166" s="873" t="s">
        <v>8099</v>
      </c>
      <c r="P166" s="877" t="s">
        <v>8420</v>
      </c>
      <c r="Q166" s="878">
        <f t="shared" si="10"/>
        <v>0</v>
      </c>
      <c r="R166" s="878">
        <f t="shared" si="10"/>
        <v>7.0000000000000062E-2</v>
      </c>
      <c r="S166" s="869">
        <f t="shared" si="11"/>
        <v>10.02</v>
      </c>
      <c r="T166" s="869">
        <f t="shared" si="12"/>
        <v>9</v>
      </c>
      <c r="U166" s="869">
        <f t="shared" si="13"/>
        <v>-1.0199999999999996</v>
      </c>
      <c r="V166" s="879">
        <f t="shared" si="14"/>
        <v>0.89820359281437134</v>
      </c>
      <c r="W166" s="829"/>
    </row>
    <row r="167" spans="1:23" ht="14.4" customHeight="1" x14ac:dyDescent="0.3">
      <c r="A167" s="885" t="s">
        <v>8421</v>
      </c>
      <c r="B167" s="881">
        <v>1</v>
      </c>
      <c r="C167" s="882">
        <v>0.86</v>
      </c>
      <c r="D167" s="831">
        <v>5</v>
      </c>
      <c r="E167" s="880"/>
      <c r="F167" s="874"/>
      <c r="G167" s="828"/>
      <c r="H167" s="873"/>
      <c r="I167" s="874"/>
      <c r="J167" s="828"/>
      <c r="K167" s="875">
        <v>0.86</v>
      </c>
      <c r="L167" s="873">
        <v>4</v>
      </c>
      <c r="M167" s="873">
        <v>37</v>
      </c>
      <c r="N167" s="876">
        <v>12.23</v>
      </c>
      <c r="O167" s="873" t="s">
        <v>8099</v>
      </c>
      <c r="P167" s="877" t="s">
        <v>8422</v>
      </c>
      <c r="Q167" s="878">
        <f t="shared" si="10"/>
        <v>-1</v>
      </c>
      <c r="R167" s="878">
        <f t="shared" si="10"/>
        <v>-0.86</v>
      </c>
      <c r="S167" s="869" t="str">
        <f t="shared" si="11"/>
        <v/>
      </c>
      <c r="T167" s="869" t="str">
        <f t="shared" si="12"/>
        <v/>
      </c>
      <c r="U167" s="869" t="str">
        <f t="shared" si="13"/>
        <v/>
      </c>
      <c r="V167" s="879" t="str">
        <f t="shared" si="14"/>
        <v/>
      </c>
      <c r="W167" s="829"/>
    </row>
    <row r="168" spans="1:23" ht="14.4" customHeight="1" x14ac:dyDescent="0.3">
      <c r="A168" s="884" t="s">
        <v>8423</v>
      </c>
      <c r="B168" s="823">
        <v>9</v>
      </c>
      <c r="C168" s="824">
        <v>2.98</v>
      </c>
      <c r="D168" s="825">
        <v>3.9</v>
      </c>
      <c r="E168" s="835">
        <v>5</v>
      </c>
      <c r="F168" s="813">
        <v>1.66</v>
      </c>
      <c r="G168" s="814">
        <v>4.2</v>
      </c>
      <c r="H168" s="819">
        <v>8</v>
      </c>
      <c r="I168" s="813">
        <v>2.73</v>
      </c>
      <c r="J168" s="814">
        <v>3.9</v>
      </c>
      <c r="K168" s="818">
        <v>0.33</v>
      </c>
      <c r="L168" s="819">
        <v>1</v>
      </c>
      <c r="M168" s="819">
        <v>13</v>
      </c>
      <c r="N168" s="820">
        <v>4.25</v>
      </c>
      <c r="O168" s="819" t="s">
        <v>8099</v>
      </c>
      <c r="P168" s="836" t="s">
        <v>8424</v>
      </c>
      <c r="Q168" s="821">
        <f t="shared" si="10"/>
        <v>-1</v>
      </c>
      <c r="R168" s="821">
        <f t="shared" si="10"/>
        <v>-0.25</v>
      </c>
      <c r="S168" s="832">
        <f t="shared" si="11"/>
        <v>34</v>
      </c>
      <c r="T168" s="832">
        <f t="shared" si="12"/>
        <v>31.2</v>
      </c>
      <c r="U168" s="832">
        <f t="shared" si="13"/>
        <v>-2.8000000000000007</v>
      </c>
      <c r="V168" s="837">
        <f t="shared" si="14"/>
        <v>0.91764705882352937</v>
      </c>
      <c r="W168" s="822">
        <v>3.25</v>
      </c>
    </row>
    <row r="169" spans="1:23" ht="14.4" customHeight="1" x14ac:dyDescent="0.3">
      <c r="A169" s="885" t="s">
        <v>8425</v>
      </c>
      <c r="B169" s="881">
        <v>2</v>
      </c>
      <c r="C169" s="882">
        <v>2.15</v>
      </c>
      <c r="D169" s="831">
        <v>23</v>
      </c>
      <c r="E169" s="880"/>
      <c r="F169" s="874"/>
      <c r="G169" s="828"/>
      <c r="H169" s="873"/>
      <c r="I169" s="874"/>
      <c r="J169" s="828"/>
      <c r="K169" s="875">
        <v>0.48</v>
      </c>
      <c r="L169" s="873">
        <v>2</v>
      </c>
      <c r="M169" s="873">
        <v>19</v>
      </c>
      <c r="N169" s="876">
        <v>6.23</v>
      </c>
      <c r="O169" s="873" t="s">
        <v>8099</v>
      </c>
      <c r="P169" s="877" t="s">
        <v>8426</v>
      </c>
      <c r="Q169" s="878">
        <f t="shared" si="10"/>
        <v>-2</v>
      </c>
      <c r="R169" s="878">
        <f t="shared" si="10"/>
        <v>-2.15</v>
      </c>
      <c r="S169" s="869" t="str">
        <f t="shared" si="11"/>
        <v/>
      </c>
      <c r="T169" s="869" t="str">
        <f t="shared" si="12"/>
        <v/>
      </c>
      <c r="U169" s="869" t="str">
        <f t="shared" si="13"/>
        <v/>
      </c>
      <c r="V169" s="879" t="str">
        <f t="shared" si="14"/>
        <v/>
      </c>
      <c r="W169" s="829"/>
    </row>
    <row r="170" spans="1:23" ht="14.4" customHeight="1" x14ac:dyDescent="0.3">
      <c r="A170" s="884" t="s">
        <v>8427</v>
      </c>
      <c r="B170" s="832">
        <v>6</v>
      </c>
      <c r="C170" s="833">
        <v>3.08</v>
      </c>
      <c r="D170" s="834">
        <v>9.1999999999999993</v>
      </c>
      <c r="E170" s="835">
        <v>2</v>
      </c>
      <c r="F170" s="813">
        <v>0.99</v>
      </c>
      <c r="G170" s="814">
        <v>7.5</v>
      </c>
      <c r="H170" s="815">
        <v>7</v>
      </c>
      <c r="I170" s="816">
        <v>3.54</v>
      </c>
      <c r="J170" s="817">
        <v>7.7</v>
      </c>
      <c r="K170" s="818">
        <v>0.49</v>
      </c>
      <c r="L170" s="819">
        <v>2</v>
      </c>
      <c r="M170" s="819">
        <v>21</v>
      </c>
      <c r="N170" s="820">
        <v>6.84</v>
      </c>
      <c r="O170" s="819" t="s">
        <v>8099</v>
      </c>
      <c r="P170" s="836" t="s">
        <v>8428</v>
      </c>
      <c r="Q170" s="821">
        <f t="shared" si="10"/>
        <v>1</v>
      </c>
      <c r="R170" s="821">
        <f t="shared" si="10"/>
        <v>0.45999999999999996</v>
      </c>
      <c r="S170" s="832">
        <f t="shared" si="11"/>
        <v>47.879999999999995</v>
      </c>
      <c r="T170" s="832">
        <f t="shared" si="12"/>
        <v>53.9</v>
      </c>
      <c r="U170" s="832">
        <f t="shared" si="13"/>
        <v>6.0200000000000031</v>
      </c>
      <c r="V170" s="837">
        <f t="shared" si="14"/>
        <v>1.1257309941520468</v>
      </c>
      <c r="W170" s="822">
        <v>12.48</v>
      </c>
    </row>
    <row r="171" spans="1:23" ht="14.4" customHeight="1" x14ac:dyDescent="0.3">
      <c r="A171" s="885" t="s">
        <v>8429</v>
      </c>
      <c r="B171" s="869">
        <v>1</v>
      </c>
      <c r="C171" s="870">
        <v>0.65</v>
      </c>
      <c r="D171" s="838">
        <v>9</v>
      </c>
      <c r="E171" s="880">
        <v>2</v>
      </c>
      <c r="F171" s="874">
        <v>1.29</v>
      </c>
      <c r="G171" s="828">
        <v>9</v>
      </c>
      <c r="H171" s="871">
        <v>1</v>
      </c>
      <c r="I171" s="872">
        <v>2.36</v>
      </c>
      <c r="J171" s="830">
        <v>72</v>
      </c>
      <c r="K171" s="875">
        <v>0.65</v>
      </c>
      <c r="L171" s="873">
        <v>3</v>
      </c>
      <c r="M171" s="873">
        <v>29</v>
      </c>
      <c r="N171" s="876">
        <v>9.56</v>
      </c>
      <c r="O171" s="873" t="s">
        <v>8099</v>
      </c>
      <c r="P171" s="877" t="s">
        <v>8430</v>
      </c>
      <c r="Q171" s="878">
        <f t="shared" si="10"/>
        <v>0</v>
      </c>
      <c r="R171" s="878">
        <f t="shared" si="10"/>
        <v>1.71</v>
      </c>
      <c r="S171" s="869">
        <f t="shared" si="11"/>
        <v>9.56</v>
      </c>
      <c r="T171" s="869">
        <f t="shared" si="12"/>
        <v>72</v>
      </c>
      <c r="U171" s="869">
        <f t="shared" si="13"/>
        <v>62.44</v>
      </c>
      <c r="V171" s="879">
        <f t="shared" si="14"/>
        <v>7.531380753138075</v>
      </c>
      <c r="W171" s="829">
        <v>62.44</v>
      </c>
    </row>
    <row r="172" spans="1:23" ht="14.4" customHeight="1" x14ac:dyDescent="0.3">
      <c r="A172" s="884" t="s">
        <v>8431</v>
      </c>
      <c r="B172" s="832"/>
      <c r="C172" s="833"/>
      <c r="D172" s="834"/>
      <c r="E172" s="835">
        <v>1</v>
      </c>
      <c r="F172" s="813">
        <v>0.37</v>
      </c>
      <c r="G172" s="814">
        <v>7</v>
      </c>
      <c r="H172" s="815">
        <v>1</v>
      </c>
      <c r="I172" s="816">
        <v>0.33</v>
      </c>
      <c r="J172" s="817">
        <v>5</v>
      </c>
      <c r="K172" s="818">
        <v>0.31</v>
      </c>
      <c r="L172" s="819">
        <v>1</v>
      </c>
      <c r="M172" s="819">
        <v>11</v>
      </c>
      <c r="N172" s="820">
        <v>3.73</v>
      </c>
      <c r="O172" s="819" t="s">
        <v>8099</v>
      </c>
      <c r="P172" s="836" t="s">
        <v>8432</v>
      </c>
      <c r="Q172" s="821">
        <f t="shared" si="10"/>
        <v>1</v>
      </c>
      <c r="R172" s="821">
        <f t="shared" si="10"/>
        <v>0.33</v>
      </c>
      <c r="S172" s="832">
        <f t="shared" si="11"/>
        <v>3.73</v>
      </c>
      <c r="T172" s="832">
        <f t="shared" si="12"/>
        <v>5</v>
      </c>
      <c r="U172" s="832">
        <f t="shared" si="13"/>
        <v>1.27</v>
      </c>
      <c r="V172" s="837">
        <f t="shared" si="14"/>
        <v>1.3404825737265416</v>
      </c>
      <c r="W172" s="822">
        <v>1.27</v>
      </c>
    </row>
    <row r="173" spans="1:23" ht="14.4" customHeight="1" x14ac:dyDescent="0.3">
      <c r="A173" s="884" t="s">
        <v>8433</v>
      </c>
      <c r="B173" s="832">
        <v>4</v>
      </c>
      <c r="C173" s="833">
        <v>1.37</v>
      </c>
      <c r="D173" s="834">
        <v>3</v>
      </c>
      <c r="E173" s="835">
        <v>4</v>
      </c>
      <c r="F173" s="813">
        <v>1.2</v>
      </c>
      <c r="G173" s="814">
        <v>2</v>
      </c>
      <c r="H173" s="815">
        <v>5</v>
      </c>
      <c r="I173" s="816">
        <v>1.72</v>
      </c>
      <c r="J173" s="826">
        <v>3</v>
      </c>
      <c r="K173" s="818">
        <v>0.34</v>
      </c>
      <c r="L173" s="819">
        <v>2</v>
      </c>
      <c r="M173" s="819">
        <v>16</v>
      </c>
      <c r="N173" s="820">
        <v>5.4</v>
      </c>
      <c r="O173" s="819" t="s">
        <v>8099</v>
      </c>
      <c r="P173" s="836" t="s">
        <v>8434</v>
      </c>
      <c r="Q173" s="821">
        <f t="shared" si="10"/>
        <v>1</v>
      </c>
      <c r="R173" s="821">
        <f t="shared" si="10"/>
        <v>0.34999999999999987</v>
      </c>
      <c r="S173" s="832">
        <f t="shared" si="11"/>
        <v>27</v>
      </c>
      <c r="T173" s="832">
        <f t="shared" si="12"/>
        <v>15</v>
      </c>
      <c r="U173" s="832">
        <f t="shared" si="13"/>
        <v>-12</v>
      </c>
      <c r="V173" s="837">
        <f t="shared" si="14"/>
        <v>0.55555555555555558</v>
      </c>
      <c r="W173" s="822">
        <v>1.6</v>
      </c>
    </row>
    <row r="174" spans="1:23" ht="14.4" customHeight="1" x14ac:dyDescent="0.3">
      <c r="A174" s="885" t="s">
        <v>8435</v>
      </c>
      <c r="B174" s="869">
        <v>1</v>
      </c>
      <c r="C174" s="870">
        <v>0.48</v>
      </c>
      <c r="D174" s="838">
        <v>3</v>
      </c>
      <c r="E174" s="880">
        <v>1</v>
      </c>
      <c r="F174" s="874">
        <v>0.55000000000000004</v>
      </c>
      <c r="G174" s="828">
        <v>5</v>
      </c>
      <c r="H174" s="871">
        <v>2</v>
      </c>
      <c r="I174" s="872">
        <v>0.97</v>
      </c>
      <c r="J174" s="827">
        <v>5.5</v>
      </c>
      <c r="K174" s="875">
        <v>0.48</v>
      </c>
      <c r="L174" s="873">
        <v>3</v>
      </c>
      <c r="M174" s="873">
        <v>24</v>
      </c>
      <c r="N174" s="876">
        <v>7.9</v>
      </c>
      <c r="O174" s="873" t="s">
        <v>8099</v>
      </c>
      <c r="P174" s="877" t="s">
        <v>8436</v>
      </c>
      <c r="Q174" s="878">
        <f t="shared" si="10"/>
        <v>1</v>
      </c>
      <c r="R174" s="878">
        <f t="shared" si="10"/>
        <v>0.49</v>
      </c>
      <c r="S174" s="869">
        <f t="shared" si="11"/>
        <v>15.8</v>
      </c>
      <c r="T174" s="869">
        <f t="shared" si="12"/>
        <v>11</v>
      </c>
      <c r="U174" s="869">
        <f t="shared" si="13"/>
        <v>-4.8000000000000007</v>
      </c>
      <c r="V174" s="879">
        <f t="shared" si="14"/>
        <v>0.69620253164556956</v>
      </c>
      <c r="W174" s="829">
        <v>0.1</v>
      </c>
    </row>
    <row r="175" spans="1:23" ht="14.4" customHeight="1" x14ac:dyDescent="0.3">
      <c r="A175" s="884" t="s">
        <v>8437</v>
      </c>
      <c r="B175" s="832"/>
      <c r="C175" s="833"/>
      <c r="D175" s="834"/>
      <c r="E175" s="835">
        <v>1</v>
      </c>
      <c r="F175" s="813">
        <v>1.57</v>
      </c>
      <c r="G175" s="814">
        <v>4</v>
      </c>
      <c r="H175" s="815"/>
      <c r="I175" s="816"/>
      <c r="J175" s="826"/>
      <c r="K175" s="818">
        <v>1.57</v>
      </c>
      <c r="L175" s="819">
        <v>2</v>
      </c>
      <c r="M175" s="819">
        <v>20</v>
      </c>
      <c r="N175" s="820">
        <v>6.79</v>
      </c>
      <c r="O175" s="819" t="s">
        <v>8099</v>
      </c>
      <c r="P175" s="836" t="s">
        <v>8438</v>
      </c>
      <c r="Q175" s="821">
        <f t="shared" si="10"/>
        <v>0</v>
      </c>
      <c r="R175" s="821">
        <f t="shared" si="10"/>
        <v>0</v>
      </c>
      <c r="S175" s="832" t="str">
        <f t="shared" si="11"/>
        <v/>
      </c>
      <c r="T175" s="832" t="str">
        <f t="shared" si="12"/>
        <v/>
      </c>
      <c r="U175" s="832" t="str">
        <f t="shared" si="13"/>
        <v/>
      </c>
      <c r="V175" s="837" t="str">
        <f t="shared" si="14"/>
        <v/>
      </c>
      <c r="W175" s="822"/>
    </row>
    <row r="176" spans="1:23" ht="14.4" customHeight="1" x14ac:dyDescent="0.3">
      <c r="A176" s="885" t="s">
        <v>8439</v>
      </c>
      <c r="B176" s="869">
        <v>1</v>
      </c>
      <c r="C176" s="870">
        <v>1.59</v>
      </c>
      <c r="D176" s="838">
        <v>7</v>
      </c>
      <c r="E176" s="880"/>
      <c r="F176" s="874"/>
      <c r="G176" s="828"/>
      <c r="H176" s="871">
        <v>2</v>
      </c>
      <c r="I176" s="872">
        <v>3.27</v>
      </c>
      <c r="J176" s="830">
        <v>13.5</v>
      </c>
      <c r="K176" s="875">
        <v>1.59</v>
      </c>
      <c r="L176" s="873">
        <v>4</v>
      </c>
      <c r="M176" s="873">
        <v>33</v>
      </c>
      <c r="N176" s="876">
        <v>11.15</v>
      </c>
      <c r="O176" s="873" t="s">
        <v>8099</v>
      </c>
      <c r="P176" s="877" t="s">
        <v>8440</v>
      </c>
      <c r="Q176" s="878">
        <f t="shared" si="10"/>
        <v>1</v>
      </c>
      <c r="R176" s="878">
        <f t="shared" si="10"/>
        <v>1.68</v>
      </c>
      <c r="S176" s="869">
        <f t="shared" si="11"/>
        <v>22.3</v>
      </c>
      <c r="T176" s="869">
        <f t="shared" si="12"/>
        <v>27</v>
      </c>
      <c r="U176" s="869">
        <f t="shared" si="13"/>
        <v>4.6999999999999993</v>
      </c>
      <c r="V176" s="879">
        <f t="shared" si="14"/>
        <v>1.210762331838565</v>
      </c>
      <c r="W176" s="829">
        <v>7.85</v>
      </c>
    </row>
    <row r="177" spans="1:23" ht="14.4" customHeight="1" x14ac:dyDescent="0.3">
      <c r="A177" s="885" t="s">
        <v>8441</v>
      </c>
      <c r="B177" s="869">
        <v>1</v>
      </c>
      <c r="C177" s="870">
        <v>2.0499999999999998</v>
      </c>
      <c r="D177" s="838">
        <v>6</v>
      </c>
      <c r="E177" s="880"/>
      <c r="F177" s="874"/>
      <c r="G177" s="828"/>
      <c r="H177" s="871"/>
      <c r="I177" s="872"/>
      <c r="J177" s="827"/>
      <c r="K177" s="875">
        <v>2.37</v>
      </c>
      <c r="L177" s="873">
        <v>7</v>
      </c>
      <c r="M177" s="873">
        <v>61</v>
      </c>
      <c r="N177" s="876">
        <v>20.260000000000002</v>
      </c>
      <c r="O177" s="873" t="s">
        <v>8099</v>
      </c>
      <c r="P177" s="877" t="s">
        <v>8442</v>
      </c>
      <c r="Q177" s="878">
        <f t="shared" si="10"/>
        <v>-1</v>
      </c>
      <c r="R177" s="878">
        <f t="shared" si="10"/>
        <v>-2.0499999999999998</v>
      </c>
      <c r="S177" s="869" t="str">
        <f t="shared" si="11"/>
        <v/>
      </c>
      <c r="T177" s="869" t="str">
        <f t="shared" si="12"/>
        <v/>
      </c>
      <c r="U177" s="869" t="str">
        <f t="shared" si="13"/>
        <v/>
      </c>
      <c r="V177" s="879" t="str">
        <f t="shared" si="14"/>
        <v/>
      </c>
      <c r="W177" s="829"/>
    </row>
    <row r="178" spans="1:23" ht="14.4" customHeight="1" x14ac:dyDescent="0.3">
      <c r="A178" s="884" t="s">
        <v>8443</v>
      </c>
      <c r="B178" s="832"/>
      <c r="C178" s="833"/>
      <c r="D178" s="834"/>
      <c r="E178" s="835">
        <v>1</v>
      </c>
      <c r="F178" s="813">
        <v>1.97</v>
      </c>
      <c r="G178" s="814">
        <v>13</v>
      </c>
      <c r="H178" s="815">
        <v>1</v>
      </c>
      <c r="I178" s="816">
        <v>1.67</v>
      </c>
      <c r="J178" s="826">
        <v>5</v>
      </c>
      <c r="K178" s="818">
        <v>1.97</v>
      </c>
      <c r="L178" s="819">
        <v>6</v>
      </c>
      <c r="M178" s="819">
        <v>52</v>
      </c>
      <c r="N178" s="820">
        <v>17.18</v>
      </c>
      <c r="O178" s="819" t="s">
        <v>8099</v>
      </c>
      <c r="P178" s="836" t="s">
        <v>8444</v>
      </c>
      <c r="Q178" s="821">
        <f t="shared" si="10"/>
        <v>1</v>
      </c>
      <c r="R178" s="821">
        <f t="shared" si="10"/>
        <v>1.67</v>
      </c>
      <c r="S178" s="832">
        <f t="shared" si="11"/>
        <v>17.18</v>
      </c>
      <c r="T178" s="832">
        <f t="shared" si="12"/>
        <v>5</v>
      </c>
      <c r="U178" s="832">
        <f t="shared" si="13"/>
        <v>-12.18</v>
      </c>
      <c r="V178" s="837">
        <f t="shared" si="14"/>
        <v>0.29103608847497092</v>
      </c>
      <c r="W178" s="822"/>
    </row>
    <row r="179" spans="1:23" ht="14.4" customHeight="1" x14ac:dyDescent="0.3">
      <c r="A179" s="884" t="s">
        <v>8445</v>
      </c>
      <c r="B179" s="832"/>
      <c r="C179" s="833"/>
      <c r="D179" s="834"/>
      <c r="E179" s="815">
        <v>1</v>
      </c>
      <c r="F179" s="816">
        <v>1.3</v>
      </c>
      <c r="G179" s="826">
        <v>5</v>
      </c>
      <c r="H179" s="819"/>
      <c r="I179" s="813"/>
      <c r="J179" s="814"/>
      <c r="K179" s="818">
        <v>1.3</v>
      </c>
      <c r="L179" s="819">
        <v>2</v>
      </c>
      <c r="M179" s="819">
        <v>18</v>
      </c>
      <c r="N179" s="820">
        <v>5.99</v>
      </c>
      <c r="O179" s="819" t="s">
        <v>8099</v>
      </c>
      <c r="P179" s="836" t="s">
        <v>8446</v>
      </c>
      <c r="Q179" s="821">
        <f t="shared" si="10"/>
        <v>0</v>
      </c>
      <c r="R179" s="821">
        <f t="shared" si="10"/>
        <v>0</v>
      </c>
      <c r="S179" s="832" t="str">
        <f t="shared" si="11"/>
        <v/>
      </c>
      <c r="T179" s="832" t="str">
        <f t="shared" si="12"/>
        <v/>
      </c>
      <c r="U179" s="832" t="str">
        <f t="shared" si="13"/>
        <v/>
      </c>
      <c r="V179" s="837" t="str">
        <f t="shared" si="14"/>
        <v/>
      </c>
      <c r="W179" s="822"/>
    </row>
    <row r="180" spans="1:23" ht="14.4" customHeight="1" x14ac:dyDescent="0.3">
      <c r="A180" s="884" t="s">
        <v>8447</v>
      </c>
      <c r="B180" s="832"/>
      <c r="C180" s="833"/>
      <c r="D180" s="834"/>
      <c r="E180" s="835">
        <v>1</v>
      </c>
      <c r="F180" s="813">
        <v>1.56</v>
      </c>
      <c r="G180" s="814">
        <v>7</v>
      </c>
      <c r="H180" s="815">
        <v>1</v>
      </c>
      <c r="I180" s="816">
        <v>1.56</v>
      </c>
      <c r="J180" s="826">
        <v>6</v>
      </c>
      <c r="K180" s="818">
        <v>1.56</v>
      </c>
      <c r="L180" s="819">
        <v>2</v>
      </c>
      <c r="M180" s="819">
        <v>21</v>
      </c>
      <c r="N180" s="820">
        <v>6.89</v>
      </c>
      <c r="O180" s="819" t="s">
        <v>8099</v>
      </c>
      <c r="P180" s="836" t="s">
        <v>8448</v>
      </c>
      <c r="Q180" s="821">
        <f t="shared" si="10"/>
        <v>1</v>
      </c>
      <c r="R180" s="821">
        <f t="shared" si="10"/>
        <v>1.56</v>
      </c>
      <c r="S180" s="832">
        <f t="shared" si="11"/>
        <v>6.89</v>
      </c>
      <c r="T180" s="832">
        <f t="shared" si="12"/>
        <v>6</v>
      </c>
      <c r="U180" s="832">
        <f t="shared" si="13"/>
        <v>-0.88999999999999968</v>
      </c>
      <c r="V180" s="837">
        <f t="shared" si="14"/>
        <v>0.87082728592162562</v>
      </c>
      <c r="W180" s="822"/>
    </row>
    <row r="181" spans="1:23" ht="14.4" customHeight="1" x14ac:dyDescent="0.3">
      <c r="A181" s="884" t="s">
        <v>8449</v>
      </c>
      <c r="B181" s="832"/>
      <c r="C181" s="833"/>
      <c r="D181" s="834"/>
      <c r="E181" s="815"/>
      <c r="F181" s="816"/>
      <c r="G181" s="826"/>
      <c r="H181" s="819">
        <v>1</v>
      </c>
      <c r="I181" s="813">
        <v>0.38</v>
      </c>
      <c r="J181" s="817">
        <v>5</v>
      </c>
      <c r="K181" s="818">
        <v>0.38</v>
      </c>
      <c r="L181" s="819">
        <v>2</v>
      </c>
      <c r="M181" s="819">
        <v>14</v>
      </c>
      <c r="N181" s="820">
        <v>4.72</v>
      </c>
      <c r="O181" s="819" t="s">
        <v>8099</v>
      </c>
      <c r="P181" s="836" t="s">
        <v>8450</v>
      </c>
      <c r="Q181" s="821">
        <f t="shared" si="10"/>
        <v>1</v>
      </c>
      <c r="R181" s="821">
        <f t="shared" si="10"/>
        <v>0.38</v>
      </c>
      <c r="S181" s="832">
        <f t="shared" si="11"/>
        <v>4.72</v>
      </c>
      <c r="T181" s="832">
        <f t="shared" si="12"/>
        <v>5</v>
      </c>
      <c r="U181" s="832">
        <f t="shared" si="13"/>
        <v>0.28000000000000025</v>
      </c>
      <c r="V181" s="837">
        <f t="shared" si="14"/>
        <v>1.0593220338983051</v>
      </c>
      <c r="W181" s="822">
        <v>0.28000000000000003</v>
      </c>
    </row>
    <row r="182" spans="1:23" ht="14.4" customHeight="1" x14ac:dyDescent="0.3">
      <c r="A182" s="885" t="s">
        <v>8451</v>
      </c>
      <c r="B182" s="869"/>
      <c r="C182" s="870"/>
      <c r="D182" s="838"/>
      <c r="E182" s="871">
        <v>2</v>
      </c>
      <c r="F182" s="872">
        <v>0.84</v>
      </c>
      <c r="G182" s="827">
        <v>3</v>
      </c>
      <c r="H182" s="873"/>
      <c r="I182" s="874"/>
      <c r="J182" s="828"/>
      <c r="K182" s="875">
        <v>0.42</v>
      </c>
      <c r="L182" s="873">
        <v>2</v>
      </c>
      <c r="M182" s="873">
        <v>15</v>
      </c>
      <c r="N182" s="876">
        <v>5.08</v>
      </c>
      <c r="O182" s="873" t="s">
        <v>8099</v>
      </c>
      <c r="P182" s="877" t="s">
        <v>8452</v>
      </c>
      <c r="Q182" s="878">
        <f t="shared" si="10"/>
        <v>0</v>
      </c>
      <c r="R182" s="878">
        <f t="shared" si="10"/>
        <v>0</v>
      </c>
      <c r="S182" s="869" t="str">
        <f t="shared" si="11"/>
        <v/>
      </c>
      <c r="T182" s="869" t="str">
        <f t="shared" si="12"/>
        <v/>
      </c>
      <c r="U182" s="869" t="str">
        <f t="shared" si="13"/>
        <v/>
      </c>
      <c r="V182" s="879" t="str">
        <f t="shared" si="14"/>
        <v/>
      </c>
      <c r="W182" s="829"/>
    </row>
    <row r="183" spans="1:23" ht="14.4" customHeight="1" x14ac:dyDescent="0.3">
      <c r="A183" s="884" t="s">
        <v>8453</v>
      </c>
      <c r="B183" s="832"/>
      <c r="C183" s="833"/>
      <c r="D183" s="834"/>
      <c r="E183" s="815">
        <v>1</v>
      </c>
      <c r="F183" s="816">
        <v>0.22</v>
      </c>
      <c r="G183" s="826">
        <v>1</v>
      </c>
      <c r="H183" s="819"/>
      <c r="I183" s="813"/>
      <c r="J183" s="814"/>
      <c r="K183" s="818">
        <v>0.43</v>
      </c>
      <c r="L183" s="819">
        <v>2</v>
      </c>
      <c r="M183" s="819">
        <v>14</v>
      </c>
      <c r="N183" s="820">
        <v>4.67</v>
      </c>
      <c r="O183" s="819" t="s">
        <v>8099</v>
      </c>
      <c r="P183" s="836" t="s">
        <v>8454</v>
      </c>
      <c r="Q183" s="821">
        <f t="shared" si="10"/>
        <v>0</v>
      </c>
      <c r="R183" s="821">
        <f t="shared" si="10"/>
        <v>0</v>
      </c>
      <c r="S183" s="832" t="str">
        <f t="shared" si="11"/>
        <v/>
      </c>
      <c r="T183" s="832" t="str">
        <f t="shared" si="12"/>
        <v/>
      </c>
      <c r="U183" s="832" t="str">
        <f t="shared" si="13"/>
        <v/>
      </c>
      <c r="V183" s="837" t="str">
        <f t="shared" si="14"/>
        <v/>
      </c>
      <c r="W183" s="822"/>
    </row>
    <row r="184" spans="1:23" ht="14.4" customHeight="1" x14ac:dyDescent="0.3">
      <c r="A184" s="885" t="s">
        <v>8455</v>
      </c>
      <c r="B184" s="869"/>
      <c r="C184" s="870"/>
      <c r="D184" s="838"/>
      <c r="E184" s="871">
        <v>1</v>
      </c>
      <c r="F184" s="872">
        <v>0.56000000000000005</v>
      </c>
      <c r="G184" s="827">
        <v>5</v>
      </c>
      <c r="H184" s="873"/>
      <c r="I184" s="874"/>
      <c r="J184" s="828"/>
      <c r="K184" s="875">
        <v>0.56000000000000005</v>
      </c>
      <c r="L184" s="873">
        <v>2</v>
      </c>
      <c r="M184" s="873">
        <v>15</v>
      </c>
      <c r="N184" s="876">
        <v>5.0599999999999996</v>
      </c>
      <c r="O184" s="873" t="s">
        <v>8099</v>
      </c>
      <c r="P184" s="877" t="s">
        <v>8456</v>
      </c>
      <c r="Q184" s="878">
        <f t="shared" si="10"/>
        <v>0</v>
      </c>
      <c r="R184" s="878">
        <f t="shared" si="10"/>
        <v>0</v>
      </c>
      <c r="S184" s="869" t="str">
        <f t="shared" si="11"/>
        <v/>
      </c>
      <c r="T184" s="869" t="str">
        <f t="shared" si="12"/>
        <v/>
      </c>
      <c r="U184" s="869" t="str">
        <f t="shared" si="13"/>
        <v/>
      </c>
      <c r="V184" s="879" t="str">
        <f t="shared" si="14"/>
        <v/>
      </c>
      <c r="W184" s="829"/>
    </row>
    <row r="185" spans="1:23" ht="14.4" customHeight="1" x14ac:dyDescent="0.3">
      <c r="A185" s="884" t="s">
        <v>8457</v>
      </c>
      <c r="B185" s="832"/>
      <c r="C185" s="833"/>
      <c r="D185" s="834"/>
      <c r="E185" s="835"/>
      <c r="F185" s="813"/>
      <c r="G185" s="814"/>
      <c r="H185" s="815">
        <v>1</v>
      </c>
      <c r="I185" s="816">
        <v>7.42</v>
      </c>
      <c r="J185" s="826">
        <v>14</v>
      </c>
      <c r="K185" s="818">
        <v>7.42</v>
      </c>
      <c r="L185" s="819">
        <v>7</v>
      </c>
      <c r="M185" s="819">
        <v>60</v>
      </c>
      <c r="N185" s="820">
        <v>19.89</v>
      </c>
      <c r="O185" s="819" t="s">
        <v>8099</v>
      </c>
      <c r="P185" s="836" t="s">
        <v>8458</v>
      </c>
      <c r="Q185" s="821">
        <f t="shared" si="10"/>
        <v>1</v>
      </c>
      <c r="R185" s="821">
        <f t="shared" si="10"/>
        <v>7.42</v>
      </c>
      <c r="S185" s="832">
        <f t="shared" si="11"/>
        <v>19.89</v>
      </c>
      <c r="T185" s="832">
        <f t="shared" si="12"/>
        <v>14</v>
      </c>
      <c r="U185" s="832">
        <f t="shared" si="13"/>
        <v>-5.8900000000000006</v>
      </c>
      <c r="V185" s="837">
        <f t="shared" si="14"/>
        <v>0.70387129210658617</v>
      </c>
      <c r="W185" s="822"/>
    </row>
    <row r="186" spans="1:23" ht="14.4" customHeight="1" x14ac:dyDescent="0.3">
      <c r="A186" s="884" t="s">
        <v>8459</v>
      </c>
      <c r="B186" s="832">
        <v>2</v>
      </c>
      <c r="C186" s="833">
        <v>1</v>
      </c>
      <c r="D186" s="834">
        <v>4</v>
      </c>
      <c r="E186" s="815">
        <v>2</v>
      </c>
      <c r="F186" s="816">
        <v>0.84</v>
      </c>
      <c r="G186" s="826">
        <v>3.5</v>
      </c>
      <c r="H186" s="819"/>
      <c r="I186" s="813"/>
      <c r="J186" s="814"/>
      <c r="K186" s="818">
        <v>0.42</v>
      </c>
      <c r="L186" s="819">
        <v>2</v>
      </c>
      <c r="M186" s="819">
        <v>18</v>
      </c>
      <c r="N186" s="820">
        <v>5.84</v>
      </c>
      <c r="O186" s="819" t="s">
        <v>8099</v>
      </c>
      <c r="P186" s="836" t="s">
        <v>8460</v>
      </c>
      <c r="Q186" s="821">
        <f t="shared" si="10"/>
        <v>-2</v>
      </c>
      <c r="R186" s="821">
        <f t="shared" si="10"/>
        <v>-1</v>
      </c>
      <c r="S186" s="832" t="str">
        <f t="shared" si="11"/>
        <v/>
      </c>
      <c r="T186" s="832" t="str">
        <f t="shared" si="12"/>
        <v/>
      </c>
      <c r="U186" s="832" t="str">
        <f t="shared" si="13"/>
        <v/>
      </c>
      <c r="V186" s="837" t="str">
        <f t="shared" si="14"/>
        <v/>
      </c>
      <c r="W186" s="822"/>
    </row>
    <row r="187" spans="1:23" ht="14.4" customHeight="1" x14ac:dyDescent="0.3">
      <c r="A187" s="884" t="s">
        <v>8461</v>
      </c>
      <c r="B187" s="832">
        <v>1</v>
      </c>
      <c r="C187" s="833">
        <v>0.3</v>
      </c>
      <c r="D187" s="834">
        <v>4</v>
      </c>
      <c r="E187" s="815">
        <v>1</v>
      </c>
      <c r="F187" s="816">
        <v>0.3</v>
      </c>
      <c r="G187" s="826">
        <v>2</v>
      </c>
      <c r="H187" s="819"/>
      <c r="I187" s="813"/>
      <c r="J187" s="814"/>
      <c r="K187" s="818">
        <v>0.3</v>
      </c>
      <c r="L187" s="819">
        <v>1</v>
      </c>
      <c r="M187" s="819">
        <v>10</v>
      </c>
      <c r="N187" s="820">
        <v>3.34</v>
      </c>
      <c r="O187" s="819" t="s">
        <v>8099</v>
      </c>
      <c r="P187" s="836" t="s">
        <v>8462</v>
      </c>
      <c r="Q187" s="821">
        <f t="shared" si="10"/>
        <v>-1</v>
      </c>
      <c r="R187" s="821">
        <f t="shared" si="10"/>
        <v>-0.3</v>
      </c>
      <c r="S187" s="832" t="str">
        <f t="shared" si="11"/>
        <v/>
      </c>
      <c r="T187" s="832" t="str">
        <f t="shared" si="12"/>
        <v/>
      </c>
      <c r="U187" s="832" t="str">
        <f t="shared" si="13"/>
        <v/>
      </c>
      <c r="V187" s="837" t="str">
        <f t="shared" si="14"/>
        <v/>
      </c>
      <c r="W187" s="822"/>
    </row>
    <row r="188" spans="1:23" ht="14.4" customHeight="1" x14ac:dyDescent="0.3">
      <c r="A188" s="884" t="s">
        <v>8463</v>
      </c>
      <c r="B188" s="832"/>
      <c r="C188" s="833"/>
      <c r="D188" s="834"/>
      <c r="E188" s="835"/>
      <c r="F188" s="813"/>
      <c r="G188" s="814"/>
      <c r="H188" s="815">
        <v>1</v>
      </c>
      <c r="I188" s="816">
        <v>3.04</v>
      </c>
      <c r="J188" s="826">
        <v>6</v>
      </c>
      <c r="K188" s="818">
        <v>3.04</v>
      </c>
      <c r="L188" s="819">
        <v>3</v>
      </c>
      <c r="M188" s="819">
        <v>31</v>
      </c>
      <c r="N188" s="820">
        <v>10.36</v>
      </c>
      <c r="O188" s="819" t="s">
        <v>8099</v>
      </c>
      <c r="P188" s="836" t="s">
        <v>8464</v>
      </c>
      <c r="Q188" s="821">
        <f t="shared" si="10"/>
        <v>1</v>
      </c>
      <c r="R188" s="821">
        <f t="shared" si="10"/>
        <v>3.04</v>
      </c>
      <c r="S188" s="832">
        <f t="shared" si="11"/>
        <v>10.36</v>
      </c>
      <c r="T188" s="832">
        <f t="shared" si="12"/>
        <v>6</v>
      </c>
      <c r="U188" s="832">
        <f t="shared" si="13"/>
        <v>-4.3599999999999994</v>
      </c>
      <c r="V188" s="837">
        <f t="shared" si="14"/>
        <v>0.57915057915057921</v>
      </c>
      <c r="W188" s="822"/>
    </row>
    <row r="189" spans="1:23" ht="14.4" customHeight="1" x14ac:dyDescent="0.3">
      <c r="A189" s="885" t="s">
        <v>8465</v>
      </c>
      <c r="B189" s="869"/>
      <c r="C189" s="870"/>
      <c r="D189" s="838"/>
      <c r="E189" s="880"/>
      <c r="F189" s="874"/>
      <c r="G189" s="828"/>
      <c r="H189" s="871">
        <v>1</v>
      </c>
      <c r="I189" s="872">
        <v>5.52</v>
      </c>
      <c r="J189" s="827">
        <v>17</v>
      </c>
      <c r="K189" s="875">
        <v>5.52</v>
      </c>
      <c r="L189" s="873">
        <v>6</v>
      </c>
      <c r="M189" s="873">
        <v>58</v>
      </c>
      <c r="N189" s="876">
        <v>19.190000000000001</v>
      </c>
      <c r="O189" s="873" t="s">
        <v>8099</v>
      </c>
      <c r="P189" s="877" t="s">
        <v>8466</v>
      </c>
      <c r="Q189" s="878">
        <f t="shared" si="10"/>
        <v>1</v>
      </c>
      <c r="R189" s="878">
        <f t="shared" si="10"/>
        <v>5.52</v>
      </c>
      <c r="S189" s="869">
        <f t="shared" si="11"/>
        <v>19.190000000000001</v>
      </c>
      <c r="T189" s="869">
        <f t="shared" si="12"/>
        <v>17</v>
      </c>
      <c r="U189" s="869">
        <f t="shared" si="13"/>
        <v>-2.1900000000000013</v>
      </c>
      <c r="V189" s="879">
        <f t="shared" si="14"/>
        <v>0.88587806149035953</v>
      </c>
      <c r="W189" s="829"/>
    </row>
    <row r="190" spans="1:23" ht="14.4" customHeight="1" x14ac:dyDescent="0.3">
      <c r="A190" s="884" t="s">
        <v>8467</v>
      </c>
      <c r="B190" s="832"/>
      <c r="C190" s="833"/>
      <c r="D190" s="834"/>
      <c r="E190" s="835"/>
      <c r="F190" s="813"/>
      <c r="G190" s="814"/>
      <c r="H190" s="815">
        <v>1</v>
      </c>
      <c r="I190" s="816">
        <v>2.13</v>
      </c>
      <c r="J190" s="826">
        <v>7</v>
      </c>
      <c r="K190" s="818">
        <v>2.04</v>
      </c>
      <c r="L190" s="819">
        <v>3</v>
      </c>
      <c r="M190" s="819">
        <v>27</v>
      </c>
      <c r="N190" s="820">
        <v>8.9499999999999993</v>
      </c>
      <c r="O190" s="819" t="s">
        <v>8099</v>
      </c>
      <c r="P190" s="836" t="s">
        <v>8468</v>
      </c>
      <c r="Q190" s="821">
        <f t="shared" si="10"/>
        <v>1</v>
      </c>
      <c r="R190" s="821">
        <f t="shared" si="10"/>
        <v>2.13</v>
      </c>
      <c r="S190" s="832">
        <f t="shared" si="11"/>
        <v>8.9499999999999993</v>
      </c>
      <c r="T190" s="832">
        <f t="shared" si="12"/>
        <v>7</v>
      </c>
      <c r="U190" s="832">
        <f t="shared" si="13"/>
        <v>-1.9499999999999993</v>
      </c>
      <c r="V190" s="837">
        <f t="shared" si="14"/>
        <v>0.78212290502793302</v>
      </c>
      <c r="W190" s="822"/>
    </row>
    <row r="191" spans="1:23" ht="14.4" customHeight="1" x14ac:dyDescent="0.3">
      <c r="A191" s="884" t="s">
        <v>8469</v>
      </c>
      <c r="B191" s="832"/>
      <c r="C191" s="833"/>
      <c r="D191" s="834"/>
      <c r="E191" s="815">
        <v>1</v>
      </c>
      <c r="F191" s="816">
        <v>3.05</v>
      </c>
      <c r="G191" s="826">
        <v>24</v>
      </c>
      <c r="H191" s="819"/>
      <c r="I191" s="813"/>
      <c r="J191" s="814"/>
      <c r="K191" s="818">
        <v>3.05</v>
      </c>
      <c r="L191" s="819">
        <v>5</v>
      </c>
      <c r="M191" s="819">
        <v>45</v>
      </c>
      <c r="N191" s="820">
        <v>15.04</v>
      </c>
      <c r="O191" s="819" t="s">
        <v>8099</v>
      </c>
      <c r="P191" s="836" t="s">
        <v>8470</v>
      </c>
      <c r="Q191" s="821">
        <f t="shared" si="10"/>
        <v>0</v>
      </c>
      <c r="R191" s="821">
        <f t="shared" si="10"/>
        <v>0</v>
      </c>
      <c r="S191" s="832" t="str">
        <f t="shared" si="11"/>
        <v/>
      </c>
      <c r="T191" s="832" t="str">
        <f t="shared" si="12"/>
        <v/>
      </c>
      <c r="U191" s="832" t="str">
        <f t="shared" si="13"/>
        <v/>
      </c>
      <c r="V191" s="837" t="str">
        <f t="shared" si="14"/>
        <v/>
      </c>
      <c r="W191" s="822"/>
    </row>
    <row r="192" spans="1:23" ht="14.4" customHeight="1" x14ac:dyDescent="0.3">
      <c r="A192" s="884" t="s">
        <v>8471</v>
      </c>
      <c r="B192" s="832"/>
      <c r="C192" s="833"/>
      <c r="D192" s="834"/>
      <c r="E192" s="835"/>
      <c r="F192" s="813"/>
      <c r="G192" s="814"/>
      <c r="H192" s="815">
        <v>1</v>
      </c>
      <c r="I192" s="816">
        <v>2.1800000000000002</v>
      </c>
      <c r="J192" s="817">
        <v>26</v>
      </c>
      <c r="K192" s="818">
        <v>1.33</v>
      </c>
      <c r="L192" s="819">
        <v>2</v>
      </c>
      <c r="M192" s="819">
        <v>18</v>
      </c>
      <c r="N192" s="820">
        <v>6.15</v>
      </c>
      <c r="O192" s="819" t="s">
        <v>8099</v>
      </c>
      <c r="P192" s="836" t="s">
        <v>8472</v>
      </c>
      <c r="Q192" s="821">
        <f t="shared" si="10"/>
        <v>1</v>
      </c>
      <c r="R192" s="821">
        <f t="shared" si="10"/>
        <v>2.1800000000000002</v>
      </c>
      <c r="S192" s="832">
        <f t="shared" si="11"/>
        <v>6.15</v>
      </c>
      <c r="T192" s="832">
        <f t="shared" si="12"/>
        <v>26</v>
      </c>
      <c r="U192" s="832">
        <f t="shared" si="13"/>
        <v>19.850000000000001</v>
      </c>
      <c r="V192" s="837">
        <f t="shared" si="14"/>
        <v>4.2276422764227641</v>
      </c>
      <c r="W192" s="822">
        <v>19.850000000000001</v>
      </c>
    </row>
    <row r="193" spans="1:23" ht="14.4" customHeight="1" x14ac:dyDescent="0.3">
      <c r="A193" s="884" t="s">
        <v>8473</v>
      </c>
      <c r="B193" s="832"/>
      <c r="C193" s="833"/>
      <c r="D193" s="834"/>
      <c r="E193" s="815">
        <v>1</v>
      </c>
      <c r="F193" s="816">
        <v>0.85</v>
      </c>
      <c r="G193" s="826">
        <v>7</v>
      </c>
      <c r="H193" s="819"/>
      <c r="I193" s="813"/>
      <c r="J193" s="814"/>
      <c r="K193" s="818">
        <v>0.85</v>
      </c>
      <c r="L193" s="819">
        <v>1</v>
      </c>
      <c r="M193" s="819">
        <v>12</v>
      </c>
      <c r="N193" s="820">
        <v>4.1399999999999997</v>
      </c>
      <c r="O193" s="819" t="s">
        <v>8099</v>
      </c>
      <c r="P193" s="836" t="s">
        <v>8474</v>
      </c>
      <c r="Q193" s="821">
        <f t="shared" si="10"/>
        <v>0</v>
      </c>
      <c r="R193" s="821">
        <f t="shared" si="10"/>
        <v>0</v>
      </c>
      <c r="S193" s="832" t="str">
        <f t="shared" si="11"/>
        <v/>
      </c>
      <c r="T193" s="832" t="str">
        <f t="shared" si="12"/>
        <v/>
      </c>
      <c r="U193" s="832" t="str">
        <f t="shared" si="13"/>
        <v/>
      </c>
      <c r="V193" s="837" t="str">
        <f t="shared" si="14"/>
        <v/>
      </c>
      <c r="W193" s="822"/>
    </row>
    <row r="194" spans="1:23" ht="14.4" customHeight="1" x14ac:dyDescent="0.3">
      <c r="A194" s="885" t="s">
        <v>8475</v>
      </c>
      <c r="B194" s="869"/>
      <c r="C194" s="870"/>
      <c r="D194" s="838"/>
      <c r="E194" s="871">
        <v>1</v>
      </c>
      <c r="F194" s="872">
        <v>1.69</v>
      </c>
      <c r="G194" s="827">
        <v>8</v>
      </c>
      <c r="H194" s="873"/>
      <c r="I194" s="874"/>
      <c r="J194" s="828"/>
      <c r="K194" s="875">
        <v>1.69</v>
      </c>
      <c r="L194" s="873">
        <v>3</v>
      </c>
      <c r="M194" s="873">
        <v>26</v>
      </c>
      <c r="N194" s="876">
        <v>8.59</v>
      </c>
      <c r="O194" s="873" t="s">
        <v>8099</v>
      </c>
      <c r="P194" s="877" t="s">
        <v>8476</v>
      </c>
      <c r="Q194" s="878">
        <f t="shared" si="10"/>
        <v>0</v>
      </c>
      <c r="R194" s="878">
        <f t="shared" si="10"/>
        <v>0</v>
      </c>
      <c r="S194" s="869" t="str">
        <f t="shared" si="11"/>
        <v/>
      </c>
      <c r="T194" s="869" t="str">
        <f t="shared" si="12"/>
        <v/>
      </c>
      <c r="U194" s="869" t="str">
        <f t="shared" si="13"/>
        <v/>
      </c>
      <c r="V194" s="879" t="str">
        <f t="shared" si="14"/>
        <v/>
      </c>
      <c r="W194" s="829"/>
    </row>
    <row r="195" spans="1:23" ht="14.4" customHeight="1" x14ac:dyDescent="0.3">
      <c r="A195" s="884" t="s">
        <v>8477</v>
      </c>
      <c r="B195" s="832">
        <v>1</v>
      </c>
      <c r="C195" s="833">
        <v>0.34</v>
      </c>
      <c r="D195" s="834">
        <v>9</v>
      </c>
      <c r="E195" s="835"/>
      <c r="F195" s="813"/>
      <c r="G195" s="814"/>
      <c r="H195" s="815">
        <v>1</v>
      </c>
      <c r="I195" s="816">
        <v>0.34</v>
      </c>
      <c r="J195" s="826">
        <v>2</v>
      </c>
      <c r="K195" s="818">
        <v>0.34</v>
      </c>
      <c r="L195" s="819">
        <v>1</v>
      </c>
      <c r="M195" s="819">
        <v>13</v>
      </c>
      <c r="N195" s="820">
        <v>4.18</v>
      </c>
      <c r="O195" s="819" t="s">
        <v>8099</v>
      </c>
      <c r="P195" s="836" t="s">
        <v>8478</v>
      </c>
      <c r="Q195" s="821">
        <f t="shared" si="10"/>
        <v>0</v>
      </c>
      <c r="R195" s="821">
        <f t="shared" si="10"/>
        <v>0</v>
      </c>
      <c r="S195" s="832">
        <f t="shared" si="11"/>
        <v>4.18</v>
      </c>
      <c r="T195" s="832">
        <f t="shared" si="12"/>
        <v>2</v>
      </c>
      <c r="U195" s="832">
        <f t="shared" si="13"/>
        <v>-2.1799999999999997</v>
      </c>
      <c r="V195" s="837">
        <f t="shared" si="14"/>
        <v>0.47846889952153115</v>
      </c>
      <c r="W195" s="822"/>
    </row>
    <row r="196" spans="1:23" ht="14.4" customHeight="1" x14ac:dyDescent="0.3">
      <c r="A196" s="884" t="s">
        <v>8479</v>
      </c>
      <c r="B196" s="823">
        <v>3</v>
      </c>
      <c r="C196" s="824">
        <v>1.1599999999999999</v>
      </c>
      <c r="D196" s="825">
        <v>5.7</v>
      </c>
      <c r="E196" s="835">
        <v>2</v>
      </c>
      <c r="F196" s="813">
        <v>0.77</v>
      </c>
      <c r="G196" s="814">
        <v>7</v>
      </c>
      <c r="H196" s="819">
        <v>2</v>
      </c>
      <c r="I196" s="813">
        <v>0.99</v>
      </c>
      <c r="J196" s="817">
        <v>6.5</v>
      </c>
      <c r="K196" s="818">
        <v>0.2</v>
      </c>
      <c r="L196" s="819">
        <v>1</v>
      </c>
      <c r="M196" s="819">
        <v>8</v>
      </c>
      <c r="N196" s="820">
        <v>2.52</v>
      </c>
      <c r="O196" s="819" t="s">
        <v>8099</v>
      </c>
      <c r="P196" s="836" t="s">
        <v>8480</v>
      </c>
      <c r="Q196" s="821">
        <f t="shared" si="10"/>
        <v>-1</v>
      </c>
      <c r="R196" s="821">
        <f t="shared" si="10"/>
        <v>-0.16999999999999993</v>
      </c>
      <c r="S196" s="832">
        <f t="shared" si="11"/>
        <v>5.04</v>
      </c>
      <c r="T196" s="832">
        <f t="shared" si="12"/>
        <v>13</v>
      </c>
      <c r="U196" s="832">
        <f t="shared" si="13"/>
        <v>7.96</v>
      </c>
      <c r="V196" s="837">
        <f t="shared" si="14"/>
        <v>2.5793650793650795</v>
      </c>
      <c r="W196" s="822">
        <v>7.96</v>
      </c>
    </row>
    <row r="197" spans="1:23" ht="14.4" customHeight="1" x14ac:dyDescent="0.3">
      <c r="A197" s="885" t="s">
        <v>8481</v>
      </c>
      <c r="B197" s="881">
        <v>1</v>
      </c>
      <c r="C197" s="882">
        <v>0.46</v>
      </c>
      <c r="D197" s="831">
        <v>4</v>
      </c>
      <c r="E197" s="880"/>
      <c r="F197" s="874"/>
      <c r="G197" s="828"/>
      <c r="H197" s="873"/>
      <c r="I197" s="874"/>
      <c r="J197" s="828"/>
      <c r="K197" s="875">
        <v>0.3</v>
      </c>
      <c r="L197" s="873">
        <v>1</v>
      </c>
      <c r="M197" s="873">
        <v>11</v>
      </c>
      <c r="N197" s="876">
        <v>3.77</v>
      </c>
      <c r="O197" s="873" t="s">
        <v>8099</v>
      </c>
      <c r="P197" s="877" t="s">
        <v>8482</v>
      </c>
      <c r="Q197" s="878">
        <f t="shared" si="10"/>
        <v>-1</v>
      </c>
      <c r="R197" s="878">
        <f t="shared" si="10"/>
        <v>-0.46</v>
      </c>
      <c r="S197" s="869" t="str">
        <f t="shared" si="11"/>
        <v/>
      </c>
      <c r="T197" s="869" t="str">
        <f t="shared" si="12"/>
        <v/>
      </c>
      <c r="U197" s="869" t="str">
        <f t="shared" si="13"/>
        <v/>
      </c>
      <c r="V197" s="879" t="str">
        <f t="shared" si="14"/>
        <v/>
      </c>
      <c r="W197" s="829"/>
    </row>
    <row r="198" spans="1:23" ht="14.4" customHeight="1" x14ac:dyDescent="0.3">
      <c r="A198" s="884" t="s">
        <v>8483</v>
      </c>
      <c r="B198" s="832"/>
      <c r="C198" s="833"/>
      <c r="D198" s="834"/>
      <c r="E198" s="835"/>
      <c r="F198" s="813"/>
      <c r="G198" s="814"/>
      <c r="H198" s="815">
        <v>1</v>
      </c>
      <c r="I198" s="816">
        <v>0.32</v>
      </c>
      <c r="J198" s="817">
        <v>4</v>
      </c>
      <c r="K198" s="818">
        <v>0.31</v>
      </c>
      <c r="L198" s="819">
        <v>1</v>
      </c>
      <c r="M198" s="819">
        <v>6</v>
      </c>
      <c r="N198" s="820">
        <v>2.06</v>
      </c>
      <c r="O198" s="819" t="s">
        <v>8099</v>
      </c>
      <c r="P198" s="836" t="s">
        <v>8484</v>
      </c>
      <c r="Q198" s="821">
        <f t="shared" ref="Q198:R200" si="15">H198-B198</f>
        <v>1</v>
      </c>
      <c r="R198" s="821">
        <f t="shared" si="15"/>
        <v>0.32</v>
      </c>
      <c r="S198" s="832">
        <f>IF(H198=0,"",H198*N198)</f>
        <v>2.06</v>
      </c>
      <c r="T198" s="832">
        <f>IF(H198=0,"",H198*J198)</f>
        <v>4</v>
      </c>
      <c r="U198" s="832">
        <f>IF(H198=0,"",T198-S198)</f>
        <v>1.94</v>
      </c>
      <c r="V198" s="837">
        <f>IF(H198=0,"",T198/S198)</f>
        <v>1.941747572815534</v>
      </c>
      <c r="W198" s="822">
        <v>1.94</v>
      </c>
    </row>
    <row r="199" spans="1:23" ht="14.4" customHeight="1" x14ac:dyDescent="0.3">
      <c r="A199" s="884" t="s">
        <v>8485</v>
      </c>
      <c r="B199" s="832">
        <v>2</v>
      </c>
      <c r="C199" s="833">
        <v>5.17</v>
      </c>
      <c r="D199" s="834">
        <v>8</v>
      </c>
      <c r="E199" s="835"/>
      <c r="F199" s="813"/>
      <c r="G199" s="814"/>
      <c r="H199" s="815">
        <v>5</v>
      </c>
      <c r="I199" s="816">
        <v>25.15</v>
      </c>
      <c r="J199" s="817">
        <v>14.2</v>
      </c>
      <c r="K199" s="818">
        <v>2.58</v>
      </c>
      <c r="L199" s="819">
        <v>3</v>
      </c>
      <c r="M199" s="819">
        <v>30</v>
      </c>
      <c r="N199" s="820">
        <v>10.039999999999999</v>
      </c>
      <c r="O199" s="819" t="s">
        <v>8099</v>
      </c>
      <c r="P199" s="836" t="s">
        <v>8486</v>
      </c>
      <c r="Q199" s="821">
        <f t="shared" si="15"/>
        <v>3</v>
      </c>
      <c r="R199" s="821">
        <f t="shared" si="15"/>
        <v>19.979999999999997</v>
      </c>
      <c r="S199" s="832">
        <f>IF(H199=0,"",H199*N199)</f>
        <v>50.199999999999996</v>
      </c>
      <c r="T199" s="832">
        <f>IF(H199=0,"",H199*J199)</f>
        <v>71</v>
      </c>
      <c r="U199" s="832">
        <f>IF(H199=0,"",T199-S199)</f>
        <v>20.800000000000004</v>
      </c>
      <c r="V199" s="837">
        <f>IF(H199=0,"",T199/S199)</f>
        <v>1.4143426294820718</v>
      </c>
      <c r="W199" s="822">
        <v>23.92</v>
      </c>
    </row>
    <row r="200" spans="1:23" ht="14.4" customHeight="1" x14ac:dyDescent="0.3">
      <c r="A200" s="885" t="s">
        <v>8487</v>
      </c>
      <c r="B200" s="869"/>
      <c r="C200" s="870"/>
      <c r="D200" s="838"/>
      <c r="E200" s="880">
        <v>2</v>
      </c>
      <c r="F200" s="874">
        <v>10.52</v>
      </c>
      <c r="G200" s="828">
        <v>11</v>
      </c>
      <c r="H200" s="871">
        <v>1</v>
      </c>
      <c r="I200" s="872">
        <v>3.58</v>
      </c>
      <c r="J200" s="827">
        <v>9</v>
      </c>
      <c r="K200" s="875">
        <v>3.58</v>
      </c>
      <c r="L200" s="873">
        <v>4</v>
      </c>
      <c r="M200" s="873">
        <v>39</v>
      </c>
      <c r="N200" s="876">
        <v>13.11</v>
      </c>
      <c r="O200" s="873" t="s">
        <v>8099</v>
      </c>
      <c r="P200" s="877" t="s">
        <v>8488</v>
      </c>
      <c r="Q200" s="878">
        <f t="shared" si="15"/>
        <v>1</v>
      </c>
      <c r="R200" s="878">
        <f t="shared" si="15"/>
        <v>3.58</v>
      </c>
      <c r="S200" s="869">
        <f>IF(H200=0,"",H200*N200)</f>
        <v>13.11</v>
      </c>
      <c r="T200" s="869">
        <f>IF(H200=0,"",H200*J200)</f>
        <v>9</v>
      </c>
      <c r="U200" s="869">
        <f>IF(H200=0,"",T200-S200)</f>
        <v>-4.1099999999999994</v>
      </c>
      <c r="V200" s="879">
        <f>IF(H200=0,"",T200/S200)</f>
        <v>0.68649885583524028</v>
      </c>
      <c r="W200" s="829"/>
    </row>
    <row r="201" spans="1:23" ht="14.4" customHeight="1" x14ac:dyDescent="0.3">
      <c r="A201" s="885" t="s">
        <v>8489</v>
      </c>
      <c r="B201" s="869"/>
      <c r="C201" s="870"/>
      <c r="D201" s="838"/>
      <c r="E201" s="880"/>
      <c r="F201" s="874"/>
      <c r="G201" s="828"/>
      <c r="H201" s="871">
        <v>1</v>
      </c>
      <c r="I201" s="872">
        <v>5.0599999999999996</v>
      </c>
      <c r="J201" s="827">
        <v>10</v>
      </c>
      <c r="K201" s="875">
        <v>4.46</v>
      </c>
      <c r="L201" s="873">
        <v>5</v>
      </c>
      <c r="M201" s="873">
        <v>41</v>
      </c>
      <c r="N201" s="876">
        <v>13.63</v>
      </c>
      <c r="O201" s="873" t="s">
        <v>8099</v>
      </c>
      <c r="P201" s="877" t="s">
        <v>8490</v>
      </c>
      <c r="Q201" s="878"/>
      <c r="R201" s="869"/>
      <c r="S201" s="869"/>
      <c r="T201" s="869"/>
      <c r="U201" s="869"/>
      <c r="V201" s="879"/>
      <c r="W201" s="829"/>
    </row>
    <row r="202" spans="1:23" ht="14.4" customHeight="1" x14ac:dyDescent="0.3">
      <c r="A202" s="884" t="s">
        <v>8491</v>
      </c>
      <c r="B202" s="832"/>
      <c r="C202" s="833"/>
      <c r="D202" s="834"/>
      <c r="E202" s="815">
        <v>3</v>
      </c>
      <c r="F202" s="816">
        <v>2.23</v>
      </c>
      <c r="G202" s="826">
        <v>3.3</v>
      </c>
      <c r="H202" s="819">
        <v>2</v>
      </c>
      <c r="I202" s="813">
        <v>1.4</v>
      </c>
      <c r="J202" s="814">
        <v>2</v>
      </c>
      <c r="K202" s="818">
        <v>0.7</v>
      </c>
      <c r="L202" s="819">
        <v>1</v>
      </c>
      <c r="M202" s="819">
        <v>13</v>
      </c>
      <c r="N202" s="820">
        <v>4.28</v>
      </c>
      <c r="O202" s="819" t="s">
        <v>8099</v>
      </c>
      <c r="P202" s="836" t="s">
        <v>8492</v>
      </c>
      <c r="Q202" s="821"/>
      <c r="R202" s="832"/>
      <c r="S202" s="832"/>
      <c r="T202" s="832"/>
      <c r="U202" s="832"/>
      <c r="V202" s="837"/>
      <c r="W202" s="822"/>
    </row>
    <row r="203" spans="1:23" ht="14.4" customHeight="1" x14ac:dyDescent="0.3">
      <c r="A203" s="885" t="s">
        <v>8493</v>
      </c>
      <c r="B203" s="869">
        <v>1</v>
      </c>
      <c r="C203" s="870">
        <v>0.96</v>
      </c>
      <c r="D203" s="838">
        <v>4</v>
      </c>
      <c r="E203" s="871"/>
      <c r="F203" s="872"/>
      <c r="G203" s="827"/>
      <c r="H203" s="873"/>
      <c r="I203" s="874"/>
      <c r="J203" s="828"/>
      <c r="K203" s="875">
        <v>0.96</v>
      </c>
      <c r="L203" s="873">
        <v>2</v>
      </c>
      <c r="M203" s="873">
        <v>19</v>
      </c>
      <c r="N203" s="876">
        <v>6.34</v>
      </c>
      <c r="O203" s="873" t="s">
        <v>8099</v>
      </c>
      <c r="P203" s="877" t="s">
        <v>8494</v>
      </c>
      <c r="Q203" s="878"/>
      <c r="R203" s="869"/>
      <c r="S203" s="869"/>
      <c r="T203" s="869"/>
      <c r="U203" s="869"/>
      <c r="V203" s="879"/>
      <c r="W203" s="829"/>
    </row>
    <row r="204" spans="1:23" ht="14.4" customHeight="1" x14ac:dyDescent="0.3">
      <c r="A204" s="884" t="s">
        <v>8495</v>
      </c>
      <c r="B204" s="823">
        <v>1</v>
      </c>
      <c r="C204" s="824">
        <v>1.24</v>
      </c>
      <c r="D204" s="825">
        <v>12</v>
      </c>
      <c r="E204" s="835"/>
      <c r="F204" s="813"/>
      <c r="G204" s="814"/>
      <c r="H204" s="819"/>
      <c r="I204" s="813"/>
      <c r="J204" s="814"/>
      <c r="K204" s="818">
        <v>1.24</v>
      </c>
      <c r="L204" s="819">
        <v>3</v>
      </c>
      <c r="M204" s="819">
        <v>29</v>
      </c>
      <c r="N204" s="820">
        <v>9.6999999999999993</v>
      </c>
      <c r="O204" s="819" t="s">
        <v>8099</v>
      </c>
      <c r="P204" s="836" t="s">
        <v>8496</v>
      </c>
      <c r="Q204" s="821"/>
      <c r="R204" s="832"/>
      <c r="S204" s="832"/>
      <c r="T204" s="832"/>
      <c r="U204" s="832"/>
      <c r="V204" s="837"/>
      <c r="W204" s="822"/>
    </row>
    <row r="205" spans="1:23" ht="14.4" customHeight="1" x14ac:dyDescent="0.3">
      <c r="A205" s="884" t="s">
        <v>8497</v>
      </c>
      <c r="B205" s="832"/>
      <c r="C205" s="833"/>
      <c r="D205" s="834"/>
      <c r="E205" s="815">
        <v>1</v>
      </c>
      <c r="F205" s="816">
        <v>0.72</v>
      </c>
      <c r="G205" s="826">
        <v>12</v>
      </c>
      <c r="H205" s="819"/>
      <c r="I205" s="813"/>
      <c r="J205" s="814"/>
      <c r="K205" s="818">
        <v>0.72</v>
      </c>
      <c r="L205" s="819">
        <v>2</v>
      </c>
      <c r="M205" s="819">
        <v>21</v>
      </c>
      <c r="N205" s="820">
        <v>6.98</v>
      </c>
      <c r="O205" s="819" t="s">
        <v>8099</v>
      </c>
      <c r="P205" s="836" t="s">
        <v>8498</v>
      </c>
      <c r="Q205" s="821"/>
      <c r="R205" s="832"/>
      <c r="S205" s="832"/>
      <c r="T205" s="832"/>
      <c r="U205" s="832"/>
      <c r="V205" s="837"/>
      <c r="W205" s="822"/>
    </row>
    <row r="206" spans="1:23" ht="14.4" customHeight="1" x14ac:dyDescent="0.3">
      <c r="A206" s="884" t="s">
        <v>8499</v>
      </c>
      <c r="B206" s="832"/>
      <c r="C206" s="833"/>
      <c r="D206" s="834"/>
      <c r="E206" s="815">
        <v>1</v>
      </c>
      <c r="F206" s="816">
        <v>0.49</v>
      </c>
      <c r="G206" s="826">
        <v>3</v>
      </c>
      <c r="H206" s="819">
        <v>1</v>
      </c>
      <c r="I206" s="813">
        <v>1.1599999999999999</v>
      </c>
      <c r="J206" s="817">
        <v>26</v>
      </c>
      <c r="K206" s="818">
        <v>0.49</v>
      </c>
      <c r="L206" s="819">
        <v>2</v>
      </c>
      <c r="M206" s="819">
        <v>14</v>
      </c>
      <c r="N206" s="820">
        <v>4.5199999999999996</v>
      </c>
      <c r="O206" s="819" t="s">
        <v>8099</v>
      </c>
      <c r="P206" s="836" t="s">
        <v>8500</v>
      </c>
      <c r="Q206" s="821"/>
      <c r="R206" s="832"/>
      <c r="S206" s="832"/>
      <c r="T206" s="832"/>
      <c r="U206" s="832"/>
      <c r="V206" s="837"/>
      <c r="W206" s="822">
        <v>21.48</v>
      </c>
    </row>
    <row r="207" spans="1:23" ht="14.4" customHeight="1" x14ac:dyDescent="0.3">
      <c r="A207" s="885" t="s">
        <v>8501</v>
      </c>
      <c r="B207" s="869"/>
      <c r="C207" s="870"/>
      <c r="D207" s="838"/>
      <c r="E207" s="871">
        <v>1</v>
      </c>
      <c r="F207" s="872">
        <v>0.67</v>
      </c>
      <c r="G207" s="827">
        <v>9</v>
      </c>
      <c r="H207" s="873"/>
      <c r="I207" s="874"/>
      <c r="J207" s="828"/>
      <c r="K207" s="875">
        <v>0.67</v>
      </c>
      <c r="L207" s="873">
        <v>2</v>
      </c>
      <c r="M207" s="873">
        <v>18</v>
      </c>
      <c r="N207" s="876">
        <v>5.94</v>
      </c>
      <c r="O207" s="873" t="s">
        <v>8099</v>
      </c>
      <c r="P207" s="877" t="s">
        <v>8502</v>
      </c>
      <c r="Q207" s="878"/>
      <c r="R207" s="869"/>
      <c r="S207" s="869"/>
      <c r="T207" s="869"/>
      <c r="U207" s="869"/>
      <c r="V207" s="879"/>
      <c r="W207" s="829"/>
    </row>
    <row r="208" spans="1:23" ht="14.4" customHeight="1" x14ac:dyDescent="0.3">
      <c r="A208" s="884" t="s">
        <v>1139</v>
      </c>
      <c r="B208" s="823">
        <v>1</v>
      </c>
      <c r="C208" s="824">
        <v>1.79</v>
      </c>
      <c r="D208" s="825">
        <v>12</v>
      </c>
      <c r="E208" s="835"/>
      <c r="F208" s="813"/>
      <c r="G208" s="814"/>
      <c r="H208" s="819"/>
      <c r="I208" s="813"/>
      <c r="J208" s="814"/>
      <c r="K208" s="818">
        <v>1.79</v>
      </c>
      <c r="L208" s="819">
        <v>3</v>
      </c>
      <c r="M208" s="819">
        <v>24</v>
      </c>
      <c r="N208" s="820">
        <v>8.09</v>
      </c>
      <c r="O208" s="819" t="s">
        <v>8099</v>
      </c>
      <c r="P208" s="836" t="s">
        <v>8503</v>
      </c>
      <c r="Q208" s="821"/>
      <c r="R208" s="832"/>
      <c r="S208" s="832"/>
      <c r="T208" s="832"/>
      <c r="U208" s="832"/>
      <c r="V208" s="837"/>
      <c r="W208" s="822"/>
    </row>
    <row r="209" spans="1:23" ht="14.4" customHeight="1" x14ac:dyDescent="0.3">
      <c r="A209" s="885" t="s">
        <v>8504</v>
      </c>
      <c r="B209" s="881">
        <v>3</v>
      </c>
      <c r="C209" s="882">
        <v>10.93</v>
      </c>
      <c r="D209" s="831">
        <v>15.7</v>
      </c>
      <c r="E209" s="880">
        <v>2</v>
      </c>
      <c r="F209" s="874">
        <v>6.74</v>
      </c>
      <c r="G209" s="828">
        <v>12</v>
      </c>
      <c r="H209" s="873">
        <v>3</v>
      </c>
      <c r="I209" s="874">
        <v>10.11</v>
      </c>
      <c r="J209" s="828">
        <v>10</v>
      </c>
      <c r="K209" s="875">
        <v>3.37</v>
      </c>
      <c r="L209" s="873">
        <v>5</v>
      </c>
      <c r="M209" s="873">
        <v>44</v>
      </c>
      <c r="N209" s="876">
        <v>14.73</v>
      </c>
      <c r="O209" s="873" t="s">
        <v>8099</v>
      </c>
      <c r="P209" s="877" t="s">
        <v>8505</v>
      </c>
      <c r="Q209" s="878"/>
      <c r="R209" s="869"/>
      <c r="S209" s="869"/>
      <c r="T209" s="869"/>
      <c r="U209" s="869"/>
      <c r="V209" s="879"/>
      <c r="W209" s="829"/>
    </row>
    <row r="210" spans="1:23" ht="14.4" customHeight="1" x14ac:dyDescent="0.3">
      <c r="A210" s="884" t="s">
        <v>8506</v>
      </c>
      <c r="B210" s="832">
        <v>2</v>
      </c>
      <c r="C210" s="833">
        <v>6.09</v>
      </c>
      <c r="D210" s="834">
        <v>7</v>
      </c>
      <c r="E210" s="835">
        <v>3</v>
      </c>
      <c r="F210" s="813">
        <v>9.42</v>
      </c>
      <c r="G210" s="814">
        <v>14</v>
      </c>
      <c r="H210" s="815">
        <v>5</v>
      </c>
      <c r="I210" s="816">
        <v>15.52</v>
      </c>
      <c r="J210" s="826">
        <v>7.8</v>
      </c>
      <c r="K210" s="818">
        <v>3.04</v>
      </c>
      <c r="L210" s="819">
        <v>4</v>
      </c>
      <c r="M210" s="819">
        <v>35</v>
      </c>
      <c r="N210" s="820">
        <v>11.67</v>
      </c>
      <c r="O210" s="819" t="s">
        <v>8099</v>
      </c>
      <c r="P210" s="836" t="s">
        <v>8507</v>
      </c>
      <c r="Q210" s="821"/>
      <c r="R210" s="832"/>
      <c r="S210" s="832"/>
      <c r="T210" s="832"/>
      <c r="U210" s="832"/>
      <c r="V210" s="837"/>
      <c r="W210" s="822">
        <v>1.33</v>
      </c>
    </row>
    <row r="211" spans="1:23" ht="14.4" customHeight="1" x14ac:dyDescent="0.3">
      <c r="A211" s="885" t="s">
        <v>8508</v>
      </c>
      <c r="B211" s="869">
        <v>2</v>
      </c>
      <c r="C211" s="870">
        <v>9.6300000000000008</v>
      </c>
      <c r="D211" s="838">
        <v>14</v>
      </c>
      <c r="E211" s="880">
        <v>1</v>
      </c>
      <c r="F211" s="874">
        <v>4.82</v>
      </c>
      <c r="G211" s="828">
        <v>8</v>
      </c>
      <c r="H211" s="871">
        <v>3</v>
      </c>
      <c r="I211" s="872">
        <v>13.7</v>
      </c>
      <c r="J211" s="827">
        <v>8.6999999999999993</v>
      </c>
      <c r="K211" s="875">
        <v>4.82</v>
      </c>
      <c r="L211" s="873">
        <v>6</v>
      </c>
      <c r="M211" s="873">
        <v>56</v>
      </c>
      <c r="N211" s="876">
        <v>18.62</v>
      </c>
      <c r="O211" s="873" t="s">
        <v>8099</v>
      </c>
      <c r="P211" s="877" t="s">
        <v>8509</v>
      </c>
      <c r="Q211" s="878"/>
      <c r="R211" s="869"/>
      <c r="S211" s="869"/>
      <c r="T211" s="869"/>
      <c r="U211" s="869"/>
      <c r="V211" s="879"/>
      <c r="W211" s="829"/>
    </row>
    <row r="212" spans="1:23" ht="14.4" customHeight="1" x14ac:dyDescent="0.3">
      <c r="A212" s="885" t="s">
        <v>8510</v>
      </c>
      <c r="B212" s="869">
        <v>1</v>
      </c>
      <c r="C212" s="870">
        <v>8.11</v>
      </c>
      <c r="D212" s="838">
        <v>14</v>
      </c>
      <c r="E212" s="880">
        <v>2</v>
      </c>
      <c r="F212" s="874">
        <v>16.350000000000001</v>
      </c>
      <c r="G212" s="828">
        <v>27.5</v>
      </c>
      <c r="H212" s="871">
        <v>1</v>
      </c>
      <c r="I212" s="872">
        <v>8.11</v>
      </c>
      <c r="J212" s="827">
        <v>12</v>
      </c>
      <c r="K212" s="875">
        <v>8.11</v>
      </c>
      <c r="L212" s="873">
        <v>7</v>
      </c>
      <c r="M212" s="873">
        <v>62</v>
      </c>
      <c r="N212" s="876">
        <v>20.57</v>
      </c>
      <c r="O212" s="873" t="s">
        <v>8099</v>
      </c>
      <c r="P212" s="877" t="s">
        <v>8511</v>
      </c>
      <c r="Q212" s="878"/>
      <c r="R212" s="869"/>
      <c r="S212" s="869"/>
      <c r="T212" s="869"/>
      <c r="U212" s="869"/>
      <c r="V212" s="879"/>
      <c r="W212" s="829"/>
    </row>
    <row r="213" spans="1:23" ht="14.4" customHeight="1" x14ac:dyDescent="0.3">
      <c r="A213" s="884" t="s">
        <v>1669</v>
      </c>
      <c r="B213" s="832">
        <v>2</v>
      </c>
      <c r="C213" s="833">
        <v>2.06</v>
      </c>
      <c r="D213" s="834">
        <v>7</v>
      </c>
      <c r="E213" s="835">
        <v>5</v>
      </c>
      <c r="F213" s="813">
        <v>5.16</v>
      </c>
      <c r="G213" s="814">
        <v>6</v>
      </c>
      <c r="H213" s="815">
        <v>10</v>
      </c>
      <c r="I213" s="816">
        <v>10.33</v>
      </c>
      <c r="J213" s="826">
        <v>4.0999999999999996</v>
      </c>
      <c r="K213" s="818">
        <v>1.03</v>
      </c>
      <c r="L213" s="819">
        <v>2</v>
      </c>
      <c r="M213" s="819">
        <v>19</v>
      </c>
      <c r="N213" s="820">
        <v>6.44</v>
      </c>
      <c r="O213" s="819" t="s">
        <v>8099</v>
      </c>
      <c r="P213" s="836" t="s">
        <v>8512</v>
      </c>
      <c r="Q213" s="821"/>
      <c r="R213" s="832"/>
      <c r="S213" s="832"/>
      <c r="T213" s="832"/>
      <c r="U213" s="832"/>
      <c r="V213" s="837"/>
      <c r="W213" s="822">
        <v>3.56</v>
      </c>
    </row>
    <row r="214" spans="1:23" ht="14.4" customHeight="1" x14ac:dyDescent="0.3">
      <c r="A214" s="885" t="s">
        <v>8513</v>
      </c>
      <c r="B214" s="869">
        <v>1</v>
      </c>
      <c r="C214" s="870">
        <v>1.73</v>
      </c>
      <c r="D214" s="838">
        <v>3</v>
      </c>
      <c r="E214" s="880">
        <v>1</v>
      </c>
      <c r="F214" s="874">
        <v>1.73</v>
      </c>
      <c r="G214" s="828">
        <v>5</v>
      </c>
      <c r="H214" s="871">
        <v>2</v>
      </c>
      <c r="I214" s="872">
        <v>4.9400000000000004</v>
      </c>
      <c r="J214" s="830">
        <v>20.5</v>
      </c>
      <c r="K214" s="875">
        <v>1.73</v>
      </c>
      <c r="L214" s="873">
        <v>3</v>
      </c>
      <c r="M214" s="873">
        <v>31</v>
      </c>
      <c r="N214" s="876">
        <v>10.199999999999999</v>
      </c>
      <c r="O214" s="873" t="s">
        <v>8099</v>
      </c>
      <c r="P214" s="877" t="s">
        <v>8514</v>
      </c>
      <c r="Q214" s="878"/>
      <c r="R214" s="869"/>
      <c r="S214" s="869"/>
      <c r="T214" s="869"/>
      <c r="U214" s="869"/>
      <c r="V214" s="879"/>
      <c r="W214" s="829">
        <v>20.6</v>
      </c>
    </row>
    <row r="215" spans="1:23" ht="14.4" customHeight="1" x14ac:dyDescent="0.3">
      <c r="A215" s="885" t="s">
        <v>8515</v>
      </c>
      <c r="B215" s="869"/>
      <c r="C215" s="870"/>
      <c r="D215" s="838"/>
      <c r="E215" s="880">
        <v>1</v>
      </c>
      <c r="F215" s="874">
        <v>3.67</v>
      </c>
      <c r="G215" s="828">
        <v>9</v>
      </c>
      <c r="H215" s="871"/>
      <c r="I215" s="872"/>
      <c r="J215" s="827"/>
      <c r="K215" s="875">
        <v>3.67</v>
      </c>
      <c r="L215" s="873">
        <v>6</v>
      </c>
      <c r="M215" s="873">
        <v>50</v>
      </c>
      <c r="N215" s="876">
        <v>16.649999999999999</v>
      </c>
      <c r="O215" s="873" t="s">
        <v>8099</v>
      </c>
      <c r="P215" s="877" t="s">
        <v>8516</v>
      </c>
      <c r="Q215" s="878"/>
      <c r="R215" s="869"/>
      <c r="S215" s="869"/>
      <c r="T215" s="869"/>
      <c r="U215" s="869"/>
      <c r="V215" s="879"/>
      <c r="W215" s="829"/>
    </row>
    <row r="216" spans="1:23" ht="14.4" customHeight="1" x14ac:dyDescent="0.3">
      <c r="A216" s="884" t="s">
        <v>8517</v>
      </c>
      <c r="B216" s="832"/>
      <c r="C216" s="833"/>
      <c r="D216" s="834"/>
      <c r="E216" s="835"/>
      <c r="F216" s="813"/>
      <c r="G216" s="814"/>
      <c r="H216" s="815">
        <v>1</v>
      </c>
      <c r="I216" s="816">
        <v>0.66</v>
      </c>
      <c r="J216" s="817">
        <v>16</v>
      </c>
      <c r="K216" s="818">
        <v>0.66</v>
      </c>
      <c r="L216" s="819">
        <v>2</v>
      </c>
      <c r="M216" s="819">
        <v>18</v>
      </c>
      <c r="N216" s="820">
        <v>5.94</v>
      </c>
      <c r="O216" s="819" t="s">
        <v>8099</v>
      </c>
      <c r="P216" s="836" t="s">
        <v>8518</v>
      </c>
      <c r="Q216" s="821"/>
      <c r="R216" s="832"/>
      <c r="S216" s="832"/>
      <c r="T216" s="832"/>
      <c r="U216" s="832"/>
      <c r="V216" s="837"/>
      <c r="W216" s="822">
        <v>10.06</v>
      </c>
    </row>
    <row r="217" spans="1:23" ht="14.4" customHeight="1" x14ac:dyDescent="0.3">
      <c r="A217" s="884" t="s">
        <v>8519</v>
      </c>
      <c r="B217" s="832"/>
      <c r="C217" s="833"/>
      <c r="D217" s="834"/>
      <c r="E217" s="815">
        <v>1</v>
      </c>
      <c r="F217" s="816">
        <v>0.59</v>
      </c>
      <c r="G217" s="826">
        <v>8</v>
      </c>
      <c r="H217" s="819">
        <v>1</v>
      </c>
      <c r="I217" s="813">
        <v>0.54</v>
      </c>
      <c r="J217" s="814">
        <v>3</v>
      </c>
      <c r="K217" s="818">
        <v>0.54</v>
      </c>
      <c r="L217" s="819">
        <v>2</v>
      </c>
      <c r="M217" s="819">
        <v>15</v>
      </c>
      <c r="N217" s="820">
        <v>5.16</v>
      </c>
      <c r="O217" s="819" t="s">
        <v>8099</v>
      </c>
      <c r="P217" s="836" t="s">
        <v>8520</v>
      </c>
      <c r="Q217" s="821"/>
      <c r="R217" s="832"/>
      <c r="S217" s="832"/>
      <c r="T217" s="832"/>
      <c r="U217" s="832"/>
      <c r="V217" s="837"/>
      <c r="W217" s="822"/>
    </row>
    <row r="218" spans="1:23" ht="14.4" customHeight="1" x14ac:dyDescent="0.3">
      <c r="A218" s="885" t="s">
        <v>8521</v>
      </c>
      <c r="B218" s="869"/>
      <c r="C218" s="870"/>
      <c r="D218" s="838"/>
      <c r="E218" s="871">
        <v>1</v>
      </c>
      <c r="F218" s="872">
        <v>0.66</v>
      </c>
      <c r="G218" s="827">
        <v>6</v>
      </c>
      <c r="H218" s="873"/>
      <c r="I218" s="874"/>
      <c r="J218" s="828"/>
      <c r="K218" s="875">
        <v>0.66</v>
      </c>
      <c r="L218" s="873">
        <v>2</v>
      </c>
      <c r="M218" s="873">
        <v>21</v>
      </c>
      <c r="N218" s="876">
        <v>7</v>
      </c>
      <c r="O218" s="873" t="s">
        <v>8099</v>
      </c>
      <c r="P218" s="877" t="s">
        <v>8522</v>
      </c>
      <c r="Q218" s="878"/>
      <c r="R218" s="869"/>
      <c r="S218" s="869"/>
      <c r="T218" s="869"/>
      <c r="U218" s="869"/>
      <c r="V218" s="879"/>
      <c r="W218" s="829"/>
    </row>
    <row r="219" spans="1:23" ht="14.4" customHeight="1" x14ac:dyDescent="0.3">
      <c r="A219" s="884" t="s">
        <v>8523</v>
      </c>
      <c r="B219" s="832">
        <v>1</v>
      </c>
      <c r="C219" s="833">
        <v>1.43</v>
      </c>
      <c r="D219" s="834">
        <v>23</v>
      </c>
      <c r="E219" s="835">
        <v>1</v>
      </c>
      <c r="F219" s="813">
        <v>1.1100000000000001</v>
      </c>
      <c r="G219" s="814">
        <v>3</v>
      </c>
      <c r="H219" s="815">
        <v>2</v>
      </c>
      <c r="I219" s="816">
        <v>3.06</v>
      </c>
      <c r="J219" s="826">
        <v>10.5</v>
      </c>
      <c r="K219" s="818">
        <v>1.43</v>
      </c>
      <c r="L219" s="819">
        <v>4</v>
      </c>
      <c r="M219" s="819">
        <v>35</v>
      </c>
      <c r="N219" s="820">
        <v>11.68</v>
      </c>
      <c r="O219" s="819" t="s">
        <v>8099</v>
      </c>
      <c r="P219" s="836" t="s">
        <v>8524</v>
      </c>
      <c r="Q219" s="821"/>
      <c r="R219" s="832"/>
      <c r="S219" s="832"/>
      <c r="T219" s="832"/>
      <c r="U219" s="832"/>
      <c r="V219" s="837"/>
      <c r="W219" s="822">
        <v>5.32</v>
      </c>
    </row>
    <row r="220" spans="1:23" ht="14.4" customHeight="1" x14ac:dyDescent="0.3">
      <c r="A220" s="885" t="s">
        <v>8525</v>
      </c>
      <c r="B220" s="869"/>
      <c r="C220" s="870"/>
      <c r="D220" s="838"/>
      <c r="E220" s="880"/>
      <c r="F220" s="874"/>
      <c r="G220" s="828"/>
      <c r="H220" s="871">
        <v>1</v>
      </c>
      <c r="I220" s="872">
        <v>3.72</v>
      </c>
      <c r="J220" s="827">
        <v>22</v>
      </c>
      <c r="K220" s="875">
        <v>3.72</v>
      </c>
      <c r="L220" s="873">
        <v>8</v>
      </c>
      <c r="M220" s="873">
        <v>70</v>
      </c>
      <c r="N220" s="876">
        <v>23.46</v>
      </c>
      <c r="O220" s="873" t="s">
        <v>8099</v>
      </c>
      <c r="P220" s="877" t="s">
        <v>8526</v>
      </c>
      <c r="Q220" s="878"/>
      <c r="R220" s="869"/>
      <c r="S220" s="869"/>
      <c r="T220" s="869"/>
      <c r="U220" s="869"/>
      <c r="V220" s="879"/>
      <c r="W220" s="829"/>
    </row>
    <row r="221" spans="1:23" ht="14.4" customHeight="1" x14ac:dyDescent="0.3">
      <c r="A221" s="884" t="s">
        <v>8527</v>
      </c>
      <c r="B221" s="823">
        <v>1</v>
      </c>
      <c r="C221" s="824">
        <v>0.93</v>
      </c>
      <c r="D221" s="825">
        <v>10</v>
      </c>
      <c r="E221" s="835"/>
      <c r="F221" s="813"/>
      <c r="G221" s="814"/>
      <c r="H221" s="819"/>
      <c r="I221" s="813"/>
      <c r="J221" s="814"/>
      <c r="K221" s="818">
        <v>0.93</v>
      </c>
      <c r="L221" s="819">
        <v>3</v>
      </c>
      <c r="M221" s="819">
        <v>28</v>
      </c>
      <c r="N221" s="820">
        <v>9.36</v>
      </c>
      <c r="O221" s="819" t="s">
        <v>8099</v>
      </c>
      <c r="P221" s="836" t="s">
        <v>8528</v>
      </c>
      <c r="Q221" s="821"/>
      <c r="R221" s="832"/>
      <c r="S221" s="832"/>
      <c r="T221" s="832"/>
      <c r="U221" s="832"/>
      <c r="V221" s="837"/>
      <c r="W221" s="822"/>
    </row>
    <row r="222" spans="1:23" ht="14.4" customHeight="1" x14ac:dyDescent="0.3">
      <c r="A222" s="884" t="s">
        <v>8529</v>
      </c>
      <c r="B222" s="832"/>
      <c r="C222" s="833"/>
      <c r="D222" s="834"/>
      <c r="E222" s="835">
        <v>1</v>
      </c>
      <c r="F222" s="813">
        <v>0.54</v>
      </c>
      <c r="G222" s="814">
        <v>7</v>
      </c>
      <c r="H222" s="815">
        <v>4</v>
      </c>
      <c r="I222" s="816">
        <v>2.17</v>
      </c>
      <c r="J222" s="826">
        <v>6</v>
      </c>
      <c r="K222" s="818">
        <v>0.54</v>
      </c>
      <c r="L222" s="819">
        <v>2</v>
      </c>
      <c r="M222" s="819">
        <v>21</v>
      </c>
      <c r="N222" s="820">
        <v>6.95</v>
      </c>
      <c r="O222" s="819" t="s">
        <v>8099</v>
      </c>
      <c r="P222" s="836" t="s">
        <v>8530</v>
      </c>
      <c r="Q222" s="821"/>
      <c r="R222" s="832"/>
      <c r="S222" s="832"/>
      <c r="T222" s="832"/>
      <c r="U222" s="832"/>
      <c r="V222" s="837"/>
      <c r="W222" s="822">
        <v>2.1</v>
      </c>
    </row>
    <row r="223" spans="1:23" ht="14.4" customHeight="1" x14ac:dyDescent="0.3">
      <c r="A223" s="884" t="s">
        <v>8531</v>
      </c>
      <c r="B223" s="823">
        <v>1</v>
      </c>
      <c r="C223" s="824">
        <v>6.07</v>
      </c>
      <c r="D223" s="825">
        <v>65</v>
      </c>
      <c r="E223" s="835"/>
      <c r="F223" s="813"/>
      <c r="G223" s="814"/>
      <c r="H223" s="819"/>
      <c r="I223" s="813"/>
      <c r="J223" s="814"/>
      <c r="K223" s="818">
        <v>4.33</v>
      </c>
      <c r="L223" s="819">
        <v>6</v>
      </c>
      <c r="M223" s="819">
        <v>52</v>
      </c>
      <c r="N223" s="820">
        <v>17.170000000000002</v>
      </c>
      <c r="O223" s="819" t="s">
        <v>8099</v>
      </c>
      <c r="P223" s="836" t="s">
        <v>8532</v>
      </c>
      <c r="Q223" s="821"/>
      <c r="R223" s="832"/>
      <c r="S223" s="832"/>
      <c r="T223" s="832"/>
      <c r="U223" s="832"/>
      <c r="V223" s="837"/>
      <c r="W223" s="822"/>
    </row>
    <row r="224" spans="1:23" ht="14.4" customHeight="1" x14ac:dyDescent="0.3">
      <c r="A224" s="884" t="s">
        <v>8533</v>
      </c>
      <c r="B224" s="832">
        <v>3</v>
      </c>
      <c r="C224" s="833">
        <v>4.42</v>
      </c>
      <c r="D224" s="834">
        <v>5.3</v>
      </c>
      <c r="E224" s="835">
        <v>1</v>
      </c>
      <c r="F224" s="813">
        <v>0.83</v>
      </c>
      <c r="G224" s="814">
        <v>2</v>
      </c>
      <c r="H224" s="815">
        <v>3</v>
      </c>
      <c r="I224" s="816">
        <v>4.04</v>
      </c>
      <c r="J224" s="826">
        <v>3.7</v>
      </c>
      <c r="K224" s="818">
        <v>1.6</v>
      </c>
      <c r="L224" s="819">
        <v>4</v>
      </c>
      <c r="M224" s="819">
        <v>39</v>
      </c>
      <c r="N224" s="820">
        <v>12.91</v>
      </c>
      <c r="O224" s="819" t="s">
        <v>8099</v>
      </c>
      <c r="P224" s="836" t="s">
        <v>8534</v>
      </c>
      <c r="Q224" s="821"/>
      <c r="R224" s="832"/>
      <c r="S224" s="832"/>
      <c r="T224" s="832"/>
      <c r="U224" s="832"/>
      <c r="V224" s="837"/>
      <c r="W224" s="822"/>
    </row>
    <row r="225" spans="1:23" ht="14.4" customHeight="1" x14ac:dyDescent="0.3">
      <c r="A225" s="885" t="s">
        <v>8535</v>
      </c>
      <c r="B225" s="869">
        <v>1</v>
      </c>
      <c r="C225" s="870">
        <v>1.99</v>
      </c>
      <c r="D225" s="838">
        <v>23</v>
      </c>
      <c r="E225" s="880">
        <v>2</v>
      </c>
      <c r="F225" s="874">
        <v>3.05</v>
      </c>
      <c r="G225" s="828">
        <v>5</v>
      </c>
      <c r="H225" s="871">
        <v>1</v>
      </c>
      <c r="I225" s="872">
        <v>1.37</v>
      </c>
      <c r="J225" s="827">
        <v>4</v>
      </c>
      <c r="K225" s="875">
        <v>1.99</v>
      </c>
      <c r="L225" s="873">
        <v>6</v>
      </c>
      <c r="M225" s="873">
        <v>51</v>
      </c>
      <c r="N225" s="876">
        <v>17.03</v>
      </c>
      <c r="O225" s="873" t="s">
        <v>8099</v>
      </c>
      <c r="P225" s="877" t="s">
        <v>8536</v>
      </c>
      <c r="Q225" s="878"/>
      <c r="R225" s="869"/>
      <c r="S225" s="869"/>
      <c r="T225" s="869"/>
      <c r="U225" s="869"/>
      <c r="V225" s="879"/>
      <c r="W225" s="829"/>
    </row>
    <row r="226" spans="1:23" ht="14.4" customHeight="1" x14ac:dyDescent="0.3">
      <c r="A226" s="885" t="s">
        <v>8537</v>
      </c>
      <c r="B226" s="869"/>
      <c r="C226" s="870"/>
      <c r="D226" s="838"/>
      <c r="E226" s="880">
        <v>1</v>
      </c>
      <c r="F226" s="874">
        <v>5.27</v>
      </c>
      <c r="G226" s="828">
        <v>14</v>
      </c>
      <c r="H226" s="871">
        <v>1</v>
      </c>
      <c r="I226" s="872">
        <v>5.32</v>
      </c>
      <c r="J226" s="830">
        <v>60</v>
      </c>
      <c r="K226" s="875">
        <v>5.27</v>
      </c>
      <c r="L226" s="873">
        <v>8</v>
      </c>
      <c r="M226" s="873">
        <v>71</v>
      </c>
      <c r="N226" s="876">
        <v>23.58</v>
      </c>
      <c r="O226" s="873" t="s">
        <v>8099</v>
      </c>
      <c r="P226" s="877" t="s">
        <v>8538</v>
      </c>
      <c r="Q226" s="878"/>
      <c r="R226" s="869"/>
      <c r="S226" s="869"/>
      <c r="T226" s="869"/>
      <c r="U226" s="869"/>
      <c r="V226" s="879"/>
      <c r="W226" s="829">
        <v>36.42</v>
      </c>
    </row>
    <row r="227" spans="1:23" ht="14.4" customHeight="1" x14ac:dyDescent="0.3">
      <c r="A227" s="884" t="s">
        <v>8539</v>
      </c>
      <c r="B227" s="832">
        <v>3</v>
      </c>
      <c r="C227" s="833">
        <v>3.83</v>
      </c>
      <c r="D227" s="834">
        <v>5.3</v>
      </c>
      <c r="E227" s="815">
        <v>2</v>
      </c>
      <c r="F227" s="816">
        <v>2.56</v>
      </c>
      <c r="G227" s="826">
        <v>16.5</v>
      </c>
      <c r="H227" s="819"/>
      <c r="I227" s="813"/>
      <c r="J227" s="814"/>
      <c r="K227" s="818">
        <v>1.28</v>
      </c>
      <c r="L227" s="819">
        <v>3</v>
      </c>
      <c r="M227" s="819">
        <v>24</v>
      </c>
      <c r="N227" s="820">
        <v>8.0500000000000007</v>
      </c>
      <c r="O227" s="819" t="s">
        <v>8099</v>
      </c>
      <c r="P227" s="836" t="s">
        <v>8540</v>
      </c>
      <c r="Q227" s="821"/>
      <c r="R227" s="832"/>
      <c r="S227" s="832"/>
      <c r="T227" s="832"/>
      <c r="U227" s="832"/>
      <c r="V227" s="837"/>
      <c r="W227" s="822"/>
    </row>
    <row r="228" spans="1:23" ht="14.4" customHeight="1" x14ac:dyDescent="0.3">
      <c r="A228" s="885" t="s">
        <v>8541</v>
      </c>
      <c r="B228" s="869"/>
      <c r="C228" s="870"/>
      <c r="D228" s="838"/>
      <c r="E228" s="871">
        <v>1</v>
      </c>
      <c r="F228" s="872">
        <v>1.83</v>
      </c>
      <c r="G228" s="827">
        <v>3</v>
      </c>
      <c r="H228" s="873"/>
      <c r="I228" s="874"/>
      <c r="J228" s="828"/>
      <c r="K228" s="875">
        <v>2.36</v>
      </c>
      <c r="L228" s="873">
        <v>4</v>
      </c>
      <c r="M228" s="873">
        <v>38</v>
      </c>
      <c r="N228" s="876">
        <v>12.76</v>
      </c>
      <c r="O228" s="873" t="s">
        <v>8099</v>
      </c>
      <c r="P228" s="877" t="s">
        <v>8542</v>
      </c>
      <c r="Q228" s="878"/>
      <c r="R228" s="869"/>
      <c r="S228" s="869"/>
      <c r="T228" s="869"/>
      <c r="U228" s="869"/>
      <c r="V228" s="879"/>
      <c r="W228" s="829"/>
    </row>
    <row r="229" spans="1:23" ht="14.4" customHeight="1" x14ac:dyDescent="0.3">
      <c r="A229" s="884" t="s">
        <v>8543</v>
      </c>
      <c r="B229" s="823">
        <v>3</v>
      </c>
      <c r="C229" s="824">
        <v>1.27</v>
      </c>
      <c r="D229" s="825">
        <v>3</v>
      </c>
      <c r="E229" s="835">
        <v>1</v>
      </c>
      <c r="F229" s="813">
        <v>0.39</v>
      </c>
      <c r="G229" s="814">
        <v>2</v>
      </c>
      <c r="H229" s="819"/>
      <c r="I229" s="813"/>
      <c r="J229" s="814"/>
      <c r="K229" s="818">
        <v>0.39</v>
      </c>
      <c r="L229" s="819">
        <v>2</v>
      </c>
      <c r="M229" s="819">
        <v>14</v>
      </c>
      <c r="N229" s="820">
        <v>4.6100000000000003</v>
      </c>
      <c r="O229" s="819" t="s">
        <v>8099</v>
      </c>
      <c r="P229" s="836" t="s">
        <v>8544</v>
      </c>
      <c r="Q229" s="821"/>
      <c r="R229" s="832"/>
      <c r="S229" s="832"/>
      <c r="T229" s="832"/>
      <c r="U229" s="832"/>
      <c r="V229" s="837"/>
      <c r="W229" s="822"/>
    </row>
    <row r="230" spans="1:23" ht="14.4" customHeight="1" x14ac:dyDescent="0.3">
      <c r="A230" s="885" t="s">
        <v>8545</v>
      </c>
      <c r="B230" s="881"/>
      <c r="C230" s="882"/>
      <c r="D230" s="831"/>
      <c r="E230" s="880">
        <v>1</v>
      </c>
      <c r="F230" s="874">
        <v>0.64</v>
      </c>
      <c r="G230" s="828">
        <v>4</v>
      </c>
      <c r="H230" s="873"/>
      <c r="I230" s="874"/>
      <c r="J230" s="828"/>
      <c r="K230" s="875">
        <v>0.64</v>
      </c>
      <c r="L230" s="873">
        <v>2</v>
      </c>
      <c r="M230" s="873">
        <v>22</v>
      </c>
      <c r="N230" s="876">
        <v>7.22</v>
      </c>
      <c r="O230" s="873" t="s">
        <v>8099</v>
      </c>
      <c r="P230" s="877" t="s">
        <v>8546</v>
      </c>
      <c r="Q230" s="878"/>
      <c r="R230" s="869"/>
      <c r="S230" s="869"/>
      <c r="T230" s="869"/>
      <c r="U230" s="869"/>
      <c r="V230" s="879"/>
      <c r="W230" s="829"/>
    </row>
    <row r="231" spans="1:23" ht="14.4" customHeight="1" x14ac:dyDescent="0.3">
      <c r="A231" s="885" t="s">
        <v>8547</v>
      </c>
      <c r="B231" s="881">
        <v>1</v>
      </c>
      <c r="C231" s="882">
        <v>1.21</v>
      </c>
      <c r="D231" s="831">
        <v>8</v>
      </c>
      <c r="E231" s="880"/>
      <c r="F231" s="874"/>
      <c r="G231" s="828"/>
      <c r="H231" s="873"/>
      <c r="I231" s="874"/>
      <c r="J231" s="828"/>
      <c r="K231" s="875">
        <v>1.21</v>
      </c>
      <c r="L231" s="873">
        <v>3</v>
      </c>
      <c r="M231" s="873">
        <v>30</v>
      </c>
      <c r="N231" s="876">
        <v>10.08</v>
      </c>
      <c r="O231" s="873" t="s">
        <v>8099</v>
      </c>
      <c r="P231" s="877" t="s">
        <v>8548</v>
      </c>
      <c r="Q231" s="878"/>
      <c r="R231" s="869"/>
      <c r="S231" s="869"/>
      <c r="T231" s="869"/>
      <c r="U231" s="869"/>
      <c r="V231" s="879"/>
      <c r="W231" s="829"/>
    </row>
    <row r="232" spans="1:23" ht="14.4" customHeight="1" x14ac:dyDescent="0.3">
      <c r="A232" s="884" t="s">
        <v>8549</v>
      </c>
      <c r="B232" s="832"/>
      <c r="C232" s="833"/>
      <c r="D232" s="834"/>
      <c r="E232" s="835">
        <v>1</v>
      </c>
      <c r="F232" s="813">
        <v>2.83</v>
      </c>
      <c r="G232" s="814">
        <v>18</v>
      </c>
      <c r="H232" s="815">
        <v>2</v>
      </c>
      <c r="I232" s="816">
        <v>4.03</v>
      </c>
      <c r="J232" s="826">
        <v>6</v>
      </c>
      <c r="K232" s="818">
        <v>2.68</v>
      </c>
      <c r="L232" s="819">
        <v>6</v>
      </c>
      <c r="M232" s="819">
        <v>57</v>
      </c>
      <c r="N232" s="820">
        <v>19.100000000000001</v>
      </c>
      <c r="O232" s="819" t="s">
        <v>8099</v>
      </c>
      <c r="P232" s="836" t="s">
        <v>8550</v>
      </c>
      <c r="Q232" s="821"/>
      <c r="R232" s="832"/>
      <c r="S232" s="832"/>
      <c r="T232" s="832"/>
      <c r="U232" s="832"/>
      <c r="V232" s="837"/>
      <c r="W232" s="822"/>
    </row>
    <row r="233" spans="1:23" ht="14.4" customHeight="1" x14ac:dyDescent="0.3">
      <c r="A233" s="884" t="s">
        <v>8551</v>
      </c>
      <c r="B233" s="823">
        <v>2</v>
      </c>
      <c r="C233" s="824">
        <v>1.1299999999999999</v>
      </c>
      <c r="D233" s="825">
        <v>3</v>
      </c>
      <c r="E233" s="835">
        <v>1</v>
      </c>
      <c r="F233" s="813">
        <v>0.56999999999999995</v>
      </c>
      <c r="G233" s="814">
        <v>4</v>
      </c>
      <c r="H233" s="819">
        <v>1</v>
      </c>
      <c r="I233" s="813">
        <v>0.56999999999999995</v>
      </c>
      <c r="J233" s="814">
        <v>4</v>
      </c>
      <c r="K233" s="818">
        <v>0.56999999999999995</v>
      </c>
      <c r="L233" s="819">
        <v>2</v>
      </c>
      <c r="M233" s="819">
        <v>16</v>
      </c>
      <c r="N233" s="820">
        <v>5.28</v>
      </c>
      <c r="O233" s="819" t="s">
        <v>8099</v>
      </c>
      <c r="P233" s="836" t="s">
        <v>8552</v>
      </c>
      <c r="Q233" s="821"/>
      <c r="R233" s="832"/>
      <c r="S233" s="832"/>
      <c r="T233" s="832"/>
      <c r="U233" s="832"/>
      <c r="V233" s="837"/>
      <c r="W233" s="822"/>
    </row>
    <row r="234" spans="1:23" ht="14.4" customHeight="1" x14ac:dyDescent="0.3">
      <c r="A234" s="884" t="s">
        <v>8553</v>
      </c>
      <c r="B234" s="832">
        <v>12</v>
      </c>
      <c r="C234" s="833">
        <v>8.5399999999999991</v>
      </c>
      <c r="D234" s="834">
        <v>9.4</v>
      </c>
      <c r="E234" s="835">
        <v>23</v>
      </c>
      <c r="F234" s="813">
        <v>15.7</v>
      </c>
      <c r="G234" s="814">
        <v>9.1999999999999993</v>
      </c>
      <c r="H234" s="815">
        <v>22</v>
      </c>
      <c r="I234" s="816">
        <v>14.87</v>
      </c>
      <c r="J234" s="817">
        <v>9.3000000000000007</v>
      </c>
      <c r="K234" s="818">
        <v>0.64</v>
      </c>
      <c r="L234" s="819">
        <v>1</v>
      </c>
      <c r="M234" s="819">
        <v>12</v>
      </c>
      <c r="N234" s="820">
        <v>4.03</v>
      </c>
      <c r="O234" s="819" t="s">
        <v>8099</v>
      </c>
      <c r="P234" s="836" t="s">
        <v>8554</v>
      </c>
      <c r="Q234" s="821"/>
      <c r="R234" s="832"/>
      <c r="S234" s="832"/>
      <c r="T234" s="832"/>
      <c r="U234" s="832"/>
      <c r="V234" s="837"/>
      <c r="W234" s="822">
        <v>116.34</v>
      </c>
    </row>
    <row r="235" spans="1:23" ht="14.4" customHeight="1" x14ac:dyDescent="0.3">
      <c r="A235" s="885" t="s">
        <v>8555</v>
      </c>
      <c r="B235" s="869">
        <v>6</v>
      </c>
      <c r="C235" s="870">
        <v>7.06</v>
      </c>
      <c r="D235" s="838">
        <v>15.3</v>
      </c>
      <c r="E235" s="880">
        <v>5</v>
      </c>
      <c r="F235" s="874">
        <v>4.59</v>
      </c>
      <c r="G235" s="828">
        <v>9.8000000000000007</v>
      </c>
      <c r="H235" s="871">
        <v>11</v>
      </c>
      <c r="I235" s="872">
        <v>9.99</v>
      </c>
      <c r="J235" s="830">
        <v>11.9</v>
      </c>
      <c r="K235" s="875">
        <v>0.88</v>
      </c>
      <c r="L235" s="873">
        <v>2</v>
      </c>
      <c r="M235" s="873">
        <v>18</v>
      </c>
      <c r="N235" s="876">
        <v>5.88</v>
      </c>
      <c r="O235" s="873" t="s">
        <v>8099</v>
      </c>
      <c r="P235" s="877" t="s">
        <v>8556</v>
      </c>
      <c r="Q235" s="878"/>
      <c r="R235" s="869"/>
      <c r="S235" s="869"/>
      <c r="T235" s="869"/>
      <c r="U235" s="869"/>
      <c r="V235" s="879"/>
      <c r="W235" s="829">
        <v>66.319999999999993</v>
      </c>
    </row>
    <row r="236" spans="1:23" ht="14.4" customHeight="1" x14ac:dyDescent="0.3">
      <c r="A236" s="885" t="s">
        <v>8557</v>
      </c>
      <c r="B236" s="869">
        <v>2</v>
      </c>
      <c r="C236" s="870">
        <v>4.34</v>
      </c>
      <c r="D236" s="838">
        <v>16</v>
      </c>
      <c r="E236" s="880">
        <v>8</v>
      </c>
      <c r="F236" s="874">
        <v>23.33</v>
      </c>
      <c r="G236" s="828">
        <v>29.6</v>
      </c>
      <c r="H236" s="871">
        <v>5</v>
      </c>
      <c r="I236" s="872">
        <v>10.84</v>
      </c>
      <c r="J236" s="827">
        <v>9.1999999999999993</v>
      </c>
      <c r="K236" s="875">
        <v>2.17</v>
      </c>
      <c r="L236" s="873">
        <v>4</v>
      </c>
      <c r="M236" s="873">
        <v>38</v>
      </c>
      <c r="N236" s="876">
        <v>12.74</v>
      </c>
      <c r="O236" s="873" t="s">
        <v>8099</v>
      </c>
      <c r="P236" s="877" t="s">
        <v>8558</v>
      </c>
      <c r="Q236" s="878"/>
      <c r="R236" s="869"/>
      <c r="S236" s="869"/>
      <c r="T236" s="869"/>
      <c r="U236" s="869"/>
      <c r="V236" s="879"/>
      <c r="W236" s="829"/>
    </row>
    <row r="237" spans="1:23" ht="14.4" customHeight="1" x14ac:dyDescent="0.3">
      <c r="A237" s="884" t="s">
        <v>8559</v>
      </c>
      <c r="B237" s="832">
        <v>4</v>
      </c>
      <c r="C237" s="833">
        <v>1.03</v>
      </c>
      <c r="D237" s="834">
        <v>2.8</v>
      </c>
      <c r="E237" s="815">
        <v>3</v>
      </c>
      <c r="F237" s="816">
        <v>0.77</v>
      </c>
      <c r="G237" s="826">
        <v>2</v>
      </c>
      <c r="H237" s="819">
        <v>2</v>
      </c>
      <c r="I237" s="813">
        <v>0.51</v>
      </c>
      <c r="J237" s="817">
        <v>3</v>
      </c>
      <c r="K237" s="818">
        <v>0.26</v>
      </c>
      <c r="L237" s="819">
        <v>1</v>
      </c>
      <c r="M237" s="819">
        <v>9</v>
      </c>
      <c r="N237" s="820">
        <v>2.83</v>
      </c>
      <c r="O237" s="819" t="s">
        <v>8099</v>
      </c>
      <c r="P237" s="836" t="s">
        <v>8560</v>
      </c>
      <c r="Q237" s="821"/>
      <c r="R237" s="832"/>
      <c r="S237" s="832"/>
      <c r="T237" s="832"/>
      <c r="U237" s="832"/>
      <c r="V237" s="837"/>
      <c r="W237" s="822">
        <v>0.34</v>
      </c>
    </row>
    <row r="238" spans="1:23" ht="14.4" customHeight="1" x14ac:dyDescent="0.3">
      <c r="A238" s="885" t="s">
        <v>8561</v>
      </c>
      <c r="B238" s="869">
        <v>1</v>
      </c>
      <c r="C238" s="870">
        <v>0.36</v>
      </c>
      <c r="D238" s="838">
        <v>2</v>
      </c>
      <c r="E238" s="871">
        <v>2</v>
      </c>
      <c r="F238" s="872">
        <v>1.42</v>
      </c>
      <c r="G238" s="827">
        <v>11</v>
      </c>
      <c r="H238" s="873"/>
      <c r="I238" s="874"/>
      <c r="J238" s="828"/>
      <c r="K238" s="875">
        <v>0.36</v>
      </c>
      <c r="L238" s="873">
        <v>1</v>
      </c>
      <c r="M238" s="873">
        <v>12</v>
      </c>
      <c r="N238" s="876">
        <v>3.89</v>
      </c>
      <c r="O238" s="873" t="s">
        <v>8099</v>
      </c>
      <c r="P238" s="877" t="s">
        <v>8562</v>
      </c>
      <c r="Q238" s="878"/>
      <c r="R238" s="869"/>
      <c r="S238" s="869"/>
      <c r="T238" s="869"/>
      <c r="U238" s="869"/>
      <c r="V238" s="879"/>
      <c r="W238" s="829"/>
    </row>
    <row r="239" spans="1:23" ht="14.4" customHeight="1" x14ac:dyDescent="0.3">
      <c r="A239" s="884" t="s">
        <v>8563</v>
      </c>
      <c r="B239" s="823">
        <v>1</v>
      </c>
      <c r="C239" s="824">
        <v>4.07</v>
      </c>
      <c r="D239" s="825">
        <v>21</v>
      </c>
      <c r="E239" s="835"/>
      <c r="F239" s="813"/>
      <c r="G239" s="814"/>
      <c r="H239" s="819"/>
      <c r="I239" s="813"/>
      <c r="J239" s="814"/>
      <c r="K239" s="818">
        <v>4.07</v>
      </c>
      <c r="L239" s="819">
        <v>5</v>
      </c>
      <c r="M239" s="819">
        <v>44</v>
      </c>
      <c r="N239" s="820">
        <v>14.57</v>
      </c>
      <c r="O239" s="819" t="s">
        <v>8099</v>
      </c>
      <c r="P239" s="836" t="s">
        <v>8564</v>
      </c>
      <c r="Q239" s="821"/>
      <c r="R239" s="832"/>
      <c r="S239" s="832"/>
      <c r="T239" s="832"/>
      <c r="U239" s="832"/>
      <c r="V239" s="837"/>
      <c r="W239" s="822"/>
    </row>
    <row r="240" spans="1:23" ht="14.4" customHeight="1" x14ac:dyDescent="0.3">
      <c r="A240" s="885" t="s">
        <v>8565</v>
      </c>
      <c r="B240" s="881"/>
      <c r="C240" s="882"/>
      <c r="D240" s="831"/>
      <c r="E240" s="880"/>
      <c r="F240" s="874"/>
      <c r="G240" s="828"/>
      <c r="H240" s="873">
        <v>1</v>
      </c>
      <c r="I240" s="874">
        <v>4.07</v>
      </c>
      <c r="J240" s="830">
        <v>43</v>
      </c>
      <c r="K240" s="875">
        <v>4.07</v>
      </c>
      <c r="L240" s="873">
        <v>5</v>
      </c>
      <c r="M240" s="873">
        <v>44</v>
      </c>
      <c r="N240" s="876">
        <v>14.57</v>
      </c>
      <c r="O240" s="873" t="s">
        <v>8099</v>
      </c>
      <c r="P240" s="877" t="s">
        <v>8566</v>
      </c>
      <c r="Q240" s="878"/>
      <c r="R240" s="869"/>
      <c r="S240" s="869"/>
      <c r="T240" s="869"/>
      <c r="U240" s="869"/>
      <c r="V240" s="879"/>
      <c r="W240" s="829">
        <v>28.43</v>
      </c>
    </row>
    <row r="241" spans="1:23" ht="14.4" customHeight="1" x14ac:dyDescent="0.3">
      <c r="A241" s="885" t="s">
        <v>8567</v>
      </c>
      <c r="B241" s="881">
        <v>1</v>
      </c>
      <c r="C241" s="882">
        <v>6.6</v>
      </c>
      <c r="D241" s="831">
        <v>24</v>
      </c>
      <c r="E241" s="880"/>
      <c r="F241" s="874"/>
      <c r="G241" s="828"/>
      <c r="H241" s="873"/>
      <c r="I241" s="874"/>
      <c r="J241" s="828"/>
      <c r="K241" s="875">
        <v>6.6</v>
      </c>
      <c r="L241" s="873">
        <v>6</v>
      </c>
      <c r="M241" s="873">
        <v>50</v>
      </c>
      <c r="N241" s="876">
        <v>16.670000000000002</v>
      </c>
      <c r="O241" s="873" t="s">
        <v>8099</v>
      </c>
      <c r="P241" s="877" t="s">
        <v>8568</v>
      </c>
      <c r="Q241" s="878"/>
      <c r="R241" s="869"/>
      <c r="S241" s="869"/>
      <c r="T241" s="869"/>
      <c r="U241" s="869"/>
      <c r="V241" s="879"/>
      <c r="W241" s="829"/>
    </row>
    <row r="242" spans="1:23" ht="14.4" customHeight="1" x14ac:dyDescent="0.3">
      <c r="A242" s="884" t="s">
        <v>8569</v>
      </c>
      <c r="B242" s="832"/>
      <c r="C242" s="833"/>
      <c r="D242" s="834"/>
      <c r="E242" s="835"/>
      <c r="F242" s="813"/>
      <c r="G242" s="814"/>
      <c r="H242" s="815">
        <v>1</v>
      </c>
      <c r="I242" s="816">
        <v>23.68</v>
      </c>
      <c r="J242" s="817">
        <v>73</v>
      </c>
      <c r="K242" s="818">
        <v>23.68</v>
      </c>
      <c r="L242" s="819">
        <v>10</v>
      </c>
      <c r="M242" s="819">
        <v>87</v>
      </c>
      <c r="N242" s="820">
        <v>28.98</v>
      </c>
      <c r="O242" s="819" t="s">
        <v>8099</v>
      </c>
      <c r="P242" s="836" t="s">
        <v>8570</v>
      </c>
      <c r="Q242" s="821"/>
      <c r="R242" s="832"/>
      <c r="S242" s="832"/>
      <c r="T242" s="832"/>
      <c r="U242" s="832"/>
      <c r="V242" s="837"/>
      <c r="W242" s="822">
        <v>44.02</v>
      </c>
    </row>
    <row r="243" spans="1:23" ht="14.4" customHeight="1" x14ac:dyDescent="0.3">
      <c r="A243" s="884" t="s">
        <v>8571</v>
      </c>
      <c r="B243" s="823">
        <v>12</v>
      </c>
      <c r="C243" s="824">
        <v>12.44</v>
      </c>
      <c r="D243" s="825">
        <v>8.1</v>
      </c>
      <c r="E243" s="835">
        <v>11</v>
      </c>
      <c r="F243" s="813">
        <v>11.03</v>
      </c>
      <c r="G243" s="814">
        <v>7.3</v>
      </c>
      <c r="H243" s="819">
        <v>11</v>
      </c>
      <c r="I243" s="813">
        <v>11.41</v>
      </c>
      <c r="J243" s="814">
        <v>5.5</v>
      </c>
      <c r="K243" s="818">
        <v>1</v>
      </c>
      <c r="L243" s="819">
        <v>2</v>
      </c>
      <c r="M243" s="819">
        <v>17</v>
      </c>
      <c r="N243" s="820">
        <v>5.53</v>
      </c>
      <c r="O243" s="819" t="s">
        <v>8099</v>
      </c>
      <c r="P243" s="836" t="s">
        <v>8572</v>
      </c>
      <c r="Q243" s="821"/>
      <c r="R243" s="832"/>
      <c r="S243" s="832"/>
      <c r="T243" s="832"/>
      <c r="U243" s="832"/>
      <c r="V243" s="837"/>
      <c r="W243" s="822">
        <v>16.88</v>
      </c>
    </row>
    <row r="244" spans="1:23" ht="14.4" customHeight="1" x14ac:dyDescent="0.3">
      <c r="A244" s="885" t="s">
        <v>8573</v>
      </c>
      <c r="B244" s="881">
        <v>3</v>
      </c>
      <c r="C244" s="882">
        <v>6.77</v>
      </c>
      <c r="D244" s="831">
        <v>13</v>
      </c>
      <c r="E244" s="880">
        <v>5</v>
      </c>
      <c r="F244" s="874">
        <v>10.79</v>
      </c>
      <c r="G244" s="828">
        <v>8.8000000000000007</v>
      </c>
      <c r="H244" s="873">
        <v>2</v>
      </c>
      <c r="I244" s="874">
        <v>3.53</v>
      </c>
      <c r="J244" s="828">
        <v>7</v>
      </c>
      <c r="K244" s="875">
        <v>2.2599999999999998</v>
      </c>
      <c r="L244" s="873">
        <v>4</v>
      </c>
      <c r="M244" s="873">
        <v>39</v>
      </c>
      <c r="N244" s="876">
        <v>12.87</v>
      </c>
      <c r="O244" s="873" t="s">
        <v>8099</v>
      </c>
      <c r="P244" s="877" t="s">
        <v>8574</v>
      </c>
      <c r="Q244" s="878"/>
      <c r="R244" s="869"/>
      <c r="S244" s="869"/>
      <c r="T244" s="869"/>
      <c r="U244" s="869"/>
      <c r="V244" s="879"/>
      <c r="W244" s="829"/>
    </row>
    <row r="245" spans="1:23" ht="14.4" customHeight="1" x14ac:dyDescent="0.3">
      <c r="A245" s="885" t="s">
        <v>8575</v>
      </c>
      <c r="B245" s="881">
        <v>6</v>
      </c>
      <c r="C245" s="882">
        <v>26.52</v>
      </c>
      <c r="D245" s="831">
        <v>17</v>
      </c>
      <c r="E245" s="880">
        <v>2</v>
      </c>
      <c r="F245" s="874">
        <v>8.84</v>
      </c>
      <c r="G245" s="828">
        <v>13</v>
      </c>
      <c r="H245" s="873">
        <v>2</v>
      </c>
      <c r="I245" s="874">
        <v>8.84</v>
      </c>
      <c r="J245" s="830">
        <v>22.5</v>
      </c>
      <c r="K245" s="875">
        <v>4.42</v>
      </c>
      <c r="L245" s="873">
        <v>6</v>
      </c>
      <c r="M245" s="873">
        <v>56</v>
      </c>
      <c r="N245" s="876">
        <v>18.690000000000001</v>
      </c>
      <c r="O245" s="873" t="s">
        <v>8099</v>
      </c>
      <c r="P245" s="877" t="s">
        <v>8576</v>
      </c>
      <c r="Q245" s="878"/>
      <c r="R245" s="869"/>
      <c r="S245" s="869"/>
      <c r="T245" s="869"/>
      <c r="U245" s="869"/>
      <c r="V245" s="879"/>
      <c r="W245" s="829">
        <v>7.62</v>
      </c>
    </row>
    <row r="246" spans="1:23" ht="14.4" customHeight="1" x14ac:dyDescent="0.3">
      <c r="A246" s="884" t="s">
        <v>8577</v>
      </c>
      <c r="B246" s="832">
        <v>14</v>
      </c>
      <c r="C246" s="833">
        <v>9.5500000000000007</v>
      </c>
      <c r="D246" s="834">
        <v>4.5999999999999996</v>
      </c>
      <c r="E246" s="815">
        <v>16</v>
      </c>
      <c r="F246" s="816">
        <v>10.92</v>
      </c>
      <c r="G246" s="826">
        <v>6.1</v>
      </c>
      <c r="H246" s="819">
        <v>16</v>
      </c>
      <c r="I246" s="813">
        <v>10.91</v>
      </c>
      <c r="J246" s="817">
        <v>5.3</v>
      </c>
      <c r="K246" s="818">
        <v>0.68</v>
      </c>
      <c r="L246" s="819">
        <v>2</v>
      </c>
      <c r="M246" s="819">
        <v>15</v>
      </c>
      <c r="N246" s="820">
        <v>5.01</v>
      </c>
      <c r="O246" s="819" t="s">
        <v>8099</v>
      </c>
      <c r="P246" s="836" t="s">
        <v>8578</v>
      </c>
      <c r="Q246" s="821"/>
      <c r="R246" s="832"/>
      <c r="S246" s="832"/>
      <c r="T246" s="832"/>
      <c r="U246" s="832"/>
      <c r="V246" s="837"/>
      <c r="W246" s="822">
        <v>17.940000000000001</v>
      </c>
    </row>
    <row r="247" spans="1:23" ht="14.4" customHeight="1" x14ac:dyDescent="0.3">
      <c r="A247" s="885" t="s">
        <v>8579</v>
      </c>
      <c r="B247" s="869">
        <v>2</v>
      </c>
      <c r="C247" s="870">
        <v>2.2999999999999998</v>
      </c>
      <c r="D247" s="838">
        <v>10.5</v>
      </c>
      <c r="E247" s="871">
        <v>2</v>
      </c>
      <c r="F247" s="872">
        <v>2.2999999999999998</v>
      </c>
      <c r="G247" s="827">
        <v>9</v>
      </c>
      <c r="H247" s="873">
        <v>2</v>
      </c>
      <c r="I247" s="874">
        <v>2.2999999999999998</v>
      </c>
      <c r="J247" s="828">
        <v>6</v>
      </c>
      <c r="K247" s="875">
        <v>1.1499999999999999</v>
      </c>
      <c r="L247" s="873">
        <v>3</v>
      </c>
      <c r="M247" s="873">
        <v>28</v>
      </c>
      <c r="N247" s="876">
        <v>9.2200000000000006</v>
      </c>
      <c r="O247" s="873" t="s">
        <v>8099</v>
      </c>
      <c r="P247" s="877" t="s">
        <v>8580</v>
      </c>
      <c r="Q247" s="878"/>
      <c r="R247" s="869"/>
      <c r="S247" s="869"/>
      <c r="T247" s="869"/>
      <c r="U247" s="869"/>
      <c r="V247" s="879"/>
      <c r="W247" s="829"/>
    </row>
    <row r="248" spans="1:23" ht="14.4" customHeight="1" thickBot="1" x14ac:dyDescent="0.35">
      <c r="A248" s="886" t="s">
        <v>8581</v>
      </c>
      <c r="B248" s="887">
        <v>2</v>
      </c>
      <c r="C248" s="888">
        <v>4.88</v>
      </c>
      <c r="D248" s="889">
        <v>12.5</v>
      </c>
      <c r="E248" s="890">
        <v>2</v>
      </c>
      <c r="F248" s="891">
        <v>4.88</v>
      </c>
      <c r="G248" s="892">
        <v>12.5</v>
      </c>
      <c r="H248" s="893"/>
      <c r="I248" s="894"/>
      <c r="J248" s="895"/>
      <c r="K248" s="896">
        <v>2.44</v>
      </c>
      <c r="L248" s="893">
        <v>5</v>
      </c>
      <c r="M248" s="893">
        <v>46</v>
      </c>
      <c r="N248" s="897">
        <v>15.42</v>
      </c>
      <c r="O248" s="893" t="s">
        <v>8099</v>
      </c>
      <c r="P248" s="898" t="s">
        <v>8582</v>
      </c>
      <c r="Q248" s="899"/>
      <c r="R248" s="887"/>
      <c r="S248" s="887"/>
      <c r="T248" s="887"/>
      <c r="U248" s="887"/>
      <c r="V248" s="900"/>
      <c r="W248" s="90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49:Q1048576">
    <cfRule type="cellIs" dxfId="12" priority="9" stopIfTrue="1" operator="lessThan">
      <formula>0</formula>
    </cfRule>
  </conditionalFormatting>
  <conditionalFormatting sqref="U249:U1048576">
    <cfRule type="cellIs" dxfId="11" priority="8" stopIfTrue="1" operator="greaterThan">
      <formula>0</formula>
    </cfRule>
  </conditionalFormatting>
  <conditionalFormatting sqref="V249:V1048576">
    <cfRule type="cellIs" dxfId="10" priority="7" stopIfTrue="1" operator="greaterThan">
      <formula>1</formula>
    </cfRule>
  </conditionalFormatting>
  <conditionalFormatting sqref="V249:V1048576">
    <cfRule type="cellIs" dxfId="9" priority="4" stopIfTrue="1" operator="greaterThan">
      <formula>1</formula>
    </cfRule>
  </conditionalFormatting>
  <conditionalFormatting sqref="U249:U1048576">
    <cfRule type="cellIs" dxfId="8" priority="5" stopIfTrue="1" operator="greaterThan">
      <formula>0</formula>
    </cfRule>
  </conditionalFormatting>
  <conditionalFormatting sqref="Q249:Q1048576">
    <cfRule type="cellIs" dxfId="7" priority="6" stopIfTrue="1" operator="lessThan">
      <formula>0</formula>
    </cfRule>
  </conditionalFormatting>
  <conditionalFormatting sqref="V5:V248">
    <cfRule type="cellIs" dxfId="6" priority="1" stopIfTrue="1" operator="greaterThan">
      <formula>1</formula>
    </cfRule>
  </conditionalFormatting>
  <conditionalFormatting sqref="U5:U248">
    <cfRule type="cellIs" dxfId="5" priority="2" stopIfTrue="1" operator="greaterThan">
      <formula>0</formula>
    </cfRule>
  </conditionalFormatting>
  <conditionalFormatting sqref="Q5:Q248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14801589</v>
      </c>
      <c r="C3" s="351">
        <f t="shared" ref="C3:L3" si="0">SUBTOTAL(9,C6:C1048576)</f>
        <v>13</v>
      </c>
      <c r="D3" s="351">
        <f t="shared" si="0"/>
        <v>16326588</v>
      </c>
      <c r="E3" s="351">
        <f t="shared" si="0"/>
        <v>10.284167951637581</v>
      </c>
      <c r="F3" s="351">
        <f t="shared" si="0"/>
        <v>17351126</v>
      </c>
      <c r="G3" s="354">
        <f>IF(B3&lt;&gt;0,F3/B3,"")</f>
        <v>1.1722475201817859</v>
      </c>
      <c r="H3" s="350">
        <f t="shared" si="0"/>
        <v>2853066.15</v>
      </c>
      <c r="I3" s="351">
        <f t="shared" si="0"/>
        <v>3</v>
      </c>
      <c r="J3" s="351">
        <f t="shared" si="0"/>
        <v>3289444.100000002</v>
      </c>
      <c r="K3" s="351">
        <f t="shared" si="0"/>
        <v>2.1851687277705083</v>
      </c>
      <c r="L3" s="351">
        <f t="shared" si="0"/>
        <v>3030482.96</v>
      </c>
      <c r="M3" s="352">
        <f>IF(H3&lt;&gt;0,L3/H3,"")</f>
        <v>1.0621846114573965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2"/>
      <c r="B5" s="903">
        <v>2013</v>
      </c>
      <c r="C5" s="904"/>
      <c r="D5" s="904">
        <v>2014</v>
      </c>
      <c r="E5" s="904"/>
      <c r="F5" s="904">
        <v>2015</v>
      </c>
      <c r="G5" s="789" t="s">
        <v>2</v>
      </c>
      <c r="H5" s="903">
        <v>2013</v>
      </c>
      <c r="I5" s="904"/>
      <c r="J5" s="904">
        <v>2014</v>
      </c>
      <c r="K5" s="904"/>
      <c r="L5" s="904">
        <v>2015</v>
      </c>
      <c r="M5" s="789" t="s">
        <v>2</v>
      </c>
    </row>
    <row r="6" spans="1:13" ht="14.4" customHeight="1" x14ac:dyDescent="0.3">
      <c r="A6" s="751" t="s">
        <v>6905</v>
      </c>
      <c r="B6" s="790"/>
      <c r="C6" s="737"/>
      <c r="D6" s="790">
        <v>0</v>
      </c>
      <c r="E6" s="737"/>
      <c r="F6" s="790">
        <v>0</v>
      </c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688" t="s">
        <v>6907</v>
      </c>
      <c r="B7" s="795">
        <v>46</v>
      </c>
      <c r="C7" s="662">
        <v>1</v>
      </c>
      <c r="D7" s="795"/>
      <c r="E7" s="662"/>
      <c r="F7" s="795"/>
      <c r="G7" s="678"/>
      <c r="H7" s="795"/>
      <c r="I7" s="662"/>
      <c r="J7" s="795"/>
      <c r="K7" s="662"/>
      <c r="L7" s="795"/>
      <c r="M7" s="701"/>
    </row>
    <row r="8" spans="1:13" ht="14.4" customHeight="1" x14ac:dyDescent="0.3">
      <c r="A8" s="688" t="s">
        <v>6911</v>
      </c>
      <c r="B8" s="795">
        <v>378</v>
      </c>
      <c r="C8" s="662">
        <v>1</v>
      </c>
      <c r="D8" s="795"/>
      <c r="E8" s="662"/>
      <c r="F8" s="795"/>
      <c r="G8" s="678"/>
      <c r="H8" s="795"/>
      <c r="I8" s="662"/>
      <c r="J8" s="795"/>
      <c r="K8" s="662"/>
      <c r="L8" s="795"/>
      <c r="M8" s="701"/>
    </row>
    <row r="9" spans="1:13" ht="14.4" customHeight="1" x14ac:dyDescent="0.3">
      <c r="A9" s="688" t="s">
        <v>6915</v>
      </c>
      <c r="B9" s="795">
        <v>3672</v>
      </c>
      <c r="C9" s="662">
        <v>1</v>
      </c>
      <c r="D9" s="795"/>
      <c r="E9" s="662"/>
      <c r="F9" s="795"/>
      <c r="G9" s="678"/>
      <c r="H9" s="795">
        <v>1638.2400000000002</v>
      </c>
      <c r="I9" s="662">
        <v>1</v>
      </c>
      <c r="J9" s="795"/>
      <c r="K9" s="662"/>
      <c r="L9" s="795"/>
      <c r="M9" s="701"/>
    </row>
    <row r="10" spans="1:13" ht="14.4" customHeight="1" x14ac:dyDescent="0.3">
      <c r="A10" s="688" t="s">
        <v>6918</v>
      </c>
      <c r="B10" s="795">
        <v>3283</v>
      </c>
      <c r="C10" s="662">
        <v>1</v>
      </c>
      <c r="D10" s="795"/>
      <c r="E10" s="662"/>
      <c r="F10" s="795">
        <v>7430</v>
      </c>
      <c r="G10" s="678">
        <v>2.2631739262869326</v>
      </c>
      <c r="H10" s="795"/>
      <c r="I10" s="662"/>
      <c r="J10" s="795"/>
      <c r="K10" s="662"/>
      <c r="L10" s="795"/>
      <c r="M10" s="701"/>
    </row>
    <row r="11" spans="1:13" ht="14.4" customHeight="1" x14ac:dyDescent="0.3">
      <c r="A11" s="688" t="s">
        <v>8584</v>
      </c>
      <c r="B11" s="795">
        <v>1007275</v>
      </c>
      <c r="C11" s="662">
        <v>1</v>
      </c>
      <c r="D11" s="795">
        <v>1000576</v>
      </c>
      <c r="E11" s="662">
        <v>0.99334938323695121</v>
      </c>
      <c r="F11" s="795">
        <v>874792</v>
      </c>
      <c r="G11" s="678">
        <v>0.86847385272145139</v>
      </c>
      <c r="H11" s="795">
        <v>803847.47000000009</v>
      </c>
      <c r="I11" s="662">
        <v>1</v>
      </c>
      <c r="J11" s="795">
        <v>765799.79</v>
      </c>
      <c r="K11" s="662">
        <v>0.95266803539233624</v>
      </c>
      <c r="L11" s="795">
        <v>719457.43</v>
      </c>
      <c r="M11" s="701">
        <v>0.8950173470098749</v>
      </c>
    </row>
    <row r="12" spans="1:13" ht="14.4" customHeight="1" x14ac:dyDescent="0.3">
      <c r="A12" s="688" t="s">
        <v>8585</v>
      </c>
      <c r="B12" s="795"/>
      <c r="C12" s="662"/>
      <c r="D12" s="795">
        <v>1261</v>
      </c>
      <c r="E12" s="662"/>
      <c r="F12" s="795">
        <v>5536</v>
      </c>
      <c r="G12" s="678"/>
      <c r="H12" s="795"/>
      <c r="I12" s="662"/>
      <c r="J12" s="795"/>
      <c r="K12" s="662"/>
      <c r="L12" s="795"/>
      <c r="M12" s="701"/>
    </row>
    <row r="13" spans="1:13" ht="14.4" customHeight="1" x14ac:dyDescent="0.3">
      <c r="A13" s="688" t="s">
        <v>6927</v>
      </c>
      <c r="B13" s="795">
        <v>245463</v>
      </c>
      <c r="C13" s="662">
        <v>1</v>
      </c>
      <c r="D13" s="795">
        <v>537193</v>
      </c>
      <c r="E13" s="662">
        <v>2.1884886927968776</v>
      </c>
      <c r="F13" s="795">
        <v>931365</v>
      </c>
      <c r="G13" s="678">
        <v>3.7943193067794332</v>
      </c>
      <c r="H13" s="795"/>
      <c r="I13" s="662"/>
      <c r="J13" s="795"/>
      <c r="K13" s="662"/>
      <c r="L13" s="795"/>
      <c r="M13" s="701"/>
    </row>
    <row r="14" spans="1:13" ht="14.4" customHeight="1" x14ac:dyDescent="0.3">
      <c r="A14" s="688" t="s">
        <v>8586</v>
      </c>
      <c r="B14" s="795">
        <v>998353</v>
      </c>
      <c r="C14" s="662">
        <v>1</v>
      </c>
      <c r="D14" s="795">
        <v>1313386</v>
      </c>
      <c r="E14" s="662">
        <v>1.3155527153221356</v>
      </c>
      <c r="F14" s="795">
        <v>1350341</v>
      </c>
      <c r="G14" s="678">
        <v>1.3525686806169761</v>
      </c>
      <c r="H14" s="795"/>
      <c r="I14" s="662"/>
      <c r="J14" s="795"/>
      <c r="K14" s="662"/>
      <c r="L14" s="795"/>
      <c r="M14" s="701"/>
    </row>
    <row r="15" spans="1:13" ht="14.4" customHeight="1" x14ac:dyDescent="0.3">
      <c r="A15" s="688" t="s">
        <v>8587</v>
      </c>
      <c r="B15" s="795">
        <v>1974084</v>
      </c>
      <c r="C15" s="662">
        <v>1</v>
      </c>
      <c r="D15" s="795">
        <v>2242806</v>
      </c>
      <c r="E15" s="662">
        <v>1.1361249065389314</v>
      </c>
      <c r="F15" s="795">
        <v>2137821</v>
      </c>
      <c r="G15" s="678">
        <v>1.0829432790094038</v>
      </c>
      <c r="H15" s="795">
        <v>2047580.44</v>
      </c>
      <c r="I15" s="662">
        <v>1</v>
      </c>
      <c r="J15" s="795">
        <v>2523644.3100000019</v>
      </c>
      <c r="K15" s="662">
        <v>1.2325006923781721</v>
      </c>
      <c r="L15" s="795">
        <v>2311025.5299999998</v>
      </c>
      <c r="M15" s="701">
        <v>1.1286616559005613</v>
      </c>
    </row>
    <row r="16" spans="1:13" ht="14.4" customHeight="1" x14ac:dyDescent="0.3">
      <c r="A16" s="688" t="s">
        <v>8588</v>
      </c>
      <c r="B16" s="795">
        <v>777441</v>
      </c>
      <c r="C16" s="662">
        <v>1</v>
      </c>
      <c r="D16" s="795">
        <v>956754</v>
      </c>
      <c r="E16" s="662">
        <v>1.2306451550664295</v>
      </c>
      <c r="F16" s="795">
        <v>751002</v>
      </c>
      <c r="G16" s="678">
        <v>0.96599227465492554</v>
      </c>
      <c r="H16" s="795"/>
      <c r="I16" s="662"/>
      <c r="J16" s="795"/>
      <c r="K16" s="662"/>
      <c r="L16" s="795"/>
      <c r="M16" s="701"/>
    </row>
    <row r="17" spans="1:13" ht="14.4" customHeight="1" x14ac:dyDescent="0.3">
      <c r="A17" s="688" t="s">
        <v>8589</v>
      </c>
      <c r="B17" s="795">
        <v>7387765</v>
      </c>
      <c r="C17" s="662">
        <v>1</v>
      </c>
      <c r="D17" s="795">
        <v>8112548</v>
      </c>
      <c r="E17" s="662">
        <v>1.0981058547476807</v>
      </c>
      <c r="F17" s="795">
        <v>9130295</v>
      </c>
      <c r="G17" s="678">
        <v>1.2358670044323283</v>
      </c>
      <c r="H17" s="795"/>
      <c r="I17" s="662"/>
      <c r="J17" s="795"/>
      <c r="K17" s="662"/>
      <c r="L17" s="795"/>
      <c r="M17" s="701"/>
    </row>
    <row r="18" spans="1:13" ht="14.4" customHeight="1" x14ac:dyDescent="0.3">
      <c r="A18" s="688" t="s">
        <v>8590</v>
      </c>
      <c r="B18" s="795">
        <v>594023</v>
      </c>
      <c r="C18" s="662">
        <v>1</v>
      </c>
      <c r="D18" s="795">
        <v>705916</v>
      </c>
      <c r="E18" s="662">
        <v>1.1883647602870595</v>
      </c>
      <c r="F18" s="795">
        <v>664866</v>
      </c>
      <c r="G18" s="678">
        <v>1.1192596919647892</v>
      </c>
      <c r="H18" s="795"/>
      <c r="I18" s="662"/>
      <c r="J18" s="795"/>
      <c r="K18" s="662"/>
      <c r="L18" s="795"/>
      <c r="M18" s="701"/>
    </row>
    <row r="19" spans="1:13" ht="14.4" customHeight="1" x14ac:dyDescent="0.3">
      <c r="A19" s="688" t="s">
        <v>8591</v>
      </c>
      <c r="B19" s="795">
        <v>31318</v>
      </c>
      <c r="C19" s="662">
        <v>1</v>
      </c>
      <c r="D19" s="795">
        <v>10035</v>
      </c>
      <c r="E19" s="662">
        <v>0.32042276007407883</v>
      </c>
      <c r="F19" s="795">
        <v>37268</v>
      </c>
      <c r="G19" s="678">
        <v>1.1899865891819401</v>
      </c>
      <c r="H19" s="795"/>
      <c r="I19" s="662"/>
      <c r="J19" s="795"/>
      <c r="K19" s="662"/>
      <c r="L19" s="795"/>
      <c r="M19" s="701"/>
    </row>
    <row r="20" spans="1:13" ht="14.4" customHeight="1" thickBot="1" x14ac:dyDescent="0.35">
      <c r="A20" s="792" t="s">
        <v>8592</v>
      </c>
      <c r="B20" s="791">
        <v>1778488</v>
      </c>
      <c r="C20" s="668">
        <v>1</v>
      </c>
      <c r="D20" s="791">
        <v>1446113</v>
      </c>
      <c r="E20" s="668">
        <v>0.81311372356743483</v>
      </c>
      <c r="F20" s="791">
        <v>1460410</v>
      </c>
      <c r="G20" s="679">
        <v>0.82115257454646873</v>
      </c>
      <c r="H20" s="791"/>
      <c r="I20" s="668"/>
      <c r="J20" s="791"/>
      <c r="K20" s="668"/>
      <c r="L20" s="791"/>
      <c r="M20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5665.2203399999999</v>
      </c>
      <c r="C5" s="33">
        <v>6152.9803000000038</v>
      </c>
      <c r="D5" s="12"/>
      <c r="E5" s="230">
        <v>5778.7350300000016</v>
      </c>
      <c r="F5" s="32">
        <v>5928.5156602731886</v>
      </c>
      <c r="G5" s="229">
        <f>E5-F5</f>
        <v>-149.78063027318694</v>
      </c>
      <c r="H5" s="235">
        <f>IF(F5&lt;0.00000001,"",E5/F5)</f>
        <v>0.97473555964828384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11157.746929999994</v>
      </c>
      <c r="C6" s="35">
        <v>11795.742880000003</v>
      </c>
      <c r="D6" s="12"/>
      <c r="E6" s="231">
        <v>12918.165120000001</v>
      </c>
      <c r="F6" s="34">
        <v>13438.131375520667</v>
      </c>
      <c r="G6" s="232">
        <f>E6-F6</f>
        <v>-519.96625552066507</v>
      </c>
      <c r="H6" s="236">
        <f>IF(F6&lt;0.00000001,"",E6/F6)</f>
        <v>0.9613066548472764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49996.549999999996</v>
      </c>
      <c r="C7" s="35">
        <v>52383.871270000032</v>
      </c>
      <c r="D7" s="12"/>
      <c r="E7" s="231">
        <v>56646.757799999999</v>
      </c>
      <c r="F7" s="34">
        <v>52870.498334707365</v>
      </c>
      <c r="G7" s="232">
        <f>E7-F7</f>
        <v>3776.2594652926346</v>
      </c>
      <c r="H7" s="236">
        <f>IF(F7&lt;0.00000001,"",E7/F7)</f>
        <v>1.0714246996762971</v>
      </c>
    </row>
    <row r="8" spans="1:8" ht="14.4" customHeight="1" thickBot="1" x14ac:dyDescent="0.35">
      <c r="A8" s="1" t="s">
        <v>97</v>
      </c>
      <c r="B8" s="15">
        <v>9704.61905999999</v>
      </c>
      <c r="C8" s="37">
        <v>9709.4546500000233</v>
      </c>
      <c r="D8" s="12"/>
      <c r="E8" s="233">
        <v>9554.9677199999896</v>
      </c>
      <c r="F8" s="36">
        <v>9488.0986420603349</v>
      </c>
      <c r="G8" s="234">
        <f>E8-F8</f>
        <v>66.869077939654744</v>
      </c>
      <c r="H8" s="237">
        <f>IF(F8&lt;0.00000001,"",E8/F8)</f>
        <v>1.007047679462693</v>
      </c>
    </row>
    <row r="9" spans="1:8" ht="14.4" customHeight="1" thickBot="1" x14ac:dyDescent="0.35">
      <c r="A9" s="2" t="s">
        <v>98</v>
      </c>
      <c r="B9" s="3">
        <v>76524.136329999979</v>
      </c>
      <c r="C9" s="39">
        <v>80042.049100000062</v>
      </c>
      <c r="D9" s="12"/>
      <c r="E9" s="3">
        <v>84898.625669999979</v>
      </c>
      <c r="F9" s="38">
        <v>81725.244012561554</v>
      </c>
      <c r="G9" s="38">
        <f>E9-F9</f>
        <v>3173.3816574384255</v>
      </c>
      <c r="H9" s="238">
        <f>IF(F9&lt;0.00000001,"",E9/F9)</f>
        <v>1.0388298829300608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2733.4920000000002</v>
      </c>
      <c r="C11" s="33">
        <f>IF(ISERROR(VLOOKUP("Celkem:",'ZV Vykáz.-A'!A:F,4,0)),0,VLOOKUP("Celkem:",'ZV Vykáz.-A'!A:F,4,0)/1000)</f>
        <v>3139.4349999999999</v>
      </c>
      <c r="D11" s="12"/>
      <c r="E11" s="230">
        <f>IF(ISERROR(VLOOKUP("Celkem:",'ZV Vykáz.-A'!A:F,6,0)),0,VLOOKUP("Celkem:",'ZV Vykáz.-A'!A:F,6,0)/1000)</f>
        <v>3463.3796000000016</v>
      </c>
      <c r="F11" s="32">
        <f>B11</f>
        <v>2733.4920000000002</v>
      </c>
      <c r="G11" s="229">
        <f>E11-F11</f>
        <v>729.88760000000138</v>
      </c>
      <c r="H11" s="235">
        <f>IF(F11&lt;0.00000001,"",E11/F11)</f>
        <v>1.2670165487954606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119867.37000000001</v>
      </c>
      <c r="C12" s="37">
        <f>IF(ISERROR(VLOOKUP("Celkem",CaseMix!A:D,3,0)),0,VLOOKUP("Celkem",CaseMix!A:D,3,0)*30)</f>
        <v>135791.31</v>
      </c>
      <c r="D12" s="12"/>
      <c r="E12" s="233">
        <f>IF(ISERROR(VLOOKUP("Celkem",CaseMix!A:D,4,0)),0,VLOOKUP("Celkem",CaseMix!A:D,4,0)*30)</f>
        <v>125599.44</v>
      </c>
      <c r="F12" s="36">
        <f>B12</f>
        <v>119867.37000000001</v>
      </c>
      <c r="G12" s="234">
        <f>E12-F12</f>
        <v>5732.0699999999924</v>
      </c>
      <c r="H12" s="237">
        <f>IF(F12&lt;0.00000001,"",E12/F12)</f>
        <v>1.0478201031690275</v>
      </c>
    </row>
    <row r="13" spans="1:8" ht="14.4" customHeight="1" thickBot="1" x14ac:dyDescent="0.35">
      <c r="A13" s="4" t="s">
        <v>101</v>
      </c>
      <c r="B13" s="9">
        <f>SUM(B11:B12)</f>
        <v>122600.86200000001</v>
      </c>
      <c r="C13" s="41">
        <f>SUM(C11:C12)</f>
        <v>138930.745</v>
      </c>
      <c r="D13" s="12"/>
      <c r="E13" s="9">
        <f>SUM(E11:E12)</f>
        <v>129062.8196</v>
      </c>
      <c r="F13" s="40">
        <f>SUM(F11:F12)</f>
        <v>122600.86200000001</v>
      </c>
      <c r="G13" s="40">
        <f>E13-F13</f>
        <v>6461.9575999999943</v>
      </c>
      <c r="H13" s="239">
        <f>IF(F13&lt;0.00000001,"",E13/F13)</f>
        <v>1.052707277049977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1.6021201659996578</v>
      </c>
      <c r="C15" s="43">
        <f>IF(C9=0,"",C13/C9)</f>
        <v>1.7357219931542194</v>
      </c>
      <c r="D15" s="12"/>
      <c r="E15" s="10">
        <f>IF(E9=0,"",E13/E9)</f>
        <v>1.520199162017837</v>
      </c>
      <c r="F15" s="42">
        <f>IF(F9=0,"",F13/F9)</f>
        <v>1.5001590204020152</v>
      </c>
      <c r="G15" s="42">
        <f>IF(ISERROR(F15-E15),"",E15-F15)</f>
        <v>2.0040141615821794E-2</v>
      </c>
      <c r="H15" s="240">
        <f>IF(ISERROR(F15-E15),"",IF(F15&lt;0.00000001,"",E15/F15))</f>
        <v>1.0133586782089616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4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9407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102162.54999999999</v>
      </c>
      <c r="G3" s="215">
        <f t="shared" si="0"/>
        <v>17654655.150000002</v>
      </c>
      <c r="H3" s="216"/>
      <c r="I3" s="216"/>
      <c r="J3" s="211">
        <f t="shared" si="0"/>
        <v>107868.57</v>
      </c>
      <c r="K3" s="215">
        <f t="shared" si="0"/>
        <v>19616032.100000001</v>
      </c>
      <c r="L3" s="216"/>
      <c r="M3" s="216"/>
      <c r="N3" s="211">
        <f t="shared" si="0"/>
        <v>107048.44</v>
      </c>
      <c r="O3" s="215">
        <f t="shared" si="0"/>
        <v>20381608.960000001</v>
      </c>
      <c r="P3" s="181">
        <f>IF(G3=0,"",O3/G3)</f>
        <v>1.1544608935621152</v>
      </c>
      <c r="Q3" s="213">
        <f>IF(N3=0,"",O3/N3)</f>
        <v>190.39613244247184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6930</v>
      </c>
      <c r="B6" s="737" t="s">
        <v>8593</v>
      </c>
      <c r="C6" s="737" t="s">
        <v>6767</v>
      </c>
      <c r="D6" s="737" t="s">
        <v>8594</v>
      </c>
      <c r="E6" s="737" t="s">
        <v>8595</v>
      </c>
      <c r="F6" s="229"/>
      <c r="G6" s="229"/>
      <c r="H6" s="229"/>
      <c r="I6" s="229"/>
      <c r="J6" s="229">
        <v>0</v>
      </c>
      <c r="K6" s="229">
        <v>0</v>
      </c>
      <c r="L6" s="229"/>
      <c r="M6" s="229"/>
      <c r="N6" s="229">
        <v>0</v>
      </c>
      <c r="O6" s="229">
        <v>0</v>
      </c>
      <c r="P6" s="742"/>
      <c r="Q6" s="750"/>
    </row>
    <row r="7" spans="1:17" ht="14.4" customHeight="1" x14ac:dyDescent="0.3">
      <c r="A7" s="661" t="s">
        <v>6932</v>
      </c>
      <c r="B7" s="662" t="s">
        <v>8596</v>
      </c>
      <c r="C7" s="662" t="s">
        <v>6767</v>
      </c>
      <c r="D7" s="662" t="s">
        <v>8597</v>
      </c>
      <c r="E7" s="662" t="s">
        <v>8598</v>
      </c>
      <c r="F7" s="665">
        <v>1</v>
      </c>
      <c r="G7" s="665">
        <v>46</v>
      </c>
      <c r="H7" s="665">
        <v>1</v>
      </c>
      <c r="I7" s="665">
        <v>46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8074</v>
      </c>
      <c r="B8" s="662" t="s">
        <v>8599</v>
      </c>
      <c r="C8" s="662" t="s">
        <v>6767</v>
      </c>
      <c r="D8" s="662" t="s">
        <v>8600</v>
      </c>
      <c r="E8" s="662" t="s">
        <v>8601</v>
      </c>
      <c r="F8" s="665">
        <v>6</v>
      </c>
      <c r="G8" s="665">
        <v>378</v>
      </c>
      <c r="H8" s="665">
        <v>1</v>
      </c>
      <c r="I8" s="665">
        <v>63</v>
      </c>
      <c r="J8" s="665"/>
      <c r="K8" s="665"/>
      <c r="L8" s="665"/>
      <c r="M8" s="665"/>
      <c r="N8" s="665"/>
      <c r="O8" s="665"/>
      <c r="P8" s="678"/>
      <c r="Q8" s="666"/>
    </row>
    <row r="9" spans="1:17" ht="14.4" customHeight="1" x14ac:dyDescent="0.3">
      <c r="A9" s="661" t="s">
        <v>8080</v>
      </c>
      <c r="B9" s="662" t="s">
        <v>8602</v>
      </c>
      <c r="C9" s="662" t="s">
        <v>6767</v>
      </c>
      <c r="D9" s="662" t="s">
        <v>8603</v>
      </c>
      <c r="E9" s="662" t="s">
        <v>8604</v>
      </c>
      <c r="F9" s="665">
        <v>2</v>
      </c>
      <c r="G9" s="665">
        <v>1110</v>
      </c>
      <c r="H9" s="665">
        <v>1</v>
      </c>
      <c r="I9" s="665">
        <v>555</v>
      </c>
      <c r="J9" s="665"/>
      <c r="K9" s="665"/>
      <c r="L9" s="665"/>
      <c r="M9" s="665"/>
      <c r="N9" s="665"/>
      <c r="O9" s="665"/>
      <c r="P9" s="678"/>
      <c r="Q9" s="666"/>
    </row>
    <row r="10" spans="1:17" ht="14.4" customHeight="1" x14ac:dyDescent="0.3">
      <c r="A10" s="661" t="s">
        <v>8080</v>
      </c>
      <c r="B10" s="662" t="s">
        <v>8605</v>
      </c>
      <c r="C10" s="662" t="s">
        <v>6737</v>
      </c>
      <c r="D10" s="662" t="s">
        <v>6985</v>
      </c>
      <c r="E10" s="662" t="s">
        <v>6986</v>
      </c>
      <c r="F10" s="665">
        <v>0.30000000000000004</v>
      </c>
      <c r="G10" s="665">
        <v>1638.2400000000002</v>
      </c>
      <c r="H10" s="665">
        <v>1</v>
      </c>
      <c r="I10" s="665">
        <v>5460.8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8080</v>
      </c>
      <c r="B11" s="662" t="s">
        <v>8605</v>
      </c>
      <c r="C11" s="662" t="s">
        <v>6767</v>
      </c>
      <c r="D11" s="662" t="s">
        <v>8606</v>
      </c>
      <c r="E11" s="662" t="s">
        <v>8607</v>
      </c>
      <c r="F11" s="665">
        <v>2</v>
      </c>
      <c r="G11" s="665">
        <v>438</v>
      </c>
      <c r="H11" s="665">
        <v>1</v>
      </c>
      <c r="I11" s="665">
        <v>219</v>
      </c>
      <c r="J11" s="665"/>
      <c r="K11" s="665"/>
      <c r="L11" s="665"/>
      <c r="M11" s="665"/>
      <c r="N11" s="665"/>
      <c r="O11" s="665"/>
      <c r="P11" s="678"/>
      <c r="Q11" s="666"/>
    </row>
    <row r="12" spans="1:17" ht="14.4" customHeight="1" x14ac:dyDescent="0.3">
      <c r="A12" s="661" t="s">
        <v>8080</v>
      </c>
      <c r="B12" s="662" t="s">
        <v>8605</v>
      </c>
      <c r="C12" s="662" t="s">
        <v>6767</v>
      </c>
      <c r="D12" s="662" t="s">
        <v>8608</v>
      </c>
      <c r="E12" s="662" t="s">
        <v>8609</v>
      </c>
      <c r="F12" s="665">
        <v>1</v>
      </c>
      <c r="G12" s="665">
        <v>1014</v>
      </c>
      <c r="H12" s="665">
        <v>1</v>
      </c>
      <c r="I12" s="665">
        <v>1014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8080</v>
      </c>
      <c r="B13" s="662" t="s">
        <v>8605</v>
      </c>
      <c r="C13" s="662" t="s">
        <v>6767</v>
      </c>
      <c r="D13" s="662" t="s">
        <v>8603</v>
      </c>
      <c r="E13" s="662" t="s">
        <v>8604</v>
      </c>
      <c r="F13" s="665">
        <v>2</v>
      </c>
      <c r="G13" s="665">
        <v>1110</v>
      </c>
      <c r="H13" s="665">
        <v>1</v>
      </c>
      <c r="I13" s="665">
        <v>555</v>
      </c>
      <c r="J13" s="665"/>
      <c r="K13" s="665"/>
      <c r="L13" s="665"/>
      <c r="M13" s="665"/>
      <c r="N13" s="665"/>
      <c r="O13" s="665"/>
      <c r="P13" s="678"/>
      <c r="Q13" s="666"/>
    </row>
    <row r="14" spans="1:17" ht="14.4" customHeight="1" x14ac:dyDescent="0.3">
      <c r="A14" s="661" t="s">
        <v>8083</v>
      </c>
      <c r="B14" s="662" t="s">
        <v>8610</v>
      </c>
      <c r="C14" s="662" t="s">
        <v>6767</v>
      </c>
      <c r="D14" s="662" t="s">
        <v>8611</v>
      </c>
      <c r="E14" s="662" t="s">
        <v>8612</v>
      </c>
      <c r="F14" s="665">
        <v>3</v>
      </c>
      <c r="G14" s="665">
        <v>324</v>
      </c>
      <c r="H14" s="665">
        <v>1</v>
      </c>
      <c r="I14" s="665">
        <v>108</v>
      </c>
      <c r="J14" s="665"/>
      <c r="K14" s="665"/>
      <c r="L14" s="665"/>
      <c r="M14" s="665"/>
      <c r="N14" s="665"/>
      <c r="O14" s="665"/>
      <c r="P14" s="678"/>
      <c r="Q14" s="666"/>
    </row>
    <row r="15" spans="1:17" ht="14.4" customHeight="1" x14ac:dyDescent="0.3">
      <c r="A15" s="661" t="s">
        <v>8083</v>
      </c>
      <c r="B15" s="662" t="s">
        <v>8610</v>
      </c>
      <c r="C15" s="662" t="s">
        <v>6767</v>
      </c>
      <c r="D15" s="662" t="s">
        <v>8613</v>
      </c>
      <c r="E15" s="662" t="s">
        <v>8614</v>
      </c>
      <c r="F15" s="665"/>
      <c r="G15" s="665"/>
      <c r="H15" s="665"/>
      <c r="I15" s="665"/>
      <c r="J15" s="665"/>
      <c r="K15" s="665"/>
      <c r="L15" s="665"/>
      <c r="M15" s="665"/>
      <c r="N15" s="665">
        <v>4</v>
      </c>
      <c r="O15" s="665">
        <v>520</v>
      </c>
      <c r="P15" s="678"/>
      <c r="Q15" s="666">
        <v>130</v>
      </c>
    </row>
    <row r="16" spans="1:17" ht="14.4" customHeight="1" x14ac:dyDescent="0.3">
      <c r="A16" s="661" t="s">
        <v>8083</v>
      </c>
      <c r="B16" s="662" t="s">
        <v>8610</v>
      </c>
      <c r="C16" s="662" t="s">
        <v>6767</v>
      </c>
      <c r="D16" s="662" t="s">
        <v>8615</v>
      </c>
      <c r="E16" s="662" t="s">
        <v>8616</v>
      </c>
      <c r="F16" s="665">
        <v>1</v>
      </c>
      <c r="G16" s="665">
        <v>251</v>
      </c>
      <c r="H16" s="665">
        <v>1</v>
      </c>
      <c r="I16" s="665">
        <v>251</v>
      </c>
      <c r="J16" s="665"/>
      <c r="K16" s="665"/>
      <c r="L16" s="665"/>
      <c r="M16" s="665"/>
      <c r="N16" s="665"/>
      <c r="O16" s="665"/>
      <c r="P16" s="678"/>
      <c r="Q16" s="666"/>
    </row>
    <row r="17" spans="1:17" ht="14.4" customHeight="1" x14ac:dyDescent="0.3">
      <c r="A17" s="661" t="s">
        <v>8083</v>
      </c>
      <c r="B17" s="662" t="s">
        <v>8610</v>
      </c>
      <c r="C17" s="662" t="s">
        <v>6767</v>
      </c>
      <c r="D17" s="662" t="s">
        <v>8617</v>
      </c>
      <c r="E17" s="662" t="s">
        <v>8618</v>
      </c>
      <c r="F17" s="665"/>
      <c r="G17" s="665"/>
      <c r="H17" s="665"/>
      <c r="I17" s="665"/>
      <c r="J17" s="665"/>
      <c r="K17" s="665"/>
      <c r="L17" s="665"/>
      <c r="M17" s="665"/>
      <c r="N17" s="665">
        <v>4</v>
      </c>
      <c r="O17" s="665">
        <v>2704</v>
      </c>
      <c r="P17" s="678"/>
      <c r="Q17" s="666">
        <v>676</v>
      </c>
    </row>
    <row r="18" spans="1:17" ht="14.4" customHeight="1" x14ac:dyDescent="0.3">
      <c r="A18" s="661" t="s">
        <v>8083</v>
      </c>
      <c r="B18" s="662" t="s">
        <v>8610</v>
      </c>
      <c r="C18" s="662" t="s">
        <v>6767</v>
      </c>
      <c r="D18" s="662" t="s">
        <v>8619</v>
      </c>
      <c r="E18" s="662" t="s">
        <v>8620</v>
      </c>
      <c r="F18" s="665">
        <v>1</v>
      </c>
      <c r="G18" s="665">
        <v>457</v>
      </c>
      <c r="H18" s="665">
        <v>1</v>
      </c>
      <c r="I18" s="665">
        <v>457</v>
      </c>
      <c r="J18" s="665"/>
      <c r="K18" s="665"/>
      <c r="L18" s="665"/>
      <c r="M18" s="665"/>
      <c r="N18" s="665">
        <v>8</v>
      </c>
      <c r="O18" s="665">
        <v>3704</v>
      </c>
      <c r="P18" s="678">
        <v>8.1050328227571118</v>
      </c>
      <c r="Q18" s="666">
        <v>463</v>
      </c>
    </row>
    <row r="19" spans="1:17" ht="14.4" customHeight="1" x14ac:dyDescent="0.3">
      <c r="A19" s="661" t="s">
        <v>8083</v>
      </c>
      <c r="B19" s="662" t="s">
        <v>8610</v>
      </c>
      <c r="C19" s="662" t="s">
        <v>6767</v>
      </c>
      <c r="D19" s="662" t="s">
        <v>8621</v>
      </c>
      <c r="E19" s="662" t="s">
        <v>8622</v>
      </c>
      <c r="F19" s="665">
        <v>14</v>
      </c>
      <c r="G19" s="665">
        <v>1106</v>
      </c>
      <c r="H19" s="665">
        <v>1</v>
      </c>
      <c r="I19" s="665">
        <v>79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8083</v>
      </c>
      <c r="B20" s="662" t="s">
        <v>8610</v>
      </c>
      <c r="C20" s="662" t="s">
        <v>6767</v>
      </c>
      <c r="D20" s="662" t="s">
        <v>8623</v>
      </c>
      <c r="E20" s="662" t="s">
        <v>8624</v>
      </c>
      <c r="F20" s="665">
        <v>3</v>
      </c>
      <c r="G20" s="665">
        <v>492</v>
      </c>
      <c r="H20" s="665">
        <v>1</v>
      </c>
      <c r="I20" s="665">
        <v>164</v>
      </c>
      <c r="J20" s="665"/>
      <c r="K20" s="665"/>
      <c r="L20" s="665"/>
      <c r="M20" s="665"/>
      <c r="N20" s="665">
        <v>2</v>
      </c>
      <c r="O20" s="665">
        <v>332</v>
      </c>
      <c r="P20" s="678">
        <v>0.67479674796747968</v>
      </c>
      <c r="Q20" s="666">
        <v>166</v>
      </c>
    </row>
    <row r="21" spans="1:17" ht="14.4" customHeight="1" x14ac:dyDescent="0.3">
      <c r="A21" s="661" t="s">
        <v>8083</v>
      </c>
      <c r="B21" s="662" t="s">
        <v>8610</v>
      </c>
      <c r="C21" s="662" t="s">
        <v>6767</v>
      </c>
      <c r="D21" s="662" t="s">
        <v>8625</v>
      </c>
      <c r="E21" s="662" t="s">
        <v>8626</v>
      </c>
      <c r="F21" s="665">
        <v>1</v>
      </c>
      <c r="G21" s="665">
        <v>167</v>
      </c>
      <c r="H21" s="665">
        <v>1</v>
      </c>
      <c r="I21" s="665">
        <v>167</v>
      </c>
      <c r="J21" s="665"/>
      <c r="K21" s="665"/>
      <c r="L21" s="665"/>
      <c r="M21" s="665"/>
      <c r="N21" s="665">
        <v>1</v>
      </c>
      <c r="O21" s="665">
        <v>170</v>
      </c>
      <c r="P21" s="678">
        <v>1.0179640718562875</v>
      </c>
      <c r="Q21" s="666">
        <v>170</v>
      </c>
    </row>
    <row r="22" spans="1:17" ht="14.4" customHeight="1" x14ac:dyDescent="0.3">
      <c r="A22" s="661" t="s">
        <v>8083</v>
      </c>
      <c r="B22" s="662" t="s">
        <v>8610</v>
      </c>
      <c r="C22" s="662" t="s">
        <v>6767</v>
      </c>
      <c r="D22" s="662" t="s">
        <v>8627</v>
      </c>
      <c r="E22" s="662" t="s">
        <v>8628</v>
      </c>
      <c r="F22" s="665">
        <v>2</v>
      </c>
      <c r="G22" s="665">
        <v>486</v>
      </c>
      <c r="H22" s="665">
        <v>1</v>
      </c>
      <c r="I22" s="665">
        <v>243</v>
      </c>
      <c r="J22" s="665"/>
      <c r="K22" s="665"/>
      <c r="L22" s="665"/>
      <c r="M22" s="665"/>
      <c r="N22" s="665"/>
      <c r="O22" s="665"/>
      <c r="P22" s="678"/>
      <c r="Q22" s="666"/>
    </row>
    <row r="23" spans="1:17" ht="14.4" customHeight="1" x14ac:dyDescent="0.3">
      <c r="A23" s="661" t="s">
        <v>8629</v>
      </c>
      <c r="B23" s="662" t="s">
        <v>8630</v>
      </c>
      <c r="C23" s="662" t="s">
        <v>6737</v>
      </c>
      <c r="D23" s="662" t="s">
        <v>8631</v>
      </c>
      <c r="E23" s="662" t="s">
        <v>8632</v>
      </c>
      <c r="F23" s="665"/>
      <c r="G23" s="665"/>
      <c r="H23" s="665"/>
      <c r="I23" s="665"/>
      <c r="J23" s="665">
        <v>0.8</v>
      </c>
      <c r="K23" s="665">
        <v>1582.42</v>
      </c>
      <c r="L23" s="665"/>
      <c r="M23" s="665">
        <v>1978.0250000000001</v>
      </c>
      <c r="N23" s="665"/>
      <c r="O23" s="665"/>
      <c r="P23" s="678"/>
      <c r="Q23" s="666"/>
    </row>
    <row r="24" spans="1:17" ht="14.4" customHeight="1" x14ac:dyDescent="0.3">
      <c r="A24" s="661" t="s">
        <v>8629</v>
      </c>
      <c r="B24" s="662" t="s">
        <v>8630</v>
      </c>
      <c r="C24" s="662" t="s">
        <v>6737</v>
      </c>
      <c r="D24" s="662" t="s">
        <v>8633</v>
      </c>
      <c r="E24" s="662"/>
      <c r="F24" s="665">
        <v>0.4</v>
      </c>
      <c r="G24" s="665">
        <v>434.96000000000004</v>
      </c>
      <c r="H24" s="665">
        <v>1</v>
      </c>
      <c r="I24" s="665">
        <v>1087.4000000000001</v>
      </c>
      <c r="J24" s="665">
        <v>0.2</v>
      </c>
      <c r="K24" s="665">
        <v>218.43</v>
      </c>
      <c r="L24" s="665">
        <v>0.50218410888357545</v>
      </c>
      <c r="M24" s="665">
        <v>1092.1499999999999</v>
      </c>
      <c r="N24" s="665"/>
      <c r="O24" s="665"/>
      <c r="P24" s="678"/>
      <c r="Q24" s="666"/>
    </row>
    <row r="25" spans="1:17" ht="14.4" customHeight="1" x14ac:dyDescent="0.3">
      <c r="A25" s="661" t="s">
        <v>8629</v>
      </c>
      <c r="B25" s="662" t="s">
        <v>8630</v>
      </c>
      <c r="C25" s="662" t="s">
        <v>6737</v>
      </c>
      <c r="D25" s="662" t="s">
        <v>8634</v>
      </c>
      <c r="E25" s="662" t="s">
        <v>6986</v>
      </c>
      <c r="F25" s="665">
        <v>8.3500000000000014</v>
      </c>
      <c r="G25" s="665">
        <v>18153.550000000003</v>
      </c>
      <c r="H25" s="665">
        <v>1</v>
      </c>
      <c r="I25" s="665">
        <v>2174.0778443113772</v>
      </c>
      <c r="J25" s="665">
        <v>6.95</v>
      </c>
      <c r="K25" s="665">
        <v>15180.99</v>
      </c>
      <c r="L25" s="665">
        <v>0.83625461686557157</v>
      </c>
      <c r="M25" s="665">
        <v>2184.3151079136692</v>
      </c>
      <c r="N25" s="665">
        <v>4.0500000000000007</v>
      </c>
      <c r="O25" s="665">
        <v>7171.74</v>
      </c>
      <c r="P25" s="678">
        <v>0.39505991940970214</v>
      </c>
      <c r="Q25" s="666">
        <v>1770.7999999999997</v>
      </c>
    </row>
    <row r="26" spans="1:17" ht="14.4" customHeight="1" x14ac:dyDescent="0.3">
      <c r="A26" s="661" t="s">
        <v>8629</v>
      </c>
      <c r="B26" s="662" t="s">
        <v>8630</v>
      </c>
      <c r="C26" s="662" t="s">
        <v>6737</v>
      </c>
      <c r="D26" s="662" t="s">
        <v>8635</v>
      </c>
      <c r="E26" s="662" t="s">
        <v>8636</v>
      </c>
      <c r="F26" s="665">
        <v>0.05</v>
      </c>
      <c r="G26" s="665">
        <v>47.24</v>
      </c>
      <c r="H26" s="665">
        <v>1</v>
      </c>
      <c r="I26" s="665">
        <v>944.8</v>
      </c>
      <c r="J26" s="665">
        <v>0.1</v>
      </c>
      <c r="K26" s="665">
        <v>94.48</v>
      </c>
      <c r="L26" s="665">
        <v>2</v>
      </c>
      <c r="M26" s="665">
        <v>944.8</v>
      </c>
      <c r="N26" s="665">
        <v>0.1</v>
      </c>
      <c r="O26" s="665">
        <v>90.38</v>
      </c>
      <c r="P26" s="678">
        <v>1.9132091447925486</v>
      </c>
      <c r="Q26" s="666">
        <v>903.8</v>
      </c>
    </row>
    <row r="27" spans="1:17" ht="14.4" customHeight="1" x14ac:dyDescent="0.3">
      <c r="A27" s="661" t="s">
        <v>8629</v>
      </c>
      <c r="B27" s="662" t="s">
        <v>8630</v>
      </c>
      <c r="C27" s="662" t="s">
        <v>7026</v>
      </c>
      <c r="D27" s="662" t="s">
        <v>8637</v>
      </c>
      <c r="E27" s="662" t="s">
        <v>8638</v>
      </c>
      <c r="F27" s="665">
        <v>150</v>
      </c>
      <c r="G27" s="665">
        <v>699</v>
      </c>
      <c r="H27" s="665">
        <v>1</v>
      </c>
      <c r="I27" s="665">
        <v>4.66</v>
      </c>
      <c r="J27" s="665">
        <v>330</v>
      </c>
      <c r="K27" s="665">
        <v>1683</v>
      </c>
      <c r="L27" s="665">
        <v>2.407725321888412</v>
      </c>
      <c r="M27" s="665">
        <v>5.0999999999999996</v>
      </c>
      <c r="N27" s="665"/>
      <c r="O27" s="665"/>
      <c r="P27" s="678"/>
      <c r="Q27" s="666"/>
    </row>
    <row r="28" spans="1:17" ht="14.4" customHeight="1" x14ac:dyDescent="0.3">
      <c r="A28" s="661" t="s">
        <v>8629</v>
      </c>
      <c r="B28" s="662" t="s">
        <v>8630</v>
      </c>
      <c r="C28" s="662" t="s">
        <v>7026</v>
      </c>
      <c r="D28" s="662" t="s">
        <v>8639</v>
      </c>
      <c r="E28" s="662" t="s">
        <v>8640</v>
      </c>
      <c r="F28" s="665"/>
      <c r="G28" s="665"/>
      <c r="H28" s="665"/>
      <c r="I28" s="665"/>
      <c r="J28" s="665"/>
      <c r="K28" s="665"/>
      <c r="L28" s="665"/>
      <c r="M28" s="665"/>
      <c r="N28" s="665">
        <v>1737</v>
      </c>
      <c r="O28" s="665">
        <v>10144.08</v>
      </c>
      <c r="P28" s="678"/>
      <c r="Q28" s="666">
        <v>5.84</v>
      </c>
    </row>
    <row r="29" spans="1:17" ht="14.4" customHeight="1" x14ac:dyDescent="0.3">
      <c r="A29" s="661" t="s">
        <v>8629</v>
      </c>
      <c r="B29" s="662" t="s">
        <v>8630</v>
      </c>
      <c r="C29" s="662" t="s">
        <v>7026</v>
      </c>
      <c r="D29" s="662" t="s">
        <v>8641</v>
      </c>
      <c r="E29" s="662" t="s">
        <v>8642</v>
      </c>
      <c r="F29" s="665"/>
      <c r="G29" s="665"/>
      <c r="H29" s="665"/>
      <c r="I29" s="665"/>
      <c r="J29" s="665">
        <v>540</v>
      </c>
      <c r="K29" s="665">
        <v>10324.799999999999</v>
      </c>
      <c r="L29" s="665"/>
      <c r="M29" s="665">
        <v>19.119999999999997</v>
      </c>
      <c r="N29" s="665">
        <v>515</v>
      </c>
      <c r="O29" s="665">
        <v>10269.1</v>
      </c>
      <c r="P29" s="678"/>
      <c r="Q29" s="666">
        <v>19.940000000000001</v>
      </c>
    </row>
    <row r="30" spans="1:17" ht="14.4" customHeight="1" x14ac:dyDescent="0.3">
      <c r="A30" s="661" t="s">
        <v>8629</v>
      </c>
      <c r="B30" s="662" t="s">
        <v>8630</v>
      </c>
      <c r="C30" s="662" t="s">
        <v>7026</v>
      </c>
      <c r="D30" s="662" t="s">
        <v>8643</v>
      </c>
      <c r="E30" s="662" t="s">
        <v>8644</v>
      </c>
      <c r="F30" s="665">
        <v>1</v>
      </c>
      <c r="G30" s="665">
        <v>2261.84</v>
      </c>
      <c r="H30" s="665">
        <v>1</v>
      </c>
      <c r="I30" s="665">
        <v>2261.84</v>
      </c>
      <c r="J30" s="665">
        <v>1</v>
      </c>
      <c r="K30" s="665">
        <v>2195.35</v>
      </c>
      <c r="L30" s="665">
        <v>0.97060357938669395</v>
      </c>
      <c r="M30" s="665">
        <v>2195.35</v>
      </c>
      <c r="N30" s="665"/>
      <c r="O30" s="665"/>
      <c r="P30" s="678"/>
      <c r="Q30" s="666"/>
    </row>
    <row r="31" spans="1:17" ht="14.4" customHeight="1" x14ac:dyDescent="0.3">
      <c r="A31" s="661" t="s">
        <v>8629</v>
      </c>
      <c r="B31" s="662" t="s">
        <v>8630</v>
      </c>
      <c r="C31" s="662" t="s">
        <v>7026</v>
      </c>
      <c r="D31" s="662" t="s">
        <v>8645</v>
      </c>
      <c r="E31" s="662" t="s">
        <v>8646</v>
      </c>
      <c r="F31" s="665">
        <v>1473</v>
      </c>
      <c r="G31" s="665">
        <v>4563.6099999999997</v>
      </c>
      <c r="H31" s="665">
        <v>1</v>
      </c>
      <c r="I31" s="665">
        <v>3.0981737949762387</v>
      </c>
      <c r="J31" s="665">
        <v>2169</v>
      </c>
      <c r="K31" s="665">
        <v>7070.94</v>
      </c>
      <c r="L31" s="665">
        <v>1.5494181141683887</v>
      </c>
      <c r="M31" s="665">
        <v>3.26</v>
      </c>
      <c r="N31" s="665"/>
      <c r="O31" s="665"/>
      <c r="P31" s="678"/>
      <c r="Q31" s="666"/>
    </row>
    <row r="32" spans="1:17" ht="14.4" customHeight="1" x14ac:dyDescent="0.3">
      <c r="A32" s="661" t="s">
        <v>8629</v>
      </c>
      <c r="B32" s="662" t="s">
        <v>8630</v>
      </c>
      <c r="C32" s="662" t="s">
        <v>7026</v>
      </c>
      <c r="D32" s="662" t="s">
        <v>8647</v>
      </c>
      <c r="E32" s="662" t="s">
        <v>8648</v>
      </c>
      <c r="F32" s="665">
        <v>7491</v>
      </c>
      <c r="G32" s="665">
        <v>248801.02</v>
      </c>
      <c r="H32" s="665">
        <v>1</v>
      </c>
      <c r="I32" s="665">
        <v>33.213325323721797</v>
      </c>
      <c r="J32" s="665">
        <v>6864</v>
      </c>
      <c r="K32" s="665">
        <v>228571.2</v>
      </c>
      <c r="L32" s="665">
        <v>0.91869076742531053</v>
      </c>
      <c r="M32" s="665">
        <v>33.300000000000004</v>
      </c>
      <c r="N32" s="665">
        <v>3599</v>
      </c>
      <c r="O32" s="665">
        <v>120746.45000000001</v>
      </c>
      <c r="P32" s="678">
        <v>0.48531332387624465</v>
      </c>
      <c r="Q32" s="666">
        <v>33.550000000000004</v>
      </c>
    </row>
    <row r="33" spans="1:17" ht="14.4" customHeight="1" x14ac:dyDescent="0.3">
      <c r="A33" s="661" t="s">
        <v>8629</v>
      </c>
      <c r="B33" s="662" t="s">
        <v>8630</v>
      </c>
      <c r="C33" s="662" t="s">
        <v>7026</v>
      </c>
      <c r="D33" s="662" t="s">
        <v>8649</v>
      </c>
      <c r="E33" s="662" t="s">
        <v>8650</v>
      </c>
      <c r="F33" s="665">
        <v>27325</v>
      </c>
      <c r="G33" s="665">
        <v>528886.25</v>
      </c>
      <c r="H33" s="665">
        <v>1</v>
      </c>
      <c r="I33" s="665">
        <v>19.355397987191218</v>
      </c>
      <c r="J33" s="665">
        <v>25155</v>
      </c>
      <c r="K33" s="665">
        <v>486497.69999999995</v>
      </c>
      <c r="L33" s="665">
        <v>0.91985318204056155</v>
      </c>
      <c r="M33" s="665">
        <v>19.34</v>
      </c>
      <c r="N33" s="665">
        <v>27820</v>
      </c>
      <c r="O33" s="665">
        <v>563076.80000000005</v>
      </c>
      <c r="P33" s="678">
        <v>1.064646320451704</v>
      </c>
      <c r="Q33" s="666">
        <v>20.240000000000002</v>
      </c>
    </row>
    <row r="34" spans="1:17" ht="14.4" customHeight="1" x14ac:dyDescent="0.3">
      <c r="A34" s="661" t="s">
        <v>8629</v>
      </c>
      <c r="B34" s="662" t="s">
        <v>8630</v>
      </c>
      <c r="C34" s="662" t="s">
        <v>6758</v>
      </c>
      <c r="D34" s="662" t="s">
        <v>8651</v>
      </c>
      <c r="E34" s="662" t="s">
        <v>8652</v>
      </c>
      <c r="F34" s="665"/>
      <c r="G34" s="665"/>
      <c r="H34" s="665"/>
      <c r="I34" s="665"/>
      <c r="J34" s="665">
        <v>14</v>
      </c>
      <c r="K34" s="665">
        <v>12380.48</v>
      </c>
      <c r="L34" s="665"/>
      <c r="M34" s="665">
        <v>884.31999999999994</v>
      </c>
      <c r="N34" s="665">
        <v>9</v>
      </c>
      <c r="O34" s="665">
        <v>7958.88</v>
      </c>
      <c r="P34" s="678"/>
      <c r="Q34" s="666">
        <v>884.32</v>
      </c>
    </row>
    <row r="35" spans="1:17" ht="14.4" customHeight="1" x14ac:dyDescent="0.3">
      <c r="A35" s="661" t="s">
        <v>8629</v>
      </c>
      <c r="B35" s="662" t="s">
        <v>8630</v>
      </c>
      <c r="C35" s="662" t="s">
        <v>6767</v>
      </c>
      <c r="D35" s="662" t="s">
        <v>8653</v>
      </c>
      <c r="E35" s="662" t="s">
        <v>8654</v>
      </c>
      <c r="F35" s="665"/>
      <c r="G35" s="665"/>
      <c r="H35" s="665"/>
      <c r="I35" s="665"/>
      <c r="J35" s="665">
        <v>1</v>
      </c>
      <c r="K35" s="665">
        <v>1175</v>
      </c>
      <c r="L35" s="665"/>
      <c r="M35" s="665">
        <v>1175</v>
      </c>
      <c r="N35" s="665"/>
      <c r="O35" s="665"/>
      <c r="P35" s="678"/>
      <c r="Q35" s="666"/>
    </row>
    <row r="36" spans="1:17" ht="14.4" customHeight="1" x14ac:dyDescent="0.3">
      <c r="A36" s="661" t="s">
        <v>8629</v>
      </c>
      <c r="B36" s="662" t="s">
        <v>8630</v>
      </c>
      <c r="C36" s="662" t="s">
        <v>6767</v>
      </c>
      <c r="D36" s="662" t="s">
        <v>8655</v>
      </c>
      <c r="E36" s="662" t="s">
        <v>8656</v>
      </c>
      <c r="F36" s="665">
        <v>1</v>
      </c>
      <c r="G36" s="665">
        <v>654</v>
      </c>
      <c r="H36" s="665">
        <v>1</v>
      </c>
      <c r="I36" s="665">
        <v>654</v>
      </c>
      <c r="J36" s="665">
        <v>1</v>
      </c>
      <c r="K36" s="665">
        <v>654</v>
      </c>
      <c r="L36" s="665">
        <v>1</v>
      </c>
      <c r="M36" s="665">
        <v>654</v>
      </c>
      <c r="N36" s="665"/>
      <c r="O36" s="665"/>
      <c r="P36" s="678"/>
      <c r="Q36" s="666"/>
    </row>
    <row r="37" spans="1:17" ht="14.4" customHeight="1" x14ac:dyDescent="0.3">
      <c r="A37" s="661" t="s">
        <v>8629</v>
      </c>
      <c r="B37" s="662" t="s">
        <v>8630</v>
      </c>
      <c r="C37" s="662" t="s">
        <v>6767</v>
      </c>
      <c r="D37" s="662" t="s">
        <v>8657</v>
      </c>
      <c r="E37" s="662" t="s">
        <v>8658</v>
      </c>
      <c r="F37" s="665">
        <v>2</v>
      </c>
      <c r="G37" s="665">
        <v>1370</v>
      </c>
      <c r="H37" s="665">
        <v>1</v>
      </c>
      <c r="I37" s="665">
        <v>685</v>
      </c>
      <c r="J37" s="665"/>
      <c r="K37" s="665"/>
      <c r="L37" s="665"/>
      <c r="M37" s="665"/>
      <c r="N37" s="665">
        <v>2</v>
      </c>
      <c r="O37" s="665">
        <v>1378</v>
      </c>
      <c r="P37" s="678">
        <v>1.0058394160583941</v>
      </c>
      <c r="Q37" s="666">
        <v>689</v>
      </c>
    </row>
    <row r="38" spans="1:17" ht="14.4" customHeight="1" x14ac:dyDescent="0.3">
      <c r="A38" s="661" t="s">
        <v>8629</v>
      </c>
      <c r="B38" s="662" t="s">
        <v>8630</v>
      </c>
      <c r="C38" s="662" t="s">
        <v>6767</v>
      </c>
      <c r="D38" s="662" t="s">
        <v>8659</v>
      </c>
      <c r="E38" s="662" t="s">
        <v>8660</v>
      </c>
      <c r="F38" s="665">
        <v>5</v>
      </c>
      <c r="G38" s="665">
        <v>8770</v>
      </c>
      <c r="H38" s="665">
        <v>1</v>
      </c>
      <c r="I38" s="665">
        <v>1754</v>
      </c>
      <c r="J38" s="665">
        <v>8</v>
      </c>
      <c r="K38" s="665">
        <v>14062</v>
      </c>
      <c r="L38" s="665">
        <v>1.6034207525655644</v>
      </c>
      <c r="M38" s="665">
        <v>1757.75</v>
      </c>
      <c r="N38" s="665">
        <v>5</v>
      </c>
      <c r="O38" s="665">
        <v>8810</v>
      </c>
      <c r="P38" s="678">
        <v>1.0045610034207526</v>
      </c>
      <c r="Q38" s="666">
        <v>1762</v>
      </c>
    </row>
    <row r="39" spans="1:17" ht="14.4" customHeight="1" x14ac:dyDescent="0.3">
      <c r="A39" s="661" t="s">
        <v>8629</v>
      </c>
      <c r="B39" s="662" t="s">
        <v>8630</v>
      </c>
      <c r="C39" s="662" t="s">
        <v>6767</v>
      </c>
      <c r="D39" s="662" t="s">
        <v>8661</v>
      </c>
      <c r="E39" s="662" t="s">
        <v>8662</v>
      </c>
      <c r="F39" s="665"/>
      <c r="G39" s="665"/>
      <c r="H39" s="665"/>
      <c r="I39" s="665"/>
      <c r="J39" s="665"/>
      <c r="K39" s="665"/>
      <c r="L39" s="665"/>
      <c r="M39" s="665"/>
      <c r="N39" s="665">
        <v>2</v>
      </c>
      <c r="O39" s="665">
        <v>826</v>
      </c>
      <c r="P39" s="678"/>
      <c r="Q39" s="666">
        <v>413</v>
      </c>
    </row>
    <row r="40" spans="1:17" ht="14.4" customHeight="1" x14ac:dyDescent="0.3">
      <c r="A40" s="661" t="s">
        <v>8629</v>
      </c>
      <c r="B40" s="662" t="s">
        <v>8630</v>
      </c>
      <c r="C40" s="662" t="s">
        <v>6767</v>
      </c>
      <c r="D40" s="662" t="s">
        <v>8663</v>
      </c>
      <c r="E40" s="662" t="s">
        <v>8664</v>
      </c>
      <c r="F40" s="665">
        <v>214</v>
      </c>
      <c r="G40" s="665">
        <v>735518</v>
      </c>
      <c r="H40" s="665">
        <v>1</v>
      </c>
      <c r="I40" s="665">
        <v>3437</v>
      </c>
      <c r="J40" s="665">
        <v>215</v>
      </c>
      <c r="K40" s="665">
        <v>733940</v>
      </c>
      <c r="L40" s="665">
        <v>0.99785457323954008</v>
      </c>
      <c r="M40" s="665">
        <v>3413.6744186046512</v>
      </c>
      <c r="N40" s="665">
        <v>212</v>
      </c>
      <c r="O40" s="665">
        <v>732460</v>
      </c>
      <c r="P40" s="678">
        <v>0.99584238591033802</v>
      </c>
      <c r="Q40" s="666">
        <v>3455</v>
      </c>
    </row>
    <row r="41" spans="1:17" ht="14.4" customHeight="1" x14ac:dyDescent="0.3">
      <c r="A41" s="661" t="s">
        <v>8629</v>
      </c>
      <c r="B41" s="662" t="s">
        <v>8630</v>
      </c>
      <c r="C41" s="662" t="s">
        <v>6767</v>
      </c>
      <c r="D41" s="662" t="s">
        <v>8665</v>
      </c>
      <c r="E41" s="662" t="s">
        <v>8666</v>
      </c>
      <c r="F41" s="665">
        <v>18</v>
      </c>
      <c r="G41" s="665">
        <v>257904</v>
      </c>
      <c r="H41" s="665">
        <v>1</v>
      </c>
      <c r="I41" s="665">
        <v>14328</v>
      </c>
      <c r="J41" s="665">
        <v>17</v>
      </c>
      <c r="K41" s="665">
        <v>243648</v>
      </c>
      <c r="L41" s="665">
        <v>0.94472361809045224</v>
      </c>
      <c r="M41" s="665">
        <v>14332.235294117647</v>
      </c>
      <c r="N41" s="665">
        <v>9</v>
      </c>
      <c r="O41" s="665">
        <v>129060</v>
      </c>
      <c r="P41" s="678">
        <v>0.50041876046901168</v>
      </c>
      <c r="Q41" s="666">
        <v>14340</v>
      </c>
    </row>
    <row r="42" spans="1:17" ht="14.4" customHeight="1" x14ac:dyDescent="0.3">
      <c r="A42" s="661" t="s">
        <v>8629</v>
      </c>
      <c r="B42" s="662" t="s">
        <v>8630</v>
      </c>
      <c r="C42" s="662" t="s">
        <v>6767</v>
      </c>
      <c r="D42" s="662" t="s">
        <v>8667</v>
      </c>
      <c r="E42" s="662" t="s">
        <v>8668</v>
      </c>
      <c r="F42" s="665">
        <v>2</v>
      </c>
      <c r="G42" s="665">
        <v>2572</v>
      </c>
      <c r="H42" s="665">
        <v>1</v>
      </c>
      <c r="I42" s="665">
        <v>1286</v>
      </c>
      <c r="J42" s="665">
        <v>3</v>
      </c>
      <c r="K42" s="665">
        <v>3870</v>
      </c>
      <c r="L42" s="665">
        <v>1.5046656298600312</v>
      </c>
      <c r="M42" s="665">
        <v>1290</v>
      </c>
      <c r="N42" s="665"/>
      <c r="O42" s="665"/>
      <c r="P42" s="678"/>
      <c r="Q42" s="666"/>
    </row>
    <row r="43" spans="1:17" ht="14.4" customHeight="1" x14ac:dyDescent="0.3">
      <c r="A43" s="661" t="s">
        <v>8629</v>
      </c>
      <c r="B43" s="662" t="s">
        <v>8630</v>
      </c>
      <c r="C43" s="662" t="s">
        <v>6767</v>
      </c>
      <c r="D43" s="662" t="s">
        <v>8669</v>
      </c>
      <c r="E43" s="662" t="s">
        <v>8670</v>
      </c>
      <c r="F43" s="665">
        <v>1</v>
      </c>
      <c r="G43" s="665">
        <v>487</v>
      </c>
      <c r="H43" s="665">
        <v>1</v>
      </c>
      <c r="I43" s="665">
        <v>487</v>
      </c>
      <c r="J43" s="665">
        <v>2</v>
      </c>
      <c r="K43" s="665">
        <v>974</v>
      </c>
      <c r="L43" s="665">
        <v>2</v>
      </c>
      <c r="M43" s="665">
        <v>487</v>
      </c>
      <c r="N43" s="665"/>
      <c r="O43" s="665"/>
      <c r="P43" s="678"/>
      <c r="Q43" s="666"/>
    </row>
    <row r="44" spans="1:17" ht="14.4" customHeight="1" x14ac:dyDescent="0.3">
      <c r="A44" s="661" t="s">
        <v>8629</v>
      </c>
      <c r="B44" s="662" t="s">
        <v>8630</v>
      </c>
      <c r="C44" s="662" t="s">
        <v>6767</v>
      </c>
      <c r="D44" s="662" t="s">
        <v>8671</v>
      </c>
      <c r="E44" s="662" t="s">
        <v>8672</v>
      </c>
      <c r="F44" s="665"/>
      <c r="G44" s="665"/>
      <c r="H44" s="665"/>
      <c r="I44" s="665"/>
      <c r="J44" s="665">
        <v>1</v>
      </c>
      <c r="K44" s="665">
        <v>2253</v>
      </c>
      <c r="L44" s="665"/>
      <c r="M44" s="665">
        <v>2253</v>
      </c>
      <c r="N44" s="665">
        <v>1</v>
      </c>
      <c r="O44" s="665">
        <v>2258</v>
      </c>
      <c r="P44" s="678"/>
      <c r="Q44" s="666">
        <v>2258</v>
      </c>
    </row>
    <row r="45" spans="1:17" ht="14.4" customHeight="1" x14ac:dyDescent="0.3">
      <c r="A45" s="661" t="s">
        <v>8673</v>
      </c>
      <c r="B45" s="662" t="s">
        <v>8674</v>
      </c>
      <c r="C45" s="662" t="s">
        <v>6767</v>
      </c>
      <c r="D45" s="662" t="s">
        <v>8675</v>
      </c>
      <c r="E45" s="662" t="s">
        <v>8676</v>
      </c>
      <c r="F45" s="665"/>
      <c r="G45" s="665"/>
      <c r="H45" s="665"/>
      <c r="I45" s="665"/>
      <c r="J45" s="665">
        <v>1</v>
      </c>
      <c r="K45" s="665">
        <v>1261</v>
      </c>
      <c r="L45" s="665"/>
      <c r="M45" s="665">
        <v>1261</v>
      </c>
      <c r="N45" s="665"/>
      <c r="O45" s="665"/>
      <c r="P45" s="678"/>
      <c r="Q45" s="666"/>
    </row>
    <row r="46" spans="1:17" ht="14.4" customHeight="1" x14ac:dyDescent="0.3">
      <c r="A46" s="661" t="s">
        <v>8673</v>
      </c>
      <c r="B46" s="662" t="s">
        <v>8674</v>
      </c>
      <c r="C46" s="662" t="s">
        <v>6767</v>
      </c>
      <c r="D46" s="662" t="s">
        <v>8677</v>
      </c>
      <c r="E46" s="662" t="s">
        <v>8678</v>
      </c>
      <c r="F46" s="665"/>
      <c r="G46" s="665"/>
      <c r="H46" s="665"/>
      <c r="I46" s="665"/>
      <c r="J46" s="665"/>
      <c r="K46" s="665"/>
      <c r="L46" s="665"/>
      <c r="M46" s="665"/>
      <c r="N46" s="665">
        <v>1</v>
      </c>
      <c r="O46" s="665">
        <v>1008</v>
      </c>
      <c r="P46" s="678"/>
      <c r="Q46" s="666">
        <v>1008</v>
      </c>
    </row>
    <row r="47" spans="1:17" ht="14.4" customHeight="1" x14ac:dyDescent="0.3">
      <c r="A47" s="661" t="s">
        <v>8673</v>
      </c>
      <c r="B47" s="662" t="s">
        <v>8674</v>
      </c>
      <c r="C47" s="662" t="s">
        <v>6767</v>
      </c>
      <c r="D47" s="662" t="s">
        <v>8679</v>
      </c>
      <c r="E47" s="662" t="s">
        <v>8680</v>
      </c>
      <c r="F47" s="665"/>
      <c r="G47" s="665"/>
      <c r="H47" s="665"/>
      <c r="I47" s="665"/>
      <c r="J47" s="665"/>
      <c r="K47" s="665"/>
      <c r="L47" s="665"/>
      <c r="M47" s="665"/>
      <c r="N47" s="665">
        <v>2</v>
      </c>
      <c r="O47" s="665">
        <v>4528</v>
      </c>
      <c r="P47" s="678"/>
      <c r="Q47" s="666">
        <v>2264</v>
      </c>
    </row>
    <row r="48" spans="1:17" ht="14.4" customHeight="1" x14ac:dyDescent="0.3">
      <c r="A48" s="661" t="s">
        <v>8094</v>
      </c>
      <c r="B48" s="662" t="s">
        <v>8674</v>
      </c>
      <c r="C48" s="662" t="s">
        <v>6767</v>
      </c>
      <c r="D48" s="662" t="s">
        <v>8681</v>
      </c>
      <c r="E48" s="662" t="s">
        <v>8682</v>
      </c>
      <c r="F48" s="665"/>
      <c r="G48" s="665"/>
      <c r="H48" s="665"/>
      <c r="I48" s="665"/>
      <c r="J48" s="665"/>
      <c r="K48" s="665"/>
      <c r="L48" s="665"/>
      <c r="M48" s="665"/>
      <c r="N48" s="665">
        <v>2</v>
      </c>
      <c r="O48" s="665">
        <v>1844</v>
      </c>
      <c r="P48" s="678"/>
      <c r="Q48" s="666">
        <v>922</v>
      </c>
    </row>
    <row r="49" spans="1:17" ht="14.4" customHeight="1" x14ac:dyDescent="0.3">
      <c r="A49" s="661" t="s">
        <v>8094</v>
      </c>
      <c r="B49" s="662" t="s">
        <v>8674</v>
      </c>
      <c r="C49" s="662" t="s">
        <v>6767</v>
      </c>
      <c r="D49" s="662" t="s">
        <v>8683</v>
      </c>
      <c r="E49" s="662" t="s">
        <v>8684</v>
      </c>
      <c r="F49" s="665">
        <v>1</v>
      </c>
      <c r="G49" s="665">
        <v>297</v>
      </c>
      <c r="H49" s="665">
        <v>1</v>
      </c>
      <c r="I49" s="665">
        <v>297</v>
      </c>
      <c r="J49" s="665">
        <v>5</v>
      </c>
      <c r="K49" s="665">
        <v>1489</v>
      </c>
      <c r="L49" s="665">
        <v>5.0134680134680139</v>
      </c>
      <c r="M49" s="665">
        <v>297.8</v>
      </c>
      <c r="N49" s="665">
        <v>3</v>
      </c>
      <c r="O49" s="665">
        <v>909</v>
      </c>
      <c r="P49" s="678">
        <v>3.0606060606060606</v>
      </c>
      <c r="Q49" s="666">
        <v>303</v>
      </c>
    </row>
    <row r="50" spans="1:17" ht="14.4" customHeight="1" x14ac:dyDescent="0.3">
      <c r="A50" s="661" t="s">
        <v>8094</v>
      </c>
      <c r="B50" s="662" t="s">
        <v>8674</v>
      </c>
      <c r="C50" s="662" t="s">
        <v>6767</v>
      </c>
      <c r="D50" s="662" t="s">
        <v>8685</v>
      </c>
      <c r="E50" s="662" t="s">
        <v>8686</v>
      </c>
      <c r="F50" s="665"/>
      <c r="G50" s="665"/>
      <c r="H50" s="665"/>
      <c r="I50" s="665"/>
      <c r="J50" s="665"/>
      <c r="K50" s="665"/>
      <c r="L50" s="665"/>
      <c r="M50" s="665"/>
      <c r="N50" s="665">
        <v>6</v>
      </c>
      <c r="O50" s="665">
        <v>76752</v>
      </c>
      <c r="P50" s="678"/>
      <c r="Q50" s="666">
        <v>12792</v>
      </c>
    </row>
    <row r="51" spans="1:17" ht="14.4" customHeight="1" x14ac:dyDescent="0.3">
      <c r="A51" s="661" t="s">
        <v>8094</v>
      </c>
      <c r="B51" s="662" t="s">
        <v>8674</v>
      </c>
      <c r="C51" s="662" t="s">
        <v>6767</v>
      </c>
      <c r="D51" s="662" t="s">
        <v>8675</v>
      </c>
      <c r="E51" s="662" t="s">
        <v>8676</v>
      </c>
      <c r="F51" s="665">
        <v>8</v>
      </c>
      <c r="G51" s="665">
        <v>9960</v>
      </c>
      <c r="H51" s="665">
        <v>1</v>
      </c>
      <c r="I51" s="665">
        <v>1245</v>
      </c>
      <c r="J51" s="665">
        <v>19</v>
      </c>
      <c r="K51" s="665">
        <v>23751</v>
      </c>
      <c r="L51" s="665">
        <v>2.3846385542168673</v>
      </c>
      <c r="M51" s="665">
        <v>1250.0526315789473</v>
      </c>
      <c r="N51" s="665">
        <v>15</v>
      </c>
      <c r="O51" s="665">
        <v>19020</v>
      </c>
      <c r="P51" s="678">
        <v>1.9096385542168675</v>
      </c>
      <c r="Q51" s="666">
        <v>1268</v>
      </c>
    </row>
    <row r="52" spans="1:17" ht="14.4" customHeight="1" x14ac:dyDescent="0.3">
      <c r="A52" s="661" t="s">
        <v>8094</v>
      </c>
      <c r="B52" s="662" t="s">
        <v>8674</v>
      </c>
      <c r="C52" s="662" t="s">
        <v>6767</v>
      </c>
      <c r="D52" s="662" t="s">
        <v>8687</v>
      </c>
      <c r="E52" s="662" t="s">
        <v>8688</v>
      </c>
      <c r="F52" s="665"/>
      <c r="G52" s="665"/>
      <c r="H52" s="665"/>
      <c r="I52" s="665"/>
      <c r="J52" s="665">
        <v>14</v>
      </c>
      <c r="K52" s="665">
        <v>131618</v>
      </c>
      <c r="L52" s="665"/>
      <c r="M52" s="665">
        <v>9401.2857142857138</v>
      </c>
      <c r="N52" s="665">
        <v>50</v>
      </c>
      <c r="O52" s="665">
        <v>472300</v>
      </c>
      <c r="P52" s="678"/>
      <c r="Q52" s="666">
        <v>9446</v>
      </c>
    </row>
    <row r="53" spans="1:17" ht="14.4" customHeight="1" x14ac:dyDescent="0.3">
      <c r="A53" s="661" t="s">
        <v>8094</v>
      </c>
      <c r="B53" s="662" t="s">
        <v>8674</v>
      </c>
      <c r="C53" s="662" t="s">
        <v>6767</v>
      </c>
      <c r="D53" s="662" t="s">
        <v>8689</v>
      </c>
      <c r="E53" s="662" t="s">
        <v>8690</v>
      </c>
      <c r="F53" s="665">
        <v>2</v>
      </c>
      <c r="G53" s="665">
        <v>19494</v>
      </c>
      <c r="H53" s="665">
        <v>1</v>
      </c>
      <c r="I53" s="665">
        <v>9747</v>
      </c>
      <c r="J53" s="665">
        <v>7</v>
      </c>
      <c r="K53" s="665">
        <v>68472</v>
      </c>
      <c r="L53" s="665">
        <v>3.5124653739612191</v>
      </c>
      <c r="M53" s="665">
        <v>9781.7142857142862</v>
      </c>
      <c r="N53" s="665">
        <v>4</v>
      </c>
      <c r="O53" s="665">
        <v>39456</v>
      </c>
      <c r="P53" s="678">
        <v>2.0240073868882735</v>
      </c>
      <c r="Q53" s="666">
        <v>9864</v>
      </c>
    </row>
    <row r="54" spans="1:17" ht="14.4" customHeight="1" x14ac:dyDescent="0.3">
      <c r="A54" s="661" t="s">
        <v>8094</v>
      </c>
      <c r="B54" s="662" t="s">
        <v>8674</v>
      </c>
      <c r="C54" s="662" t="s">
        <v>6767</v>
      </c>
      <c r="D54" s="662" t="s">
        <v>8677</v>
      </c>
      <c r="E54" s="662" t="s">
        <v>8678</v>
      </c>
      <c r="F54" s="665"/>
      <c r="G54" s="665"/>
      <c r="H54" s="665"/>
      <c r="I54" s="665"/>
      <c r="J54" s="665">
        <v>4</v>
      </c>
      <c r="K54" s="665">
        <v>4008</v>
      </c>
      <c r="L54" s="665"/>
      <c r="M54" s="665">
        <v>1002</v>
      </c>
      <c r="N54" s="665">
        <v>15</v>
      </c>
      <c r="O54" s="665">
        <v>15120</v>
      </c>
      <c r="P54" s="678"/>
      <c r="Q54" s="666">
        <v>1008</v>
      </c>
    </row>
    <row r="55" spans="1:17" ht="14.4" customHeight="1" x14ac:dyDescent="0.3">
      <c r="A55" s="661" t="s">
        <v>8094</v>
      </c>
      <c r="B55" s="662" t="s">
        <v>8674</v>
      </c>
      <c r="C55" s="662" t="s">
        <v>6767</v>
      </c>
      <c r="D55" s="662" t="s">
        <v>8679</v>
      </c>
      <c r="E55" s="662" t="s">
        <v>8680</v>
      </c>
      <c r="F55" s="665">
        <v>22</v>
      </c>
      <c r="G55" s="665">
        <v>49126</v>
      </c>
      <c r="H55" s="665">
        <v>1</v>
      </c>
      <c r="I55" s="665">
        <v>2233</v>
      </c>
      <c r="J55" s="665">
        <v>55</v>
      </c>
      <c r="K55" s="665">
        <v>122983</v>
      </c>
      <c r="L55" s="665">
        <v>2.5034197777144485</v>
      </c>
      <c r="M55" s="665">
        <v>2236.0545454545454</v>
      </c>
      <c r="N55" s="665">
        <v>43</v>
      </c>
      <c r="O55" s="665">
        <v>97352</v>
      </c>
      <c r="P55" s="678">
        <v>1.9816797622440256</v>
      </c>
      <c r="Q55" s="666">
        <v>2264</v>
      </c>
    </row>
    <row r="56" spans="1:17" ht="14.4" customHeight="1" x14ac:dyDescent="0.3">
      <c r="A56" s="661" t="s">
        <v>8094</v>
      </c>
      <c r="B56" s="662" t="s">
        <v>8674</v>
      </c>
      <c r="C56" s="662" t="s">
        <v>6767</v>
      </c>
      <c r="D56" s="662" t="s">
        <v>8691</v>
      </c>
      <c r="E56" s="662" t="s">
        <v>8692</v>
      </c>
      <c r="F56" s="665"/>
      <c r="G56" s="665"/>
      <c r="H56" s="665"/>
      <c r="I56" s="665"/>
      <c r="J56" s="665">
        <v>2</v>
      </c>
      <c r="K56" s="665">
        <v>732</v>
      </c>
      <c r="L56" s="665"/>
      <c r="M56" s="665">
        <v>366</v>
      </c>
      <c r="N56" s="665">
        <v>1</v>
      </c>
      <c r="O56" s="665">
        <v>371</v>
      </c>
      <c r="P56" s="678"/>
      <c r="Q56" s="666">
        <v>371</v>
      </c>
    </row>
    <row r="57" spans="1:17" ht="14.4" customHeight="1" x14ac:dyDescent="0.3">
      <c r="A57" s="661" t="s">
        <v>8094</v>
      </c>
      <c r="B57" s="662" t="s">
        <v>8693</v>
      </c>
      <c r="C57" s="662" t="s">
        <v>6767</v>
      </c>
      <c r="D57" s="662" t="s">
        <v>8694</v>
      </c>
      <c r="E57" s="662" t="s">
        <v>8695</v>
      </c>
      <c r="F57" s="665"/>
      <c r="G57" s="665"/>
      <c r="H57" s="665"/>
      <c r="I57" s="665"/>
      <c r="J57" s="665">
        <v>1</v>
      </c>
      <c r="K57" s="665">
        <v>218</v>
      </c>
      <c r="L57" s="665"/>
      <c r="M57" s="665">
        <v>218</v>
      </c>
      <c r="N57" s="665">
        <v>3</v>
      </c>
      <c r="O57" s="665">
        <v>657</v>
      </c>
      <c r="P57" s="678"/>
      <c r="Q57" s="666">
        <v>219</v>
      </c>
    </row>
    <row r="58" spans="1:17" ht="14.4" customHeight="1" x14ac:dyDescent="0.3">
      <c r="A58" s="661" t="s">
        <v>8094</v>
      </c>
      <c r="B58" s="662" t="s">
        <v>8693</v>
      </c>
      <c r="C58" s="662" t="s">
        <v>6767</v>
      </c>
      <c r="D58" s="662" t="s">
        <v>8696</v>
      </c>
      <c r="E58" s="662" t="s">
        <v>8697</v>
      </c>
      <c r="F58" s="665"/>
      <c r="G58" s="665"/>
      <c r="H58" s="665"/>
      <c r="I58" s="665"/>
      <c r="J58" s="665">
        <v>1</v>
      </c>
      <c r="K58" s="665">
        <v>501</v>
      </c>
      <c r="L58" s="665"/>
      <c r="M58" s="665">
        <v>501</v>
      </c>
      <c r="N58" s="665">
        <v>3</v>
      </c>
      <c r="O58" s="665">
        <v>1509</v>
      </c>
      <c r="P58" s="678"/>
      <c r="Q58" s="666">
        <v>503</v>
      </c>
    </row>
    <row r="59" spans="1:17" ht="14.4" customHeight="1" x14ac:dyDescent="0.3">
      <c r="A59" s="661" t="s">
        <v>8094</v>
      </c>
      <c r="B59" s="662" t="s">
        <v>8693</v>
      </c>
      <c r="C59" s="662" t="s">
        <v>6767</v>
      </c>
      <c r="D59" s="662" t="s">
        <v>8698</v>
      </c>
      <c r="E59" s="662" t="s">
        <v>8699</v>
      </c>
      <c r="F59" s="665">
        <v>10</v>
      </c>
      <c r="G59" s="665">
        <v>3500</v>
      </c>
      <c r="H59" s="665">
        <v>1</v>
      </c>
      <c r="I59" s="665">
        <v>350</v>
      </c>
      <c r="J59" s="665">
        <v>10</v>
      </c>
      <c r="K59" s="665">
        <v>3505</v>
      </c>
      <c r="L59" s="665">
        <v>1.0014285714285713</v>
      </c>
      <c r="M59" s="665">
        <v>350.5</v>
      </c>
      <c r="N59" s="665">
        <v>21</v>
      </c>
      <c r="O59" s="665">
        <v>7371</v>
      </c>
      <c r="P59" s="678">
        <v>2.1059999999999999</v>
      </c>
      <c r="Q59" s="666">
        <v>351</v>
      </c>
    </row>
    <row r="60" spans="1:17" ht="14.4" customHeight="1" x14ac:dyDescent="0.3">
      <c r="A60" s="661" t="s">
        <v>8094</v>
      </c>
      <c r="B60" s="662" t="s">
        <v>8693</v>
      </c>
      <c r="C60" s="662" t="s">
        <v>6767</v>
      </c>
      <c r="D60" s="662" t="s">
        <v>8700</v>
      </c>
      <c r="E60" s="662" t="s">
        <v>8701</v>
      </c>
      <c r="F60" s="665">
        <v>525</v>
      </c>
      <c r="G60" s="665">
        <v>34125</v>
      </c>
      <c r="H60" s="665">
        <v>1</v>
      </c>
      <c r="I60" s="665">
        <v>65</v>
      </c>
      <c r="J60" s="665">
        <v>451</v>
      </c>
      <c r="K60" s="665">
        <v>29055</v>
      </c>
      <c r="L60" s="665">
        <v>0.85142857142857142</v>
      </c>
      <c r="M60" s="665">
        <v>64.423503325942349</v>
      </c>
      <c r="N60" s="665">
        <v>468</v>
      </c>
      <c r="O60" s="665">
        <v>30420</v>
      </c>
      <c r="P60" s="678">
        <v>0.89142857142857146</v>
      </c>
      <c r="Q60" s="666">
        <v>65</v>
      </c>
    </row>
    <row r="61" spans="1:17" ht="14.4" customHeight="1" x14ac:dyDescent="0.3">
      <c r="A61" s="661" t="s">
        <v>8094</v>
      </c>
      <c r="B61" s="662" t="s">
        <v>8693</v>
      </c>
      <c r="C61" s="662" t="s">
        <v>6767</v>
      </c>
      <c r="D61" s="662" t="s">
        <v>8702</v>
      </c>
      <c r="E61" s="662" t="s">
        <v>8703</v>
      </c>
      <c r="F61" s="665">
        <v>2</v>
      </c>
      <c r="G61" s="665">
        <v>1180</v>
      </c>
      <c r="H61" s="665">
        <v>1</v>
      </c>
      <c r="I61" s="665">
        <v>590</v>
      </c>
      <c r="J61" s="665">
        <v>14</v>
      </c>
      <c r="K61" s="665">
        <v>8274</v>
      </c>
      <c r="L61" s="665">
        <v>7.0118644067796607</v>
      </c>
      <c r="M61" s="665">
        <v>591</v>
      </c>
      <c r="N61" s="665">
        <v>17</v>
      </c>
      <c r="O61" s="665">
        <v>10047</v>
      </c>
      <c r="P61" s="678">
        <v>8.5144067796610177</v>
      </c>
      <c r="Q61" s="666">
        <v>591</v>
      </c>
    </row>
    <row r="62" spans="1:17" ht="14.4" customHeight="1" x14ac:dyDescent="0.3">
      <c r="A62" s="661" t="s">
        <v>8094</v>
      </c>
      <c r="B62" s="662" t="s">
        <v>8693</v>
      </c>
      <c r="C62" s="662" t="s">
        <v>6767</v>
      </c>
      <c r="D62" s="662" t="s">
        <v>8704</v>
      </c>
      <c r="E62" s="662" t="s">
        <v>8705</v>
      </c>
      <c r="F62" s="665">
        <v>1</v>
      </c>
      <c r="G62" s="665">
        <v>615</v>
      </c>
      <c r="H62" s="665">
        <v>1</v>
      </c>
      <c r="I62" s="665">
        <v>615</v>
      </c>
      <c r="J62" s="665"/>
      <c r="K62" s="665"/>
      <c r="L62" s="665"/>
      <c r="M62" s="665"/>
      <c r="N62" s="665"/>
      <c r="O62" s="665"/>
      <c r="P62" s="678"/>
      <c r="Q62" s="666"/>
    </row>
    <row r="63" spans="1:17" ht="14.4" customHeight="1" x14ac:dyDescent="0.3">
      <c r="A63" s="661" t="s">
        <v>8094</v>
      </c>
      <c r="B63" s="662" t="s">
        <v>8693</v>
      </c>
      <c r="C63" s="662" t="s">
        <v>6767</v>
      </c>
      <c r="D63" s="662" t="s">
        <v>8706</v>
      </c>
      <c r="E63" s="662" t="s">
        <v>8707</v>
      </c>
      <c r="F63" s="665">
        <v>25</v>
      </c>
      <c r="G63" s="665">
        <v>575</v>
      </c>
      <c r="H63" s="665">
        <v>1</v>
      </c>
      <c r="I63" s="665">
        <v>23</v>
      </c>
      <c r="J63" s="665">
        <v>24</v>
      </c>
      <c r="K63" s="665">
        <v>572</v>
      </c>
      <c r="L63" s="665">
        <v>0.99478260869565216</v>
      </c>
      <c r="M63" s="665">
        <v>23.833333333333332</v>
      </c>
      <c r="N63" s="665">
        <v>19</v>
      </c>
      <c r="O63" s="665">
        <v>456</v>
      </c>
      <c r="P63" s="678">
        <v>0.79304347826086952</v>
      </c>
      <c r="Q63" s="666">
        <v>24</v>
      </c>
    </row>
    <row r="64" spans="1:17" ht="14.4" customHeight="1" x14ac:dyDescent="0.3">
      <c r="A64" s="661" t="s">
        <v>8094</v>
      </c>
      <c r="B64" s="662" t="s">
        <v>8693</v>
      </c>
      <c r="C64" s="662" t="s">
        <v>6767</v>
      </c>
      <c r="D64" s="662" t="s">
        <v>8708</v>
      </c>
      <c r="E64" s="662" t="s">
        <v>8709</v>
      </c>
      <c r="F64" s="665">
        <v>21</v>
      </c>
      <c r="G64" s="665">
        <v>1134</v>
      </c>
      <c r="H64" s="665">
        <v>1</v>
      </c>
      <c r="I64" s="665">
        <v>54</v>
      </c>
      <c r="J64" s="665">
        <v>33</v>
      </c>
      <c r="K64" s="665">
        <v>1674</v>
      </c>
      <c r="L64" s="665">
        <v>1.4761904761904763</v>
      </c>
      <c r="M64" s="665">
        <v>50.727272727272727</v>
      </c>
      <c r="N64" s="665">
        <v>39</v>
      </c>
      <c r="O64" s="665">
        <v>2106</v>
      </c>
      <c r="P64" s="678">
        <v>1.8571428571428572</v>
      </c>
      <c r="Q64" s="666">
        <v>54</v>
      </c>
    </row>
    <row r="65" spans="1:17" ht="14.4" customHeight="1" x14ac:dyDescent="0.3">
      <c r="A65" s="661" t="s">
        <v>8094</v>
      </c>
      <c r="B65" s="662" t="s">
        <v>8693</v>
      </c>
      <c r="C65" s="662" t="s">
        <v>6767</v>
      </c>
      <c r="D65" s="662" t="s">
        <v>8710</v>
      </c>
      <c r="E65" s="662" t="s">
        <v>8711</v>
      </c>
      <c r="F65" s="665">
        <v>1158</v>
      </c>
      <c r="G65" s="665">
        <v>89166</v>
      </c>
      <c r="H65" s="665">
        <v>1</v>
      </c>
      <c r="I65" s="665">
        <v>77</v>
      </c>
      <c r="J65" s="665">
        <v>1142</v>
      </c>
      <c r="K65" s="665">
        <v>87472</v>
      </c>
      <c r="L65" s="665">
        <v>0.98100172711571676</v>
      </c>
      <c r="M65" s="665">
        <v>76.595446584938699</v>
      </c>
      <c r="N65" s="665">
        <v>1192</v>
      </c>
      <c r="O65" s="665">
        <v>91784</v>
      </c>
      <c r="P65" s="678">
        <v>1.0293609671848014</v>
      </c>
      <c r="Q65" s="666">
        <v>77</v>
      </c>
    </row>
    <row r="66" spans="1:17" ht="14.4" customHeight="1" x14ac:dyDescent="0.3">
      <c r="A66" s="661" t="s">
        <v>8094</v>
      </c>
      <c r="B66" s="662" t="s">
        <v>8693</v>
      </c>
      <c r="C66" s="662" t="s">
        <v>6767</v>
      </c>
      <c r="D66" s="662" t="s">
        <v>8712</v>
      </c>
      <c r="E66" s="662" t="s">
        <v>8713</v>
      </c>
      <c r="F66" s="665"/>
      <c r="G66" s="665"/>
      <c r="H66" s="665"/>
      <c r="I66" s="665"/>
      <c r="J66" s="665">
        <v>1</v>
      </c>
      <c r="K66" s="665">
        <v>1630</v>
      </c>
      <c r="L66" s="665"/>
      <c r="M66" s="665">
        <v>1630</v>
      </c>
      <c r="N66" s="665"/>
      <c r="O66" s="665"/>
      <c r="P66" s="678"/>
      <c r="Q66" s="666"/>
    </row>
    <row r="67" spans="1:17" ht="14.4" customHeight="1" x14ac:dyDescent="0.3">
      <c r="A67" s="661" t="s">
        <v>8094</v>
      </c>
      <c r="B67" s="662" t="s">
        <v>8693</v>
      </c>
      <c r="C67" s="662" t="s">
        <v>6767</v>
      </c>
      <c r="D67" s="662" t="s">
        <v>8714</v>
      </c>
      <c r="E67" s="662" t="s">
        <v>8715</v>
      </c>
      <c r="F67" s="665">
        <v>72</v>
      </c>
      <c r="G67" s="665">
        <v>1584</v>
      </c>
      <c r="H67" s="665">
        <v>1</v>
      </c>
      <c r="I67" s="665">
        <v>22</v>
      </c>
      <c r="J67" s="665">
        <v>62</v>
      </c>
      <c r="K67" s="665">
        <v>1405</v>
      </c>
      <c r="L67" s="665">
        <v>0.8869949494949495</v>
      </c>
      <c r="M67" s="665">
        <v>22.661290322580644</v>
      </c>
      <c r="N67" s="665">
        <v>64</v>
      </c>
      <c r="O67" s="665">
        <v>1472</v>
      </c>
      <c r="P67" s="678">
        <v>0.92929292929292928</v>
      </c>
      <c r="Q67" s="666">
        <v>23</v>
      </c>
    </row>
    <row r="68" spans="1:17" ht="14.4" customHeight="1" x14ac:dyDescent="0.3">
      <c r="A68" s="661" t="s">
        <v>8094</v>
      </c>
      <c r="B68" s="662" t="s">
        <v>8693</v>
      </c>
      <c r="C68" s="662" t="s">
        <v>6767</v>
      </c>
      <c r="D68" s="662" t="s">
        <v>8716</v>
      </c>
      <c r="E68" s="662" t="s">
        <v>8717</v>
      </c>
      <c r="F68" s="665">
        <v>40</v>
      </c>
      <c r="G68" s="665">
        <v>8360</v>
      </c>
      <c r="H68" s="665">
        <v>1</v>
      </c>
      <c r="I68" s="665">
        <v>209</v>
      </c>
      <c r="J68" s="665"/>
      <c r="K68" s="665"/>
      <c r="L68" s="665"/>
      <c r="M68" s="665"/>
      <c r="N68" s="665"/>
      <c r="O68" s="665"/>
      <c r="P68" s="678"/>
      <c r="Q68" s="666"/>
    </row>
    <row r="69" spans="1:17" ht="14.4" customHeight="1" x14ac:dyDescent="0.3">
      <c r="A69" s="661" t="s">
        <v>8094</v>
      </c>
      <c r="B69" s="662" t="s">
        <v>8693</v>
      </c>
      <c r="C69" s="662" t="s">
        <v>6767</v>
      </c>
      <c r="D69" s="662" t="s">
        <v>8718</v>
      </c>
      <c r="E69" s="662" t="s">
        <v>8719</v>
      </c>
      <c r="F69" s="665">
        <v>25</v>
      </c>
      <c r="G69" s="665">
        <v>1650</v>
      </c>
      <c r="H69" s="665">
        <v>1</v>
      </c>
      <c r="I69" s="665">
        <v>66</v>
      </c>
      <c r="J69" s="665">
        <v>20</v>
      </c>
      <c r="K69" s="665">
        <v>1320</v>
      </c>
      <c r="L69" s="665">
        <v>0.8</v>
      </c>
      <c r="M69" s="665">
        <v>66</v>
      </c>
      <c r="N69" s="665">
        <v>32</v>
      </c>
      <c r="O69" s="665">
        <v>2112</v>
      </c>
      <c r="P69" s="678">
        <v>1.28</v>
      </c>
      <c r="Q69" s="666">
        <v>66</v>
      </c>
    </row>
    <row r="70" spans="1:17" ht="14.4" customHeight="1" x14ac:dyDescent="0.3">
      <c r="A70" s="661" t="s">
        <v>8094</v>
      </c>
      <c r="B70" s="662" t="s">
        <v>8693</v>
      </c>
      <c r="C70" s="662" t="s">
        <v>6767</v>
      </c>
      <c r="D70" s="662" t="s">
        <v>8720</v>
      </c>
      <c r="E70" s="662" t="s">
        <v>8721</v>
      </c>
      <c r="F70" s="665">
        <v>31</v>
      </c>
      <c r="G70" s="665">
        <v>10788</v>
      </c>
      <c r="H70" s="665">
        <v>1</v>
      </c>
      <c r="I70" s="665">
        <v>348</v>
      </c>
      <c r="J70" s="665">
        <v>34</v>
      </c>
      <c r="K70" s="665">
        <v>11866</v>
      </c>
      <c r="L70" s="665">
        <v>1.099925843529848</v>
      </c>
      <c r="M70" s="665">
        <v>349</v>
      </c>
      <c r="N70" s="665">
        <v>48</v>
      </c>
      <c r="O70" s="665">
        <v>16752</v>
      </c>
      <c r="P70" s="678">
        <v>1.5528364849833147</v>
      </c>
      <c r="Q70" s="666">
        <v>349</v>
      </c>
    </row>
    <row r="71" spans="1:17" ht="14.4" customHeight="1" x14ac:dyDescent="0.3">
      <c r="A71" s="661" t="s">
        <v>8094</v>
      </c>
      <c r="B71" s="662" t="s">
        <v>8693</v>
      </c>
      <c r="C71" s="662" t="s">
        <v>6767</v>
      </c>
      <c r="D71" s="662" t="s">
        <v>8722</v>
      </c>
      <c r="E71" s="662" t="s">
        <v>8723</v>
      </c>
      <c r="F71" s="665">
        <v>46</v>
      </c>
      <c r="G71" s="665">
        <v>1104</v>
      </c>
      <c r="H71" s="665">
        <v>1</v>
      </c>
      <c r="I71" s="665">
        <v>24</v>
      </c>
      <c r="J71" s="665">
        <v>34</v>
      </c>
      <c r="K71" s="665">
        <v>816</v>
      </c>
      <c r="L71" s="665">
        <v>0.73913043478260865</v>
      </c>
      <c r="M71" s="665">
        <v>24</v>
      </c>
      <c r="N71" s="665">
        <v>38</v>
      </c>
      <c r="O71" s="665">
        <v>912</v>
      </c>
      <c r="P71" s="678">
        <v>0.82608695652173914</v>
      </c>
      <c r="Q71" s="666">
        <v>24</v>
      </c>
    </row>
    <row r="72" spans="1:17" ht="14.4" customHeight="1" x14ac:dyDescent="0.3">
      <c r="A72" s="661" t="s">
        <v>8094</v>
      </c>
      <c r="B72" s="662" t="s">
        <v>8693</v>
      </c>
      <c r="C72" s="662" t="s">
        <v>6767</v>
      </c>
      <c r="D72" s="662" t="s">
        <v>8724</v>
      </c>
      <c r="E72" s="662" t="s">
        <v>8725</v>
      </c>
      <c r="F72" s="665">
        <v>20</v>
      </c>
      <c r="G72" s="665">
        <v>3600</v>
      </c>
      <c r="H72" s="665">
        <v>1</v>
      </c>
      <c r="I72" s="665">
        <v>180</v>
      </c>
      <c r="J72" s="665">
        <v>27</v>
      </c>
      <c r="K72" s="665">
        <v>4860</v>
      </c>
      <c r="L72" s="665">
        <v>1.35</v>
      </c>
      <c r="M72" s="665">
        <v>180</v>
      </c>
      <c r="N72" s="665">
        <v>36</v>
      </c>
      <c r="O72" s="665">
        <v>6480</v>
      </c>
      <c r="P72" s="678">
        <v>1.8</v>
      </c>
      <c r="Q72" s="666">
        <v>180</v>
      </c>
    </row>
    <row r="73" spans="1:17" ht="14.4" customHeight="1" x14ac:dyDescent="0.3">
      <c r="A73" s="661" t="s">
        <v>8094</v>
      </c>
      <c r="B73" s="662" t="s">
        <v>8693</v>
      </c>
      <c r="C73" s="662" t="s">
        <v>6767</v>
      </c>
      <c r="D73" s="662" t="s">
        <v>8726</v>
      </c>
      <c r="E73" s="662" t="s">
        <v>8727</v>
      </c>
      <c r="F73" s="665">
        <v>16</v>
      </c>
      <c r="G73" s="665">
        <v>4048</v>
      </c>
      <c r="H73" s="665">
        <v>1</v>
      </c>
      <c r="I73" s="665">
        <v>253</v>
      </c>
      <c r="J73" s="665">
        <v>92</v>
      </c>
      <c r="K73" s="665">
        <v>23276</v>
      </c>
      <c r="L73" s="665">
        <v>5.75</v>
      </c>
      <c r="M73" s="665">
        <v>253</v>
      </c>
      <c r="N73" s="665">
        <v>98</v>
      </c>
      <c r="O73" s="665">
        <v>24794</v>
      </c>
      <c r="P73" s="678">
        <v>6.125</v>
      </c>
      <c r="Q73" s="666">
        <v>253</v>
      </c>
    </row>
    <row r="74" spans="1:17" ht="14.4" customHeight="1" x14ac:dyDescent="0.3">
      <c r="A74" s="661" t="s">
        <v>8094</v>
      </c>
      <c r="B74" s="662" t="s">
        <v>8693</v>
      </c>
      <c r="C74" s="662" t="s">
        <v>6767</v>
      </c>
      <c r="D74" s="662" t="s">
        <v>8728</v>
      </c>
      <c r="E74" s="662" t="s">
        <v>8729</v>
      </c>
      <c r="F74" s="665">
        <v>1</v>
      </c>
      <c r="G74" s="665">
        <v>189</v>
      </c>
      <c r="H74" s="665">
        <v>1</v>
      </c>
      <c r="I74" s="665">
        <v>189</v>
      </c>
      <c r="J74" s="665"/>
      <c r="K74" s="665"/>
      <c r="L74" s="665"/>
      <c r="M74" s="665"/>
      <c r="N74" s="665"/>
      <c r="O74" s="665"/>
      <c r="P74" s="678"/>
      <c r="Q74" s="666"/>
    </row>
    <row r="75" spans="1:17" ht="14.4" customHeight="1" x14ac:dyDescent="0.3">
      <c r="A75" s="661" t="s">
        <v>8094</v>
      </c>
      <c r="B75" s="662" t="s">
        <v>8693</v>
      </c>
      <c r="C75" s="662" t="s">
        <v>6767</v>
      </c>
      <c r="D75" s="662" t="s">
        <v>8730</v>
      </c>
      <c r="E75" s="662" t="s">
        <v>8731</v>
      </c>
      <c r="F75" s="665">
        <v>23</v>
      </c>
      <c r="G75" s="665">
        <v>4968</v>
      </c>
      <c r="H75" s="665">
        <v>1</v>
      </c>
      <c r="I75" s="665">
        <v>216</v>
      </c>
      <c r="J75" s="665">
        <v>36</v>
      </c>
      <c r="K75" s="665">
        <v>7344</v>
      </c>
      <c r="L75" s="665">
        <v>1.4782608695652173</v>
      </c>
      <c r="M75" s="665">
        <v>204</v>
      </c>
      <c r="N75" s="665">
        <v>41</v>
      </c>
      <c r="O75" s="665">
        <v>8856</v>
      </c>
      <c r="P75" s="678">
        <v>1.7826086956521738</v>
      </c>
      <c r="Q75" s="666">
        <v>216</v>
      </c>
    </row>
    <row r="76" spans="1:17" ht="14.4" customHeight="1" x14ac:dyDescent="0.3">
      <c r="A76" s="661" t="s">
        <v>8094</v>
      </c>
      <c r="B76" s="662" t="s">
        <v>8693</v>
      </c>
      <c r="C76" s="662" t="s">
        <v>6767</v>
      </c>
      <c r="D76" s="662" t="s">
        <v>8732</v>
      </c>
      <c r="E76" s="662" t="s">
        <v>8733</v>
      </c>
      <c r="F76" s="665"/>
      <c r="G76" s="665"/>
      <c r="H76" s="665"/>
      <c r="I76" s="665"/>
      <c r="J76" s="665">
        <v>2</v>
      </c>
      <c r="K76" s="665">
        <v>71</v>
      </c>
      <c r="L76" s="665"/>
      <c r="M76" s="665">
        <v>35.5</v>
      </c>
      <c r="N76" s="665">
        <v>3</v>
      </c>
      <c r="O76" s="665">
        <v>108</v>
      </c>
      <c r="P76" s="678"/>
      <c r="Q76" s="666">
        <v>36</v>
      </c>
    </row>
    <row r="77" spans="1:17" ht="14.4" customHeight="1" x14ac:dyDescent="0.3">
      <c r="A77" s="661" t="s">
        <v>8094</v>
      </c>
      <c r="B77" s="662" t="s">
        <v>8693</v>
      </c>
      <c r="C77" s="662" t="s">
        <v>6767</v>
      </c>
      <c r="D77" s="662" t="s">
        <v>8734</v>
      </c>
      <c r="E77" s="662" t="s">
        <v>8735</v>
      </c>
      <c r="F77" s="665"/>
      <c r="G77" s="665"/>
      <c r="H77" s="665"/>
      <c r="I77" s="665"/>
      <c r="J77" s="665">
        <v>1</v>
      </c>
      <c r="K77" s="665">
        <v>50</v>
      </c>
      <c r="L77" s="665"/>
      <c r="M77" s="665">
        <v>50</v>
      </c>
      <c r="N77" s="665">
        <v>1</v>
      </c>
      <c r="O77" s="665">
        <v>50</v>
      </c>
      <c r="P77" s="678"/>
      <c r="Q77" s="666">
        <v>50</v>
      </c>
    </row>
    <row r="78" spans="1:17" ht="14.4" customHeight="1" x14ac:dyDescent="0.3">
      <c r="A78" s="661" t="s">
        <v>8094</v>
      </c>
      <c r="B78" s="662" t="s">
        <v>8693</v>
      </c>
      <c r="C78" s="662" t="s">
        <v>6767</v>
      </c>
      <c r="D78" s="662" t="s">
        <v>8736</v>
      </c>
      <c r="E78" s="662" t="s">
        <v>8737</v>
      </c>
      <c r="F78" s="665"/>
      <c r="G78" s="665"/>
      <c r="H78" s="665"/>
      <c r="I78" s="665"/>
      <c r="J78" s="665"/>
      <c r="K78" s="665"/>
      <c r="L78" s="665"/>
      <c r="M78" s="665"/>
      <c r="N78" s="665">
        <v>1</v>
      </c>
      <c r="O78" s="665">
        <v>327</v>
      </c>
      <c r="P78" s="678"/>
      <c r="Q78" s="666">
        <v>327</v>
      </c>
    </row>
    <row r="79" spans="1:17" ht="14.4" customHeight="1" x14ac:dyDescent="0.3">
      <c r="A79" s="661" t="s">
        <v>8094</v>
      </c>
      <c r="B79" s="662" t="s">
        <v>8693</v>
      </c>
      <c r="C79" s="662" t="s">
        <v>6767</v>
      </c>
      <c r="D79" s="662" t="s">
        <v>8738</v>
      </c>
      <c r="E79" s="662" t="s">
        <v>8739</v>
      </c>
      <c r="F79" s="665"/>
      <c r="G79" s="665"/>
      <c r="H79" s="665"/>
      <c r="I79" s="665"/>
      <c r="J79" s="665">
        <v>1</v>
      </c>
      <c r="K79" s="665">
        <v>231</v>
      </c>
      <c r="L79" s="665"/>
      <c r="M79" s="665">
        <v>231</v>
      </c>
      <c r="N79" s="665">
        <v>5</v>
      </c>
      <c r="O79" s="665">
        <v>1155</v>
      </c>
      <c r="P79" s="678"/>
      <c r="Q79" s="666">
        <v>231</v>
      </c>
    </row>
    <row r="80" spans="1:17" ht="14.4" customHeight="1" x14ac:dyDescent="0.3">
      <c r="A80" s="661" t="s">
        <v>8094</v>
      </c>
      <c r="B80" s="662" t="s">
        <v>8693</v>
      </c>
      <c r="C80" s="662" t="s">
        <v>6767</v>
      </c>
      <c r="D80" s="662" t="s">
        <v>8740</v>
      </c>
      <c r="E80" s="662" t="s">
        <v>8741</v>
      </c>
      <c r="F80" s="665"/>
      <c r="G80" s="665"/>
      <c r="H80" s="665"/>
      <c r="I80" s="665"/>
      <c r="J80" s="665"/>
      <c r="K80" s="665"/>
      <c r="L80" s="665"/>
      <c r="M80" s="665"/>
      <c r="N80" s="665">
        <v>1</v>
      </c>
      <c r="O80" s="665">
        <v>651</v>
      </c>
      <c r="P80" s="678"/>
      <c r="Q80" s="666">
        <v>651</v>
      </c>
    </row>
    <row r="81" spans="1:17" ht="14.4" customHeight="1" x14ac:dyDescent="0.3">
      <c r="A81" s="661" t="s">
        <v>8094</v>
      </c>
      <c r="B81" s="662" t="s">
        <v>8693</v>
      </c>
      <c r="C81" s="662" t="s">
        <v>6767</v>
      </c>
      <c r="D81" s="662" t="s">
        <v>8742</v>
      </c>
      <c r="E81" s="662" t="s">
        <v>8743</v>
      </c>
      <c r="F81" s="665"/>
      <c r="G81" s="665"/>
      <c r="H81" s="665"/>
      <c r="I81" s="665"/>
      <c r="J81" s="665"/>
      <c r="K81" s="665"/>
      <c r="L81" s="665"/>
      <c r="M81" s="665"/>
      <c r="N81" s="665">
        <v>1</v>
      </c>
      <c r="O81" s="665">
        <v>222</v>
      </c>
      <c r="P81" s="678"/>
      <c r="Q81" s="666">
        <v>222</v>
      </c>
    </row>
    <row r="82" spans="1:17" ht="14.4" customHeight="1" x14ac:dyDescent="0.3">
      <c r="A82" s="661" t="s">
        <v>8744</v>
      </c>
      <c r="B82" s="662" t="s">
        <v>8745</v>
      </c>
      <c r="C82" s="662" t="s">
        <v>6767</v>
      </c>
      <c r="D82" s="662" t="s">
        <v>8746</v>
      </c>
      <c r="E82" s="662" t="s">
        <v>8747</v>
      </c>
      <c r="F82" s="665">
        <v>752</v>
      </c>
      <c r="G82" s="665">
        <v>20304</v>
      </c>
      <c r="H82" s="665">
        <v>1</v>
      </c>
      <c r="I82" s="665">
        <v>27</v>
      </c>
      <c r="J82" s="665">
        <v>854</v>
      </c>
      <c r="K82" s="665">
        <v>22950</v>
      </c>
      <c r="L82" s="665">
        <v>1.1303191489361701</v>
      </c>
      <c r="M82" s="665">
        <v>26.873536299765806</v>
      </c>
      <c r="N82" s="665">
        <v>861</v>
      </c>
      <c r="O82" s="665">
        <v>23247</v>
      </c>
      <c r="P82" s="678">
        <v>1.1449468085106382</v>
      </c>
      <c r="Q82" s="666">
        <v>27</v>
      </c>
    </row>
    <row r="83" spans="1:17" ht="14.4" customHeight="1" x14ac:dyDescent="0.3">
      <c r="A83" s="661" t="s">
        <v>8744</v>
      </c>
      <c r="B83" s="662" t="s">
        <v>8745</v>
      </c>
      <c r="C83" s="662" t="s">
        <v>6767</v>
      </c>
      <c r="D83" s="662" t="s">
        <v>8748</v>
      </c>
      <c r="E83" s="662" t="s">
        <v>8749</v>
      </c>
      <c r="F83" s="665">
        <v>639</v>
      </c>
      <c r="G83" s="665">
        <v>34506</v>
      </c>
      <c r="H83" s="665">
        <v>1</v>
      </c>
      <c r="I83" s="665">
        <v>54</v>
      </c>
      <c r="J83" s="665">
        <v>696</v>
      </c>
      <c r="K83" s="665">
        <v>37584</v>
      </c>
      <c r="L83" s="665">
        <v>1.0892018779342723</v>
      </c>
      <c r="M83" s="665">
        <v>54</v>
      </c>
      <c r="N83" s="665">
        <v>796</v>
      </c>
      <c r="O83" s="665">
        <v>42984</v>
      </c>
      <c r="P83" s="678">
        <v>1.2456964006259781</v>
      </c>
      <c r="Q83" s="666">
        <v>54</v>
      </c>
    </row>
    <row r="84" spans="1:17" ht="14.4" customHeight="1" x14ac:dyDescent="0.3">
      <c r="A84" s="661" t="s">
        <v>8744</v>
      </c>
      <c r="B84" s="662" t="s">
        <v>8745</v>
      </c>
      <c r="C84" s="662" t="s">
        <v>6767</v>
      </c>
      <c r="D84" s="662" t="s">
        <v>8750</v>
      </c>
      <c r="E84" s="662" t="s">
        <v>8751</v>
      </c>
      <c r="F84" s="665">
        <v>745</v>
      </c>
      <c r="G84" s="665">
        <v>17880</v>
      </c>
      <c r="H84" s="665">
        <v>1</v>
      </c>
      <c r="I84" s="665">
        <v>24</v>
      </c>
      <c r="J84" s="665">
        <v>842</v>
      </c>
      <c r="K84" s="665">
        <v>20112</v>
      </c>
      <c r="L84" s="665">
        <v>1.1248322147651006</v>
      </c>
      <c r="M84" s="665">
        <v>23.885985748218527</v>
      </c>
      <c r="N84" s="665">
        <v>855</v>
      </c>
      <c r="O84" s="665">
        <v>20520</v>
      </c>
      <c r="P84" s="678">
        <v>1.1476510067114094</v>
      </c>
      <c r="Q84" s="666">
        <v>24</v>
      </c>
    </row>
    <row r="85" spans="1:17" ht="14.4" customHeight="1" x14ac:dyDescent="0.3">
      <c r="A85" s="661" t="s">
        <v>8744</v>
      </c>
      <c r="B85" s="662" t="s">
        <v>8745</v>
      </c>
      <c r="C85" s="662" t="s">
        <v>6767</v>
      </c>
      <c r="D85" s="662" t="s">
        <v>8752</v>
      </c>
      <c r="E85" s="662" t="s">
        <v>8753</v>
      </c>
      <c r="F85" s="665">
        <v>913</v>
      </c>
      <c r="G85" s="665">
        <v>24651</v>
      </c>
      <c r="H85" s="665">
        <v>1</v>
      </c>
      <c r="I85" s="665">
        <v>27</v>
      </c>
      <c r="J85" s="665">
        <v>1089</v>
      </c>
      <c r="K85" s="665">
        <v>29295</v>
      </c>
      <c r="L85" s="665">
        <v>1.1883899233296824</v>
      </c>
      <c r="M85" s="665">
        <v>26.900826446280991</v>
      </c>
      <c r="N85" s="665">
        <v>1061</v>
      </c>
      <c r="O85" s="665">
        <v>28647</v>
      </c>
      <c r="P85" s="678">
        <v>1.1621029572836801</v>
      </c>
      <c r="Q85" s="666">
        <v>27</v>
      </c>
    </row>
    <row r="86" spans="1:17" ht="14.4" customHeight="1" x14ac:dyDescent="0.3">
      <c r="A86" s="661" t="s">
        <v>8744</v>
      </c>
      <c r="B86" s="662" t="s">
        <v>8745</v>
      </c>
      <c r="C86" s="662" t="s">
        <v>6767</v>
      </c>
      <c r="D86" s="662" t="s">
        <v>8754</v>
      </c>
      <c r="E86" s="662" t="s">
        <v>8755</v>
      </c>
      <c r="F86" s="665">
        <v>27</v>
      </c>
      <c r="G86" s="665">
        <v>1512</v>
      </c>
      <c r="H86" s="665">
        <v>1</v>
      </c>
      <c r="I86" s="665">
        <v>56</v>
      </c>
      <c r="J86" s="665">
        <v>7</v>
      </c>
      <c r="K86" s="665">
        <v>394</v>
      </c>
      <c r="L86" s="665">
        <v>0.26058201058201058</v>
      </c>
      <c r="M86" s="665">
        <v>56.285714285714285</v>
      </c>
      <c r="N86" s="665"/>
      <c r="O86" s="665"/>
      <c r="P86" s="678"/>
      <c r="Q86" s="666"/>
    </row>
    <row r="87" spans="1:17" ht="14.4" customHeight="1" x14ac:dyDescent="0.3">
      <c r="A87" s="661" t="s">
        <v>8744</v>
      </c>
      <c r="B87" s="662" t="s">
        <v>8745</v>
      </c>
      <c r="C87" s="662" t="s">
        <v>6767</v>
      </c>
      <c r="D87" s="662" t="s">
        <v>8756</v>
      </c>
      <c r="E87" s="662" t="s">
        <v>8757</v>
      </c>
      <c r="F87" s="665">
        <v>689</v>
      </c>
      <c r="G87" s="665">
        <v>18603</v>
      </c>
      <c r="H87" s="665">
        <v>1</v>
      </c>
      <c r="I87" s="665">
        <v>27</v>
      </c>
      <c r="J87" s="665">
        <v>773</v>
      </c>
      <c r="K87" s="665">
        <v>20763</v>
      </c>
      <c r="L87" s="665">
        <v>1.11611030478955</v>
      </c>
      <c r="M87" s="665">
        <v>26.860284605433378</v>
      </c>
      <c r="N87" s="665">
        <v>797</v>
      </c>
      <c r="O87" s="665">
        <v>21519</v>
      </c>
      <c r="P87" s="678">
        <v>1.1567489114658926</v>
      </c>
      <c r="Q87" s="666">
        <v>27</v>
      </c>
    </row>
    <row r="88" spans="1:17" ht="14.4" customHeight="1" x14ac:dyDescent="0.3">
      <c r="A88" s="661" t="s">
        <v>8744</v>
      </c>
      <c r="B88" s="662" t="s">
        <v>8745</v>
      </c>
      <c r="C88" s="662" t="s">
        <v>6767</v>
      </c>
      <c r="D88" s="662" t="s">
        <v>8758</v>
      </c>
      <c r="E88" s="662" t="s">
        <v>8759</v>
      </c>
      <c r="F88" s="665">
        <v>2468</v>
      </c>
      <c r="G88" s="665">
        <v>54296</v>
      </c>
      <c r="H88" s="665">
        <v>1</v>
      </c>
      <c r="I88" s="665">
        <v>22</v>
      </c>
      <c r="J88" s="665">
        <v>2670</v>
      </c>
      <c r="K88" s="665">
        <v>58652</v>
      </c>
      <c r="L88" s="665">
        <v>1.0802269043760129</v>
      </c>
      <c r="M88" s="665">
        <v>21.967041198501871</v>
      </c>
      <c r="N88" s="665">
        <v>2673</v>
      </c>
      <c r="O88" s="665">
        <v>58806</v>
      </c>
      <c r="P88" s="678">
        <v>1.0830632090761751</v>
      </c>
      <c r="Q88" s="666">
        <v>22</v>
      </c>
    </row>
    <row r="89" spans="1:17" ht="14.4" customHeight="1" x14ac:dyDescent="0.3">
      <c r="A89" s="661" t="s">
        <v>8744</v>
      </c>
      <c r="B89" s="662" t="s">
        <v>8745</v>
      </c>
      <c r="C89" s="662" t="s">
        <v>6767</v>
      </c>
      <c r="D89" s="662" t="s">
        <v>8760</v>
      </c>
      <c r="E89" s="662" t="s">
        <v>8761</v>
      </c>
      <c r="F89" s="665">
        <v>19</v>
      </c>
      <c r="G89" s="665">
        <v>1292</v>
      </c>
      <c r="H89" s="665">
        <v>1</v>
      </c>
      <c r="I89" s="665">
        <v>68</v>
      </c>
      <c r="J89" s="665">
        <v>35</v>
      </c>
      <c r="K89" s="665">
        <v>2380</v>
      </c>
      <c r="L89" s="665">
        <v>1.8421052631578947</v>
      </c>
      <c r="M89" s="665">
        <v>68</v>
      </c>
      <c r="N89" s="665">
        <v>36</v>
      </c>
      <c r="O89" s="665">
        <v>2448</v>
      </c>
      <c r="P89" s="678">
        <v>1.8947368421052631</v>
      </c>
      <c r="Q89" s="666">
        <v>68</v>
      </c>
    </row>
    <row r="90" spans="1:17" ht="14.4" customHeight="1" x14ac:dyDescent="0.3">
      <c r="A90" s="661" t="s">
        <v>8744</v>
      </c>
      <c r="B90" s="662" t="s">
        <v>8745</v>
      </c>
      <c r="C90" s="662" t="s">
        <v>6767</v>
      </c>
      <c r="D90" s="662" t="s">
        <v>8762</v>
      </c>
      <c r="E90" s="662" t="s">
        <v>8763</v>
      </c>
      <c r="F90" s="665">
        <v>15</v>
      </c>
      <c r="G90" s="665">
        <v>930</v>
      </c>
      <c r="H90" s="665">
        <v>1</v>
      </c>
      <c r="I90" s="665">
        <v>62</v>
      </c>
      <c r="J90" s="665">
        <v>37</v>
      </c>
      <c r="K90" s="665">
        <v>2294</v>
      </c>
      <c r="L90" s="665">
        <v>2.4666666666666668</v>
      </c>
      <c r="M90" s="665">
        <v>62</v>
      </c>
      <c r="N90" s="665">
        <v>25</v>
      </c>
      <c r="O90" s="665">
        <v>1550</v>
      </c>
      <c r="P90" s="678">
        <v>1.6666666666666667</v>
      </c>
      <c r="Q90" s="666">
        <v>62</v>
      </c>
    </row>
    <row r="91" spans="1:17" ht="14.4" customHeight="1" x14ac:dyDescent="0.3">
      <c r="A91" s="661" t="s">
        <v>8744</v>
      </c>
      <c r="B91" s="662" t="s">
        <v>8745</v>
      </c>
      <c r="C91" s="662" t="s">
        <v>6767</v>
      </c>
      <c r="D91" s="662" t="s">
        <v>8764</v>
      </c>
      <c r="E91" s="662" t="s">
        <v>8765</v>
      </c>
      <c r="F91" s="665">
        <v>42</v>
      </c>
      <c r="G91" s="665">
        <v>2562</v>
      </c>
      <c r="H91" s="665">
        <v>1</v>
      </c>
      <c r="I91" s="665">
        <v>61</v>
      </c>
      <c r="J91" s="665">
        <v>53</v>
      </c>
      <c r="K91" s="665">
        <v>3272</v>
      </c>
      <c r="L91" s="665">
        <v>1.2771272443403592</v>
      </c>
      <c r="M91" s="665">
        <v>61.735849056603776</v>
      </c>
      <c r="N91" s="665">
        <v>84</v>
      </c>
      <c r="O91" s="665">
        <v>5208</v>
      </c>
      <c r="P91" s="678">
        <v>2.0327868852459017</v>
      </c>
      <c r="Q91" s="666">
        <v>62</v>
      </c>
    </row>
    <row r="92" spans="1:17" ht="14.4" customHeight="1" x14ac:dyDescent="0.3">
      <c r="A92" s="661" t="s">
        <v>8744</v>
      </c>
      <c r="B92" s="662" t="s">
        <v>8745</v>
      </c>
      <c r="C92" s="662" t="s">
        <v>6767</v>
      </c>
      <c r="D92" s="662" t="s">
        <v>8766</v>
      </c>
      <c r="E92" s="662" t="s">
        <v>8767</v>
      </c>
      <c r="F92" s="665"/>
      <c r="G92" s="665"/>
      <c r="H92" s="665"/>
      <c r="I92" s="665"/>
      <c r="J92" s="665">
        <v>1</v>
      </c>
      <c r="K92" s="665">
        <v>394</v>
      </c>
      <c r="L92" s="665"/>
      <c r="M92" s="665">
        <v>394</v>
      </c>
      <c r="N92" s="665">
        <v>1</v>
      </c>
      <c r="O92" s="665">
        <v>394</v>
      </c>
      <c r="P92" s="678"/>
      <c r="Q92" s="666">
        <v>394</v>
      </c>
    </row>
    <row r="93" spans="1:17" ht="14.4" customHeight="1" x14ac:dyDescent="0.3">
      <c r="A93" s="661" t="s">
        <v>8744</v>
      </c>
      <c r="B93" s="662" t="s">
        <v>8745</v>
      </c>
      <c r="C93" s="662" t="s">
        <v>6767</v>
      </c>
      <c r="D93" s="662" t="s">
        <v>8768</v>
      </c>
      <c r="E93" s="662" t="s">
        <v>8769</v>
      </c>
      <c r="F93" s="665">
        <v>43</v>
      </c>
      <c r="G93" s="665">
        <v>3483</v>
      </c>
      <c r="H93" s="665">
        <v>1</v>
      </c>
      <c r="I93" s="665">
        <v>81</v>
      </c>
      <c r="J93" s="665">
        <v>40</v>
      </c>
      <c r="K93" s="665">
        <v>3268</v>
      </c>
      <c r="L93" s="665">
        <v>0.93827160493827155</v>
      </c>
      <c r="M93" s="665">
        <v>81.7</v>
      </c>
      <c r="N93" s="665">
        <v>18</v>
      </c>
      <c r="O93" s="665">
        <v>1476</v>
      </c>
      <c r="P93" s="678">
        <v>0.42377260981912146</v>
      </c>
      <c r="Q93" s="666">
        <v>82</v>
      </c>
    </row>
    <row r="94" spans="1:17" ht="14.4" customHeight="1" x14ac:dyDescent="0.3">
      <c r="A94" s="661" t="s">
        <v>8744</v>
      </c>
      <c r="B94" s="662" t="s">
        <v>8745</v>
      </c>
      <c r="C94" s="662" t="s">
        <v>6767</v>
      </c>
      <c r="D94" s="662" t="s">
        <v>8770</v>
      </c>
      <c r="E94" s="662" t="s">
        <v>8771</v>
      </c>
      <c r="F94" s="665">
        <v>64</v>
      </c>
      <c r="G94" s="665">
        <v>63168</v>
      </c>
      <c r="H94" s="665">
        <v>1</v>
      </c>
      <c r="I94" s="665">
        <v>987</v>
      </c>
      <c r="J94" s="665">
        <v>98</v>
      </c>
      <c r="K94" s="665">
        <v>96726</v>
      </c>
      <c r="L94" s="665">
        <v>1.53125</v>
      </c>
      <c r="M94" s="665">
        <v>987</v>
      </c>
      <c r="N94" s="665">
        <v>72</v>
      </c>
      <c r="O94" s="665">
        <v>71064</v>
      </c>
      <c r="P94" s="678">
        <v>1.125</v>
      </c>
      <c r="Q94" s="666">
        <v>987</v>
      </c>
    </row>
    <row r="95" spans="1:17" ht="14.4" customHeight="1" x14ac:dyDescent="0.3">
      <c r="A95" s="661" t="s">
        <v>8744</v>
      </c>
      <c r="B95" s="662" t="s">
        <v>8745</v>
      </c>
      <c r="C95" s="662" t="s">
        <v>6767</v>
      </c>
      <c r="D95" s="662" t="s">
        <v>8772</v>
      </c>
      <c r="E95" s="662" t="s">
        <v>8773</v>
      </c>
      <c r="F95" s="665">
        <v>1</v>
      </c>
      <c r="G95" s="665">
        <v>30</v>
      </c>
      <c r="H95" s="665">
        <v>1</v>
      </c>
      <c r="I95" s="665">
        <v>30</v>
      </c>
      <c r="J95" s="665"/>
      <c r="K95" s="665"/>
      <c r="L95" s="665"/>
      <c r="M95" s="665"/>
      <c r="N95" s="665"/>
      <c r="O95" s="665"/>
      <c r="P95" s="678"/>
      <c r="Q95" s="666"/>
    </row>
    <row r="96" spans="1:17" ht="14.4" customHeight="1" x14ac:dyDescent="0.3">
      <c r="A96" s="661" t="s">
        <v>8744</v>
      </c>
      <c r="B96" s="662" t="s">
        <v>8745</v>
      </c>
      <c r="C96" s="662" t="s">
        <v>6767</v>
      </c>
      <c r="D96" s="662" t="s">
        <v>8774</v>
      </c>
      <c r="E96" s="662" t="s">
        <v>8775</v>
      </c>
      <c r="F96" s="665">
        <v>2</v>
      </c>
      <c r="G96" s="665">
        <v>126</v>
      </c>
      <c r="H96" s="665">
        <v>1</v>
      </c>
      <c r="I96" s="665">
        <v>63</v>
      </c>
      <c r="J96" s="665">
        <v>2</v>
      </c>
      <c r="K96" s="665">
        <v>126</v>
      </c>
      <c r="L96" s="665">
        <v>1</v>
      </c>
      <c r="M96" s="665">
        <v>63</v>
      </c>
      <c r="N96" s="665">
        <v>1</v>
      </c>
      <c r="O96" s="665">
        <v>63</v>
      </c>
      <c r="P96" s="678">
        <v>0.5</v>
      </c>
      <c r="Q96" s="666">
        <v>63</v>
      </c>
    </row>
    <row r="97" spans="1:17" ht="14.4" customHeight="1" x14ac:dyDescent="0.3">
      <c r="A97" s="661" t="s">
        <v>8744</v>
      </c>
      <c r="B97" s="662" t="s">
        <v>8745</v>
      </c>
      <c r="C97" s="662" t="s">
        <v>6767</v>
      </c>
      <c r="D97" s="662" t="s">
        <v>8776</v>
      </c>
      <c r="E97" s="662" t="s">
        <v>8777</v>
      </c>
      <c r="F97" s="665">
        <v>19</v>
      </c>
      <c r="G97" s="665">
        <v>323</v>
      </c>
      <c r="H97" s="665">
        <v>1</v>
      </c>
      <c r="I97" s="665">
        <v>17</v>
      </c>
      <c r="J97" s="665">
        <v>8</v>
      </c>
      <c r="K97" s="665">
        <v>136</v>
      </c>
      <c r="L97" s="665">
        <v>0.42105263157894735</v>
      </c>
      <c r="M97" s="665">
        <v>17</v>
      </c>
      <c r="N97" s="665">
        <v>11</v>
      </c>
      <c r="O97" s="665">
        <v>187</v>
      </c>
      <c r="P97" s="678">
        <v>0.57894736842105265</v>
      </c>
      <c r="Q97" s="666">
        <v>17</v>
      </c>
    </row>
    <row r="98" spans="1:17" ht="14.4" customHeight="1" x14ac:dyDescent="0.3">
      <c r="A98" s="661" t="s">
        <v>8744</v>
      </c>
      <c r="B98" s="662" t="s">
        <v>8745</v>
      </c>
      <c r="C98" s="662" t="s">
        <v>6767</v>
      </c>
      <c r="D98" s="662" t="s">
        <v>8778</v>
      </c>
      <c r="E98" s="662" t="s">
        <v>8779</v>
      </c>
      <c r="F98" s="665"/>
      <c r="G98" s="665"/>
      <c r="H98" s="665"/>
      <c r="I98" s="665"/>
      <c r="J98" s="665">
        <v>2</v>
      </c>
      <c r="K98" s="665">
        <v>127</v>
      </c>
      <c r="L98" s="665"/>
      <c r="M98" s="665">
        <v>63.5</v>
      </c>
      <c r="N98" s="665">
        <v>4</v>
      </c>
      <c r="O98" s="665">
        <v>256</v>
      </c>
      <c r="P98" s="678"/>
      <c r="Q98" s="666">
        <v>64</v>
      </c>
    </row>
    <row r="99" spans="1:17" ht="14.4" customHeight="1" x14ac:dyDescent="0.3">
      <c r="A99" s="661" t="s">
        <v>8744</v>
      </c>
      <c r="B99" s="662" t="s">
        <v>8745</v>
      </c>
      <c r="C99" s="662" t="s">
        <v>6767</v>
      </c>
      <c r="D99" s="662" t="s">
        <v>8780</v>
      </c>
      <c r="E99" s="662" t="s">
        <v>8781</v>
      </c>
      <c r="F99" s="665">
        <v>15</v>
      </c>
      <c r="G99" s="665">
        <v>705</v>
      </c>
      <c r="H99" s="665">
        <v>1</v>
      </c>
      <c r="I99" s="665">
        <v>47</v>
      </c>
      <c r="J99" s="665">
        <v>23</v>
      </c>
      <c r="K99" s="665">
        <v>1081</v>
      </c>
      <c r="L99" s="665">
        <v>1.5333333333333334</v>
      </c>
      <c r="M99" s="665">
        <v>47</v>
      </c>
      <c r="N99" s="665">
        <v>9</v>
      </c>
      <c r="O99" s="665">
        <v>423</v>
      </c>
      <c r="P99" s="678">
        <v>0.6</v>
      </c>
      <c r="Q99" s="666">
        <v>47</v>
      </c>
    </row>
    <row r="100" spans="1:17" ht="14.4" customHeight="1" x14ac:dyDescent="0.3">
      <c r="A100" s="661" t="s">
        <v>8744</v>
      </c>
      <c r="B100" s="662" t="s">
        <v>8745</v>
      </c>
      <c r="C100" s="662" t="s">
        <v>6767</v>
      </c>
      <c r="D100" s="662" t="s">
        <v>8782</v>
      </c>
      <c r="E100" s="662" t="s">
        <v>8783</v>
      </c>
      <c r="F100" s="665">
        <v>3</v>
      </c>
      <c r="G100" s="665">
        <v>180</v>
      </c>
      <c r="H100" s="665">
        <v>1</v>
      </c>
      <c r="I100" s="665">
        <v>60</v>
      </c>
      <c r="J100" s="665">
        <v>6</v>
      </c>
      <c r="K100" s="665">
        <v>360</v>
      </c>
      <c r="L100" s="665">
        <v>2</v>
      </c>
      <c r="M100" s="665">
        <v>60</v>
      </c>
      <c r="N100" s="665">
        <v>5</v>
      </c>
      <c r="O100" s="665">
        <v>300</v>
      </c>
      <c r="P100" s="678">
        <v>1.6666666666666667</v>
      </c>
      <c r="Q100" s="666">
        <v>60</v>
      </c>
    </row>
    <row r="101" spans="1:17" ht="14.4" customHeight="1" x14ac:dyDescent="0.3">
      <c r="A101" s="661" t="s">
        <v>8744</v>
      </c>
      <c r="B101" s="662" t="s">
        <v>8745</v>
      </c>
      <c r="C101" s="662" t="s">
        <v>6767</v>
      </c>
      <c r="D101" s="662" t="s">
        <v>8784</v>
      </c>
      <c r="E101" s="662" t="s">
        <v>8785</v>
      </c>
      <c r="F101" s="665">
        <v>3</v>
      </c>
      <c r="G101" s="665">
        <v>57</v>
      </c>
      <c r="H101" s="665">
        <v>1</v>
      </c>
      <c r="I101" s="665">
        <v>19</v>
      </c>
      <c r="J101" s="665">
        <v>1</v>
      </c>
      <c r="K101" s="665">
        <v>19</v>
      </c>
      <c r="L101" s="665">
        <v>0.33333333333333331</v>
      </c>
      <c r="M101" s="665">
        <v>19</v>
      </c>
      <c r="N101" s="665">
        <v>4</v>
      </c>
      <c r="O101" s="665">
        <v>76</v>
      </c>
      <c r="P101" s="678">
        <v>1.3333333333333333</v>
      </c>
      <c r="Q101" s="666">
        <v>19</v>
      </c>
    </row>
    <row r="102" spans="1:17" ht="14.4" customHeight="1" x14ac:dyDescent="0.3">
      <c r="A102" s="661" t="s">
        <v>8744</v>
      </c>
      <c r="B102" s="662" t="s">
        <v>8745</v>
      </c>
      <c r="C102" s="662" t="s">
        <v>6767</v>
      </c>
      <c r="D102" s="662" t="s">
        <v>8786</v>
      </c>
      <c r="E102" s="662" t="s">
        <v>8787</v>
      </c>
      <c r="F102" s="665"/>
      <c r="G102" s="665"/>
      <c r="H102" s="665"/>
      <c r="I102" s="665"/>
      <c r="J102" s="665"/>
      <c r="K102" s="665"/>
      <c r="L102" s="665"/>
      <c r="M102" s="665"/>
      <c r="N102" s="665">
        <v>1</v>
      </c>
      <c r="O102" s="665">
        <v>1455</v>
      </c>
      <c r="P102" s="678"/>
      <c r="Q102" s="666">
        <v>1455</v>
      </c>
    </row>
    <row r="103" spans="1:17" ht="14.4" customHeight="1" x14ac:dyDescent="0.3">
      <c r="A103" s="661" t="s">
        <v>8744</v>
      </c>
      <c r="B103" s="662" t="s">
        <v>8745</v>
      </c>
      <c r="C103" s="662" t="s">
        <v>6767</v>
      </c>
      <c r="D103" s="662" t="s">
        <v>8788</v>
      </c>
      <c r="E103" s="662" t="s">
        <v>8789</v>
      </c>
      <c r="F103" s="665">
        <v>2</v>
      </c>
      <c r="G103" s="665">
        <v>922</v>
      </c>
      <c r="H103" s="665">
        <v>1</v>
      </c>
      <c r="I103" s="665">
        <v>461</v>
      </c>
      <c r="J103" s="665">
        <v>5</v>
      </c>
      <c r="K103" s="665">
        <v>2310</v>
      </c>
      <c r="L103" s="665">
        <v>2.5054229934924077</v>
      </c>
      <c r="M103" s="665">
        <v>462</v>
      </c>
      <c r="N103" s="665">
        <v>1</v>
      </c>
      <c r="O103" s="665">
        <v>462</v>
      </c>
      <c r="P103" s="678">
        <v>0.50108459869848154</v>
      </c>
      <c r="Q103" s="666">
        <v>462</v>
      </c>
    </row>
    <row r="104" spans="1:17" ht="14.4" customHeight="1" x14ac:dyDescent="0.3">
      <c r="A104" s="661" t="s">
        <v>8744</v>
      </c>
      <c r="B104" s="662" t="s">
        <v>8745</v>
      </c>
      <c r="C104" s="662" t="s">
        <v>6767</v>
      </c>
      <c r="D104" s="662" t="s">
        <v>8790</v>
      </c>
      <c r="E104" s="662" t="s">
        <v>8791</v>
      </c>
      <c r="F104" s="665">
        <v>1</v>
      </c>
      <c r="G104" s="665">
        <v>312</v>
      </c>
      <c r="H104" s="665">
        <v>1</v>
      </c>
      <c r="I104" s="665">
        <v>312</v>
      </c>
      <c r="J104" s="665"/>
      <c r="K104" s="665"/>
      <c r="L104" s="665"/>
      <c r="M104" s="665"/>
      <c r="N104" s="665">
        <v>1</v>
      </c>
      <c r="O104" s="665">
        <v>312</v>
      </c>
      <c r="P104" s="678">
        <v>1</v>
      </c>
      <c r="Q104" s="666">
        <v>312</v>
      </c>
    </row>
    <row r="105" spans="1:17" ht="14.4" customHeight="1" x14ac:dyDescent="0.3">
      <c r="A105" s="661" t="s">
        <v>8744</v>
      </c>
      <c r="B105" s="662" t="s">
        <v>8745</v>
      </c>
      <c r="C105" s="662" t="s">
        <v>6767</v>
      </c>
      <c r="D105" s="662" t="s">
        <v>8792</v>
      </c>
      <c r="E105" s="662" t="s">
        <v>8793</v>
      </c>
      <c r="F105" s="665">
        <v>35</v>
      </c>
      <c r="G105" s="665">
        <v>29785</v>
      </c>
      <c r="H105" s="665">
        <v>1</v>
      </c>
      <c r="I105" s="665">
        <v>851</v>
      </c>
      <c r="J105" s="665">
        <v>42</v>
      </c>
      <c r="K105" s="665">
        <v>35770</v>
      </c>
      <c r="L105" s="665">
        <v>1.2009400705052879</v>
      </c>
      <c r="M105" s="665">
        <v>851.66666666666663</v>
      </c>
      <c r="N105" s="665">
        <v>53</v>
      </c>
      <c r="O105" s="665">
        <v>45156</v>
      </c>
      <c r="P105" s="678">
        <v>1.5160651334564379</v>
      </c>
      <c r="Q105" s="666">
        <v>852</v>
      </c>
    </row>
    <row r="106" spans="1:17" ht="14.4" customHeight="1" x14ac:dyDescent="0.3">
      <c r="A106" s="661" t="s">
        <v>8744</v>
      </c>
      <c r="B106" s="662" t="s">
        <v>8745</v>
      </c>
      <c r="C106" s="662" t="s">
        <v>6767</v>
      </c>
      <c r="D106" s="662" t="s">
        <v>8794</v>
      </c>
      <c r="E106" s="662" t="s">
        <v>8795</v>
      </c>
      <c r="F106" s="665"/>
      <c r="G106" s="665"/>
      <c r="H106" s="665"/>
      <c r="I106" s="665"/>
      <c r="J106" s="665">
        <v>1</v>
      </c>
      <c r="K106" s="665">
        <v>166</v>
      </c>
      <c r="L106" s="665"/>
      <c r="M106" s="665">
        <v>166</v>
      </c>
      <c r="N106" s="665"/>
      <c r="O106" s="665"/>
      <c r="P106" s="678"/>
      <c r="Q106" s="666"/>
    </row>
    <row r="107" spans="1:17" ht="14.4" customHeight="1" x14ac:dyDescent="0.3">
      <c r="A107" s="661" t="s">
        <v>8744</v>
      </c>
      <c r="B107" s="662" t="s">
        <v>8745</v>
      </c>
      <c r="C107" s="662" t="s">
        <v>6767</v>
      </c>
      <c r="D107" s="662" t="s">
        <v>8796</v>
      </c>
      <c r="E107" s="662" t="s">
        <v>8797</v>
      </c>
      <c r="F107" s="665">
        <v>2</v>
      </c>
      <c r="G107" s="665">
        <v>330</v>
      </c>
      <c r="H107" s="665">
        <v>1</v>
      </c>
      <c r="I107" s="665">
        <v>165</v>
      </c>
      <c r="J107" s="665">
        <v>1</v>
      </c>
      <c r="K107" s="665">
        <v>165</v>
      </c>
      <c r="L107" s="665">
        <v>0.5</v>
      </c>
      <c r="M107" s="665">
        <v>165</v>
      </c>
      <c r="N107" s="665"/>
      <c r="O107" s="665"/>
      <c r="P107" s="678"/>
      <c r="Q107" s="666"/>
    </row>
    <row r="108" spans="1:17" ht="14.4" customHeight="1" x14ac:dyDescent="0.3">
      <c r="A108" s="661" t="s">
        <v>8744</v>
      </c>
      <c r="B108" s="662" t="s">
        <v>8745</v>
      </c>
      <c r="C108" s="662" t="s">
        <v>6767</v>
      </c>
      <c r="D108" s="662" t="s">
        <v>8798</v>
      </c>
      <c r="E108" s="662" t="s">
        <v>8799</v>
      </c>
      <c r="F108" s="665">
        <v>3</v>
      </c>
      <c r="G108" s="665">
        <v>708</v>
      </c>
      <c r="H108" s="665">
        <v>1</v>
      </c>
      <c r="I108" s="665">
        <v>236</v>
      </c>
      <c r="J108" s="665">
        <v>3</v>
      </c>
      <c r="K108" s="665">
        <v>710</v>
      </c>
      <c r="L108" s="665">
        <v>1.0028248587570621</v>
      </c>
      <c r="M108" s="665">
        <v>236.66666666666666</v>
      </c>
      <c r="N108" s="665"/>
      <c r="O108" s="665"/>
      <c r="P108" s="678"/>
      <c r="Q108" s="666"/>
    </row>
    <row r="109" spans="1:17" ht="14.4" customHeight="1" x14ac:dyDescent="0.3">
      <c r="A109" s="661" t="s">
        <v>8744</v>
      </c>
      <c r="B109" s="662" t="s">
        <v>8745</v>
      </c>
      <c r="C109" s="662" t="s">
        <v>6767</v>
      </c>
      <c r="D109" s="662" t="s">
        <v>8800</v>
      </c>
      <c r="E109" s="662" t="s">
        <v>8801</v>
      </c>
      <c r="F109" s="665"/>
      <c r="G109" s="665"/>
      <c r="H109" s="665"/>
      <c r="I109" s="665"/>
      <c r="J109" s="665">
        <v>1</v>
      </c>
      <c r="K109" s="665">
        <v>1210</v>
      </c>
      <c r="L109" s="665"/>
      <c r="M109" s="665">
        <v>1210</v>
      </c>
      <c r="N109" s="665"/>
      <c r="O109" s="665"/>
      <c r="P109" s="678"/>
      <c r="Q109" s="666"/>
    </row>
    <row r="110" spans="1:17" ht="14.4" customHeight="1" x14ac:dyDescent="0.3">
      <c r="A110" s="661" t="s">
        <v>8744</v>
      </c>
      <c r="B110" s="662" t="s">
        <v>8745</v>
      </c>
      <c r="C110" s="662" t="s">
        <v>6767</v>
      </c>
      <c r="D110" s="662" t="s">
        <v>8802</v>
      </c>
      <c r="E110" s="662" t="s">
        <v>8803</v>
      </c>
      <c r="F110" s="665">
        <v>24</v>
      </c>
      <c r="G110" s="665">
        <v>18792</v>
      </c>
      <c r="H110" s="665">
        <v>1</v>
      </c>
      <c r="I110" s="665">
        <v>783</v>
      </c>
      <c r="J110" s="665">
        <v>65</v>
      </c>
      <c r="K110" s="665">
        <v>51003</v>
      </c>
      <c r="L110" s="665">
        <v>2.7140804597701149</v>
      </c>
      <c r="M110" s="665">
        <v>784.6615384615385</v>
      </c>
      <c r="N110" s="665">
        <v>240</v>
      </c>
      <c r="O110" s="665">
        <v>188640</v>
      </c>
      <c r="P110" s="678">
        <v>10.03831417624521</v>
      </c>
      <c r="Q110" s="666">
        <v>786</v>
      </c>
    </row>
    <row r="111" spans="1:17" ht="14.4" customHeight="1" x14ac:dyDescent="0.3">
      <c r="A111" s="661" t="s">
        <v>8744</v>
      </c>
      <c r="B111" s="662" t="s">
        <v>8745</v>
      </c>
      <c r="C111" s="662" t="s">
        <v>6767</v>
      </c>
      <c r="D111" s="662" t="s">
        <v>8804</v>
      </c>
      <c r="E111" s="662" t="s">
        <v>8805</v>
      </c>
      <c r="F111" s="665"/>
      <c r="G111" s="665"/>
      <c r="H111" s="665"/>
      <c r="I111" s="665"/>
      <c r="J111" s="665">
        <v>2</v>
      </c>
      <c r="K111" s="665">
        <v>372</v>
      </c>
      <c r="L111" s="665"/>
      <c r="M111" s="665">
        <v>186</v>
      </c>
      <c r="N111" s="665"/>
      <c r="O111" s="665"/>
      <c r="P111" s="678"/>
      <c r="Q111" s="666"/>
    </row>
    <row r="112" spans="1:17" ht="14.4" customHeight="1" x14ac:dyDescent="0.3">
      <c r="A112" s="661" t="s">
        <v>8744</v>
      </c>
      <c r="B112" s="662" t="s">
        <v>8745</v>
      </c>
      <c r="C112" s="662" t="s">
        <v>6767</v>
      </c>
      <c r="D112" s="662" t="s">
        <v>8806</v>
      </c>
      <c r="E112" s="662" t="s">
        <v>8807</v>
      </c>
      <c r="F112" s="665">
        <v>3</v>
      </c>
      <c r="G112" s="665">
        <v>681</v>
      </c>
      <c r="H112" s="665">
        <v>1</v>
      </c>
      <c r="I112" s="665">
        <v>227</v>
      </c>
      <c r="J112" s="665">
        <v>3</v>
      </c>
      <c r="K112" s="665">
        <v>682</v>
      </c>
      <c r="L112" s="665">
        <v>1.0014684287812041</v>
      </c>
      <c r="M112" s="665">
        <v>227.33333333333334</v>
      </c>
      <c r="N112" s="665">
        <v>4</v>
      </c>
      <c r="O112" s="665">
        <v>912</v>
      </c>
      <c r="P112" s="678">
        <v>1.3392070484581498</v>
      </c>
      <c r="Q112" s="666">
        <v>228</v>
      </c>
    </row>
    <row r="113" spans="1:17" ht="14.4" customHeight="1" x14ac:dyDescent="0.3">
      <c r="A113" s="661" t="s">
        <v>8744</v>
      </c>
      <c r="B113" s="662" t="s">
        <v>8745</v>
      </c>
      <c r="C113" s="662" t="s">
        <v>6767</v>
      </c>
      <c r="D113" s="662" t="s">
        <v>8808</v>
      </c>
      <c r="E113" s="662" t="s">
        <v>8809</v>
      </c>
      <c r="F113" s="665">
        <v>1</v>
      </c>
      <c r="G113" s="665">
        <v>460</v>
      </c>
      <c r="H113" s="665">
        <v>1</v>
      </c>
      <c r="I113" s="665">
        <v>460</v>
      </c>
      <c r="J113" s="665"/>
      <c r="K113" s="665"/>
      <c r="L113" s="665"/>
      <c r="M113" s="665"/>
      <c r="N113" s="665">
        <v>3</v>
      </c>
      <c r="O113" s="665">
        <v>1383</v>
      </c>
      <c r="P113" s="678">
        <v>3.0065217391304349</v>
      </c>
      <c r="Q113" s="666">
        <v>461</v>
      </c>
    </row>
    <row r="114" spans="1:17" ht="14.4" customHeight="1" x14ac:dyDescent="0.3">
      <c r="A114" s="661" t="s">
        <v>8744</v>
      </c>
      <c r="B114" s="662" t="s">
        <v>8745</v>
      </c>
      <c r="C114" s="662" t="s">
        <v>6767</v>
      </c>
      <c r="D114" s="662" t="s">
        <v>8810</v>
      </c>
      <c r="E114" s="662" t="s">
        <v>8811</v>
      </c>
      <c r="F114" s="665">
        <v>5</v>
      </c>
      <c r="G114" s="665">
        <v>2800</v>
      </c>
      <c r="H114" s="665">
        <v>1</v>
      </c>
      <c r="I114" s="665">
        <v>560</v>
      </c>
      <c r="J114" s="665">
        <v>1</v>
      </c>
      <c r="K114" s="665">
        <v>560</v>
      </c>
      <c r="L114" s="665">
        <v>0.2</v>
      </c>
      <c r="M114" s="665">
        <v>560</v>
      </c>
      <c r="N114" s="665">
        <v>1</v>
      </c>
      <c r="O114" s="665">
        <v>561</v>
      </c>
      <c r="P114" s="678">
        <v>0.20035714285714284</v>
      </c>
      <c r="Q114" s="666">
        <v>561</v>
      </c>
    </row>
    <row r="115" spans="1:17" ht="14.4" customHeight="1" x14ac:dyDescent="0.3">
      <c r="A115" s="661" t="s">
        <v>8744</v>
      </c>
      <c r="B115" s="662" t="s">
        <v>8745</v>
      </c>
      <c r="C115" s="662" t="s">
        <v>6767</v>
      </c>
      <c r="D115" s="662" t="s">
        <v>8812</v>
      </c>
      <c r="E115" s="662" t="s">
        <v>8813</v>
      </c>
      <c r="F115" s="665">
        <v>1</v>
      </c>
      <c r="G115" s="665">
        <v>131</v>
      </c>
      <c r="H115" s="665">
        <v>1</v>
      </c>
      <c r="I115" s="665">
        <v>131</v>
      </c>
      <c r="J115" s="665"/>
      <c r="K115" s="665"/>
      <c r="L115" s="665"/>
      <c r="M115" s="665"/>
      <c r="N115" s="665"/>
      <c r="O115" s="665"/>
      <c r="P115" s="678"/>
      <c r="Q115" s="666"/>
    </row>
    <row r="116" spans="1:17" ht="14.4" customHeight="1" x14ac:dyDescent="0.3">
      <c r="A116" s="661" t="s">
        <v>8744</v>
      </c>
      <c r="B116" s="662" t="s">
        <v>8745</v>
      </c>
      <c r="C116" s="662" t="s">
        <v>6767</v>
      </c>
      <c r="D116" s="662" t="s">
        <v>8814</v>
      </c>
      <c r="E116" s="662" t="s">
        <v>8815</v>
      </c>
      <c r="F116" s="665">
        <v>4</v>
      </c>
      <c r="G116" s="665">
        <v>3756</v>
      </c>
      <c r="H116" s="665">
        <v>1</v>
      </c>
      <c r="I116" s="665">
        <v>939</v>
      </c>
      <c r="J116" s="665">
        <v>9</v>
      </c>
      <c r="K116" s="665">
        <v>8457</v>
      </c>
      <c r="L116" s="665">
        <v>2.2515974440894571</v>
      </c>
      <c r="M116" s="665">
        <v>939.66666666666663</v>
      </c>
      <c r="N116" s="665">
        <v>4</v>
      </c>
      <c r="O116" s="665">
        <v>3760</v>
      </c>
      <c r="P116" s="678">
        <v>1.0010649627263046</v>
      </c>
      <c r="Q116" s="666">
        <v>940</v>
      </c>
    </row>
    <row r="117" spans="1:17" ht="14.4" customHeight="1" x14ac:dyDescent="0.3">
      <c r="A117" s="661" t="s">
        <v>8744</v>
      </c>
      <c r="B117" s="662" t="s">
        <v>8745</v>
      </c>
      <c r="C117" s="662" t="s">
        <v>6767</v>
      </c>
      <c r="D117" s="662" t="s">
        <v>8816</v>
      </c>
      <c r="E117" s="662" t="s">
        <v>8817</v>
      </c>
      <c r="F117" s="665">
        <v>1</v>
      </c>
      <c r="G117" s="665">
        <v>88</v>
      </c>
      <c r="H117" s="665">
        <v>1</v>
      </c>
      <c r="I117" s="665">
        <v>88</v>
      </c>
      <c r="J117" s="665">
        <v>3</v>
      </c>
      <c r="K117" s="665">
        <v>267</v>
      </c>
      <c r="L117" s="665">
        <v>3.0340909090909092</v>
      </c>
      <c r="M117" s="665">
        <v>89</v>
      </c>
      <c r="N117" s="665"/>
      <c r="O117" s="665"/>
      <c r="P117" s="678"/>
      <c r="Q117" s="666"/>
    </row>
    <row r="118" spans="1:17" ht="14.4" customHeight="1" x14ac:dyDescent="0.3">
      <c r="A118" s="661" t="s">
        <v>8744</v>
      </c>
      <c r="B118" s="662" t="s">
        <v>8745</v>
      </c>
      <c r="C118" s="662" t="s">
        <v>6767</v>
      </c>
      <c r="D118" s="662" t="s">
        <v>8818</v>
      </c>
      <c r="E118" s="662" t="s">
        <v>8819</v>
      </c>
      <c r="F118" s="665">
        <v>2489</v>
      </c>
      <c r="G118" s="665">
        <v>72181</v>
      </c>
      <c r="H118" s="665">
        <v>1</v>
      </c>
      <c r="I118" s="665">
        <v>29</v>
      </c>
      <c r="J118" s="665">
        <v>2681</v>
      </c>
      <c r="K118" s="665">
        <v>79445</v>
      </c>
      <c r="L118" s="665">
        <v>1.1006359014144997</v>
      </c>
      <c r="M118" s="665">
        <v>29.632599776202909</v>
      </c>
      <c r="N118" s="665">
        <v>2686</v>
      </c>
      <c r="O118" s="665">
        <v>80580</v>
      </c>
      <c r="P118" s="678">
        <v>1.1163602610105152</v>
      </c>
      <c r="Q118" s="666">
        <v>30</v>
      </c>
    </row>
    <row r="119" spans="1:17" ht="14.4" customHeight="1" x14ac:dyDescent="0.3">
      <c r="A119" s="661" t="s">
        <v>8744</v>
      </c>
      <c r="B119" s="662" t="s">
        <v>8745</v>
      </c>
      <c r="C119" s="662" t="s">
        <v>6767</v>
      </c>
      <c r="D119" s="662" t="s">
        <v>3974</v>
      </c>
      <c r="E119" s="662" t="s">
        <v>8820</v>
      </c>
      <c r="F119" s="665">
        <v>3</v>
      </c>
      <c r="G119" s="665">
        <v>150</v>
      </c>
      <c r="H119" s="665">
        <v>1</v>
      </c>
      <c r="I119" s="665">
        <v>50</v>
      </c>
      <c r="J119" s="665">
        <v>6</v>
      </c>
      <c r="K119" s="665">
        <v>300</v>
      </c>
      <c r="L119" s="665">
        <v>2</v>
      </c>
      <c r="M119" s="665">
        <v>50</v>
      </c>
      <c r="N119" s="665">
        <v>5</v>
      </c>
      <c r="O119" s="665">
        <v>250</v>
      </c>
      <c r="P119" s="678">
        <v>1.6666666666666667</v>
      </c>
      <c r="Q119" s="666">
        <v>50</v>
      </c>
    </row>
    <row r="120" spans="1:17" ht="14.4" customHeight="1" x14ac:dyDescent="0.3">
      <c r="A120" s="661" t="s">
        <v>8744</v>
      </c>
      <c r="B120" s="662" t="s">
        <v>8745</v>
      </c>
      <c r="C120" s="662" t="s">
        <v>6767</v>
      </c>
      <c r="D120" s="662" t="s">
        <v>8821</v>
      </c>
      <c r="E120" s="662" t="s">
        <v>8822</v>
      </c>
      <c r="F120" s="665">
        <v>71</v>
      </c>
      <c r="G120" s="665">
        <v>852</v>
      </c>
      <c r="H120" s="665">
        <v>1</v>
      </c>
      <c r="I120" s="665">
        <v>12</v>
      </c>
      <c r="J120" s="665">
        <v>56</v>
      </c>
      <c r="K120" s="665">
        <v>648</v>
      </c>
      <c r="L120" s="665">
        <v>0.76056338028169013</v>
      </c>
      <c r="M120" s="665">
        <v>11.571428571428571</v>
      </c>
      <c r="N120" s="665">
        <v>64</v>
      </c>
      <c r="O120" s="665">
        <v>768</v>
      </c>
      <c r="P120" s="678">
        <v>0.90140845070422537</v>
      </c>
      <c r="Q120" s="666">
        <v>12</v>
      </c>
    </row>
    <row r="121" spans="1:17" ht="14.4" customHeight="1" x14ac:dyDescent="0.3">
      <c r="A121" s="661" t="s">
        <v>8744</v>
      </c>
      <c r="B121" s="662" t="s">
        <v>8745</v>
      </c>
      <c r="C121" s="662" t="s">
        <v>6767</v>
      </c>
      <c r="D121" s="662" t="s">
        <v>8823</v>
      </c>
      <c r="E121" s="662" t="s">
        <v>8824</v>
      </c>
      <c r="F121" s="665">
        <v>2</v>
      </c>
      <c r="G121" s="665">
        <v>362</v>
      </c>
      <c r="H121" s="665">
        <v>1</v>
      </c>
      <c r="I121" s="665">
        <v>181</v>
      </c>
      <c r="J121" s="665">
        <v>5</v>
      </c>
      <c r="K121" s="665">
        <v>907</v>
      </c>
      <c r="L121" s="665">
        <v>2.5055248618784529</v>
      </c>
      <c r="M121" s="665">
        <v>181.4</v>
      </c>
      <c r="N121" s="665">
        <v>6</v>
      </c>
      <c r="O121" s="665">
        <v>1092</v>
      </c>
      <c r="P121" s="678">
        <v>3.0165745856353592</v>
      </c>
      <c r="Q121" s="666">
        <v>182</v>
      </c>
    </row>
    <row r="122" spans="1:17" ht="14.4" customHeight="1" x14ac:dyDescent="0.3">
      <c r="A122" s="661" t="s">
        <v>8744</v>
      </c>
      <c r="B122" s="662" t="s">
        <v>8745</v>
      </c>
      <c r="C122" s="662" t="s">
        <v>6767</v>
      </c>
      <c r="D122" s="662" t="s">
        <v>8825</v>
      </c>
      <c r="E122" s="662" t="s">
        <v>8826</v>
      </c>
      <c r="F122" s="665">
        <v>190</v>
      </c>
      <c r="G122" s="665">
        <v>13490</v>
      </c>
      <c r="H122" s="665">
        <v>1</v>
      </c>
      <c r="I122" s="665">
        <v>71</v>
      </c>
      <c r="J122" s="665">
        <v>75</v>
      </c>
      <c r="K122" s="665">
        <v>5367</v>
      </c>
      <c r="L122" s="665">
        <v>0.39785025945144553</v>
      </c>
      <c r="M122" s="665">
        <v>71.56</v>
      </c>
      <c r="N122" s="665">
        <v>34</v>
      </c>
      <c r="O122" s="665">
        <v>2448</v>
      </c>
      <c r="P122" s="678">
        <v>0.18146775389177169</v>
      </c>
      <c r="Q122" s="666">
        <v>72</v>
      </c>
    </row>
    <row r="123" spans="1:17" ht="14.4" customHeight="1" x14ac:dyDescent="0.3">
      <c r="A123" s="661" t="s">
        <v>8744</v>
      </c>
      <c r="B123" s="662" t="s">
        <v>8745</v>
      </c>
      <c r="C123" s="662" t="s">
        <v>6767</v>
      </c>
      <c r="D123" s="662" t="s">
        <v>8827</v>
      </c>
      <c r="E123" s="662" t="s">
        <v>8828</v>
      </c>
      <c r="F123" s="665">
        <v>1</v>
      </c>
      <c r="G123" s="665">
        <v>182</v>
      </c>
      <c r="H123" s="665">
        <v>1</v>
      </c>
      <c r="I123" s="665">
        <v>182</v>
      </c>
      <c r="J123" s="665">
        <v>6</v>
      </c>
      <c r="K123" s="665">
        <v>1094</v>
      </c>
      <c r="L123" s="665">
        <v>6.0109890109890109</v>
      </c>
      <c r="M123" s="665">
        <v>182.33333333333334</v>
      </c>
      <c r="N123" s="665">
        <v>4</v>
      </c>
      <c r="O123" s="665">
        <v>732</v>
      </c>
      <c r="P123" s="678">
        <v>4.0219780219780219</v>
      </c>
      <c r="Q123" s="666">
        <v>183</v>
      </c>
    </row>
    <row r="124" spans="1:17" ht="14.4" customHeight="1" x14ac:dyDescent="0.3">
      <c r="A124" s="661" t="s">
        <v>8744</v>
      </c>
      <c r="B124" s="662" t="s">
        <v>8745</v>
      </c>
      <c r="C124" s="662" t="s">
        <v>6767</v>
      </c>
      <c r="D124" s="662" t="s">
        <v>8829</v>
      </c>
      <c r="E124" s="662" t="s">
        <v>8830</v>
      </c>
      <c r="F124" s="665">
        <v>2191</v>
      </c>
      <c r="G124" s="665">
        <v>322077</v>
      </c>
      <c r="H124" s="665">
        <v>1</v>
      </c>
      <c r="I124" s="665">
        <v>147</v>
      </c>
      <c r="J124" s="665">
        <v>3124</v>
      </c>
      <c r="K124" s="665">
        <v>460804</v>
      </c>
      <c r="L124" s="665">
        <v>1.4307261928048263</v>
      </c>
      <c r="M124" s="665">
        <v>147.5044814340589</v>
      </c>
      <c r="N124" s="665">
        <v>2846</v>
      </c>
      <c r="O124" s="665">
        <v>421208</v>
      </c>
      <c r="P124" s="678">
        <v>1.3077866472924176</v>
      </c>
      <c r="Q124" s="666">
        <v>148</v>
      </c>
    </row>
    <row r="125" spans="1:17" ht="14.4" customHeight="1" x14ac:dyDescent="0.3">
      <c r="A125" s="661" t="s">
        <v>8744</v>
      </c>
      <c r="B125" s="662" t="s">
        <v>8745</v>
      </c>
      <c r="C125" s="662" t="s">
        <v>6767</v>
      </c>
      <c r="D125" s="662" t="s">
        <v>8831</v>
      </c>
      <c r="E125" s="662" t="s">
        <v>8832</v>
      </c>
      <c r="F125" s="665">
        <v>2568</v>
      </c>
      <c r="G125" s="665">
        <v>74472</v>
      </c>
      <c r="H125" s="665">
        <v>1</v>
      </c>
      <c r="I125" s="665">
        <v>29</v>
      </c>
      <c r="J125" s="665">
        <v>2852</v>
      </c>
      <c r="K125" s="665">
        <v>84515</v>
      </c>
      <c r="L125" s="665">
        <v>1.1348560532817704</v>
      </c>
      <c r="M125" s="665">
        <v>29.633590462833098</v>
      </c>
      <c r="N125" s="665">
        <v>2804</v>
      </c>
      <c r="O125" s="665">
        <v>84120</v>
      </c>
      <c r="P125" s="678">
        <v>1.1295520464067033</v>
      </c>
      <c r="Q125" s="666">
        <v>30</v>
      </c>
    </row>
    <row r="126" spans="1:17" ht="14.4" customHeight="1" x14ac:dyDescent="0.3">
      <c r="A126" s="661" t="s">
        <v>8744</v>
      </c>
      <c r="B126" s="662" t="s">
        <v>8745</v>
      </c>
      <c r="C126" s="662" t="s">
        <v>6767</v>
      </c>
      <c r="D126" s="662" t="s">
        <v>8833</v>
      </c>
      <c r="E126" s="662" t="s">
        <v>8834</v>
      </c>
      <c r="F126" s="665">
        <v>652</v>
      </c>
      <c r="G126" s="665">
        <v>20212</v>
      </c>
      <c r="H126" s="665">
        <v>1</v>
      </c>
      <c r="I126" s="665">
        <v>31</v>
      </c>
      <c r="J126" s="665">
        <v>749</v>
      </c>
      <c r="K126" s="665">
        <v>23095</v>
      </c>
      <c r="L126" s="665">
        <v>1.1426380368098159</v>
      </c>
      <c r="M126" s="665">
        <v>30.834445927903872</v>
      </c>
      <c r="N126" s="665">
        <v>780</v>
      </c>
      <c r="O126" s="665">
        <v>24180</v>
      </c>
      <c r="P126" s="678">
        <v>1.196319018404908</v>
      </c>
      <c r="Q126" s="666">
        <v>31</v>
      </c>
    </row>
    <row r="127" spans="1:17" ht="14.4" customHeight="1" x14ac:dyDescent="0.3">
      <c r="A127" s="661" t="s">
        <v>8744</v>
      </c>
      <c r="B127" s="662" t="s">
        <v>8745</v>
      </c>
      <c r="C127" s="662" t="s">
        <v>6767</v>
      </c>
      <c r="D127" s="662" t="s">
        <v>8835</v>
      </c>
      <c r="E127" s="662" t="s">
        <v>8836</v>
      </c>
      <c r="F127" s="665">
        <v>753</v>
      </c>
      <c r="G127" s="665">
        <v>20331</v>
      </c>
      <c r="H127" s="665">
        <v>1</v>
      </c>
      <c r="I127" s="665">
        <v>27</v>
      </c>
      <c r="J127" s="665">
        <v>853</v>
      </c>
      <c r="K127" s="665">
        <v>22923</v>
      </c>
      <c r="L127" s="665">
        <v>1.1274900398406376</v>
      </c>
      <c r="M127" s="665">
        <v>26.873388042203985</v>
      </c>
      <c r="N127" s="665">
        <v>848</v>
      </c>
      <c r="O127" s="665">
        <v>22896</v>
      </c>
      <c r="P127" s="678">
        <v>1.1261620185922976</v>
      </c>
      <c r="Q127" s="666">
        <v>27</v>
      </c>
    </row>
    <row r="128" spans="1:17" ht="14.4" customHeight="1" x14ac:dyDescent="0.3">
      <c r="A128" s="661" t="s">
        <v>8744</v>
      </c>
      <c r="B128" s="662" t="s">
        <v>8745</v>
      </c>
      <c r="C128" s="662" t="s">
        <v>6767</v>
      </c>
      <c r="D128" s="662" t="s">
        <v>8837</v>
      </c>
      <c r="E128" s="662" t="s">
        <v>8838</v>
      </c>
      <c r="F128" s="665"/>
      <c r="G128" s="665"/>
      <c r="H128" s="665"/>
      <c r="I128" s="665"/>
      <c r="J128" s="665">
        <v>5</v>
      </c>
      <c r="K128" s="665">
        <v>1273</v>
      </c>
      <c r="L128" s="665"/>
      <c r="M128" s="665">
        <v>254.6</v>
      </c>
      <c r="N128" s="665">
        <v>6</v>
      </c>
      <c r="O128" s="665">
        <v>1530</v>
      </c>
      <c r="P128" s="678"/>
      <c r="Q128" s="666">
        <v>255</v>
      </c>
    </row>
    <row r="129" spans="1:17" ht="14.4" customHeight="1" x14ac:dyDescent="0.3">
      <c r="A129" s="661" t="s">
        <v>8744</v>
      </c>
      <c r="B129" s="662" t="s">
        <v>8745</v>
      </c>
      <c r="C129" s="662" t="s">
        <v>6767</v>
      </c>
      <c r="D129" s="662" t="s">
        <v>8839</v>
      </c>
      <c r="E129" s="662" t="s">
        <v>8840</v>
      </c>
      <c r="F129" s="665">
        <v>16</v>
      </c>
      <c r="G129" s="665">
        <v>352</v>
      </c>
      <c r="H129" s="665">
        <v>1</v>
      </c>
      <c r="I129" s="665">
        <v>22</v>
      </c>
      <c r="J129" s="665">
        <v>52</v>
      </c>
      <c r="K129" s="665">
        <v>1144</v>
      </c>
      <c r="L129" s="665">
        <v>3.25</v>
      </c>
      <c r="M129" s="665">
        <v>22</v>
      </c>
      <c r="N129" s="665">
        <v>16</v>
      </c>
      <c r="O129" s="665">
        <v>352</v>
      </c>
      <c r="P129" s="678">
        <v>1</v>
      </c>
      <c r="Q129" s="666">
        <v>22</v>
      </c>
    </row>
    <row r="130" spans="1:17" ht="14.4" customHeight="1" x14ac:dyDescent="0.3">
      <c r="A130" s="661" t="s">
        <v>8744</v>
      </c>
      <c r="B130" s="662" t="s">
        <v>8745</v>
      </c>
      <c r="C130" s="662" t="s">
        <v>6767</v>
      </c>
      <c r="D130" s="662" t="s">
        <v>8841</v>
      </c>
      <c r="E130" s="662" t="s">
        <v>8842</v>
      </c>
      <c r="F130" s="665">
        <v>890</v>
      </c>
      <c r="G130" s="665">
        <v>22250</v>
      </c>
      <c r="H130" s="665">
        <v>1</v>
      </c>
      <c r="I130" s="665">
        <v>25</v>
      </c>
      <c r="J130" s="665">
        <v>1046</v>
      </c>
      <c r="K130" s="665">
        <v>26050</v>
      </c>
      <c r="L130" s="665">
        <v>1.1707865168539326</v>
      </c>
      <c r="M130" s="665">
        <v>24.904397705544934</v>
      </c>
      <c r="N130" s="665">
        <v>1047</v>
      </c>
      <c r="O130" s="665">
        <v>26175</v>
      </c>
      <c r="P130" s="678">
        <v>1.1764044943820224</v>
      </c>
      <c r="Q130" s="666">
        <v>25</v>
      </c>
    </row>
    <row r="131" spans="1:17" ht="14.4" customHeight="1" x14ac:dyDescent="0.3">
      <c r="A131" s="661" t="s">
        <v>8744</v>
      </c>
      <c r="B131" s="662" t="s">
        <v>8745</v>
      </c>
      <c r="C131" s="662" t="s">
        <v>6767</v>
      </c>
      <c r="D131" s="662" t="s">
        <v>8843</v>
      </c>
      <c r="E131" s="662" t="s">
        <v>8844</v>
      </c>
      <c r="F131" s="665">
        <v>20</v>
      </c>
      <c r="G131" s="665">
        <v>660</v>
      </c>
      <c r="H131" s="665">
        <v>1</v>
      </c>
      <c r="I131" s="665">
        <v>33</v>
      </c>
      <c r="J131" s="665">
        <v>51</v>
      </c>
      <c r="K131" s="665">
        <v>1683</v>
      </c>
      <c r="L131" s="665">
        <v>2.5499999999999998</v>
      </c>
      <c r="M131" s="665">
        <v>33</v>
      </c>
      <c r="N131" s="665">
        <v>32</v>
      </c>
      <c r="O131" s="665">
        <v>1056</v>
      </c>
      <c r="P131" s="678">
        <v>1.6</v>
      </c>
      <c r="Q131" s="666">
        <v>33</v>
      </c>
    </row>
    <row r="132" spans="1:17" ht="14.4" customHeight="1" x14ac:dyDescent="0.3">
      <c r="A132" s="661" t="s">
        <v>8744</v>
      </c>
      <c r="B132" s="662" t="s">
        <v>8745</v>
      </c>
      <c r="C132" s="662" t="s">
        <v>6767</v>
      </c>
      <c r="D132" s="662" t="s">
        <v>8845</v>
      </c>
      <c r="E132" s="662" t="s">
        <v>8846</v>
      </c>
      <c r="F132" s="665"/>
      <c r="G132" s="665"/>
      <c r="H132" s="665"/>
      <c r="I132" s="665"/>
      <c r="J132" s="665">
        <v>1</v>
      </c>
      <c r="K132" s="665">
        <v>204</v>
      </c>
      <c r="L132" s="665"/>
      <c r="M132" s="665">
        <v>204</v>
      </c>
      <c r="N132" s="665">
        <v>2</v>
      </c>
      <c r="O132" s="665">
        <v>408</v>
      </c>
      <c r="P132" s="678"/>
      <c r="Q132" s="666">
        <v>204</v>
      </c>
    </row>
    <row r="133" spans="1:17" ht="14.4" customHeight="1" x14ac:dyDescent="0.3">
      <c r="A133" s="661" t="s">
        <v>8744</v>
      </c>
      <c r="B133" s="662" t="s">
        <v>8745</v>
      </c>
      <c r="C133" s="662" t="s">
        <v>6767</v>
      </c>
      <c r="D133" s="662" t="s">
        <v>8847</v>
      </c>
      <c r="E133" s="662" t="s">
        <v>8848</v>
      </c>
      <c r="F133" s="665">
        <v>32</v>
      </c>
      <c r="G133" s="665">
        <v>832</v>
      </c>
      <c r="H133" s="665">
        <v>1</v>
      </c>
      <c r="I133" s="665">
        <v>26</v>
      </c>
      <c r="J133" s="665">
        <v>22</v>
      </c>
      <c r="K133" s="665">
        <v>572</v>
      </c>
      <c r="L133" s="665">
        <v>0.6875</v>
      </c>
      <c r="M133" s="665">
        <v>26</v>
      </c>
      <c r="N133" s="665">
        <v>17</v>
      </c>
      <c r="O133" s="665">
        <v>442</v>
      </c>
      <c r="P133" s="678">
        <v>0.53125</v>
      </c>
      <c r="Q133" s="666">
        <v>26</v>
      </c>
    </row>
    <row r="134" spans="1:17" ht="14.4" customHeight="1" x14ac:dyDescent="0.3">
      <c r="A134" s="661" t="s">
        <v>8744</v>
      </c>
      <c r="B134" s="662" t="s">
        <v>8745</v>
      </c>
      <c r="C134" s="662" t="s">
        <v>6767</v>
      </c>
      <c r="D134" s="662" t="s">
        <v>8849</v>
      </c>
      <c r="E134" s="662" t="s">
        <v>8850</v>
      </c>
      <c r="F134" s="665">
        <v>397</v>
      </c>
      <c r="G134" s="665">
        <v>33348</v>
      </c>
      <c r="H134" s="665">
        <v>1</v>
      </c>
      <c r="I134" s="665">
        <v>84</v>
      </c>
      <c r="J134" s="665">
        <v>358</v>
      </c>
      <c r="K134" s="665">
        <v>30072</v>
      </c>
      <c r="L134" s="665">
        <v>0.90176322418136023</v>
      </c>
      <c r="M134" s="665">
        <v>84</v>
      </c>
      <c r="N134" s="665">
        <v>410</v>
      </c>
      <c r="O134" s="665">
        <v>34440</v>
      </c>
      <c r="P134" s="678">
        <v>1.0327455919395465</v>
      </c>
      <c r="Q134" s="666">
        <v>84</v>
      </c>
    </row>
    <row r="135" spans="1:17" ht="14.4" customHeight="1" x14ac:dyDescent="0.3">
      <c r="A135" s="661" t="s">
        <v>8744</v>
      </c>
      <c r="B135" s="662" t="s">
        <v>8745</v>
      </c>
      <c r="C135" s="662" t="s">
        <v>6767</v>
      </c>
      <c r="D135" s="662" t="s">
        <v>8851</v>
      </c>
      <c r="E135" s="662" t="s">
        <v>8852</v>
      </c>
      <c r="F135" s="665">
        <v>5</v>
      </c>
      <c r="G135" s="665">
        <v>870</v>
      </c>
      <c r="H135" s="665">
        <v>1</v>
      </c>
      <c r="I135" s="665">
        <v>174</v>
      </c>
      <c r="J135" s="665">
        <v>7</v>
      </c>
      <c r="K135" s="665">
        <v>1220</v>
      </c>
      <c r="L135" s="665">
        <v>1.4022988505747127</v>
      </c>
      <c r="M135" s="665">
        <v>174.28571428571428</v>
      </c>
      <c r="N135" s="665">
        <v>10</v>
      </c>
      <c r="O135" s="665">
        <v>1750</v>
      </c>
      <c r="P135" s="678">
        <v>2.0114942528735633</v>
      </c>
      <c r="Q135" s="666">
        <v>175</v>
      </c>
    </row>
    <row r="136" spans="1:17" ht="14.4" customHeight="1" x14ac:dyDescent="0.3">
      <c r="A136" s="661" t="s">
        <v>8744</v>
      </c>
      <c r="B136" s="662" t="s">
        <v>8745</v>
      </c>
      <c r="C136" s="662" t="s">
        <v>6767</v>
      </c>
      <c r="D136" s="662" t="s">
        <v>8853</v>
      </c>
      <c r="E136" s="662" t="s">
        <v>8854</v>
      </c>
      <c r="F136" s="665">
        <v>2</v>
      </c>
      <c r="G136" s="665">
        <v>500</v>
      </c>
      <c r="H136" s="665">
        <v>1</v>
      </c>
      <c r="I136" s="665">
        <v>250</v>
      </c>
      <c r="J136" s="665">
        <v>1</v>
      </c>
      <c r="K136" s="665">
        <v>250</v>
      </c>
      <c r="L136" s="665">
        <v>0.5</v>
      </c>
      <c r="M136" s="665">
        <v>250</v>
      </c>
      <c r="N136" s="665">
        <v>3</v>
      </c>
      <c r="O136" s="665">
        <v>756</v>
      </c>
      <c r="P136" s="678">
        <v>1.512</v>
      </c>
      <c r="Q136" s="666">
        <v>252</v>
      </c>
    </row>
    <row r="137" spans="1:17" ht="14.4" customHeight="1" x14ac:dyDescent="0.3">
      <c r="A137" s="661" t="s">
        <v>8744</v>
      </c>
      <c r="B137" s="662" t="s">
        <v>8745</v>
      </c>
      <c r="C137" s="662" t="s">
        <v>6767</v>
      </c>
      <c r="D137" s="662" t="s">
        <v>8855</v>
      </c>
      <c r="E137" s="662" t="s">
        <v>8856</v>
      </c>
      <c r="F137" s="665">
        <v>128</v>
      </c>
      <c r="G137" s="665">
        <v>1920</v>
      </c>
      <c r="H137" s="665">
        <v>1</v>
      </c>
      <c r="I137" s="665">
        <v>15</v>
      </c>
      <c r="J137" s="665">
        <v>203</v>
      </c>
      <c r="K137" s="665">
        <v>3045</v>
      </c>
      <c r="L137" s="665">
        <v>1.5859375</v>
      </c>
      <c r="M137" s="665">
        <v>15</v>
      </c>
      <c r="N137" s="665">
        <v>178</v>
      </c>
      <c r="O137" s="665">
        <v>2670</v>
      </c>
      <c r="P137" s="678">
        <v>1.390625</v>
      </c>
      <c r="Q137" s="666">
        <v>15</v>
      </c>
    </row>
    <row r="138" spans="1:17" ht="14.4" customHeight="1" x14ac:dyDescent="0.3">
      <c r="A138" s="661" t="s">
        <v>8744</v>
      </c>
      <c r="B138" s="662" t="s">
        <v>8745</v>
      </c>
      <c r="C138" s="662" t="s">
        <v>6767</v>
      </c>
      <c r="D138" s="662" t="s">
        <v>8857</v>
      </c>
      <c r="E138" s="662" t="s">
        <v>8858</v>
      </c>
      <c r="F138" s="665">
        <v>143</v>
      </c>
      <c r="G138" s="665">
        <v>3289</v>
      </c>
      <c r="H138" s="665">
        <v>1</v>
      </c>
      <c r="I138" s="665">
        <v>23</v>
      </c>
      <c r="J138" s="665">
        <v>351</v>
      </c>
      <c r="K138" s="665">
        <v>8027</v>
      </c>
      <c r="L138" s="665">
        <v>2.4405594405594404</v>
      </c>
      <c r="M138" s="665">
        <v>22.868945868945868</v>
      </c>
      <c r="N138" s="665">
        <v>334</v>
      </c>
      <c r="O138" s="665">
        <v>7682</v>
      </c>
      <c r="P138" s="678">
        <v>2.3356643356643358</v>
      </c>
      <c r="Q138" s="666">
        <v>23</v>
      </c>
    </row>
    <row r="139" spans="1:17" ht="14.4" customHeight="1" x14ac:dyDescent="0.3">
      <c r="A139" s="661" t="s">
        <v>8744</v>
      </c>
      <c r="B139" s="662" t="s">
        <v>8745</v>
      </c>
      <c r="C139" s="662" t="s">
        <v>6767</v>
      </c>
      <c r="D139" s="662" t="s">
        <v>8859</v>
      </c>
      <c r="E139" s="662" t="s">
        <v>8860</v>
      </c>
      <c r="F139" s="665">
        <v>2</v>
      </c>
      <c r="G139" s="665">
        <v>498</v>
      </c>
      <c r="H139" s="665">
        <v>1</v>
      </c>
      <c r="I139" s="665">
        <v>249</v>
      </c>
      <c r="J139" s="665">
        <v>1</v>
      </c>
      <c r="K139" s="665">
        <v>249</v>
      </c>
      <c r="L139" s="665">
        <v>0.5</v>
      </c>
      <c r="M139" s="665">
        <v>249</v>
      </c>
      <c r="N139" s="665">
        <v>2</v>
      </c>
      <c r="O139" s="665">
        <v>502</v>
      </c>
      <c r="P139" s="678">
        <v>1.0080321285140563</v>
      </c>
      <c r="Q139" s="666">
        <v>251</v>
      </c>
    </row>
    <row r="140" spans="1:17" ht="14.4" customHeight="1" x14ac:dyDescent="0.3">
      <c r="A140" s="661" t="s">
        <v>8744</v>
      </c>
      <c r="B140" s="662" t="s">
        <v>8745</v>
      </c>
      <c r="C140" s="662" t="s">
        <v>6767</v>
      </c>
      <c r="D140" s="662" t="s">
        <v>8861</v>
      </c>
      <c r="E140" s="662" t="s">
        <v>8862</v>
      </c>
      <c r="F140" s="665">
        <v>388</v>
      </c>
      <c r="G140" s="665">
        <v>14356</v>
      </c>
      <c r="H140" s="665">
        <v>1</v>
      </c>
      <c r="I140" s="665">
        <v>37</v>
      </c>
      <c r="J140" s="665">
        <v>588</v>
      </c>
      <c r="K140" s="665">
        <v>21756</v>
      </c>
      <c r="L140" s="665">
        <v>1.5154639175257731</v>
      </c>
      <c r="M140" s="665">
        <v>37</v>
      </c>
      <c r="N140" s="665">
        <v>445</v>
      </c>
      <c r="O140" s="665">
        <v>16465</v>
      </c>
      <c r="P140" s="678">
        <v>1.1469072164948453</v>
      </c>
      <c r="Q140" s="666">
        <v>37</v>
      </c>
    </row>
    <row r="141" spans="1:17" ht="14.4" customHeight="1" x14ac:dyDescent="0.3">
      <c r="A141" s="661" t="s">
        <v>8744</v>
      </c>
      <c r="B141" s="662" t="s">
        <v>8745</v>
      </c>
      <c r="C141" s="662" t="s">
        <v>6767</v>
      </c>
      <c r="D141" s="662" t="s">
        <v>8863</v>
      </c>
      <c r="E141" s="662" t="s">
        <v>8864</v>
      </c>
      <c r="F141" s="665">
        <v>421</v>
      </c>
      <c r="G141" s="665">
        <v>9683</v>
      </c>
      <c r="H141" s="665">
        <v>1</v>
      </c>
      <c r="I141" s="665">
        <v>23</v>
      </c>
      <c r="J141" s="665">
        <v>402</v>
      </c>
      <c r="K141" s="665">
        <v>9154</v>
      </c>
      <c r="L141" s="665">
        <v>0.94536817102137771</v>
      </c>
      <c r="M141" s="665">
        <v>22.771144278606965</v>
      </c>
      <c r="N141" s="665">
        <v>411</v>
      </c>
      <c r="O141" s="665">
        <v>9453</v>
      </c>
      <c r="P141" s="678">
        <v>0.97624703087885989</v>
      </c>
      <c r="Q141" s="666">
        <v>23</v>
      </c>
    </row>
    <row r="142" spans="1:17" ht="14.4" customHeight="1" x14ac:dyDescent="0.3">
      <c r="A142" s="661" t="s">
        <v>8744</v>
      </c>
      <c r="B142" s="662" t="s">
        <v>8745</v>
      </c>
      <c r="C142" s="662" t="s">
        <v>6767</v>
      </c>
      <c r="D142" s="662" t="s">
        <v>8865</v>
      </c>
      <c r="E142" s="662" t="s">
        <v>8866</v>
      </c>
      <c r="F142" s="665">
        <v>1</v>
      </c>
      <c r="G142" s="665">
        <v>216</v>
      </c>
      <c r="H142" s="665">
        <v>1</v>
      </c>
      <c r="I142" s="665">
        <v>216</v>
      </c>
      <c r="J142" s="665"/>
      <c r="K142" s="665"/>
      <c r="L142" s="665"/>
      <c r="M142" s="665"/>
      <c r="N142" s="665"/>
      <c r="O142" s="665"/>
      <c r="P142" s="678"/>
      <c r="Q142" s="666"/>
    </row>
    <row r="143" spans="1:17" ht="14.4" customHeight="1" x14ac:dyDescent="0.3">
      <c r="A143" s="661" t="s">
        <v>8744</v>
      </c>
      <c r="B143" s="662" t="s">
        <v>8745</v>
      </c>
      <c r="C143" s="662" t="s">
        <v>6767</v>
      </c>
      <c r="D143" s="662" t="s">
        <v>8867</v>
      </c>
      <c r="E143" s="662" t="s">
        <v>8868</v>
      </c>
      <c r="F143" s="665">
        <v>22</v>
      </c>
      <c r="G143" s="665">
        <v>7282</v>
      </c>
      <c r="H143" s="665">
        <v>1</v>
      </c>
      <c r="I143" s="665">
        <v>331</v>
      </c>
      <c r="J143" s="665">
        <v>52</v>
      </c>
      <c r="K143" s="665">
        <v>17212</v>
      </c>
      <c r="L143" s="665">
        <v>2.3636363636363638</v>
      </c>
      <c r="M143" s="665">
        <v>331</v>
      </c>
      <c r="N143" s="665">
        <v>27</v>
      </c>
      <c r="O143" s="665">
        <v>8937</v>
      </c>
      <c r="P143" s="678">
        <v>1.2272727272727273</v>
      </c>
      <c r="Q143" s="666">
        <v>331</v>
      </c>
    </row>
    <row r="144" spans="1:17" ht="14.4" customHeight="1" x14ac:dyDescent="0.3">
      <c r="A144" s="661" t="s">
        <v>8744</v>
      </c>
      <c r="B144" s="662" t="s">
        <v>8745</v>
      </c>
      <c r="C144" s="662" t="s">
        <v>6767</v>
      </c>
      <c r="D144" s="662" t="s">
        <v>8869</v>
      </c>
      <c r="E144" s="662" t="s">
        <v>8870</v>
      </c>
      <c r="F144" s="665">
        <v>96</v>
      </c>
      <c r="G144" s="665">
        <v>2784</v>
      </c>
      <c r="H144" s="665">
        <v>1</v>
      </c>
      <c r="I144" s="665">
        <v>29</v>
      </c>
      <c r="J144" s="665">
        <v>58</v>
      </c>
      <c r="K144" s="665">
        <v>1682</v>
      </c>
      <c r="L144" s="665">
        <v>0.60416666666666663</v>
      </c>
      <c r="M144" s="665">
        <v>29</v>
      </c>
      <c r="N144" s="665">
        <v>70</v>
      </c>
      <c r="O144" s="665">
        <v>2030</v>
      </c>
      <c r="P144" s="678">
        <v>0.72916666666666663</v>
      </c>
      <c r="Q144" s="666">
        <v>29</v>
      </c>
    </row>
    <row r="145" spans="1:17" ht="14.4" customHeight="1" x14ac:dyDescent="0.3">
      <c r="A145" s="661" t="s">
        <v>8744</v>
      </c>
      <c r="B145" s="662" t="s">
        <v>8745</v>
      </c>
      <c r="C145" s="662" t="s">
        <v>6767</v>
      </c>
      <c r="D145" s="662" t="s">
        <v>8871</v>
      </c>
      <c r="E145" s="662" t="s">
        <v>8872</v>
      </c>
      <c r="F145" s="665">
        <v>12</v>
      </c>
      <c r="G145" s="665">
        <v>2112</v>
      </c>
      <c r="H145" s="665">
        <v>1</v>
      </c>
      <c r="I145" s="665">
        <v>176</v>
      </c>
      <c r="J145" s="665">
        <v>20</v>
      </c>
      <c r="K145" s="665">
        <v>3531</v>
      </c>
      <c r="L145" s="665">
        <v>1.671875</v>
      </c>
      <c r="M145" s="665">
        <v>176.55</v>
      </c>
      <c r="N145" s="665">
        <v>21</v>
      </c>
      <c r="O145" s="665">
        <v>3717</v>
      </c>
      <c r="P145" s="678">
        <v>1.7599431818181819</v>
      </c>
      <c r="Q145" s="666">
        <v>177</v>
      </c>
    </row>
    <row r="146" spans="1:17" ht="14.4" customHeight="1" x14ac:dyDescent="0.3">
      <c r="A146" s="661" t="s">
        <v>8744</v>
      </c>
      <c r="B146" s="662" t="s">
        <v>8745</v>
      </c>
      <c r="C146" s="662" t="s">
        <v>6767</v>
      </c>
      <c r="D146" s="662" t="s">
        <v>8873</v>
      </c>
      <c r="E146" s="662" t="s">
        <v>8874</v>
      </c>
      <c r="F146" s="665">
        <v>2</v>
      </c>
      <c r="G146" s="665">
        <v>30</v>
      </c>
      <c r="H146" s="665">
        <v>1</v>
      </c>
      <c r="I146" s="665">
        <v>15</v>
      </c>
      <c r="J146" s="665">
        <v>1</v>
      </c>
      <c r="K146" s="665">
        <v>15</v>
      </c>
      <c r="L146" s="665">
        <v>0.5</v>
      </c>
      <c r="M146" s="665">
        <v>15</v>
      </c>
      <c r="N146" s="665">
        <v>2</v>
      </c>
      <c r="O146" s="665">
        <v>30</v>
      </c>
      <c r="P146" s="678">
        <v>1</v>
      </c>
      <c r="Q146" s="666">
        <v>15</v>
      </c>
    </row>
    <row r="147" spans="1:17" ht="14.4" customHeight="1" x14ac:dyDescent="0.3">
      <c r="A147" s="661" t="s">
        <v>8744</v>
      </c>
      <c r="B147" s="662" t="s">
        <v>8745</v>
      </c>
      <c r="C147" s="662" t="s">
        <v>6767</v>
      </c>
      <c r="D147" s="662" t="s">
        <v>8875</v>
      </c>
      <c r="E147" s="662" t="s">
        <v>8876</v>
      </c>
      <c r="F147" s="665">
        <v>43</v>
      </c>
      <c r="G147" s="665">
        <v>817</v>
      </c>
      <c r="H147" s="665">
        <v>1</v>
      </c>
      <c r="I147" s="665">
        <v>19</v>
      </c>
      <c r="J147" s="665">
        <v>44</v>
      </c>
      <c r="K147" s="665">
        <v>836</v>
      </c>
      <c r="L147" s="665">
        <v>1.0232558139534884</v>
      </c>
      <c r="M147" s="665">
        <v>19</v>
      </c>
      <c r="N147" s="665">
        <v>36</v>
      </c>
      <c r="O147" s="665">
        <v>684</v>
      </c>
      <c r="P147" s="678">
        <v>0.83720930232558144</v>
      </c>
      <c r="Q147" s="666">
        <v>19</v>
      </c>
    </row>
    <row r="148" spans="1:17" ht="14.4" customHeight="1" x14ac:dyDescent="0.3">
      <c r="A148" s="661" t="s">
        <v>8744</v>
      </c>
      <c r="B148" s="662" t="s">
        <v>8745</v>
      </c>
      <c r="C148" s="662" t="s">
        <v>6767</v>
      </c>
      <c r="D148" s="662" t="s">
        <v>8877</v>
      </c>
      <c r="E148" s="662" t="s">
        <v>8878</v>
      </c>
      <c r="F148" s="665">
        <v>168</v>
      </c>
      <c r="G148" s="665">
        <v>3360</v>
      </c>
      <c r="H148" s="665">
        <v>1</v>
      </c>
      <c r="I148" s="665">
        <v>20</v>
      </c>
      <c r="J148" s="665">
        <v>109</v>
      </c>
      <c r="K148" s="665">
        <v>2180</v>
      </c>
      <c r="L148" s="665">
        <v>0.64880952380952384</v>
      </c>
      <c r="M148" s="665">
        <v>20</v>
      </c>
      <c r="N148" s="665">
        <v>124</v>
      </c>
      <c r="O148" s="665">
        <v>2480</v>
      </c>
      <c r="P148" s="678">
        <v>0.73809523809523814</v>
      </c>
      <c r="Q148" s="666">
        <v>20</v>
      </c>
    </row>
    <row r="149" spans="1:17" ht="14.4" customHeight="1" x14ac:dyDescent="0.3">
      <c r="A149" s="661" t="s">
        <v>8744</v>
      </c>
      <c r="B149" s="662" t="s">
        <v>8745</v>
      </c>
      <c r="C149" s="662" t="s">
        <v>6767</v>
      </c>
      <c r="D149" s="662" t="s">
        <v>8879</v>
      </c>
      <c r="E149" s="662" t="s">
        <v>8880</v>
      </c>
      <c r="F149" s="665">
        <v>1</v>
      </c>
      <c r="G149" s="665">
        <v>184</v>
      </c>
      <c r="H149" s="665">
        <v>1</v>
      </c>
      <c r="I149" s="665">
        <v>184</v>
      </c>
      <c r="J149" s="665">
        <v>1</v>
      </c>
      <c r="K149" s="665">
        <v>185</v>
      </c>
      <c r="L149" s="665">
        <v>1.0054347826086956</v>
      </c>
      <c r="M149" s="665">
        <v>185</v>
      </c>
      <c r="N149" s="665">
        <v>3</v>
      </c>
      <c r="O149" s="665">
        <v>555</v>
      </c>
      <c r="P149" s="678">
        <v>3.0163043478260869</v>
      </c>
      <c r="Q149" s="666">
        <v>185</v>
      </c>
    </row>
    <row r="150" spans="1:17" ht="14.4" customHeight="1" x14ac:dyDescent="0.3">
      <c r="A150" s="661" t="s">
        <v>8744</v>
      </c>
      <c r="B150" s="662" t="s">
        <v>8745</v>
      </c>
      <c r="C150" s="662" t="s">
        <v>6767</v>
      </c>
      <c r="D150" s="662" t="s">
        <v>8881</v>
      </c>
      <c r="E150" s="662" t="s">
        <v>8882</v>
      </c>
      <c r="F150" s="665">
        <v>13</v>
      </c>
      <c r="G150" s="665">
        <v>2405</v>
      </c>
      <c r="H150" s="665">
        <v>1</v>
      </c>
      <c r="I150" s="665">
        <v>185</v>
      </c>
      <c r="J150" s="665">
        <v>11</v>
      </c>
      <c r="K150" s="665">
        <v>2041</v>
      </c>
      <c r="L150" s="665">
        <v>0.84864864864864864</v>
      </c>
      <c r="M150" s="665">
        <v>185.54545454545453</v>
      </c>
      <c r="N150" s="665">
        <v>9</v>
      </c>
      <c r="O150" s="665">
        <v>1683</v>
      </c>
      <c r="P150" s="678">
        <v>0.69979209979209978</v>
      </c>
      <c r="Q150" s="666">
        <v>187</v>
      </c>
    </row>
    <row r="151" spans="1:17" ht="14.4" customHeight="1" x14ac:dyDescent="0.3">
      <c r="A151" s="661" t="s">
        <v>8744</v>
      </c>
      <c r="B151" s="662" t="s">
        <v>8745</v>
      </c>
      <c r="C151" s="662" t="s">
        <v>6767</v>
      </c>
      <c r="D151" s="662" t="s">
        <v>3906</v>
      </c>
      <c r="E151" s="662" t="s">
        <v>8883</v>
      </c>
      <c r="F151" s="665">
        <v>2</v>
      </c>
      <c r="G151" s="665">
        <v>532</v>
      </c>
      <c r="H151" s="665">
        <v>1</v>
      </c>
      <c r="I151" s="665">
        <v>266</v>
      </c>
      <c r="J151" s="665">
        <v>1</v>
      </c>
      <c r="K151" s="665">
        <v>266</v>
      </c>
      <c r="L151" s="665">
        <v>0.5</v>
      </c>
      <c r="M151" s="665">
        <v>266</v>
      </c>
      <c r="N151" s="665"/>
      <c r="O151" s="665"/>
      <c r="P151" s="678"/>
      <c r="Q151" s="666"/>
    </row>
    <row r="152" spans="1:17" ht="14.4" customHeight="1" x14ac:dyDescent="0.3">
      <c r="A152" s="661" t="s">
        <v>8744</v>
      </c>
      <c r="B152" s="662" t="s">
        <v>8745</v>
      </c>
      <c r="C152" s="662" t="s">
        <v>6767</v>
      </c>
      <c r="D152" s="662" t="s">
        <v>8884</v>
      </c>
      <c r="E152" s="662" t="s">
        <v>8885</v>
      </c>
      <c r="F152" s="665">
        <v>166</v>
      </c>
      <c r="G152" s="665">
        <v>13944</v>
      </c>
      <c r="H152" s="665">
        <v>1</v>
      </c>
      <c r="I152" s="665">
        <v>84</v>
      </c>
      <c r="J152" s="665">
        <v>223</v>
      </c>
      <c r="K152" s="665">
        <v>18732</v>
      </c>
      <c r="L152" s="665">
        <v>1.3433734939759037</v>
      </c>
      <c r="M152" s="665">
        <v>84</v>
      </c>
      <c r="N152" s="665">
        <v>164</v>
      </c>
      <c r="O152" s="665">
        <v>13776</v>
      </c>
      <c r="P152" s="678">
        <v>0.98795180722891562</v>
      </c>
      <c r="Q152" s="666">
        <v>84</v>
      </c>
    </row>
    <row r="153" spans="1:17" ht="14.4" customHeight="1" x14ac:dyDescent="0.3">
      <c r="A153" s="661" t="s">
        <v>8744</v>
      </c>
      <c r="B153" s="662" t="s">
        <v>8745</v>
      </c>
      <c r="C153" s="662" t="s">
        <v>6767</v>
      </c>
      <c r="D153" s="662" t="s">
        <v>8886</v>
      </c>
      <c r="E153" s="662" t="s">
        <v>8887</v>
      </c>
      <c r="F153" s="665">
        <v>1</v>
      </c>
      <c r="G153" s="665">
        <v>78</v>
      </c>
      <c r="H153" s="665">
        <v>1</v>
      </c>
      <c r="I153" s="665">
        <v>78</v>
      </c>
      <c r="J153" s="665"/>
      <c r="K153" s="665"/>
      <c r="L153" s="665"/>
      <c r="M153" s="665"/>
      <c r="N153" s="665">
        <v>3</v>
      </c>
      <c r="O153" s="665">
        <v>234</v>
      </c>
      <c r="P153" s="678">
        <v>3</v>
      </c>
      <c r="Q153" s="666">
        <v>78</v>
      </c>
    </row>
    <row r="154" spans="1:17" ht="14.4" customHeight="1" x14ac:dyDescent="0.3">
      <c r="A154" s="661" t="s">
        <v>8744</v>
      </c>
      <c r="B154" s="662" t="s">
        <v>8745</v>
      </c>
      <c r="C154" s="662" t="s">
        <v>6767</v>
      </c>
      <c r="D154" s="662" t="s">
        <v>8888</v>
      </c>
      <c r="E154" s="662" t="s">
        <v>8889</v>
      </c>
      <c r="F154" s="665">
        <v>14</v>
      </c>
      <c r="G154" s="665">
        <v>4172</v>
      </c>
      <c r="H154" s="665">
        <v>1</v>
      </c>
      <c r="I154" s="665">
        <v>298</v>
      </c>
      <c r="J154" s="665">
        <v>5</v>
      </c>
      <c r="K154" s="665">
        <v>1498</v>
      </c>
      <c r="L154" s="665">
        <v>0.35906040268456374</v>
      </c>
      <c r="M154" s="665">
        <v>299.60000000000002</v>
      </c>
      <c r="N154" s="665">
        <v>3</v>
      </c>
      <c r="O154" s="665">
        <v>900</v>
      </c>
      <c r="P154" s="678">
        <v>0.21572387344199426</v>
      </c>
      <c r="Q154" s="666">
        <v>300</v>
      </c>
    </row>
    <row r="155" spans="1:17" ht="14.4" customHeight="1" x14ac:dyDescent="0.3">
      <c r="A155" s="661" t="s">
        <v>8744</v>
      </c>
      <c r="B155" s="662" t="s">
        <v>8745</v>
      </c>
      <c r="C155" s="662" t="s">
        <v>6767</v>
      </c>
      <c r="D155" s="662" t="s">
        <v>8890</v>
      </c>
      <c r="E155" s="662" t="s">
        <v>8891</v>
      </c>
      <c r="F155" s="665">
        <v>1</v>
      </c>
      <c r="G155" s="665">
        <v>21</v>
      </c>
      <c r="H155" s="665">
        <v>1</v>
      </c>
      <c r="I155" s="665">
        <v>21</v>
      </c>
      <c r="J155" s="665">
        <v>1</v>
      </c>
      <c r="K155" s="665">
        <v>21</v>
      </c>
      <c r="L155" s="665">
        <v>1</v>
      </c>
      <c r="M155" s="665">
        <v>21</v>
      </c>
      <c r="N155" s="665">
        <v>2</v>
      </c>
      <c r="O155" s="665">
        <v>42</v>
      </c>
      <c r="P155" s="678">
        <v>2</v>
      </c>
      <c r="Q155" s="666">
        <v>21</v>
      </c>
    </row>
    <row r="156" spans="1:17" ht="14.4" customHeight="1" x14ac:dyDescent="0.3">
      <c r="A156" s="661" t="s">
        <v>8744</v>
      </c>
      <c r="B156" s="662" t="s">
        <v>8745</v>
      </c>
      <c r="C156" s="662" t="s">
        <v>6767</v>
      </c>
      <c r="D156" s="662" t="s">
        <v>8892</v>
      </c>
      <c r="E156" s="662" t="s">
        <v>8893</v>
      </c>
      <c r="F156" s="665">
        <v>159</v>
      </c>
      <c r="G156" s="665">
        <v>3498</v>
      </c>
      <c r="H156" s="665">
        <v>1</v>
      </c>
      <c r="I156" s="665">
        <v>22</v>
      </c>
      <c r="J156" s="665">
        <v>349</v>
      </c>
      <c r="K156" s="665">
        <v>7634</v>
      </c>
      <c r="L156" s="665">
        <v>2.1823899371069184</v>
      </c>
      <c r="M156" s="665">
        <v>21.873925501432666</v>
      </c>
      <c r="N156" s="665">
        <v>332</v>
      </c>
      <c r="O156" s="665">
        <v>7304</v>
      </c>
      <c r="P156" s="678">
        <v>2.0880503144654088</v>
      </c>
      <c r="Q156" s="666">
        <v>22</v>
      </c>
    </row>
    <row r="157" spans="1:17" ht="14.4" customHeight="1" x14ac:dyDescent="0.3">
      <c r="A157" s="661" t="s">
        <v>8744</v>
      </c>
      <c r="B157" s="662" t="s">
        <v>8745</v>
      </c>
      <c r="C157" s="662" t="s">
        <v>6767</v>
      </c>
      <c r="D157" s="662" t="s">
        <v>8894</v>
      </c>
      <c r="E157" s="662" t="s">
        <v>8895</v>
      </c>
      <c r="F157" s="665">
        <v>43</v>
      </c>
      <c r="G157" s="665">
        <v>21285</v>
      </c>
      <c r="H157" s="665">
        <v>1</v>
      </c>
      <c r="I157" s="665">
        <v>495</v>
      </c>
      <c r="J157" s="665">
        <v>98</v>
      </c>
      <c r="K157" s="665">
        <v>48510</v>
      </c>
      <c r="L157" s="665">
        <v>2.2790697674418605</v>
      </c>
      <c r="M157" s="665">
        <v>495</v>
      </c>
      <c r="N157" s="665">
        <v>41</v>
      </c>
      <c r="O157" s="665">
        <v>20295</v>
      </c>
      <c r="P157" s="678">
        <v>0.95348837209302328</v>
      </c>
      <c r="Q157" s="666">
        <v>495</v>
      </c>
    </row>
    <row r="158" spans="1:17" ht="14.4" customHeight="1" x14ac:dyDescent="0.3">
      <c r="A158" s="661" t="s">
        <v>8744</v>
      </c>
      <c r="B158" s="662" t="s">
        <v>8745</v>
      </c>
      <c r="C158" s="662" t="s">
        <v>6767</v>
      </c>
      <c r="D158" s="662" t="s">
        <v>8896</v>
      </c>
      <c r="E158" s="662" t="s">
        <v>8897</v>
      </c>
      <c r="F158" s="665"/>
      <c r="G158" s="665"/>
      <c r="H158" s="665"/>
      <c r="I158" s="665"/>
      <c r="J158" s="665"/>
      <c r="K158" s="665"/>
      <c r="L158" s="665"/>
      <c r="M158" s="665"/>
      <c r="N158" s="665">
        <v>2</v>
      </c>
      <c r="O158" s="665">
        <v>410</v>
      </c>
      <c r="P158" s="678"/>
      <c r="Q158" s="666">
        <v>205</v>
      </c>
    </row>
    <row r="159" spans="1:17" ht="14.4" customHeight="1" x14ac:dyDescent="0.3">
      <c r="A159" s="661" t="s">
        <v>8744</v>
      </c>
      <c r="B159" s="662" t="s">
        <v>8745</v>
      </c>
      <c r="C159" s="662" t="s">
        <v>6767</v>
      </c>
      <c r="D159" s="662" t="s">
        <v>8898</v>
      </c>
      <c r="E159" s="662" t="s">
        <v>8899</v>
      </c>
      <c r="F159" s="665"/>
      <c r="G159" s="665"/>
      <c r="H159" s="665"/>
      <c r="I159" s="665"/>
      <c r="J159" s="665"/>
      <c r="K159" s="665"/>
      <c r="L159" s="665"/>
      <c r="M159" s="665"/>
      <c r="N159" s="665">
        <v>3</v>
      </c>
      <c r="O159" s="665">
        <v>501</v>
      </c>
      <c r="P159" s="678"/>
      <c r="Q159" s="666">
        <v>167</v>
      </c>
    </row>
    <row r="160" spans="1:17" ht="14.4" customHeight="1" x14ac:dyDescent="0.3">
      <c r="A160" s="661" t="s">
        <v>8744</v>
      </c>
      <c r="B160" s="662" t="s">
        <v>8745</v>
      </c>
      <c r="C160" s="662" t="s">
        <v>6767</v>
      </c>
      <c r="D160" s="662" t="s">
        <v>8900</v>
      </c>
      <c r="E160" s="662" t="s">
        <v>8901</v>
      </c>
      <c r="F160" s="665"/>
      <c r="G160" s="665"/>
      <c r="H160" s="665"/>
      <c r="I160" s="665"/>
      <c r="J160" s="665"/>
      <c r="K160" s="665"/>
      <c r="L160" s="665"/>
      <c r="M160" s="665"/>
      <c r="N160" s="665">
        <v>1</v>
      </c>
      <c r="O160" s="665">
        <v>1657</v>
      </c>
      <c r="P160" s="678"/>
      <c r="Q160" s="666">
        <v>1657</v>
      </c>
    </row>
    <row r="161" spans="1:17" ht="14.4" customHeight="1" x14ac:dyDescent="0.3">
      <c r="A161" s="661" t="s">
        <v>8744</v>
      </c>
      <c r="B161" s="662" t="s">
        <v>8745</v>
      </c>
      <c r="C161" s="662" t="s">
        <v>6767</v>
      </c>
      <c r="D161" s="662" t="s">
        <v>8902</v>
      </c>
      <c r="E161" s="662" t="s">
        <v>8903</v>
      </c>
      <c r="F161" s="665">
        <v>1</v>
      </c>
      <c r="G161" s="665">
        <v>261</v>
      </c>
      <c r="H161" s="665">
        <v>1</v>
      </c>
      <c r="I161" s="665">
        <v>261</v>
      </c>
      <c r="J161" s="665"/>
      <c r="K161" s="665"/>
      <c r="L161" s="665"/>
      <c r="M161" s="665"/>
      <c r="N161" s="665"/>
      <c r="O161" s="665"/>
      <c r="P161" s="678"/>
      <c r="Q161" s="666"/>
    </row>
    <row r="162" spans="1:17" ht="14.4" customHeight="1" x14ac:dyDescent="0.3">
      <c r="A162" s="661" t="s">
        <v>8744</v>
      </c>
      <c r="B162" s="662" t="s">
        <v>8745</v>
      </c>
      <c r="C162" s="662" t="s">
        <v>6767</v>
      </c>
      <c r="D162" s="662" t="s">
        <v>8904</v>
      </c>
      <c r="E162" s="662" t="s">
        <v>8905</v>
      </c>
      <c r="F162" s="665"/>
      <c r="G162" s="665"/>
      <c r="H162" s="665"/>
      <c r="I162" s="665"/>
      <c r="J162" s="665"/>
      <c r="K162" s="665"/>
      <c r="L162" s="665"/>
      <c r="M162" s="665"/>
      <c r="N162" s="665">
        <v>3</v>
      </c>
      <c r="O162" s="665">
        <v>930</v>
      </c>
      <c r="P162" s="678"/>
      <c r="Q162" s="666">
        <v>310</v>
      </c>
    </row>
    <row r="163" spans="1:17" ht="14.4" customHeight="1" x14ac:dyDescent="0.3">
      <c r="A163" s="661" t="s">
        <v>8744</v>
      </c>
      <c r="B163" s="662" t="s">
        <v>8745</v>
      </c>
      <c r="C163" s="662" t="s">
        <v>6767</v>
      </c>
      <c r="D163" s="662" t="s">
        <v>8906</v>
      </c>
      <c r="E163" s="662" t="s">
        <v>8907</v>
      </c>
      <c r="F163" s="665">
        <v>12</v>
      </c>
      <c r="G163" s="665">
        <v>276</v>
      </c>
      <c r="H163" s="665">
        <v>1</v>
      </c>
      <c r="I163" s="665">
        <v>23</v>
      </c>
      <c r="J163" s="665">
        <v>19</v>
      </c>
      <c r="K163" s="665">
        <v>391</v>
      </c>
      <c r="L163" s="665">
        <v>1.4166666666666667</v>
      </c>
      <c r="M163" s="665">
        <v>20.578947368421051</v>
      </c>
      <c r="N163" s="665">
        <v>20</v>
      </c>
      <c r="O163" s="665">
        <v>460</v>
      </c>
      <c r="P163" s="678">
        <v>1.6666666666666667</v>
      </c>
      <c r="Q163" s="666">
        <v>23</v>
      </c>
    </row>
    <row r="164" spans="1:17" ht="14.4" customHeight="1" x14ac:dyDescent="0.3">
      <c r="A164" s="661" t="s">
        <v>8744</v>
      </c>
      <c r="B164" s="662" t="s">
        <v>8745</v>
      </c>
      <c r="C164" s="662" t="s">
        <v>6767</v>
      </c>
      <c r="D164" s="662" t="s">
        <v>3966</v>
      </c>
      <c r="E164" s="662" t="s">
        <v>8908</v>
      </c>
      <c r="F164" s="665">
        <v>1</v>
      </c>
      <c r="G164" s="665">
        <v>17</v>
      </c>
      <c r="H164" s="665">
        <v>1</v>
      </c>
      <c r="I164" s="665">
        <v>17</v>
      </c>
      <c r="J164" s="665">
        <v>5</v>
      </c>
      <c r="K164" s="665">
        <v>85</v>
      </c>
      <c r="L164" s="665">
        <v>5</v>
      </c>
      <c r="M164" s="665">
        <v>17</v>
      </c>
      <c r="N164" s="665">
        <v>7</v>
      </c>
      <c r="O164" s="665">
        <v>119</v>
      </c>
      <c r="P164" s="678">
        <v>7</v>
      </c>
      <c r="Q164" s="666">
        <v>17</v>
      </c>
    </row>
    <row r="165" spans="1:17" ht="14.4" customHeight="1" x14ac:dyDescent="0.3">
      <c r="A165" s="661" t="s">
        <v>8744</v>
      </c>
      <c r="B165" s="662" t="s">
        <v>8745</v>
      </c>
      <c r="C165" s="662" t="s">
        <v>6767</v>
      </c>
      <c r="D165" s="662" t="s">
        <v>8909</v>
      </c>
      <c r="E165" s="662" t="s">
        <v>8910</v>
      </c>
      <c r="F165" s="665"/>
      <c r="G165" s="665"/>
      <c r="H165" s="665"/>
      <c r="I165" s="665"/>
      <c r="J165" s="665">
        <v>1</v>
      </c>
      <c r="K165" s="665">
        <v>132</v>
      </c>
      <c r="L165" s="665"/>
      <c r="M165" s="665">
        <v>132</v>
      </c>
      <c r="N165" s="665"/>
      <c r="O165" s="665"/>
      <c r="P165" s="678"/>
      <c r="Q165" s="666"/>
    </row>
    <row r="166" spans="1:17" ht="14.4" customHeight="1" x14ac:dyDescent="0.3">
      <c r="A166" s="661" t="s">
        <v>8744</v>
      </c>
      <c r="B166" s="662" t="s">
        <v>8745</v>
      </c>
      <c r="C166" s="662" t="s">
        <v>6767</v>
      </c>
      <c r="D166" s="662" t="s">
        <v>8911</v>
      </c>
      <c r="E166" s="662" t="s">
        <v>8912</v>
      </c>
      <c r="F166" s="665">
        <v>8</v>
      </c>
      <c r="G166" s="665">
        <v>5192</v>
      </c>
      <c r="H166" s="665">
        <v>1</v>
      </c>
      <c r="I166" s="665">
        <v>649</v>
      </c>
      <c r="J166" s="665">
        <v>13</v>
      </c>
      <c r="K166" s="665">
        <v>8447</v>
      </c>
      <c r="L166" s="665">
        <v>1.6269260400616332</v>
      </c>
      <c r="M166" s="665">
        <v>649.76923076923072</v>
      </c>
      <c r="N166" s="665">
        <v>9</v>
      </c>
      <c r="O166" s="665">
        <v>5850</v>
      </c>
      <c r="P166" s="678">
        <v>1.1267334360554699</v>
      </c>
      <c r="Q166" s="666">
        <v>650</v>
      </c>
    </row>
    <row r="167" spans="1:17" ht="14.4" customHeight="1" x14ac:dyDescent="0.3">
      <c r="A167" s="661" t="s">
        <v>8744</v>
      </c>
      <c r="B167" s="662" t="s">
        <v>8745</v>
      </c>
      <c r="C167" s="662" t="s">
        <v>6767</v>
      </c>
      <c r="D167" s="662" t="s">
        <v>8913</v>
      </c>
      <c r="E167" s="662" t="s">
        <v>8914</v>
      </c>
      <c r="F167" s="665">
        <v>18</v>
      </c>
      <c r="G167" s="665">
        <v>5238</v>
      </c>
      <c r="H167" s="665">
        <v>1</v>
      </c>
      <c r="I167" s="665">
        <v>291</v>
      </c>
      <c r="J167" s="665">
        <v>36</v>
      </c>
      <c r="K167" s="665">
        <v>10501</v>
      </c>
      <c r="L167" s="665">
        <v>2.0047728140511647</v>
      </c>
      <c r="M167" s="665">
        <v>291.69444444444446</v>
      </c>
      <c r="N167" s="665">
        <v>28</v>
      </c>
      <c r="O167" s="665">
        <v>8204</v>
      </c>
      <c r="P167" s="678">
        <v>1.5662466590301642</v>
      </c>
      <c r="Q167" s="666">
        <v>293</v>
      </c>
    </row>
    <row r="168" spans="1:17" ht="14.4" customHeight="1" x14ac:dyDescent="0.3">
      <c r="A168" s="661" t="s">
        <v>8744</v>
      </c>
      <c r="B168" s="662" t="s">
        <v>8745</v>
      </c>
      <c r="C168" s="662" t="s">
        <v>6767</v>
      </c>
      <c r="D168" s="662" t="s">
        <v>8915</v>
      </c>
      <c r="E168" s="662" t="s">
        <v>8916</v>
      </c>
      <c r="F168" s="665">
        <v>3</v>
      </c>
      <c r="G168" s="665">
        <v>135</v>
      </c>
      <c r="H168" s="665">
        <v>1</v>
      </c>
      <c r="I168" s="665">
        <v>45</v>
      </c>
      <c r="J168" s="665">
        <v>5</v>
      </c>
      <c r="K168" s="665">
        <v>225</v>
      </c>
      <c r="L168" s="665">
        <v>1.6666666666666667</v>
      </c>
      <c r="M168" s="665">
        <v>45</v>
      </c>
      <c r="N168" s="665">
        <v>7</v>
      </c>
      <c r="O168" s="665">
        <v>315</v>
      </c>
      <c r="P168" s="678">
        <v>2.3333333333333335</v>
      </c>
      <c r="Q168" s="666">
        <v>45</v>
      </c>
    </row>
    <row r="169" spans="1:17" ht="14.4" customHeight="1" x14ac:dyDescent="0.3">
      <c r="A169" s="661" t="s">
        <v>8744</v>
      </c>
      <c r="B169" s="662" t="s">
        <v>8745</v>
      </c>
      <c r="C169" s="662" t="s">
        <v>6767</v>
      </c>
      <c r="D169" s="662" t="s">
        <v>8917</v>
      </c>
      <c r="E169" s="662" t="s">
        <v>8918</v>
      </c>
      <c r="F169" s="665">
        <v>43</v>
      </c>
      <c r="G169" s="665">
        <v>1978</v>
      </c>
      <c r="H169" s="665">
        <v>1</v>
      </c>
      <c r="I169" s="665">
        <v>46</v>
      </c>
      <c r="J169" s="665">
        <v>40</v>
      </c>
      <c r="K169" s="665">
        <v>1840</v>
      </c>
      <c r="L169" s="665">
        <v>0.93023255813953487</v>
      </c>
      <c r="M169" s="665">
        <v>46</v>
      </c>
      <c r="N169" s="665">
        <v>18</v>
      </c>
      <c r="O169" s="665">
        <v>828</v>
      </c>
      <c r="P169" s="678">
        <v>0.41860465116279072</v>
      </c>
      <c r="Q169" s="666">
        <v>46</v>
      </c>
    </row>
    <row r="170" spans="1:17" ht="14.4" customHeight="1" x14ac:dyDescent="0.3">
      <c r="A170" s="661" t="s">
        <v>8744</v>
      </c>
      <c r="B170" s="662" t="s">
        <v>8745</v>
      </c>
      <c r="C170" s="662" t="s">
        <v>6767</v>
      </c>
      <c r="D170" s="662" t="s">
        <v>8919</v>
      </c>
      <c r="E170" s="662" t="s">
        <v>8920</v>
      </c>
      <c r="F170" s="665">
        <v>3</v>
      </c>
      <c r="G170" s="665">
        <v>1578</v>
      </c>
      <c r="H170" s="665">
        <v>1</v>
      </c>
      <c r="I170" s="665">
        <v>526</v>
      </c>
      <c r="J170" s="665">
        <v>1</v>
      </c>
      <c r="K170" s="665">
        <v>526</v>
      </c>
      <c r="L170" s="665">
        <v>0.33333333333333331</v>
      </c>
      <c r="M170" s="665">
        <v>526</v>
      </c>
      <c r="N170" s="665">
        <v>4</v>
      </c>
      <c r="O170" s="665">
        <v>2108</v>
      </c>
      <c r="P170" s="678">
        <v>1.3358681875792142</v>
      </c>
      <c r="Q170" s="666">
        <v>527</v>
      </c>
    </row>
    <row r="171" spans="1:17" ht="14.4" customHeight="1" x14ac:dyDescent="0.3">
      <c r="A171" s="661" t="s">
        <v>8744</v>
      </c>
      <c r="B171" s="662" t="s">
        <v>8745</v>
      </c>
      <c r="C171" s="662" t="s">
        <v>6767</v>
      </c>
      <c r="D171" s="662" t="s">
        <v>8921</v>
      </c>
      <c r="E171" s="662" t="s">
        <v>8922</v>
      </c>
      <c r="F171" s="665">
        <v>2</v>
      </c>
      <c r="G171" s="665">
        <v>52</v>
      </c>
      <c r="H171" s="665">
        <v>1</v>
      </c>
      <c r="I171" s="665">
        <v>26</v>
      </c>
      <c r="J171" s="665">
        <v>2</v>
      </c>
      <c r="K171" s="665">
        <v>52</v>
      </c>
      <c r="L171" s="665">
        <v>1</v>
      </c>
      <c r="M171" s="665">
        <v>26</v>
      </c>
      <c r="N171" s="665">
        <v>5</v>
      </c>
      <c r="O171" s="665">
        <v>130</v>
      </c>
      <c r="P171" s="678">
        <v>2.5</v>
      </c>
      <c r="Q171" s="666">
        <v>26</v>
      </c>
    </row>
    <row r="172" spans="1:17" ht="14.4" customHeight="1" x14ac:dyDescent="0.3">
      <c r="A172" s="661" t="s">
        <v>8744</v>
      </c>
      <c r="B172" s="662" t="s">
        <v>8745</v>
      </c>
      <c r="C172" s="662" t="s">
        <v>6767</v>
      </c>
      <c r="D172" s="662" t="s">
        <v>8923</v>
      </c>
      <c r="E172" s="662" t="s">
        <v>8924</v>
      </c>
      <c r="F172" s="665">
        <v>1</v>
      </c>
      <c r="G172" s="665">
        <v>526</v>
      </c>
      <c r="H172" s="665">
        <v>1</v>
      </c>
      <c r="I172" s="665">
        <v>526</v>
      </c>
      <c r="J172" s="665"/>
      <c r="K172" s="665"/>
      <c r="L172" s="665"/>
      <c r="M172" s="665"/>
      <c r="N172" s="665"/>
      <c r="O172" s="665"/>
      <c r="P172" s="678"/>
      <c r="Q172" s="666"/>
    </row>
    <row r="173" spans="1:17" ht="14.4" customHeight="1" x14ac:dyDescent="0.3">
      <c r="A173" s="661" t="s">
        <v>8744</v>
      </c>
      <c r="B173" s="662" t="s">
        <v>8745</v>
      </c>
      <c r="C173" s="662" t="s">
        <v>6767</v>
      </c>
      <c r="D173" s="662" t="s">
        <v>8925</v>
      </c>
      <c r="E173" s="662" t="s">
        <v>8926</v>
      </c>
      <c r="F173" s="665"/>
      <c r="G173" s="665"/>
      <c r="H173" s="665"/>
      <c r="I173" s="665"/>
      <c r="J173" s="665"/>
      <c r="K173" s="665"/>
      <c r="L173" s="665"/>
      <c r="M173" s="665"/>
      <c r="N173" s="665">
        <v>1</v>
      </c>
      <c r="O173" s="665">
        <v>135</v>
      </c>
      <c r="P173" s="678"/>
      <c r="Q173" s="666">
        <v>135</v>
      </c>
    </row>
    <row r="174" spans="1:17" ht="14.4" customHeight="1" x14ac:dyDescent="0.3">
      <c r="A174" s="661" t="s">
        <v>8744</v>
      </c>
      <c r="B174" s="662" t="s">
        <v>8745</v>
      </c>
      <c r="C174" s="662" t="s">
        <v>6767</v>
      </c>
      <c r="D174" s="662" t="s">
        <v>8927</v>
      </c>
      <c r="E174" s="662" t="s">
        <v>8928</v>
      </c>
      <c r="F174" s="665"/>
      <c r="G174" s="665"/>
      <c r="H174" s="665"/>
      <c r="I174" s="665"/>
      <c r="J174" s="665">
        <v>1</v>
      </c>
      <c r="K174" s="665">
        <v>405</v>
      </c>
      <c r="L174" s="665"/>
      <c r="M174" s="665">
        <v>405</v>
      </c>
      <c r="N174" s="665"/>
      <c r="O174" s="665"/>
      <c r="P174" s="678"/>
      <c r="Q174" s="666"/>
    </row>
    <row r="175" spans="1:17" ht="14.4" customHeight="1" x14ac:dyDescent="0.3">
      <c r="A175" s="661" t="s">
        <v>8744</v>
      </c>
      <c r="B175" s="662" t="s">
        <v>8745</v>
      </c>
      <c r="C175" s="662" t="s">
        <v>6767</v>
      </c>
      <c r="D175" s="662" t="s">
        <v>8929</v>
      </c>
      <c r="E175" s="662" t="s">
        <v>8930</v>
      </c>
      <c r="F175" s="665"/>
      <c r="G175" s="665"/>
      <c r="H175" s="665"/>
      <c r="I175" s="665"/>
      <c r="J175" s="665"/>
      <c r="K175" s="665"/>
      <c r="L175" s="665"/>
      <c r="M175" s="665"/>
      <c r="N175" s="665">
        <v>1</v>
      </c>
      <c r="O175" s="665">
        <v>189</v>
      </c>
      <c r="P175" s="678"/>
      <c r="Q175" s="666">
        <v>189</v>
      </c>
    </row>
    <row r="176" spans="1:17" ht="14.4" customHeight="1" x14ac:dyDescent="0.3">
      <c r="A176" s="661" t="s">
        <v>8744</v>
      </c>
      <c r="B176" s="662" t="s">
        <v>8931</v>
      </c>
      <c r="C176" s="662" t="s">
        <v>6767</v>
      </c>
      <c r="D176" s="662" t="s">
        <v>8932</v>
      </c>
      <c r="E176" s="662" t="s">
        <v>8933</v>
      </c>
      <c r="F176" s="665">
        <v>4</v>
      </c>
      <c r="G176" s="665">
        <v>4140</v>
      </c>
      <c r="H176" s="665">
        <v>1</v>
      </c>
      <c r="I176" s="665">
        <v>1035</v>
      </c>
      <c r="J176" s="665">
        <v>1</v>
      </c>
      <c r="K176" s="665">
        <v>1037</v>
      </c>
      <c r="L176" s="665">
        <v>0.2504830917874396</v>
      </c>
      <c r="M176" s="665">
        <v>1037</v>
      </c>
      <c r="N176" s="665">
        <v>2</v>
      </c>
      <c r="O176" s="665">
        <v>2074</v>
      </c>
      <c r="P176" s="678">
        <v>0.50096618357487921</v>
      </c>
      <c r="Q176" s="666">
        <v>1037</v>
      </c>
    </row>
    <row r="177" spans="1:17" ht="14.4" customHeight="1" x14ac:dyDescent="0.3">
      <c r="A177" s="661" t="s">
        <v>8934</v>
      </c>
      <c r="B177" s="662" t="s">
        <v>8605</v>
      </c>
      <c r="C177" s="662" t="s">
        <v>6737</v>
      </c>
      <c r="D177" s="662" t="s">
        <v>8935</v>
      </c>
      <c r="E177" s="662" t="s">
        <v>8936</v>
      </c>
      <c r="F177" s="665">
        <v>1</v>
      </c>
      <c r="G177" s="665">
        <v>1982.88</v>
      </c>
      <c r="H177" s="665">
        <v>1</v>
      </c>
      <c r="I177" s="665">
        <v>1982.88</v>
      </c>
      <c r="J177" s="665"/>
      <c r="K177" s="665"/>
      <c r="L177" s="665"/>
      <c r="M177" s="665"/>
      <c r="N177" s="665">
        <v>0.5</v>
      </c>
      <c r="O177" s="665">
        <v>855.63</v>
      </c>
      <c r="P177" s="678">
        <v>0.43150871459694984</v>
      </c>
      <c r="Q177" s="666">
        <v>1711.26</v>
      </c>
    </row>
    <row r="178" spans="1:17" ht="14.4" customHeight="1" x14ac:dyDescent="0.3">
      <c r="A178" s="661" t="s">
        <v>8934</v>
      </c>
      <c r="B178" s="662" t="s">
        <v>8605</v>
      </c>
      <c r="C178" s="662" t="s">
        <v>6737</v>
      </c>
      <c r="D178" s="662" t="s">
        <v>8937</v>
      </c>
      <c r="E178" s="662" t="s">
        <v>8938</v>
      </c>
      <c r="F178" s="665">
        <v>1</v>
      </c>
      <c r="G178" s="665">
        <v>2671.46</v>
      </c>
      <c r="H178" s="665">
        <v>1</v>
      </c>
      <c r="I178" s="665">
        <v>2671.46</v>
      </c>
      <c r="J178" s="665">
        <v>0.33</v>
      </c>
      <c r="K178" s="665">
        <v>881.58</v>
      </c>
      <c r="L178" s="665">
        <v>0.32999932621113548</v>
      </c>
      <c r="M178" s="665">
        <v>2671.4545454545455</v>
      </c>
      <c r="N178" s="665">
        <v>0.67</v>
      </c>
      <c r="O178" s="665">
        <v>1712.05</v>
      </c>
      <c r="P178" s="678">
        <v>0.6408667919414851</v>
      </c>
      <c r="Q178" s="666">
        <v>2555.2985074626863</v>
      </c>
    </row>
    <row r="179" spans="1:17" ht="14.4" customHeight="1" x14ac:dyDescent="0.3">
      <c r="A179" s="661" t="s">
        <v>8934</v>
      </c>
      <c r="B179" s="662" t="s">
        <v>8605</v>
      </c>
      <c r="C179" s="662" t="s">
        <v>6737</v>
      </c>
      <c r="D179" s="662" t="s">
        <v>8939</v>
      </c>
      <c r="E179" s="662" t="s">
        <v>8938</v>
      </c>
      <c r="F179" s="665">
        <v>0.2</v>
      </c>
      <c r="G179" s="665">
        <v>1335.72</v>
      </c>
      <c r="H179" s="665">
        <v>1</v>
      </c>
      <c r="I179" s="665">
        <v>6678.5999999999995</v>
      </c>
      <c r="J179" s="665">
        <v>0.2</v>
      </c>
      <c r="K179" s="665">
        <v>1335.72</v>
      </c>
      <c r="L179" s="665">
        <v>1</v>
      </c>
      <c r="M179" s="665">
        <v>6678.5999999999995</v>
      </c>
      <c r="N179" s="665"/>
      <c r="O179" s="665"/>
      <c r="P179" s="678"/>
      <c r="Q179" s="666"/>
    </row>
    <row r="180" spans="1:17" ht="14.4" customHeight="1" x14ac:dyDescent="0.3">
      <c r="A180" s="661" t="s">
        <v>8934</v>
      </c>
      <c r="B180" s="662" t="s">
        <v>8605</v>
      </c>
      <c r="C180" s="662" t="s">
        <v>6737</v>
      </c>
      <c r="D180" s="662" t="s">
        <v>8940</v>
      </c>
      <c r="E180" s="662" t="s">
        <v>8941</v>
      </c>
      <c r="F180" s="665"/>
      <c r="G180" s="665"/>
      <c r="H180" s="665"/>
      <c r="I180" s="665"/>
      <c r="J180" s="665"/>
      <c r="K180" s="665"/>
      <c r="L180" s="665"/>
      <c r="M180" s="665"/>
      <c r="N180" s="665">
        <v>0.60000000000000009</v>
      </c>
      <c r="O180" s="665">
        <v>2941.57</v>
      </c>
      <c r="P180" s="678"/>
      <c r="Q180" s="666">
        <v>4902.6166666666659</v>
      </c>
    </row>
    <row r="181" spans="1:17" ht="14.4" customHeight="1" x14ac:dyDescent="0.3">
      <c r="A181" s="661" t="s">
        <v>8934</v>
      </c>
      <c r="B181" s="662" t="s">
        <v>8605</v>
      </c>
      <c r="C181" s="662" t="s">
        <v>6737</v>
      </c>
      <c r="D181" s="662" t="s">
        <v>8942</v>
      </c>
      <c r="E181" s="662" t="s">
        <v>8943</v>
      </c>
      <c r="F181" s="665">
        <v>0.8</v>
      </c>
      <c r="G181" s="665">
        <v>392.13</v>
      </c>
      <c r="H181" s="665">
        <v>1</v>
      </c>
      <c r="I181" s="665">
        <v>490.16249999999997</v>
      </c>
      <c r="J181" s="665"/>
      <c r="K181" s="665"/>
      <c r="L181" s="665"/>
      <c r="M181" s="665"/>
      <c r="N181" s="665"/>
      <c r="O181" s="665"/>
      <c r="P181" s="678"/>
      <c r="Q181" s="666"/>
    </row>
    <row r="182" spans="1:17" ht="14.4" customHeight="1" x14ac:dyDescent="0.3">
      <c r="A182" s="661" t="s">
        <v>8934</v>
      </c>
      <c r="B182" s="662" t="s">
        <v>8605</v>
      </c>
      <c r="C182" s="662" t="s">
        <v>6737</v>
      </c>
      <c r="D182" s="662" t="s">
        <v>8944</v>
      </c>
      <c r="E182" s="662" t="s">
        <v>8632</v>
      </c>
      <c r="F182" s="665">
        <v>20.529999999999998</v>
      </c>
      <c r="G182" s="665">
        <v>20164.969999999998</v>
      </c>
      <c r="H182" s="665">
        <v>1</v>
      </c>
      <c r="I182" s="665">
        <v>982.21967851924012</v>
      </c>
      <c r="J182" s="665">
        <v>31.749999999999996</v>
      </c>
      <c r="K182" s="665">
        <v>31401.509999999995</v>
      </c>
      <c r="L182" s="665">
        <v>1.5572306827136364</v>
      </c>
      <c r="M182" s="665">
        <v>989.023937007874</v>
      </c>
      <c r="N182" s="665">
        <v>31.43</v>
      </c>
      <c r="O182" s="665">
        <v>29900.280000000002</v>
      </c>
      <c r="P182" s="678">
        <v>1.4827832622612385</v>
      </c>
      <c r="Q182" s="666">
        <v>951.32930321349033</v>
      </c>
    </row>
    <row r="183" spans="1:17" ht="14.4" customHeight="1" x14ac:dyDescent="0.3">
      <c r="A183" s="661" t="s">
        <v>8934</v>
      </c>
      <c r="B183" s="662" t="s">
        <v>8605</v>
      </c>
      <c r="C183" s="662" t="s">
        <v>6737</v>
      </c>
      <c r="D183" s="662" t="s">
        <v>8945</v>
      </c>
      <c r="E183" s="662" t="s">
        <v>8941</v>
      </c>
      <c r="F183" s="665">
        <v>7.6999999999999993</v>
      </c>
      <c r="G183" s="665">
        <v>84414.090000000011</v>
      </c>
      <c r="H183" s="665">
        <v>1</v>
      </c>
      <c r="I183" s="665">
        <v>10962.868831168833</v>
      </c>
      <c r="J183" s="665">
        <v>6.5499999999999989</v>
      </c>
      <c r="K183" s="665">
        <v>67554.349999999991</v>
      </c>
      <c r="L183" s="665">
        <v>0.80027339037831224</v>
      </c>
      <c r="M183" s="665">
        <v>10313.641221374046</v>
      </c>
      <c r="N183" s="665">
        <v>5.9199999999999982</v>
      </c>
      <c r="O183" s="665">
        <v>58535.87</v>
      </c>
      <c r="P183" s="678">
        <v>0.69343719751051036</v>
      </c>
      <c r="Q183" s="666">
        <v>9887.815878378382</v>
      </c>
    </row>
    <row r="184" spans="1:17" ht="14.4" customHeight="1" x14ac:dyDescent="0.3">
      <c r="A184" s="661" t="s">
        <v>8934</v>
      </c>
      <c r="B184" s="662" t="s">
        <v>8605</v>
      </c>
      <c r="C184" s="662" t="s">
        <v>6737</v>
      </c>
      <c r="D184" s="662" t="s">
        <v>8946</v>
      </c>
      <c r="E184" s="662" t="s">
        <v>8941</v>
      </c>
      <c r="F184" s="665">
        <v>0.02</v>
      </c>
      <c r="G184" s="665">
        <v>515.99</v>
      </c>
      <c r="H184" s="665">
        <v>1</v>
      </c>
      <c r="I184" s="665">
        <v>25799.5</v>
      </c>
      <c r="J184" s="665"/>
      <c r="K184" s="665"/>
      <c r="L184" s="665"/>
      <c r="M184" s="665"/>
      <c r="N184" s="665"/>
      <c r="O184" s="665"/>
      <c r="P184" s="678"/>
      <c r="Q184" s="666"/>
    </row>
    <row r="185" spans="1:17" ht="14.4" customHeight="1" x14ac:dyDescent="0.3">
      <c r="A185" s="661" t="s">
        <v>8934</v>
      </c>
      <c r="B185" s="662" t="s">
        <v>8605</v>
      </c>
      <c r="C185" s="662" t="s">
        <v>6737</v>
      </c>
      <c r="D185" s="662" t="s">
        <v>8947</v>
      </c>
      <c r="E185" s="662" t="s">
        <v>8948</v>
      </c>
      <c r="F185" s="665"/>
      <c r="G185" s="665"/>
      <c r="H185" s="665"/>
      <c r="I185" s="665"/>
      <c r="J185" s="665">
        <v>0.18</v>
      </c>
      <c r="K185" s="665">
        <v>955.93000000000006</v>
      </c>
      <c r="L185" s="665"/>
      <c r="M185" s="665">
        <v>5310.7222222222226</v>
      </c>
      <c r="N185" s="665"/>
      <c r="O185" s="665"/>
      <c r="P185" s="678"/>
      <c r="Q185" s="666"/>
    </row>
    <row r="186" spans="1:17" ht="14.4" customHeight="1" x14ac:dyDescent="0.3">
      <c r="A186" s="661" t="s">
        <v>8934</v>
      </c>
      <c r="B186" s="662" t="s">
        <v>8605</v>
      </c>
      <c r="C186" s="662" t="s">
        <v>6737</v>
      </c>
      <c r="D186" s="662" t="s">
        <v>8949</v>
      </c>
      <c r="E186" s="662" t="s">
        <v>8941</v>
      </c>
      <c r="F186" s="665">
        <v>0.77999999999999992</v>
      </c>
      <c r="G186" s="665">
        <v>5037.71</v>
      </c>
      <c r="H186" s="665">
        <v>1</v>
      </c>
      <c r="I186" s="665">
        <v>6458.6025641025644</v>
      </c>
      <c r="J186" s="665">
        <v>0.55000000000000004</v>
      </c>
      <c r="K186" s="665">
        <v>3178.12</v>
      </c>
      <c r="L186" s="665">
        <v>0.63086600856341468</v>
      </c>
      <c r="M186" s="665">
        <v>5778.4</v>
      </c>
      <c r="N186" s="665">
        <v>0.2</v>
      </c>
      <c r="O186" s="665">
        <v>988.78</v>
      </c>
      <c r="P186" s="678">
        <v>0.19627568875540671</v>
      </c>
      <c r="Q186" s="666">
        <v>4943.8999999999996</v>
      </c>
    </row>
    <row r="187" spans="1:17" ht="14.4" customHeight="1" x14ac:dyDescent="0.3">
      <c r="A187" s="661" t="s">
        <v>8934</v>
      </c>
      <c r="B187" s="662" t="s">
        <v>8605</v>
      </c>
      <c r="C187" s="662" t="s">
        <v>6737</v>
      </c>
      <c r="D187" s="662" t="s">
        <v>8950</v>
      </c>
      <c r="E187" s="662"/>
      <c r="F187" s="665">
        <v>0.25</v>
      </c>
      <c r="G187" s="665">
        <v>2949.67</v>
      </c>
      <c r="H187" s="665">
        <v>1</v>
      </c>
      <c r="I187" s="665">
        <v>11798.68</v>
      </c>
      <c r="J187" s="665"/>
      <c r="K187" s="665"/>
      <c r="L187" s="665"/>
      <c r="M187" s="665"/>
      <c r="N187" s="665"/>
      <c r="O187" s="665"/>
      <c r="P187" s="678"/>
      <c r="Q187" s="666"/>
    </row>
    <row r="188" spans="1:17" ht="14.4" customHeight="1" x14ac:dyDescent="0.3">
      <c r="A188" s="661" t="s">
        <v>8934</v>
      </c>
      <c r="B188" s="662" t="s">
        <v>8605</v>
      </c>
      <c r="C188" s="662" t="s">
        <v>6737</v>
      </c>
      <c r="D188" s="662" t="s">
        <v>8951</v>
      </c>
      <c r="E188" s="662" t="s">
        <v>8952</v>
      </c>
      <c r="F188" s="665">
        <v>2.15</v>
      </c>
      <c r="G188" s="665">
        <v>611.18999999999994</v>
      </c>
      <c r="H188" s="665">
        <v>1</v>
      </c>
      <c r="I188" s="665">
        <v>284.27441860465115</v>
      </c>
      <c r="J188" s="665"/>
      <c r="K188" s="665"/>
      <c r="L188" s="665"/>
      <c r="M188" s="665"/>
      <c r="N188" s="665">
        <v>0.15000000000000002</v>
      </c>
      <c r="O188" s="665">
        <v>37.650000000000006</v>
      </c>
      <c r="P188" s="678">
        <v>6.1601138762087095E-2</v>
      </c>
      <c r="Q188" s="666">
        <v>251</v>
      </c>
    </row>
    <row r="189" spans="1:17" ht="14.4" customHeight="1" x14ac:dyDescent="0.3">
      <c r="A189" s="661" t="s">
        <v>8934</v>
      </c>
      <c r="B189" s="662" t="s">
        <v>8605</v>
      </c>
      <c r="C189" s="662" t="s">
        <v>6737</v>
      </c>
      <c r="D189" s="662" t="s">
        <v>8953</v>
      </c>
      <c r="E189" s="662" t="s">
        <v>8954</v>
      </c>
      <c r="F189" s="665">
        <v>1</v>
      </c>
      <c r="G189" s="665">
        <v>975.22</v>
      </c>
      <c r="H189" s="665">
        <v>1</v>
      </c>
      <c r="I189" s="665">
        <v>975.22</v>
      </c>
      <c r="J189" s="665"/>
      <c r="K189" s="665"/>
      <c r="L189" s="665"/>
      <c r="M189" s="665"/>
      <c r="N189" s="665">
        <v>3.5</v>
      </c>
      <c r="O189" s="665">
        <v>3264.8700000000003</v>
      </c>
      <c r="P189" s="678">
        <v>3.3478292077685037</v>
      </c>
      <c r="Q189" s="666">
        <v>932.82</v>
      </c>
    </row>
    <row r="190" spans="1:17" ht="14.4" customHeight="1" x14ac:dyDescent="0.3">
      <c r="A190" s="661" t="s">
        <v>8934</v>
      </c>
      <c r="B190" s="662" t="s">
        <v>8605</v>
      </c>
      <c r="C190" s="662" t="s">
        <v>6737</v>
      </c>
      <c r="D190" s="662" t="s">
        <v>8955</v>
      </c>
      <c r="E190" s="662"/>
      <c r="F190" s="665">
        <v>0.27</v>
      </c>
      <c r="G190" s="665">
        <v>1308.8800000000001</v>
      </c>
      <c r="H190" s="665">
        <v>1</v>
      </c>
      <c r="I190" s="665">
        <v>4847.7037037037035</v>
      </c>
      <c r="J190" s="665"/>
      <c r="K190" s="665"/>
      <c r="L190" s="665"/>
      <c r="M190" s="665"/>
      <c r="N190" s="665"/>
      <c r="O190" s="665"/>
      <c r="P190" s="678"/>
      <c r="Q190" s="666"/>
    </row>
    <row r="191" spans="1:17" ht="14.4" customHeight="1" x14ac:dyDescent="0.3">
      <c r="A191" s="661" t="s">
        <v>8934</v>
      </c>
      <c r="B191" s="662" t="s">
        <v>8605</v>
      </c>
      <c r="C191" s="662" t="s">
        <v>6737</v>
      </c>
      <c r="D191" s="662" t="s">
        <v>6985</v>
      </c>
      <c r="E191" s="662" t="s">
        <v>6986</v>
      </c>
      <c r="F191" s="665">
        <v>7.7799999999999994</v>
      </c>
      <c r="G191" s="665">
        <v>42230.420000000006</v>
      </c>
      <c r="H191" s="665">
        <v>1</v>
      </c>
      <c r="I191" s="665">
        <v>5428.0745501285355</v>
      </c>
      <c r="J191" s="665">
        <v>4.9599999999999991</v>
      </c>
      <c r="K191" s="665">
        <v>27085.49</v>
      </c>
      <c r="L191" s="665">
        <v>0.64137391955846046</v>
      </c>
      <c r="M191" s="665">
        <v>5460.7842741935501</v>
      </c>
      <c r="N191" s="665">
        <v>6.33</v>
      </c>
      <c r="O191" s="665">
        <v>28014.049999999996</v>
      </c>
      <c r="P191" s="678">
        <v>0.66336186095236538</v>
      </c>
      <c r="Q191" s="666">
        <v>4425.6003159557658</v>
      </c>
    </row>
    <row r="192" spans="1:17" ht="14.4" customHeight="1" x14ac:dyDescent="0.3">
      <c r="A192" s="661" t="s">
        <v>8934</v>
      </c>
      <c r="B192" s="662" t="s">
        <v>8605</v>
      </c>
      <c r="C192" s="662" t="s">
        <v>6737</v>
      </c>
      <c r="D192" s="662" t="s">
        <v>8956</v>
      </c>
      <c r="E192" s="662" t="s">
        <v>6986</v>
      </c>
      <c r="F192" s="665">
        <v>15.579999999999997</v>
      </c>
      <c r="G192" s="665">
        <v>169221.02000000002</v>
      </c>
      <c r="H192" s="665">
        <v>1</v>
      </c>
      <c r="I192" s="665">
        <v>10861.426187419773</v>
      </c>
      <c r="J192" s="665">
        <v>16.37</v>
      </c>
      <c r="K192" s="665">
        <v>178687.81000000003</v>
      </c>
      <c r="L192" s="665">
        <v>1.0559433455725535</v>
      </c>
      <c r="M192" s="665">
        <v>10915.565668906538</v>
      </c>
      <c r="N192" s="665">
        <v>2.89</v>
      </c>
      <c r="O192" s="665">
        <v>25393.270000000004</v>
      </c>
      <c r="P192" s="678">
        <v>0.15005978571692807</v>
      </c>
      <c r="Q192" s="666">
        <v>8786.5986159169552</v>
      </c>
    </row>
    <row r="193" spans="1:17" ht="14.4" customHeight="1" x14ac:dyDescent="0.3">
      <c r="A193" s="661" t="s">
        <v>8934</v>
      </c>
      <c r="B193" s="662" t="s">
        <v>8605</v>
      </c>
      <c r="C193" s="662" t="s">
        <v>6737</v>
      </c>
      <c r="D193" s="662" t="s">
        <v>8957</v>
      </c>
      <c r="E193" s="662" t="s">
        <v>8958</v>
      </c>
      <c r="F193" s="665">
        <v>18.62</v>
      </c>
      <c r="G193" s="665">
        <v>36224.76</v>
      </c>
      <c r="H193" s="665">
        <v>1</v>
      </c>
      <c r="I193" s="665">
        <v>1945.4758324382385</v>
      </c>
      <c r="J193" s="665">
        <v>12.399999999999999</v>
      </c>
      <c r="K193" s="665">
        <v>24255.640000000007</v>
      </c>
      <c r="L193" s="665">
        <v>0.66958732093739215</v>
      </c>
      <c r="M193" s="665">
        <v>1956.1000000000008</v>
      </c>
      <c r="N193" s="665">
        <v>13.1</v>
      </c>
      <c r="O193" s="665">
        <v>25522.180000000004</v>
      </c>
      <c r="P193" s="678">
        <v>0.70455069957675365</v>
      </c>
      <c r="Q193" s="666">
        <v>1948.258015267176</v>
      </c>
    </row>
    <row r="194" spans="1:17" ht="14.4" customHeight="1" x14ac:dyDescent="0.3">
      <c r="A194" s="661" t="s">
        <v>8934</v>
      </c>
      <c r="B194" s="662" t="s">
        <v>8605</v>
      </c>
      <c r="C194" s="662" t="s">
        <v>6737</v>
      </c>
      <c r="D194" s="662" t="s">
        <v>8633</v>
      </c>
      <c r="E194" s="662"/>
      <c r="F194" s="665">
        <v>3.5</v>
      </c>
      <c r="G194" s="665">
        <v>3808.3100000000004</v>
      </c>
      <c r="H194" s="665">
        <v>1</v>
      </c>
      <c r="I194" s="665">
        <v>1088.0885714285716</v>
      </c>
      <c r="J194" s="665"/>
      <c r="K194" s="665"/>
      <c r="L194" s="665"/>
      <c r="M194" s="665"/>
      <c r="N194" s="665"/>
      <c r="O194" s="665"/>
      <c r="P194" s="678"/>
      <c r="Q194" s="666"/>
    </row>
    <row r="195" spans="1:17" ht="14.4" customHeight="1" x14ac:dyDescent="0.3">
      <c r="A195" s="661" t="s">
        <v>8934</v>
      </c>
      <c r="B195" s="662" t="s">
        <v>8605</v>
      </c>
      <c r="C195" s="662" t="s">
        <v>6737</v>
      </c>
      <c r="D195" s="662" t="s">
        <v>8634</v>
      </c>
      <c r="E195" s="662" t="s">
        <v>6986</v>
      </c>
      <c r="F195" s="665"/>
      <c r="G195" s="665"/>
      <c r="H195" s="665"/>
      <c r="I195" s="665"/>
      <c r="J195" s="665">
        <v>21.200000000000003</v>
      </c>
      <c r="K195" s="665">
        <v>46307.409999999996</v>
      </c>
      <c r="L195" s="665"/>
      <c r="M195" s="665">
        <v>2184.3117924528296</v>
      </c>
      <c r="N195" s="665">
        <v>31.500000000000004</v>
      </c>
      <c r="O195" s="665">
        <v>55780.19999999999</v>
      </c>
      <c r="P195" s="678"/>
      <c r="Q195" s="666">
        <v>1770.7999999999995</v>
      </c>
    </row>
    <row r="196" spans="1:17" ht="14.4" customHeight="1" x14ac:dyDescent="0.3">
      <c r="A196" s="661" t="s">
        <v>8934</v>
      </c>
      <c r="B196" s="662" t="s">
        <v>8605</v>
      </c>
      <c r="C196" s="662" t="s">
        <v>6737</v>
      </c>
      <c r="D196" s="662" t="s">
        <v>8959</v>
      </c>
      <c r="E196" s="662" t="s">
        <v>8960</v>
      </c>
      <c r="F196" s="665">
        <v>13.900000000000002</v>
      </c>
      <c r="G196" s="665">
        <v>5243.88</v>
      </c>
      <c r="H196" s="665">
        <v>1</v>
      </c>
      <c r="I196" s="665">
        <v>377.2575539568345</v>
      </c>
      <c r="J196" s="665">
        <v>10.109999999999998</v>
      </c>
      <c r="K196" s="665">
        <v>3833.02</v>
      </c>
      <c r="L196" s="665">
        <v>0.73095112779087235</v>
      </c>
      <c r="M196" s="665">
        <v>379.13155291790315</v>
      </c>
      <c r="N196" s="665">
        <v>14.5</v>
      </c>
      <c r="O196" s="665">
        <v>6913.4000000000005</v>
      </c>
      <c r="P196" s="678">
        <v>1.3183749437439454</v>
      </c>
      <c r="Q196" s="666">
        <v>476.78620689655179</v>
      </c>
    </row>
    <row r="197" spans="1:17" ht="14.4" customHeight="1" x14ac:dyDescent="0.3">
      <c r="A197" s="661" t="s">
        <v>8934</v>
      </c>
      <c r="B197" s="662" t="s">
        <v>8605</v>
      </c>
      <c r="C197" s="662" t="s">
        <v>6737</v>
      </c>
      <c r="D197" s="662" t="s">
        <v>8635</v>
      </c>
      <c r="E197" s="662" t="s">
        <v>8636</v>
      </c>
      <c r="F197" s="665">
        <v>0.17</v>
      </c>
      <c r="G197" s="665">
        <v>151.16</v>
      </c>
      <c r="H197" s="665">
        <v>1</v>
      </c>
      <c r="I197" s="665">
        <v>889.17647058823525</v>
      </c>
      <c r="J197" s="665">
        <v>0.92</v>
      </c>
      <c r="K197" s="665">
        <v>864.48</v>
      </c>
      <c r="L197" s="665">
        <v>5.7189732733527388</v>
      </c>
      <c r="M197" s="665">
        <v>939.6521739130435</v>
      </c>
      <c r="N197" s="665">
        <v>0.98000000000000009</v>
      </c>
      <c r="O197" s="665">
        <v>885.72000000000014</v>
      </c>
      <c r="P197" s="678">
        <v>5.8594866366763707</v>
      </c>
      <c r="Q197" s="666">
        <v>903.79591836734699</v>
      </c>
    </row>
    <row r="198" spans="1:17" ht="14.4" customHeight="1" x14ac:dyDescent="0.3">
      <c r="A198" s="661" t="s">
        <v>8934</v>
      </c>
      <c r="B198" s="662" t="s">
        <v>8605</v>
      </c>
      <c r="C198" s="662" t="s">
        <v>6737</v>
      </c>
      <c r="D198" s="662" t="s">
        <v>8961</v>
      </c>
      <c r="E198" s="662" t="s">
        <v>8962</v>
      </c>
      <c r="F198" s="665">
        <v>0.2</v>
      </c>
      <c r="G198" s="665">
        <v>53.73</v>
      </c>
      <c r="H198" s="665">
        <v>1</v>
      </c>
      <c r="I198" s="665">
        <v>268.64999999999998</v>
      </c>
      <c r="J198" s="665"/>
      <c r="K198" s="665"/>
      <c r="L198" s="665"/>
      <c r="M198" s="665"/>
      <c r="N198" s="665"/>
      <c r="O198" s="665"/>
      <c r="P198" s="678"/>
      <c r="Q198" s="666"/>
    </row>
    <row r="199" spans="1:17" ht="14.4" customHeight="1" x14ac:dyDescent="0.3">
      <c r="A199" s="661" t="s">
        <v>8934</v>
      </c>
      <c r="B199" s="662" t="s">
        <v>8605</v>
      </c>
      <c r="C199" s="662" t="s">
        <v>6737</v>
      </c>
      <c r="D199" s="662" t="s">
        <v>8963</v>
      </c>
      <c r="E199" s="662" t="s">
        <v>6986</v>
      </c>
      <c r="F199" s="665"/>
      <c r="G199" s="665"/>
      <c r="H199" s="665"/>
      <c r="I199" s="665"/>
      <c r="J199" s="665"/>
      <c r="K199" s="665"/>
      <c r="L199" s="665"/>
      <c r="M199" s="665"/>
      <c r="N199" s="665">
        <v>2.02</v>
      </c>
      <c r="O199" s="665">
        <v>65909.350000000006</v>
      </c>
      <c r="P199" s="678"/>
      <c r="Q199" s="666">
        <v>32628.391089108914</v>
      </c>
    </row>
    <row r="200" spans="1:17" ht="14.4" customHeight="1" x14ac:dyDescent="0.3">
      <c r="A200" s="661" t="s">
        <v>8934</v>
      </c>
      <c r="B200" s="662" t="s">
        <v>8605</v>
      </c>
      <c r="C200" s="662" t="s">
        <v>6758</v>
      </c>
      <c r="D200" s="662" t="s">
        <v>8964</v>
      </c>
      <c r="E200" s="662" t="s">
        <v>8965</v>
      </c>
      <c r="F200" s="665"/>
      <c r="G200" s="665"/>
      <c r="H200" s="665"/>
      <c r="I200" s="665"/>
      <c r="J200" s="665">
        <v>1</v>
      </c>
      <c r="K200" s="665">
        <v>9783.27</v>
      </c>
      <c r="L200" s="665"/>
      <c r="M200" s="665">
        <v>9783.27</v>
      </c>
      <c r="N200" s="665"/>
      <c r="O200" s="665"/>
      <c r="P200" s="678"/>
      <c r="Q200" s="666"/>
    </row>
    <row r="201" spans="1:17" ht="14.4" customHeight="1" x14ac:dyDescent="0.3">
      <c r="A201" s="661" t="s">
        <v>8934</v>
      </c>
      <c r="B201" s="662" t="s">
        <v>8605</v>
      </c>
      <c r="C201" s="662" t="s">
        <v>6758</v>
      </c>
      <c r="D201" s="662" t="s">
        <v>8966</v>
      </c>
      <c r="E201" s="662" t="s">
        <v>8967</v>
      </c>
      <c r="F201" s="665">
        <v>9</v>
      </c>
      <c r="G201" s="665">
        <v>5306.31</v>
      </c>
      <c r="H201" s="665">
        <v>1</v>
      </c>
      <c r="I201" s="665">
        <v>589.59</v>
      </c>
      <c r="J201" s="665">
        <v>9</v>
      </c>
      <c r="K201" s="665">
        <v>5306.3099999999995</v>
      </c>
      <c r="L201" s="665">
        <v>0.99999999999999978</v>
      </c>
      <c r="M201" s="665">
        <v>589.58999999999992</v>
      </c>
      <c r="N201" s="665">
        <v>3</v>
      </c>
      <c r="O201" s="665">
        <v>1768.77</v>
      </c>
      <c r="P201" s="678">
        <v>0.33333333333333331</v>
      </c>
      <c r="Q201" s="666">
        <v>589.59</v>
      </c>
    </row>
    <row r="202" spans="1:17" ht="14.4" customHeight="1" x14ac:dyDescent="0.3">
      <c r="A202" s="661" t="s">
        <v>8934</v>
      </c>
      <c r="B202" s="662" t="s">
        <v>8605</v>
      </c>
      <c r="C202" s="662" t="s">
        <v>6758</v>
      </c>
      <c r="D202" s="662" t="s">
        <v>8968</v>
      </c>
      <c r="E202" s="662" t="s">
        <v>8969</v>
      </c>
      <c r="F202" s="665">
        <v>1</v>
      </c>
      <c r="G202" s="665">
        <v>2831.35</v>
      </c>
      <c r="H202" s="665">
        <v>1</v>
      </c>
      <c r="I202" s="665">
        <v>2831.35</v>
      </c>
      <c r="J202" s="665"/>
      <c r="K202" s="665"/>
      <c r="L202" s="665"/>
      <c r="M202" s="665"/>
      <c r="N202" s="665"/>
      <c r="O202" s="665"/>
      <c r="P202" s="678"/>
      <c r="Q202" s="666"/>
    </row>
    <row r="203" spans="1:17" ht="14.4" customHeight="1" x14ac:dyDescent="0.3">
      <c r="A203" s="661" t="s">
        <v>8934</v>
      </c>
      <c r="B203" s="662" t="s">
        <v>8605</v>
      </c>
      <c r="C203" s="662" t="s">
        <v>6758</v>
      </c>
      <c r="D203" s="662" t="s">
        <v>8970</v>
      </c>
      <c r="E203" s="662" t="s">
        <v>8971</v>
      </c>
      <c r="F203" s="665">
        <v>77</v>
      </c>
      <c r="G203" s="665">
        <v>131446.70000000001</v>
      </c>
      <c r="H203" s="665">
        <v>1</v>
      </c>
      <c r="I203" s="665">
        <v>1707.1000000000001</v>
      </c>
      <c r="J203" s="665">
        <v>95</v>
      </c>
      <c r="K203" s="665">
        <v>162174.5</v>
      </c>
      <c r="L203" s="665">
        <v>1.2337662337662336</v>
      </c>
      <c r="M203" s="665">
        <v>1707.1</v>
      </c>
      <c r="N203" s="665">
        <v>63</v>
      </c>
      <c r="O203" s="665">
        <v>107547.29999999999</v>
      </c>
      <c r="P203" s="678">
        <v>0.81818181818181801</v>
      </c>
      <c r="Q203" s="666">
        <v>1707.1</v>
      </c>
    </row>
    <row r="204" spans="1:17" ht="14.4" customHeight="1" x14ac:dyDescent="0.3">
      <c r="A204" s="661" t="s">
        <v>8934</v>
      </c>
      <c r="B204" s="662" t="s">
        <v>8605</v>
      </c>
      <c r="C204" s="662" t="s">
        <v>6758</v>
      </c>
      <c r="D204" s="662" t="s">
        <v>8972</v>
      </c>
      <c r="E204" s="662" t="s">
        <v>8973</v>
      </c>
      <c r="F204" s="665">
        <v>1</v>
      </c>
      <c r="G204" s="665">
        <v>1447.28</v>
      </c>
      <c r="H204" s="665">
        <v>1</v>
      </c>
      <c r="I204" s="665">
        <v>1447.28</v>
      </c>
      <c r="J204" s="665">
        <v>3</v>
      </c>
      <c r="K204" s="665">
        <v>4341.84</v>
      </c>
      <c r="L204" s="665">
        <v>3</v>
      </c>
      <c r="M204" s="665">
        <v>1447.28</v>
      </c>
      <c r="N204" s="665">
        <v>1</v>
      </c>
      <c r="O204" s="665">
        <v>1447.28</v>
      </c>
      <c r="P204" s="678">
        <v>1</v>
      </c>
      <c r="Q204" s="666">
        <v>1447.28</v>
      </c>
    </row>
    <row r="205" spans="1:17" ht="14.4" customHeight="1" x14ac:dyDescent="0.3">
      <c r="A205" s="661" t="s">
        <v>8934</v>
      </c>
      <c r="B205" s="662" t="s">
        <v>8605</v>
      </c>
      <c r="C205" s="662" t="s">
        <v>6758</v>
      </c>
      <c r="D205" s="662" t="s">
        <v>8974</v>
      </c>
      <c r="E205" s="662" t="s">
        <v>8975</v>
      </c>
      <c r="F205" s="665">
        <v>5</v>
      </c>
      <c r="G205" s="665">
        <v>4861.6000000000004</v>
      </c>
      <c r="H205" s="665">
        <v>1</v>
      </c>
      <c r="I205" s="665">
        <v>972.32</v>
      </c>
      <c r="J205" s="665">
        <v>3</v>
      </c>
      <c r="K205" s="665">
        <v>2916.96</v>
      </c>
      <c r="L205" s="665">
        <v>0.6</v>
      </c>
      <c r="M205" s="665">
        <v>972.32</v>
      </c>
      <c r="N205" s="665">
        <v>1</v>
      </c>
      <c r="O205" s="665">
        <v>972.32</v>
      </c>
      <c r="P205" s="678">
        <v>0.19999999999999998</v>
      </c>
      <c r="Q205" s="666">
        <v>972.32</v>
      </c>
    </row>
    <row r="206" spans="1:17" ht="14.4" customHeight="1" x14ac:dyDescent="0.3">
      <c r="A206" s="661" t="s">
        <v>8934</v>
      </c>
      <c r="B206" s="662" t="s">
        <v>8605</v>
      </c>
      <c r="C206" s="662" t="s">
        <v>6758</v>
      </c>
      <c r="D206" s="662" t="s">
        <v>8976</v>
      </c>
      <c r="E206" s="662" t="s">
        <v>8975</v>
      </c>
      <c r="F206" s="665"/>
      <c r="G206" s="665"/>
      <c r="H206" s="665"/>
      <c r="I206" s="665"/>
      <c r="J206" s="665"/>
      <c r="K206" s="665"/>
      <c r="L206" s="665"/>
      <c r="M206" s="665"/>
      <c r="N206" s="665">
        <v>1</v>
      </c>
      <c r="O206" s="665">
        <v>1408.42</v>
      </c>
      <c r="P206" s="678"/>
      <c r="Q206" s="666">
        <v>1408.42</v>
      </c>
    </row>
    <row r="207" spans="1:17" ht="14.4" customHeight="1" x14ac:dyDescent="0.3">
      <c r="A207" s="661" t="s">
        <v>8934</v>
      </c>
      <c r="B207" s="662" t="s">
        <v>8605</v>
      </c>
      <c r="C207" s="662" t="s">
        <v>6758</v>
      </c>
      <c r="D207" s="662" t="s">
        <v>8977</v>
      </c>
      <c r="E207" s="662" t="s">
        <v>8975</v>
      </c>
      <c r="F207" s="665">
        <v>33</v>
      </c>
      <c r="G207" s="665">
        <v>56341.229999999996</v>
      </c>
      <c r="H207" s="665">
        <v>1</v>
      </c>
      <c r="I207" s="665">
        <v>1707.31</v>
      </c>
      <c r="J207" s="665">
        <v>66</v>
      </c>
      <c r="K207" s="665">
        <v>112682.46</v>
      </c>
      <c r="L207" s="665">
        <v>2.0000000000000004</v>
      </c>
      <c r="M207" s="665">
        <v>1707.3100000000002</v>
      </c>
      <c r="N207" s="665">
        <v>67</v>
      </c>
      <c r="O207" s="665">
        <v>114389.76999999999</v>
      </c>
      <c r="P207" s="678">
        <v>2.0303030303030303</v>
      </c>
      <c r="Q207" s="666">
        <v>1707.31</v>
      </c>
    </row>
    <row r="208" spans="1:17" ht="14.4" customHeight="1" x14ac:dyDescent="0.3">
      <c r="A208" s="661" t="s">
        <v>8934</v>
      </c>
      <c r="B208" s="662" t="s">
        <v>8605</v>
      </c>
      <c r="C208" s="662" t="s">
        <v>6758</v>
      </c>
      <c r="D208" s="662" t="s">
        <v>8978</v>
      </c>
      <c r="E208" s="662" t="s">
        <v>8975</v>
      </c>
      <c r="F208" s="665">
        <v>13</v>
      </c>
      <c r="G208" s="665">
        <v>26861.899999999998</v>
      </c>
      <c r="H208" s="665">
        <v>1</v>
      </c>
      <c r="I208" s="665">
        <v>2066.2999999999997</v>
      </c>
      <c r="J208" s="665">
        <v>14</v>
      </c>
      <c r="K208" s="665">
        <v>28928.2</v>
      </c>
      <c r="L208" s="665">
        <v>1.0769230769230771</v>
      </c>
      <c r="M208" s="665">
        <v>2066.3000000000002</v>
      </c>
      <c r="N208" s="665">
        <v>3</v>
      </c>
      <c r="O208" s="665">
        <v>6198.9000000000005</v>
      </c>
      <c r="P208" s="678">
        <v>0.23076923076923081</v>
      </c>
      <c r="Q208" s="666">
        <v>2066.3000000000002</v>
      </c>
    </row>
    <row r="209" spans="1:17" ht="14.4" customHeight="1" x14ac:dyDescent="0.3">
      <c r="A209" s="661" t="s">
        <v>8934</v>
      </c>
      <c r="B209" s="662" t="s">
        <v>8605</v>
      </c>
      <c r="C209" s="662" t="s">
        <v>6758</v>
      </c>
      <c r="D209" s="662" t="s">
        <v>8979</v>
      </c>
      <c r="E209" s="662" t="s">
        <v>8980</v>
      </c>
      <c r="F209" s="665">
        <v>3</v>
      </c>
      <c r="G209" s="665">
        <v>3083.2799999999997</v>
      </c>
      <c r="H209" s="665">
        <v>1</v>
      </c>
      <c r="I209" s="665">
        <v>1027.76</v>
      </c>
      <c r="J209" s="665">
        <v>4</v>
      </c>
      <c r="K209" s="665">
        <v>4111.04</v>
      </c>
      <c r="L209" s="665">
        <v>1.3333333333333335</v>
      </c>
      <c r="M209" s="665">
        <v>1027.76</v>
      </c>
      <c r="N209" s="665">
        <v>2</v>
      </c>
      <c r="O209" s="665">
        <v>2055.52</v>
      </c>
      <c r="P209" s="678">
        <v>0.66666666666666674</v>
      </c>
      <c r="Q209" s="666">
        <v>1027.76</v>
      </c>
    </row>
    <row r="210" spans="1:17" ht="14.4" customHeight="1" x14ac:dyDescent="0.3">
      <c r="A210" s="661" t="s">
        <v>8934</v>
      </c>
      <c r="B210" s="662" t="s">
        <v>8605</v>
      </c>
      <c r="C210" s="662" t="s">
        <v>6758</v>
      </c>
      <c r="D210" s="662" t="s">
        <v>8981</v>
      </c>
      <c r="E210" s="662" t="s">
        <v>8980</v>
      </c>
      <c r="F210" s="665">
        <v>9</v>
      </c>
      <c r="G210" s="665">
        <v>19276.649999999998</v>
      </c>
      <c r="H210" s="665">
        <v>1</v>
      </c>
      <c r="I210" s="665">
        <v>2141.85</v>
      </c>
      <c r="J210" s="665">
        <v>7</v>
      </c>
      <c r="K210" s="665">
        <v>14992.95</v>
      </c>
      <c r="L210" s="665">
        <v>0.7777777777777779</v>
      </c>
      <c r="M210" s="665">
        <v>2141.85</v>
      </c>
      <c r="N210" s="665">
        <v>6</v>
      </c>
      <c r="O210" s="665">
        <v>12851.099999999999</v>
      </c>
      <c r="P210" s="678">
        <v>0.66666666666666663</v>
      </c>
      <c r="Q210" s="666">
        <v>2141.85</v>
      </c>
    </row>
    <row r="211" spans="1:17" ht="14.4" customHeight="1" x14ac:dyDescent="0.3">
      <c r="A211" s="661" t="s">
        <v>8934</v>
      </c>
      <c r="B211" s="662" t="s">
        <v>8605</v>
      </c>
      <c r="C211" s="662" t="s">
        <v>6758</v>
      </c>
      <c r="D211" s="662" t="s">
        <v>8982</v>
      </c>
      <c r="E211" s="662" t="s">
        <v>8983</v>
      </c>
      <c r="F211" s="665">
        <v>0</v>
      </c>
      <c r="G211" s="665">
        <v>0</v>
      </c>
      <c r="H211" s="665"/>
      <c r="I211" s="665"/>
      <c r="J211" s="665">
        <v>1</v>
      </c>
      <c r="K211" s="665">
        <v>466.78</v>
      </c>
      <c r="L211" s="665"/>
      <c r="M211" s="665">
        <v>466.78</v>
      </c>
      <c r="N211" s="665">
        <v>1</v>
      </c>
      <c r="O211" s="665">
        <v>466.78</v>
      </c>
      <c r="P211" s="678"/>
      <c r="Q211" s="666">
        <v>466.78</v>
      </c>
    </row>
    <row r="212" spans="1:17" ht="14.4" customHeight="1" x14ac:dyDescent="0.3">
      <c r="A212" s="661" t="s">
        <v>8934</v>
      </c>
      <c r="B212" s="662" t="s">
        <v>8605</v>
      </c>
      <c r="C212" s="662" t="s">
        <v>6758</v>
      </c>
      <c r="D212" s="662" t="s">
        <v>8984</v>
      </c>
      <c r="E212" s="662" t="s">
        <v>8985</v>
      </c>
      <c r="F212" s="665">
        <v>10</v>
      </c>
      <c r="G212" s="665">
        <v>30033.8</v>
      </c>
      <c r="H212" s="665">
        <v>1</v>
      </c>
      <c r="I212" s="665">
        <v>3003.38</v>
      </c>
      <c r="J212" s="665">
        <v>15</v>
      </c>
      <c r="K212" s="665">
        <v>45050.7</v>
      </c>
      <c r="L212" s="665">
        <v>1.5</v>
      </c>
      <c r="M212" s="665">
        <v>3003.3799999999997</v>
      </c>
      <c r="N212" s="665">
        <v>7</v>
      </c>
      <c r="O212" s="665">
        <v>21023.660000000003</v>
      </c>
      <c r="P212" s="678">
        <v>0.70000000000000018</v>
      </c>
      <c r="Q212" s="666">
        <v>3003.3800000000006</v>
      </c>
    </row>
    <row r="213" spans="1:17" ht="14.4" customHeight="1" x14ac:dyDescent="0.3">
      <c r="A213" s="661" t="s">
        <v>8934</v>
      </c>
      <c r="B213" s="662" t="s">
        <v>8605</v>
      </c>
      <c r="C213" s="662" t="s">
        <v>6758</v>
      </c>
      <c r="D213" s="662" t="s">
        <v>8986</v>
      </c>
      <c r="E213" s="662" t="s">
        <v>8987</v>
      </c>
      <c r="F213" s="665">
        <v>10</v>
      </c>
      <c r="G213" s="665">
        <v>68907.8</v>
      </c>
      <c r="H213" s="665">
        <v>1</v>
      </c>
      <c r="I213" s="665">
        <v>6890.7800000000007</v>
      </c>
      <c r="J213" s="665">
        <v>8</v>
      </c>
      <c r="K213" s="665">
        <v>55126.240000000005</v>
      </c>
      <c r="L213" s="665">
        <v>0.8</v>
      </c>
      <c r="M213" s="665">
        <v>6890.7800000000007</v>
      </c>
      <c r="N213" s="665"/>
      <c r="O213" s="665"/>
      <c r="P213" s="678"/>
      <c r="Q213" s="666"/>
    </row>
    <row r="214" spans="1:17" ht="14.4" customHeight="1" x14ac:dyDescent="0.3">
      <c r="A214" s="661" t="s">
        <v>8934</v>
      </c>
      <c r="B214" s="662" t="s">
        <v>8605</v>
      </c>
      <c r="C214" s="662" t="s">
        <v>6758</v>
      </c>
      <c r="D214" s="662" t="s">
        <v>8988</v>
      </c>
      <c r="E214" s="662" t="s">
        <v>8989</v>
      </c>
      <c r="F214" s="665">
        <v>2</v>
      </c>
      <c r="G214" s="665">
        <v>4597.9399999999996</v>
      </c>
      <c r="H214" s="665">
        <v>1</v>
      </c>
      <c r="I214" s="665">
        <v>2298.9699999999998</v>
      </c>
      <c r="J214" s="665">
        <v>1</v>
      </c>
      <c r="K214" s="665">
        <v>2298.9699999999998</v>
      </c>
      <c r="L214" s="665">
        <v>0.5</v>
      </c>
      <c r="M214" s="665">
        <v>2298.9699999999998</v>
      </c>
      <c r="N214" s="665"/>
      <c r="O214" s="665"/>
      <c r="P214" s="678"/>
      <c r="Q214" s="666"/>
    </row>
    <row r="215" spans="1:17" ht="14.4" customHeight="1" x14ac:dyDescent="0.3">
      <c r="A215" s="661" t="s">
        <v>8934</v>
      </c>
      <c r="B215" s="662" t="s">
        <v>8605</v>
      </c>
      <c r="C215" s="662" t="s">
        <v>6758</v>
      </c>
      <c r="D215" s="662" t="s">
        <v>8990</v>
      </c>
      <c r="E215" s="662" t="s">
        <v>8991</v>
      </c>
      <c r="F215" s="665">
        <v>10</v>
      </c>
      <c r="G215" s="665">
        <v>41378.9</v>
      </c>
      <c r="H215" s="665">
        <v>1</v>
      </c>
      <c r="I215" s="665">
        <v>4137.8900000000003</v>
      </c>
      <c r="J215" s="665">
        <v>29</v>
      </c>
      <c r="K215" s="665">
        <v>119998.81</v>
      </c>
      <c r="L215" s="665">
        <v>2.9</v>
      </c>
      <c r="M215" s="665">
        <v>4137.8900000000003</v>
      </c>
      <c r="N215" s="665">
        <v>19</v>
      </c>
      <c r="O215" s="665">
        <v>78619.91</v>
      </c>
      <c r="P215" s="678">
        <v>1.9</v>
      </c>
      <c r="Q215" s="666">
        <v>4137.8900000000003</v>
      </c>
    </row>
    <row r="216" spans="1:17" ht="14.4" customHeight="1" x14ac:dyDescent="0.3">
      <c r="A216" s="661" t="s">
        <v>8934</v>
      </c>
      <c r="B216" s="662" t="s">
        <v>8605</v>
      </c>
      <c r="C216" s="662" t="s">
        <v>6758</v>
      </c>
      <c r="D216" s="662" t="s">
        <v>8992</v>
      </c>
      <c r="E216" s="662" t="s">
        <v>8993</v>
      </c>
      <c r="F216" s="665">
        <v>1</v>
      </c>
      <c r="G216" s="665">
        <v>1123.73</v>
      </c>
      <c r="H216" s="665">
        <v>1</v>
      </c>
      <c r="I216" s="665">
        <v>1123.73</v>
      </c>
      <c r="J216" s="665">
        <v>1</v>
      </c>
      <c r="K216" s="665">
        <v>1123.73</v>
      </c>
      <c r="L216" s="665">
        <v>1</v>
      </c>
      <c r="M216" s="665">
        <v>1123.73</v>
      </c>
      <c r="N216" s="665">
        <v>1</v>
      </c>
      <c r="O216" s="665">
        <v>1123.73</v>
      </c>
      <c r="P216" s="678">
        <v>1</v>
      </c>
      <c r="Q216" s="666">
        <v>1123.73</v>
      </c>
    </row>
    <row r="217" spans="1:17" ht="14.4" customHeight="1" x14ac:dyDescent="0.3">
      <c r="A217" s="661" t="s">
        <v>8934</v>
      </c>
      <c r="B217" s="662" t="s">
        <v>8605</v>
      </c>
      <c r="C217" s="662" t="s">
        <v>6758</v>
      </c>
      <c r="D217" s="662" t="s">
        <v>8994</v>
      </c>
      <c r="E217" s="662" t="s">
        <v>8995</v>
      </c>
      <c r="F217" s="665">
        <v>32</v>
      </c>
      <c r="G217" s="665">
        <v>546337.6</v>
      </c>
      <c r="H217" s="665">
        <v>1</v>
      </c>
      <c r="I217" s="665">
        <v>17073.05</v>
      </c>
      <c r="J217" s="665">
        <v>41</v>
      </c>
      <c r="K217" s="665">
        <v>699995.05</v>
      </c>
      <c r="L217" s="665">
        <v>1.2812500000000002</v>
      </c>
      <c r="M217" s="665">
        <v>17073.050000000003</v>
      </c>
      <c r="N217" s="665">
        <v>53</v>
      </c>
      <c r="O217" s="665">
        <v>904871.65000000014</v>
      </c>
      <c r="P217" s="678">
        <v>1.6562500000000002</v>
      </c>
      <c r="Q217" s="666">
        <v>17073.050000000003</v>
      </c>
    </row>
    <row r="218" spans="1:17" ht="14.4" customHeight="1" x14ac:dyDescent="0.3">
      <c r="A218" s="661" t="s">
        <v>8934</v>
      </c>
      <c r="B218" s="662" t="s">
        <v>8605</v>
      </c>
      <c r="C218" s="662" t="s">
        <v>6758</v>
      </c>
      <c r="D218" s="662" t="s">
        <v>8996</v>
      </c>
      <c r="E218" s="662" t="s">
        <v>8997</v>
      </c>
      <c r="F218" s="665">
        <v>28</v>
      </c>
      <c r="G218" s="665">
        <v>28078.399999999998</v>
      </c>
      <c r="H218" s="665">
        <v>1</v>
      </c>
      <c r="I218" s="665">
        <v>1002.8</v>
      </c>
      <c r="J218" s="665">
        <v>43</v>
      </c>
      <c r="K218" s="665">
        <v>43120.4</v>
      </c>
      <c r="L218" s="665">
        <v>1.5357142857142858</v>
      </c>
      <c r="M218" s="665">
        <v>1002.8000000000001</v>
      </c>
      <c r="N218" s="665">
        <v>58</v>
      </c>
      <c r="O218" s="665">
        <v>58162.400000000001</v>
      </c>
      <c r="P218" s="678">
        <v>2.0714285714285716</v>
      </c>
      <c r="Q218" s="666">
        <v>1002.8000000000001</v>
      </c>
    </row>
    <row r="219" spans="1:17" ht="14.4" customHeight="1" x14ac:dyDescent="0.3">
      <c r="A219" s="661" t="s">
        <v>8934</v>
      </c>
      <c r="B219" s="662" t="s">
        <v>8605</v>
      </c>
      <c r="C219" s="662" t="s">
        <v>6758</v>
      </c>
      <c r="D219" s="662" t="s">
        <v>8998</v>
      </c>
      <c r="E219" s="662" t="s">
        <v>8999</v>
      </c>
      <c r="F219" s="665">
        <v>1</v>
      </c>
      <c r="G219" s="665">
        <v>7650</v>
      </c>
      <c r="H219" s="665">
        <v>1</v>
      </c>
      <c r="I219" s="665">
        <v>7650</v>
      </c>
      <c r="J219" s="665">
        <v>6</v>
      </c>
      <c r="K219" s="665">
        <v>45900</v>
      </c>
      <c r="L219" s="665">
        <v>6</v>
      </c>
      <c r="M219" s="665">
        <v>7650</v>
      </c>
      <c r="N219" s="665">
        <v>5</v>
      </c>
      <c r="O219" s="665">
        <v>38250</v>
      </c>
      <c r="P219" s="678">
        <v>5</v>
      </c>
      <c r="Q219" s="666">
        <v>7650</v>
      </c>
    </row>
    <row r="220" spans="1:17" ht="14.4" customHeight="1" x14ac:dyDescent="0.3">
      <c r="A220" s="661" t="s">
        <v>8934</v>
      </c>
      <c r="B220" s="662" t="s">
        <v>8605</v>
      </c>
      <c r="C220" s="662" t="s">
        <v>6758</v>
      </c>
      <c r="D220" s="662" t="s">
        <v>9000</v>
      </c>
      <c r="E220" s="662" t="s">
        <v>9001</v>
      </c>
      <c r="F220" s="665"/>
      <c r="G220" s="665"/>
      <c r="H220" s="665"/>
      <c r="I220" s="665"/>
      <c r="J220" s="665">
        <v>4</v>
      </c>
      <c r="K220" s="665">
        <v>37481.56</v>
      </c>
      <c r="L220" s="665"/>
      <c r="M220" s="665">
        <v>9370.39</v>
      </c>
      <c r="N220" s="665">
        <v>1</v>
      </c>
      <c r="O220" s="665">
        <v>9370.39</v>
      </c>
      <c r="P220" s="678"/>
      <c r="Q220" s="666">
        <v>9370.39</v>
      </c>
    </row>
    <row r="221" spans="1:17" ht="14.4" customHeight="1" x14ac:dyDescent="0.3">
      <c r="A221" s="661" t="s">
        <v>8934</v>
      </c>
      <c r="B221" s="662" t="s">
        <v>8605</v>
      </c>
      <c r="C221" s="662" t="s">
        <v>6758</v>
      </c>
      <c r="D221" s="662" t="s">
        <v>9002</v>
      </c>
      <c r="E221" s="662" t="s">
        <v>9003</v>
      </c>
      <c r="F221" s="665">
        <v>1</v>
      </c>
      <c r="G221" s="665">
        <v>13284.52</v>
      </c>
      <c r="H221" s="665">
        <v>1</v>
      </c>
      <c r="I221" s="665">
        <v>13284.52</v>
      </c>
      <c r="J221" s="665">
        <v>6</v>
      </c>
      <c r="K221" s="665">
        <v>79707.12</v>
      </c>
      <c r="L221" s="665">
        <v>5.9999999999999991</v>
      </c>
      <c r="M221" s="665">
        <v>13284.519999999999</v>
      </c>
      <c r="N221" s="665">
        <v>1</v>
      </c>
      <c r="O221" s="665">
        <v>13284.52</v>
      </c>
      <c r="P221" s="678">
        <v>1</v>
      </c>
      <c r="Q221" s="666">
        <v>13284.52</v>
      </c>
    </row>
    <row r="222" spans="1:17" ht="14.4" customHeight="1" x14ac:dyDescent="0.3">
      <c r="A222" s="661" t="s">
        <v>8934</v>
      </c>
      <c r="B222" s="662" t="s">
        <v>8605</v>
      </c>
      <c r="C222" s="662" t="s">
        <v>6758</v>
      </c>
      <c r="D222" s="662" t="s">
        <v>9004</v>
      </c>
      <c r="E222" s="662" t="s">
        <v>9005</v>
      </c>
      <c r="F222" s="665">
        <v>9</v>
      </c>
      <c r="G222" s="665">
        <v>19538.73</v>
      </c>
      <c r="H222" s="665">
        <v>1</v>
      </c>
      <c r="I222" s="665">
        <v>2170.9699999999998</v>
      </c>
      <c r="J222" s="665">
        <v>14</v>
      </c>
      <c r="K222" s="665">
        <v>30393.58</v>
      </c>
      <c r="L222" s="665">
        <v>1.5555555555555556</v>
      </c>
      <c r="M222" s="665">
        <v>2170.9700000000003</v>
      </c>
      <c r="N222" s="665">
        <v>8</v>
      </c>
      <c r="O222" s="665">
        <v>17367.759999999998</v>
      </c>
      <c r="P222" s="678">
        <v>0.88888888888888884</v>
      </c>
      <c r="Q222" s="666">
        <v>2170.9699999999998</v>
      </c>
    </row>
    <row r="223" spans="1:17" ht="14.4" customHeight="1" x14ac:dyDescent="0.3">
      <c r="A223" s="661" t="s">
        <v>8934</v>
      </c>
      <c r="B223" s="662" t="s">
        <v>8605</v>
      </c>
      <c r="C223" s="662" t="s">
        <v>6758</v>
      </c>
      <c r="D223" s="662" t="s">
        <v>9006</v>
      </c>
      <c r="E223" s="662" t="s">
        <v>9007</v>
      </c>
      <c r="F223" s="665">
        <v>4</v>
      </c>
      <c r="G223" s="665">
        <v>3188</v>
      </c>
      <c r="H223" s="665">
        <v>1</v>
      </c>
      <c r="I223" s="665">
        <v>797</v>
      </c>
      <c r="J223" s="665">
        <v>8</v>
      </c>
      <c r="K223" s="665">
        <v>6376</v>
      </c>
      <c r="L223" s="665">
        <v>2</v>
      </c>
      <c r="M223" s="665">
        <v>797</v>
      </c>
      <c r="N223" s="665"/>
      <c r="O223" s="665"/>
      <c r="P223" s="678"/>
      <c r="Q223" s="666"/>
    </row>
    <row r="224" spans="1:17" ht="14.4" customHeight="1" x14ac:dyDescent="0.3">
      <c r="A224" s="661" t="s">
        <v>8934</v>
      </c>
      <c r="B224" s="662" t="s">
        <v>8605</v>
      </c>
      <c r="C224" s="662" t="s">
        <v>6758</v>
      </c>
      <c r="D224" s="662" t="s">
        <v>9008</v>
      </c>
      <c r="E224" s="662" t="s">
        <v>9009</v>
      </c>
      <c r="F224" s="665">
        <v>5</v>
      </c>
      <c r="G224" s="665">
        <v>26296.149999999998</v>
      </c>
      <c r="H224" s="665">
        <v>1</v>
      </c>
      <c r="I224" s="665">
        <v>5259.23</v>
      </c>
      <c r="J224" s="665">
        <v>3</v>
      </c>
      <c r="K224" s="665">
        <v>15777.689999999999</v>
      </c>
      <c r="L224" s="665">
        <v>0.6</v>
      </c>
      <c r="M224" s="665">
        <v>5259.23</v>
      </c>
      <c r="N224" s="665"/>
      <c r="O224" s="665"/>
      <c r="P224" s="678"/>
      <c r="Q224" s="666"/>
    </row>
    <row r="225" spans="1:17" ht="14.4" customHeight="1" x14ac:dyDescent="0.3">
      <c r="A225" s="661" t="s">
        <v>8934</v>
      </c>
      <c r="B225" s="662" t="s">
        <v>8605</v>
      </c>
      <c r="C225" s="662" t="s">
        <v>6758</v>
      </c>
      <c r="D225" s="662" t="s">
        <v>9010</v>
      </c>
      <c r="E225" s="662" t="s">
        <v>9011</v>
      </c>
      <c r="F225" s="665">
        <v>7</v>
      </c>
      <c r="G225" s="665">
        <v>4239.55</v>
      </c>
      <c r="H225" s="665">
        <v>1</v>
      </c>
      <c r="I225" s="665">
        <v>605.65</v>
      </c>
      <c r="J225" s="665">
        <v>14</v>
      </c>
      <c r="K225" s="665">
        <v>8479.1</v>
      </c>
      <c r="L225" s="665">
        <v>2</v>
      </c>
      <c r="M225" s="665">
        <v>605.65</v>
      </c>
      <c r="N225" s="665">
        <v>6</v>
      </c>
      <c r="O225" s="665">
        <v>3633.9</v>
      </c>
      <c r="P225" s="678">
        <v>0.8571428571428571</v>
      </c>
      <c r="Q225" s="666">
        <v>605.65</v>
      </c>
    </row>
    <row r="226" spans="1:17" ht="14.4" customHeight="1" x14ac:dyDescent="0.3">
      <c r="A226" s="661" t="s">
        <v>8934</v>
      </c>
      <c r="B226" s="662" t="s">
        <v>8605</v>
      </c>
      <c r="C226" s="662" t="s">
        <v>6758</v>
      </c>
      <c r="D226" s="662" t="s">
        <v>9012</v>
      </c>
      <c r="E226" s="662" t="s">
        <v>9013</v>
      </c>
      <c r="F226" s="665">
        <v>3</v>
      </c>
      <c r="G226" s="665">
        <v>2493.48</v>
      </c>
      <c r="H226" s="665">
        <v>1</v>
      </c>
      <c r="I226" s="665">
        <v>831.16</v>
      </c>
      <c r="J226" s="665">
        <v>2</v>
      </c>
      <c r="K226" s="665">
        <v>1662.32</v>
      </c>
      <c r="L226" s="665">
        <v>0.66666666666666663</v>
      </c>
      <c r="M226" s="665">
        <v>831.16</v>
      </c>
      <c r="N226" s="665"/>
      <c r="O226" s="665"/>
      <c r="P226" s="678"/>
      <c r="Q226" s="666"/>
    </row>
    <row r="227" spans="1:17" ht="14.4" customHeight="1" x14ac:dyDescent="0.3">
      <c r="A227" s="661" t="s">
        <v>8934</v>
      </c>
      <c r="B227" s="662" t="s">
        <v>8605</v>
      </c>
      <c r="C227" s="662" t="s">
        <v>6758</v>
      </c>
      <c r="D227" s="662" t="s">
        <v>9014</v>
      </c>
      <c r="E227" s="662" t="s">
        <v>9013</v>
      </c>
      <c r="F227" s="665">
        <v>8</v>
      </c>
      <c r="G227" s="665">
        <v>7104.48</v>
      </c>
      <c r="H227" s="665">
        <v>1</v>
      </c>
      <c r="I227" s="665">
        <v>888.06</v>
      </c>
      <c r="J227" s="665">
        <v>9</v>
      </c>
      <c r="K227" s="665">
        <v>7992.54</v>
      </c>
      <c r="L227" s="665">
        <v>1.125</v>
      </c>
      <c r="M227" s="665">
        <v>888.06</v>
      </c>
      <c r="N227" s="665">
        <v>8</v>
      </c>
      <c r="O227" s="665">
        <v>7104.48</v>
      </c>
      <c r="P227" s="678">
        <v>1</v>
      </c>
      <c r="Q227" s="666">
        <v>888.06</v>
      </c>
    </row>
    <row r="228" spans="1:17" ht="14.4" customHeight="1" x14ac:dyDescent="0.3">
      <c r="A228" s="661" t="s">
        <v>8934</v>
      </c>
      <c r="B228" s="662" t="s">
        <v>8605</v>
      </c>
      <c r="C228" s="662" t="s">
        <v>6758</v>
      </c>
      <c r="D228" s="662" t="s">
        <v>9015</v>
      </c>
      <c r="E228" s="662" t="s">
        <v>9016</v>
      </c>
      <c r="F228" s="665">
        <v>2</v>
      </c>
      <c r="G228" s="665">
        <v>1776.12</v>
      </c>
      <c r="H228" s="665">
        <v>1</v>
      </c>
      <c r="I228" s="665">
        <v>888.06</v>
      </c>
      <c r="J228" s="665">
        <v>2</v>
      </c>
      <c r="K228" s="665">
        <v>1776.12</v>
      </c>
      <c r="L228" s="665">
        <v>1</v>
      </c>
      <c r="M228" s="665">
        <v>888.06</v>
      </c>
      <c r="N228" s="665">
        <v>3</v>
      </c>
      <c r="O228" s="665">
        <v>2664.18</v>
      </c>
      <c r="P228" s="678">
        <v>1.5</v>
      </c>
      <c r="Q228" s="666">
        <v>888.06</v>
      </c>
    </row>
    <row r="229" spans="1:17" ht="14.4" customHeight="1" x14ac:dyDescent="0.3">
      <c r="A229" s="661" t="s">
        <v>8934</v>
      </c>
      <c r="B229" s="662" t="s">
        <v>8605</v>
      </c>
      <c r="C229" s="662" t="s">
        <v>6758</v>
      </c>
      <c r="D229" s="662" t="s">
        <v>9017</v>
      </c>
      <c r="E229" s="662" t="s">
        <v>9018</v>
      </c>
      <c r="F229" s="665">
        <v>1</v>
      </c>
      <c r="G229" s="665">
        <v>831.16</v>
      </c>
      <c r="H229" s="665">
        <v>1</v>
      </c>
      <c r="I229" s="665">
        <v>831.16</v>
      </c>
      <c r="J229" s="665">
        <v>4</v>
      </c>
      <c r="K229" s="665">
        <v>3324.64</v>
      </c>
      <c r="L229" s="665">
        <v>4</v>
      </c>
      <c r="M229" s="665">
        <v>831.16</v>
      </c>
      <c r="N229" s="665">
        <v>2</v>
      </c>
      <c r="O229" s="665">
        <v>1662.32</v>
      </c>
      <c r="P229" s="678">
        <v>2</v>
      </c>
      <c r="Q229" s="666">
        <v>831.16</v>
      </c>
    </row>
    <row r="230" spans="1:17" ht="14.4" customHeight="1" x14ac:dyDescent="0.3">
      <c r="A230" s="661" t="s">
        <v>8934</v>
      </c>
      <c r="B230" s="662" t="s">
        <v>8605</v>
      </c>
      <c r="C230" s="662" t="s">
        <v>6758</v>
      </c>
      <c r="D230" s="662" t="s">
        <v>9019</v>
      </c>
      <c r="E230" s="662" t="s">
        <v>9020</v>
      </c>
      <c r="F230" s="665">
        <v>1</v>
      </c>
      <c r="G230" s="665">
        <v>3898.8</v>
      </c>
      <c r="H230" s="665">
        <v>1</v>
      </c>
      <c r="I230" s="665">
        <v>3898.8</v>
      </c>
      <c r="J230" s="665"/>
      <c r="K230" s="665"/>
      <c r="L230" s="665"/>
      <c r="M230" s="665"/>
      <c r="N230" s="665"/>
      <c r="O230" s="665"/>
      <c r="P230" s="678"/>
      <c r="Q230" s="666"/>
    </row>
    <row r="231" spans="1:17" ht="14.4" customHeight="1" x14ac:dyDescent="0.3">
      <c r="A231" s="661" t="s">
        <v>8934</v>
      </c>
      <c r="B231" s="662" t="s">
        <v>8605</v>
      </c>
      <c r="C231" s="662" t="s">
        <v>6758</v>
      </c>
      <c r="D231" s="662" t="s">
        <v>9021</v>
      </c>
      <c r="E231" s="662" t="s">
        <v>9022</v>
      </c>
      <c r="F231" s="665">
        <v>1</v>
      </c>
      <c r="G231" s="665">
        <v>2205</v>
      </c>
      <c r="H231" s="665">
        <v>1</v>
      </c>
      <c r="I231" s="665">
        <v>2205</v>
      </c>
      <c r="J231" s="665">
        <v>2</v>
      </c>
      <c r="K231" s="665">
        <v>4410</v>
      </c>
      <c r="L231" s="665">
        <v>2</v>
      </c>
      <c r="M231" s="665">
        <v>2205</v>
      </c>
      <c r="N231" s="665"/>
      <c r="O231" s="665"/>
      <c r="P231" s="678"/>
      <c r="Q231" s="666"/>
    </row>
    <row r="232" spans="1:17" ht="14.4" customHeight="1" x14ac:dyDescent="0.3">
      <c r="A232" s="661" t="s">
        <v>8934</v>
      </c>
      <c r="B232" s="662" t="s">
        <v>8605</v>
      </c>
      <c r="C232" s="662" t="s">
        <v>6758</v>
      </c>
      <c r="D232" s="662" t="s">
        <v>9023</v>
      </c>
      <c r="E232" s="662" t="s">
        <v>9024</v>
      </c>
      <c r="F232" s="665">
        <v>33</v>
      </c>
      <c r="G232" s="665">
        <v>48605.04</v>
      </c>
      <c r="H232" s="665">
        <v>1</v>
      </c>
      <c r="I232" s="665">
        <v>1472.88</v>
      </c>
      <c r="J232" s="665">
        <v>20</v>
      </c>
      <c r="K232" s="665">
        <v>29457.600000000002</v>
      </c>
      <c r="L232" s="665">
        <v>0.60606060606060608</v>
      </c>
      <c r="M232" s="665">
        <v>1472.88</v>
      </c>
      <c r="N232" s="665"/>
      <c r="O232" s="665"/>
      <c r="P232" s="678"/>
      <c r="Q232" s="666"/>
    </row>
    <row r="233" spans="1:17" ht="14.4" customHeight="1" x14ac:dyDescent="0.3">
      <c r="A233" s="661" t="s">
        <v>8934</v>
      </c>
      <c r="B233" s="662" t="s">
        <v>8605</v>
      </c>
      <c r="C233" s="662" t="s">
        <v>6758</v>
      </c>
      <c r="D233" s="662" t="s">
        <v>9025</v>
      </c>
      <c r="E233" s="662" t="s">
        <v>9026</v>
      </c>
      <c r="F233" s="665"/>
      <c r="G233" s="665"/>
      <c r="H233" s="665"/>
      <c r="I233" s="665"/>
      <c r="J233" s="665">
        <v>26</v>
      </c>
      <c r="K233" s="665">
        <v>34115.64</v>
      </c>
      <c r="L233" s="665"/>
      <c r="M233" s="665">
        <v>1312.1399999999999</v>
      </c>
      <c r="N233" s="665">
        <v>51</v>
      </c>
      <c r="O233" s="665">
        <v>66919.14</v>
      </c>
      <c r="P233" s="678"/>
      <c r="Q233" s="666">
        <v>1312.14</v>
      </c>
    </row>
    <row r="234" spans="1:17" ht="14.4" customHeight="1" x14ac:dyDescent="0.3">
      <c r="A234" s="661" t="s">
        <v>8934</v>
      </c>
      <c r="B234" s="662" t="s">
        <v>8605</v>
      </c>
      <c r="C234" s="662" t="s">
        <v>6758</v>
      </c>
      <c r="D234" s="662" t="s">
        <v>9027</v>
      </c>
      <c r="E234" s="662" t="s">
        <v>9028</v>
      </c>
      <c r="F234" s="665">
        <v>10</v>
      </c>
      <c r="G234" s="665">
        <v>36445.800000000003</v>
      </c>
      <c r="H234" s="665">
        <v>1</v>
      </c>
      <c r="I234" s="665">
        <v>3644.5800000000004</v>
      </c>
      <c r="J234" s="665">
        <v>7</v>
      </c>
      <c r="K234" s="665">
        <v>25512.06</v>
      </c>
      <c r="L234" s="665">
        <v>0.7</v>
      </c>
      <c r="M234" s="665">
        <v>3644.5800000000004</v>
      </c>
      <c r="N234" s="665">
        <v>7</v>
      </c>
      <c r="O234" s="665">
        <v>25512.06</v>
      </c>
      <c r="P234" s="678">
        <v>0.7</v>
      </c>
      <c r="Q234" s="666">
        <v>3644.5800000000004</v>
      </c>
    </row>
    <row r="235" spans="1:17" ht="14.4" customHeight="1" x14ac:dyDescent="0.3">
      <c r="A235" s="661" t="s">
        <v>8934</v>
      </c>
      <c r="B235" s="662" t="s">
        <v>8605</v>
      </c>
      <c r="C235" s="662" t="s">
        <v>6758</v>
      </c>
      <c r="D235" s="662" t="s">
        <v>9029</v>
      </c>
      <c r="E235" s="662" t="s">
        <v>9030</v>
      </c>
      <c r="F235" s="665">
        <v>38</v>
      </c>
      <c r="G235" s="665">
        <v>49621.159999999996</v>
      </c>
      <c r="H235" s="665">
        <v>1</v>
      </c>
      <c r="I235" s="665">
        <v>1305.82</v>
      </c>
      <c r="J235" s="665">
        <v>51</v>
      </c>
      <c r="K235" s="665">
        <v>62290.59</v>
      </c>
      <c r="L235" s="665">
        <v>1.2553231323088778</v>
      </c>
      <c r="M235" s="665">
        <v>1221.3841176470587</v>
      </c>
      <c r="N235" s="665">
        <v>59</v>
      </c>
      <c r="O235" s="665">
        <v>67633.47</v>
      </c>
      <c r="P235" s="678">
        <v>1.3629965522772947</v>
      </c>
      <c r="Q235" s="666">
        <v>1146.33</v>
      </c>
    </row>
    <row r="236" spans="1:17" ht="14.4" customHeight="1" x14ac:dyDescent="0.3">
      <c r="A236" s="661" t="s">
        <v>8934</v>
      </c>
      <c r="B236" s="662" t="s">
        <v>8605</v>
      </c>
      <c r="C236" s="662" t="s">
        <v>6758</v>
      </c>
      <c r="D236" s="662" t="s">
        <v>9031</v>
      </c>
      <c r="E236" s="662" t="s">
        <v>9032</v>
      </c>
      <c r="F236" s="665">
        <v>1</v>
      </c>
      <c r="G236" s="665">
        <v>80000</v>
      </c>
      <c r="H236" s="665">
        <v>1</v>
      </c>
      <c r="I236" s="665">
        <v>80000</v>
      </c>
      <c r="J236" s="665"/>
      <c r="K236" s="665"/>
      <c r="L236" s="665"/>
      <c r="M236" s="665"/>
      <c r="N236" s="665"/>
      <c r="O236" s="665"/>
      <c r="P236" s="678"/>
      <c r="Q236" s="666"/>
    </row>
    <row r="237" spans="1:17" ht="14.4" customHeight="1" x14ac:dyDescent="0.3">
      <c r="A237" s="661" t="s">
        <v>8934</v>
      </c>
      <c r="B237" s="662" t="s">
        <v>8605</v>
      </c>
      <c r="C237" s="662" t="s">
        <v>6758</v>
      </c>
      <c r="D237" s="662" t="s">
        <v>9033</v>
      </c>
      <c r="E237" s="662" t="s">
        <v>9034</v>
      </c>
      <c r="F237" s="665">
        <v>7</v>
      </c>
      <c r="G237" s="665">
        <v>2513.6999999999998</v>
      </c>
      <c r="H237" s="665">
        <v>1</v>
      </c>
      <c r="I237" s="665">
        <v>359.09999999999997</v>
      </c>
      <c r="J237" s="665">
        <v>11</v>
      </c>
      <c r="K237" s="665">
        <v>3950.1</v>
      </c>
      <c r="L237" s="665">
        <v>1.5714285714285714</v>
      </c>
      <c r="M237" s="665">
        <v>359.09999999999997</v>
      </c>
      <c r="N237" s="665">
        <v>2</v>
      </c>
      <c r="O237" s="665">
        <v>718.2</v>
      </c>
      <c r="P237" s="678">
        <v>0.28571428571428575</v>
      </c>
      <c r="Q237" s="666">
        <v>359.1</v>
      </c>
    </row>
    <row r="238" spans="1:17" ht="14.4" customHeight="1" x14ac:dyDescent="0.3">
      <c r="A238" s="661" t="s">
        <v>8934</v>
      </c>
      <c r="B238" s="662" t="s">
        <v>8605</v>
      </c>
      <c r="C238" s="662" t="s">
        <v>6758</v>
      </c>
      <c r="D238" s="662" t="s">
        <v>9035</v>
      </c>
      <c r="E238" s="662" t="s">
        <v>9036</v>
      </c>
      <c r="F238" s="665">
        <v>1</v>
      </c>
      <c r="G238" s="665">
        <v>13078</v>
      </c>
      <c r="H238" s="665">
        <v>1</v>
      </c>
      <c r="I238" s="665">
        <v>13078</v>
      </c>
      <c r="J238" s="665"/>
      <c r="K238" s="665"/>
      <c r="L238" s="665"/>
      <c r="M238" s="665"/>
      <c r="N238" s="665"/>
      <c r="O238" s="665"/>
      <c r="P238" s="678"/>
      <c r="Q238" s="666"/>
    </row>
    <row r="239" spans="1:17" ht="14.4" customHeight="1" x14ac:dyDescent="0.3">
      <c r="A239" s="661" t="s">
        <v>8934</v>
      </c>
      <c r="B239" s="662" t="s">
        <v>8605</v>
      </c>
      <c r="C239" s="662" t="s">
        <v>6758</v>
      </c>
      <c r="D239" s="662" t="s">
        <v>9037</v>
      </c>
      <c r="E239" s="662" t="s">
        <v>9038</v>
      </c>
      <c r="F239" s="665">
        <v>9</v>
      </c>
      <c r="G239" s="665">
        <v>8045.0999999999985</v>
      </c>
      <c r="H239" s="665">
        <v>1</v>
      </c>
      <c r="I239" s="665">
        <v>893.89999999999986</v>
      </c>
      <c r="J239" s="665">
        <v>2</v>
      </c>
      <c r="K239" s="665">
        <v>1787.8</v>
      </c>
      <c r="L239" s="665">
        <v>0.22222222222222227</v>
      </c>
      <c r="M239" s="665">
        <v>893.9</v>
      </c>
      <c r="N239" s="665">
        <v>6</v>
      </c>
      <c r="O239" s="665">
        <v>5363.4</v>
      </c>
      <c r="P239" s="678">
        <v>0.66666666666666674</v>
      </c>
      <c r="Q239" s="666">
        <v>893.9</v>
      </c>
    </row>
    <row r="240" spans="1:17" ht="14.4" customHeight="1" x14ac:dyDescent="0.3">
      <c r="A240" s="661" t="s">
        <v>8934</v>
      </c>
      <c r="B240" s="662" t="s">
        <v>8605</v>
      </c>
      <c r="C240" s="662" t="s">
        <v>6758</v>
      </c>
      <c r="D240" s="662" t="s">
        <v>9039</v>
      </c>
      <c r="E240" s="662" t="s">
        <v>9040</v>
      </c>
      <c r="F240" s="665">
        <v>1</v>
      </c>
      <c r="G240" s="665">
        <v>893.9</v>
      </c>
      <c r="H240" s="665">
        <v>1</v>
      </c>
      <c r="I240" s="665">
        <v>893.9</v>
      </c>
      <c r="J240" s="665">
        <v>4</v>
      </c>
      <c r="K240" s="665">
        <v>3575.6</v>
      </c>
      <c r="L240" s="665">
        <v>4</v>
      </c>
      <c r="M240" s="665">
        <v>893.9</v>
      </c>
      <c r="N240" s="665">
        <v>1</v>
      </c>
      <c r="O240" s="665">
        <v>893.9</v>
      </c>
      <c r="P240" s="678">
        <v>1</v>
      </c>
      <c r="Q240" s="666">
        <v>893.9</v>
      </c>
    </row>
    <row r="241" spans="1:17" ht="14.4" customHeight="1" x14ac:dyDescent="0.3">
      <c r="A241" s="661" t="s">
        <v>8934</v>
      </c>
      <c r="B241" s="662" t="s">
        <v>8605</v>
      </c>
      <c r="C241" s="662" t="s">
        <v>6758</v>
      </c>
      <c r="D241" s="662" t="s">
        <v>9041</v>
      </c>
      <c r="E241" s="662" t="s">
        <v>9042</v>
      </c>
      <c r="F241" s="665"/>
      <c r="G241" s="665"/>
      <c r="H241" s="665"/>
      <c r="I241" s="665"/>
      <c r="J241" s="665"/>
      <c r="K241" s="665"/>
      <c r="L241" s="665"/>
      <c r="M241" s="665"/>
      <c r="N241" s="665">
        <v>1</v>
      </c>
      <c r="O241" s="665">
        <v>893.9</v>
      </c>
      <c r="P241" s="678"/>
      <c r="Q241" s="666">
        <v>893.9</v>
      </c>
    </row>
    <row r="242" spans="1:17" ht="14.4" customHeight="1" x14ac:dyDescent="0.3">
      <c r="A242" s="661" t="s">
        <v>8934</v>
      </c>
      <c r="B242" s="662" t="s">
        <v>8605</v>
      </c>
      <c r="C242" s="662" t="s">
        <v>6758</v>
      </c>
      <c r="D242" s="662" t="s">
        <v>9043</v>
      </c>
      <c r="E242" s="662" t="s">
        <v>9044</v>
      </c>
      <c r="F242" s="665">
        <v>1</v>
      </c>
      <c r="G242" s="665">
        <v>251.32</v>
      </c>
      <c r="H242" s="665">
        <v>1</v>
      </c>
      <c r="I242" s="665">
        <v>251.32</v>
      </c>
      <c r="J242" s="665"/>
      <c r="K242" s="665"/>
      <c r="L242" s="665"/>
      <c r="M242" s="665"/>
      <c r="N242" s="665"/>
      <c r="O242" s="665"/>
      <c r="P242" s="678"/>
      <c r="Q242" s="666"/>
    </row>
    <row r="243" spans="1:17" ht="14.4" customHeight="1" x14ac:dyDescent="0.3">
      <c r="A243" s="661" t="s">
        <v>8934</v>
      </c>
      <c r="B243" s="662" t="s">
        <v>8605</v>
      </c>
      <c r="C243" s="662" t="s">
        <v>6758</v>
      </c>
      <c r="D243" s="662" t="s">
        <v>9045</v>
      </c>
      <c r="E243" s="662" t="s">
        <v>9046</v>
      </c>
      <c r="F243" s="665">
        <v>3</v>
      </c>
      <c r="G243" s="665">
        <v>50495.069999999992</v>
      </c>
      <c r="H243" s="665">
        <v>1</v>
      </c>
      <c r="I243" s="665">
        <v>16831.689999999999</v>
      </c>
      <c r="J243" s="665">
        <v>2</v>
      </c>
      <c r="K243" s="665">
        <v>33663.379999999997</v>
      </c>
      <c r="L243" s="665">
        <v>0.66666666666666674</v>
      </c>
      <c r="M243" s="665">
        <v>16831.689999999999</v>
      </c>
      <c r="N243" s="665">
        <v>1</v>
      </c>
      <c r="O243" s="665">
        <v>16831.689999999999</v>
      </c>
      <c r="P243" s="678">
        <v>0.33333333333333337</v>
      </c>
      <c r="Q243" s="666">
        <v>16831.689999999999</v>
      </c>
    </row>
    <row r="244" spans="1:17" ht="14.4" customHeight="1" x14ac:dyDescent="0.3">
      <c r="A244" s="661" t="s">
        <v>8934</v>
      </c>
      <c r="B244" s="662" t="s">
        <v>8605</v>
      </c>
      <c r="C244" s="662" t="s">
        <v>6758</v>
      </c>
      <c r="D244" s="662" t="s">
        <v>9047</v>
      </c>
      <c r="E244" s="662" t="s">
        <v>9048</v>
      </c>
      <c r="F244" s="665">
        <v>1</v>
      </c>
      <c r="G244" s="665">
        <v>32179.09</v>
      </c>
      <c r="H244" s="665">
        <v>1</v>
      </c>
      <c r="I244" s="665">
        <v>32179.09</v>
      </c>
      <c r="J244" s="665"/>
      <c r="K244" s="665"/>
      <c r="L244" s="665"/>
      <c r="M244" s="665"/>
      <c r="N244" s="665"/>
      <c r="O244" s="665"/>
      <c r="P244" s="678"/>
      <c r="Q244" s="666"/>
    </row>
    <row r="245" spans="1:17" ht="14.4" customHeight="1" x14ac:dyDescent="0.3">
      <c r="A245" s="661" t="s">
        <v>8934</v>
      </c>
      <c r="B245" s="662" t="s">
        <v>8605</v>
      </c>
      <c r="C245" s="662" t="s">
        <v>6758</v>
      </c>
      <c r="D245" s="662" t="s">
        <v>9049</v>
      </c>
      <c r="E245" s="662" t="s">
        <v>9050</v>
      </c>
      <c r="F245" s="665">
        <v>1</v>
      </c>
      <c r="G245" s="665">
        <v>6587.13</v>
      </c>
      <c r="H245" s="665">
        <v>1</v>
      </c>
      <c r="I245" s="665">
        <v>6587.13</v>
      </c>
      <c r="J245" s="665">
        <v>5</v>
      </c>
      <c r="K245" s="665">
        <v>32935.65</v>
      </c>
      <c r="L245" s="665">
        <v>5</v>
      </c>
      <c r="M245" s="665">
        <v>6587.13</v>
      </c>
      <c r="N245" s="665">
        <v>1</v>
      </c>
      <c r="O245" s="665">
        <v>6587.13</v>
      </c>
      <c r="P245" s="678">
        <v>1</v>
      </c>
      <c r="Q245" s="666">
        <v>6587.13</v>
      </c>
    </row>
    <row r="246" spans="1:17" ht="14.4" customHeight="1" x14ac:dyDescent="0.3">
      <c r="A246" s="661" t="s">
        <v>8934</v>
      </c>
      <c r="B246" s="662" t="s">
        <v>8605</v>
      </c>
      <c r="C246" s="662" t="s">
        <v>6758</v>
      </c>
      <c r="D246" s="662" t="s">
        <v>9051</v>
      </c>
      <c r="E246" s="662" t="s">
        <v>9052</v>
      </c>
      <c r="F246" s="665">
        <v>17</v>
      </c>
      <c r="G246" s="665">
        <v>31307.54</v>
      </c>
      <c r="H246" s="665">
        <v>1</v>
      </c>
      <c r="I246" s="665">
        <v>1841.6200000000001</v>
      </c>
      <c r="J246" s="665">
        <v>22</v>
      </c>
      <c r="K246" s="665">
        <v>40515.64</v>
      </c>
      <c r="L246" s="665">
        <v>1.2941176470588234</v>
      </c>
      <c r="M246" s="665">
        <v>1841.62</v>
      </c>
      <c r="N246" s="665">
        <v>22</v>
      </c>
      <c r="O246" s="665">
        <v>40515.64</v>
      </c>
      <c r="P246" s="678">
        <v>1.2941176470588234</v>
      </c>
      <c r="Q246" s="666">
        <v>1841.62</v>
      </c>
    </row>
    <row r="247" spans="1:17" ht="14.4" customHeight="1" x14ac:dyDescent="0.3">
      <c r="A247" s="661" t="s">
        <v>8934</v>
      </c>
      <c r="B247" s="662" t="s">
        <v>8605</v>
      </c>
      <c r="C247" s="662" t="s">
        <v>6758</v>
      </c>
      <c r="D247" s="662" t="s">
        <v>9053</v>
      </c>
      <c r="E247" s="662" t="s">
        <v>9054</v>
      </c>
      <c r="F247" s="665"/>
      <c r="G247" s="665"/>
      <c r="H247" s="665"/>
      <c r="I247" s="665"/>
      <c r="J247" s="665">
        <v>5</v>
      </c>
      <c r="K247" s="665">
        <v>96231.55</v>
      </c>
      <c r="L247" s="665"/>
      <c r="M247" s="665">
        <v>19246.310000000001</v>
      </c>
      <c r="N247" s="665">
        <v>3</v>
      </c>
      <c r="O247" s="665">
        <v>58665.619999999995</v>
      </c>
      <c r="P247" s="678"/>
      <c r="Q247" s="666">
        <v>19555.206666666665</v>
      </c>
    </row>
    <row r="248" spans="1:17" ht="14.4" customHeight="1" x14ac:dyDescent="0.3">
      <c r="A248" s="661" t="s">
        <v>8934</v>
      </c>
      <c r="B248" s="662" t="s">
        <v>8605</v>
      </c>
      <c r="C248" s="662" t="s">
        <v>6758</v>
      </c>
      <c r="D248" s="662" t="s">
        <v>9055</v>
      </c>
      <c r="E248" s="662" t="s">
        <v>9056</v>
      </c>
      <c r="F248" s="665">
        <v>9</v>
      </c>
      <c r="G248" s="665">
        <v>143593.38</v>
      </c>
      <c r="H248" s="665">
        <v>1</v>
      </c>
      <c r="I248" s="665">
        <v>15954.82</v>
      </c>
      <c r="J248" s="665">
        <v>4</v>
      </c>
      <c r="K248" s="665">
        <v>63819.28</v>
      </c>
      <c r="L248" s="665">
        <v>0.44444444444444442</v>
      </c>
      <c r="M248" s="665">
        <v>15954.82</v>
      </c>
      <c r="N248" s="665">
        <v>1</v>
      </c>
      <c r="O248" s="665">
        <v>16719</v>
      </c>
      <c r="P248" s="678">
        <v>0.11643294419283116</v>
      </c>
      <c r="Q248" s="666">
        <v>16719</v>
      </c>
    </row>
    <row r="249" spans="1:17" ht="14.4" customHeight="1" x14ac:dyDescent="0.3">
      <c r="A249" s="661" t="s">
        <v>8934</v>
      </c>
      <c r="B249" s="662" t="s">
        <v>8605</v>
      </c>
      <c r="C249" s="662" t="s">
        <v>6758</v>
      </c>
      <c r="D249" s="662" t="s">
        <v>9057</v>
      </c>
      <c r="E249" s="662" t="s">
        <v>9058</v>
      </c>
      <c r="F249" s="665">
        <v>2</v>
      </c>
      <c r="G249" s="665">
        <v>52999.64</v>
      </c>
      <c r="H249" s="665">
        <v>1</v>
      </c>
      <c r="I249" s="665">
        <v>26499.82</v>
      </c>
      <c r="J249" s="665">
        <v>3</v>
      </c>
      <c r="K249" s="665">
        <v>79499.459999999992</v>
      </c>
      <c r="L249" s="665">
        <v>1.4999999999999998</v>
      </c>
      <c r="M249" s="665">
        <v>26499.819999999996</v>
      </c>
      <c r="N249" s="665">
        <v>4</v>
      </c>
      <c r="O249" s="665">
        <v>107312.45999999999</v>
      </c>
      <c r="P249" s="678">
        <v>2.0247771494296942</v>
      </c>
      <c r="Q249" s="666">
        <v>26828.114999999998</v>
      </c>
    </row>
    <row r="250" spans="1:17" ht="14.4" customHeight="1" x14ac:dyDescent="0.3">
      <c r="A250" s="661" t="s">
        <v>8934</v>
      </c>
      <c r="B250" s="662" t="s">
        <v>8605</v>
      </c>
      <c r="C250" s="662" t="s">
        <v>6758</v>
      </c>
      <c r="D250" s="662" t="s">
        <v>9059</v>
      </c>
      <c r="E250" s="662" t="s">
        <v>9060</v>
      </c>
      <c r="F250" s="665"/>
      <c r="G250" s="665"/>
      <c r="H250" s="665"/>
      <c r="I250" s="665"/>
      <c r="J250" s="665">
        <v>1</v>
      </c>
      <c r="K250" s="665">
        <v>33125.26</v>
      </c>
      <c r="L250" s="665"/>
      <c r="M250" s="665">
        <v>33125.26</v>
      </c>
      <c r="N250" s="665"/>
      <c r="O250" s="665"/>
      <c r="P250" s="678"/>
      <c r="Q250" s="666"/>
    </row>
    <row r="251" spans="1:17" ht="14.4" customHeight="1" x14ac:dyDescent="0.3">
      <c r="A251" s="661" t="s">
        <v>8934</v>
      </c>
      <c r="B251" s="662" t="s">
        <v>8605</v>
      </c>
      <c r="C251" s="662" t="s">
        <v>6758</v>
      </c>
      <c r="D251" s="662" t="s">
        <v>9061</v>
      </c>
      <c r="E251" s="662" t="s">
        <v>9062</v>
      </c>
      <c r="F251" s="665"/>
      <c r="G251" s="665"/>
      <c r="H251" s="665"/>
      <c r="I251" s="665"/>
      <c r="J251" s="665">
        <v>2</v>
      </c>
      <c r="K251" s="665">
        <v>761.72</v>
      </c>
      <c r="L251" s="665"/>
      <c r="M251" s="665">
        <v>380.86</v>
      </c>
      <c r="N251" s="665">
        <v>2</v>
      </c>
      <c r="O251" s="665">
        <v>761.72</v>
      </c>
      <c r="P251" s="678"/>
      <c r="Q251" s="666">
        <v>380.86</v>
      </c>
    </row>
    <row r="252" spans="1:17" ht="14.4" customHeight="1" x14ac:dyDescent="0.3">
      <c r="A252" s="661" t="s">
        <v>8934</v>
      </c>
      <c r="B252" s="662" t="s">
        <v>8605</v>
      </c>
      <c r="C252" s="662" t="s">
        <v>6758</v>
      </c>
      <c r="D252" s="662" t="s">
        <v>9063</v>
      </c>
      <c r="E252" s="662" t="s">
        <v>9064</v>
      </c>
      <c r="F252" s="665"/>
      <c r="G252" s="665"/>
      <c r="H252" s="665"/>
      <c r="I252" s="665"/>
      <c r="J252" s="665">
        <v>2</v>
      </c>
      <c r="K252" s="665">
        <v>2152.7399999999998</v>
      </c>
      <c r="L252" s="665"/>
      <c r="M252" s="665">
        <v>1076.3699999999999</v>
      </c>
      <c r="N252" s="665"/>
      <c r="O252" s="665"/>
      <c r="P252" s="678"/>
      <c r="Q252" s="666"/>
    </row>
    <row r="253" spans="1:17" ht="14.4" customHeight="1" x14ac:dyDescent="0.3">
      <c r="A253" s="661" t="s">
        <v>8934</v>
      </c>
      <c r="B253" s="662" t="s">
        <v>8605</v>
      </c>
      <c r="C253" s="662" t="s">
        <v>6758</v>
      </c>
      <c r="D253" s="662" t="s">
        <v>9065</v>
      </c>
      <c r="E253" s="662" t="s">
        <v>9066</v>
      </c>
      <c r="F253" s="665"/>
      <c r="G253" s="665"/>
      <c r="H253" s="665"/>
      <c r="I253" s="665"/>
      <c r="J253" s="665">
        <v>4</v>
      </c>
      <c r="K253" s="665">
        <v>4340.8</v>
      </c>
      <c r="L253" s="665"/>
      <c r="M253" s="665">
        <v>1085.2</v>
      </c>
      <c r="N253" s="665"/>
      <c r="O253" s="665"/>
      <c r="P253" s="678"/>
      <c r="Q253" s="666"/>
    </row>
    <row r="254" spans="1:17" ht="14.4" customHeight="1" x14ac:dyDescent="0.3">
      <c r="A254" s="661" t="s">
        <v>8934</v>
      </c>
      <c r="B254" s="662" t="s">
        <v>8605</v>
      </c>
      <c r="C254" s="662" t="s">
        <v>6758</v>
      </c>
      <c r="D254" s="662" t="s">
        <v>9067</v>
      </c>
      <c r="E254" s="662" t="s">
        <v>9068</v>
      </c>
      <c r="F254" s="665">
        <v>2</v>
      </c>
      <c r="G254" s="665">
        <v>26930.94</v>
      </c>
      <c r="H254" s="665">
        <v>1</v>
      </c>
      <c r="I254" s="665">
        <v>13465.47</v>
      </c>
      <c r="J254" s="665">
        <v>2</v>
      </c>
      <c r="K254" s="665">
        <v>26930.94</v>
      </c>
      <c r="L254" s="665">
        <v>1</v>
      </c>
      <c r="M254" s="665">
        <v>13465.47</v>
      </c>
      <c r="N254" s="665">
        <v>5</v>
      </c>
      <c r="O254" s="665">
        <v>67327.350000000006</v>
      </c>
      <c r="P254" s="678">
        <v>2.5000000000000004</v>
      </c>
      <c r="Q254" s="666">
        <v>13465.470000000001</v>
      </c>
    </row>
    <row r="255" spans="1:17" ht="14.4" customHeight="1" x14ac:dyDescent="0.3">
      <c r="A255" s="661" t="s">
        <v>8934</v>
      </c>
      <c r="B255" s="662" t="s">
        <v>8605</v>
      </c>
      <c r="C255" s="662" t="s">
        <v>6758</v>
      </c>
      <c r="D255" s="662" t="s">
        <v>9069</v>
      </c>
      <c r="E255" s="662" t="s">
        <v>9070</v>
      </c>
      <c r="F255" s="665"/>
      <c r="G255" s="665"/>
      <c r="H255" s="665"/>
      <c r="I255" s="665"/>
      <c r="J255" s="665"/>
      <c r="K255" s="665"/>
      <c r="L255" s="665"/>
      <c r="M255" s="665"/>
      <c r="N255" s="665">
        <v>1</v>
      </c>
      <c r="O255" s="665">
        <v>11015.5</v>
      </c>
      <c r="P255" s="678"/>
      <c r="Q255" s="666">
        <v>11015.5</v>
      </c>
    </row>
    <row r="256" spans="1:17" ht="14.4" customHeight="1" x14ac:dyDescent="0.3">
      <c r="A256" s="661" t="s">
        <v>8934</v>
      </c>
      <c r="B256" s="662" t="s">
        <v>8605</v>
      </c>
      <c r="C256" s="662" t="s">
        <v>6758</v>
      </c>
      <c r="D256" s="662" t="s">
        <v>9071</v>
      </c>
      <c r="E256" s="662" t="s">
        <v>9072</v>
      </c>
      <c r="F256" s="665"/>
      <c r="G256" s="665"/>
      <c r="H256" s="665"/>
      <c r="I256" s="665"/>
      <c r="J256" s="665"/>
      <c r="K256" s="665"/>
      <c r="L256" s="665"/>
      <c r="M256" s="665"/>
      <c r="N256" s="665">
        <v>1</v>
      </c>
      <c r="O256" s="665">
        <v>25888.05</v>
      </c>
      <c r="P256" s="678"/>
      <c r="Q256" s="666">
        <v>25888.05</v>
      </c>
    </row>
    <row r="257" spans="1:17" ht="14.4" customHeight="1" x14ac:dyDescent="0.3">
      <c r="A257" s="661" t="s">
        <v>8934</v>
      </c>
      <c r="B257" s="662" t="s">
        <v>8605</v>
      </c>
      <c r="C257" s="662" t="s">
        <v>6758</v>
      </c>
      <c r="D257" s="662" t="s">
        <v>9073</v>
      </c>
      <c r="E257" s="662" t="s">
        <v>9074</v>
      </c>
      <c r="F257" s="665"/>
      <c r="G257" s="665"/>
      <c r="H257" s="665"/>
      <c r="I257" s="665"/>
      <c r="J257" s="665">
        <v>1</v>
      </c>
      <c r="K257" s="665">
        <v>6938.56</v>
      </c>
      <c r="L257" s="665"/>
      <c r="M257" s="665">
        <v>6938.56</v>
      </c>
      <c r="N257" s="665"/>
      <c r="O257" s="665"/>
      <c r="P257" s="678"/>
      <c r="Q257" s="666"/>
    </row>
    <row r="258" spans="1:17" ht="14.4" customHeight="1" x14ac:dyDescent="0.3">
      <c r="A258" s="661" t="s">
        <v>8934</v>
      </c>
      <c r="B258" s="662" t="s">
        <v>8605</v>
      </c>
      <c r="C258" s="662" t="s">
        <v>6758</v>
      </c>
      <c r="D258" s="662" t="s">
        <v>9075</v>
      </c>
      <c r="E258" s="662" t="s">
        <v>9076</v>
      </c>
      <c r="F258" s="665">
        <v>1</v>
      </c>
      <c r="G258" s="665">
        <v>20319.98</v>
      </c>
      <c r="H258" s="665">
        <v>1</v>
      </c>
      <c r="I258" s="665">
        <v>20319.98</v>
      </c>
      <c r="J258" s="665"/>
      <c r="K258" s="665"/>
      <c r="L258" s="665"/>
      <c r="M258" s="665"/>
      <c r="N258" s="665">
        <v>1</v>
      </c>
      <c r="O258" s="665">
        <v>20319.98</v>
      </c>
      <c r="P258" s="678">
        <v>1</v>
      </c>
      <c r="Q258" s="666">
        <v>20319.98</v>
      </c>
    </row>
    <row r="259" spans="1:17" ht="14.4" customHeight="1" x14ac:dyDescent="0.3">
      <c r="A259" s="661" t="s">
        <v>8934</v>
      </c>
      <c r="B259" s="662" t="s">
        <v>8605</v>
      </c>
      <c r="C259" s="662" t="s">
        <v>6758</v>
      </c>
      <c r="D259" s="662" t="s">
        <v>9077</v>
      </c>
      <c r="E259" s="662" t="s">
        <v>9078</v>
      </c>
      <c r="F259" s="665"/>
      <c r="G259" s="665"/>
      <c r="H259" s="665"/>
      <c r="I259" s="665"/>
      <c r="J259" s="665"/>
      <c r="K259" s="665"/>
      <c r="L259" s="665"/>
      <c r="M259" s="665"/>
      <c r="N259" s="665">
        <v>1</v>
      </c>
      <c r="O259" s="665">
        <v>1547.39</v>
      </c>
      <c r="P259" s="678"/>
      <c r="Q259" s="666">
        <v>1547.39</v>
      </c>
    </row>
    <row r="260" spans="1:17" ht="14.4" customHeight="1" x14ac:dyDescent="0.3">
      <c r="A260" s="661" t="s">
        <v>8934</v>
      </c>
      <c r="B260" s="662" t="s">
        <v>8605</v>
      </c>
      <c r="C260" s="662" t="s">
        <v>6758</v>
      </c>
      <c r="D260" s="662" t="s">
        <v>9079</v>
      </c>
      <c r="E260" s="662" t="s">
        <v>9080</v>
      </c>
      <c r="F260" s="665"/>
      <c r="G260" s="665"/>
      <c r="H260" s="665"/>
      <c r="I260" s="665"/>
      <c r="J260" s="665"/>
      <c r="K260" s="665"/>
      <c r="L260" s="665"/>
      <c r="M260" s="665"/>
      <c r="N260" s="665">
        <v>3</v>
      </c>
      <c r="O260" s="665">
        <v>56700</v>
      </c>
      <c r="P260" s="678"/>
      <c r="Q260" s="666">
        <v>18900</v>
      </c>
    </row>
    <row r="261" spans="1:17" ht="14.4" customHeight="1" x14ac:dyDescent="0.3">
      <c r="A261" s="661" t="s">
        <v>8934</v>
      </c>
      <c r="B261" s="662" t="s">
        <v>8605</v>
      </c>
      <c r="C261" s="662" t="s">
        <v>6767</v>
      </c>
      <c r="D261" s="662" t="s">
        <v>9081</v>
      </c>
      <c r="E261" s="662" t="s">
        <v>9082</v>
      </c>
      <c r="F261" s="665">
        <v>3</v>
      </c>
      <c r="G261" s="665">
        <v>615</v>
      </c>
      <c r="H261" s="665">
        <v>1</v>
      </c>
      <c r="I261" s="665">
        <v>205</v>
      </c>
      <c r="J261" s="665">
        <v>1</v>
      </c>
      <c r="K261" s="665">
        <v>206</v>
      </c>
      <c r="L261" s="665">
        <v>0.33495934959349594</v>
      </c>
      <c r="M261" s="665">
        <v>206</v>
      </c>
      <c r="N261" s="665">
        <v>2</v>
      </c>
      <c r="O261" s="665">
        <v>414</v>
      </c>
      <c r="P261" s="678">
        <v>0.67317073170731712</v>
      </c>
      <c r="Q261" s="666">
        <v>207</v>
      </c>
    </row>
    <row r="262" spans="1:17" ht="14.4" customHeight="1" x14ac:dyDescent="0.3">
      <c r="A262" s="661" t="s">
        <v>8934</v>
      </c>
      <c r="B262" s="662" t="s">
        <v>8605</v>
      </c>
      <c r="C262" s="662" t="s">
        <v>6767</v>
      </c>
      <c r="D262" s="662" t="s">
        <v>9083</v>
      </c>
      <c r="E262" s="662" t="s">
        <v>9084</v>
      </c>
      <c r="F262" s="665">
        <v>3</v>
      </c>
      <c r="G262" s="665">
        <v>450</v>
      </c>
      <c r="H262" s="665">
        <v>1</v>
      </c>
      <c r="I262" s="665">
        <v>150</v>
      </c>
      <c r="J262" s="665"/>
      <c r="K262" s="665"/>
      <c r="L262" s="665"/>
      <c r="M262" s="665"/>
      <c r="N262" s="665"/>
      <c r="O262" s="665"/>
      <c r="P262" s="678"/>
      <c r="Q262" s="666"/>
    </row>
    <row r="263" spans="1:17" ht="14.4" customHeight="1" x14ac:dyDescent="0.3">
      <c r="A263" s="661" t="s">
        <v>8934</v>
      </c>
      <c r="B263" s="662" t="s">
        <v>8605</v>
      </c>
      <c r="C263" s="662" t="s">
        <v>6767</v>
      </c>
      <c r="D263" s="662" t="s">
        <v>9085</v>
      </c>
      <c r="E263" s="662" t="s">
        <v>9086</v>
      </c>
      <c r="F263" s="665">
        <v>4</v>
      </c>
      <c r="G263" s="665">
        <v>728</v>
      </c>
      <c r="H263" s="665">
        <v>1</v>
      </c>
      <c r="I263" s="665">
        <v>182</v>
      </c>
      <c r="J263" s="665">
        <v>3</v>
      </c>
      <c r="K263" s="665">
        <v>547</v>
      </c>
      <c r="L263" s="665">
        <v>0.75137362637362637</v>
      </c>
      <c r="M263" s="665">
        <v>182.33333333333334</v>
      </c>
      <c r="N263" s="665">
        <v>4</v>
      </c>
      <c r="O263" s="665">
        <v>732</v>
      </c>
      <c r="P263" s="678">
        <v>1.0054945054945055</v>
      </c>
      <c r="Q263" s="666">
        <v>183</v>
      </c>
    </row>
    <row r="264" spans="1:17" ht="14.4" customHeight="1" x14ac:dyDescent="0.3">
      <c r="A264" s="661" t="s">
        <v>8934</v>
      </c>
      <c r="B264" s="662" t="s">
        <v>8605</v>
      </c>
      <c r="C264" s="662" t="s">
        <v>6767</v>
      </c>
      <c r="D264" s="662" t="s">
        <v>9087</v>
      </c>
      <c r="E264" s="662" t="s">
        <v>9088</v>
      </c>
      <c r="F264" s="665">
        <v>4</v>
      </c>
      <c r="G264" s="665">
        <v>496</v>
      </c>
      <c r="H264" s="665">
        <v>1</v>
      </c>
      <c r="I264" s="665">
        <v>124</v>
      </c>
      <c r="J264" s="665">
        <v>4</v>
      </c>
      <c r="K264" s="665">
        <v>499</v>
      </c>
      <c r="L264" s="665">
        <v>1.0060483870967742</v>
      </c>
      <c r="M264" s="665">
        <v>124.75</v>
      </c>
      <c r="N264" s="665">
        <v>10</v>
      </c>
      <c r="O264" s="665">
        <v>1250</v>
      </c>
      <c r="P264" s="678">
        <v>2.5201612903225805</v>
      </c>
      <c r="Q264" s="666">
        <v>125</v>
      </c>
    </row>
    <row r="265" spans="1:17" ht="14.4" customHeight="1" x14ac:dyDescent="0.3">
      <c r="A265" s="661" t="s">
        <v>8934</v>
      </c>
      <c r="B265" s="662" t="s">
        <v>8605</v>
      </c>
      <c r="C265" s="662" t="s">
        <v>6767</v>
      </c>
      <c r="D265" s="662" t="s">
        <v>9089</v>
      </c>
      <c r="E265" s="662" t="s">
        <v>9090</v>
      </c>
      <c r="F265" s="665">
        <v>22</v>
      </c>
      <c r="G265" s="665">
        <v>4774</v>
      </c>
      <c r="H265" s="665">
        <v>1</v>
      </c>
      <c r="I265" s="665">
        <v>217</v>
      </c>
      <c r="J265" s="665">
        <v>14</v>
      </c>
      <c r="K265" s="665">
        <v>3047</v>
      </c>
      <c r="L265" s="665">
        <v>0.63824884792626724</v>
      </c>
      <c r="M265" s="665">
        <v>217.64285714285714</v>
      </c>
      <c r="N265" s="665">
        <v>14</v>
      </c>
      <c r="O265" s="665">
        <v>3066</v>
      </c>
      <c r="P265" s="678">
        <v>0.64222873900293254</v>
      </c>
      <c r="Q265" s="666">
        <v>219</v>
      </c>
    </row>
    <row r="266" spans="1:17" ht="14.4" customHeight="1" x14ac:dyDescent="0.3">
      <c r="A266" s="661" t="s">
        <v>8934</v>
      </c>
      <c r="B266" s="662" t="s">
        <v>8605</v>
      </c>
      <c r="C266" s="662" t="s">
        <v>6767</v>
      </c>
      <c r="D266" s="662" t="s">
        <v>9091</v>
      </c>
      <c r="E266" s="662" t="s">
        <v>9092</v>
      </c>
      <c r="F266" s="665"/>
      <c r="G266" s="665"/>
      <c r="H266" s="665"/>
      <c r="I266" s="665"/>
      <c r="J266" s="665">
        <v>2</v>
      </c>
      <c r="K266" s="665">
        <v>435</v>
      </c>
      <c r="L266" s="665"/>
      <c r="M266" s="665">
        <v>217.5</v>
      </c>
      <c r="N266" s="665"/>
      <c r="O266" s="665"/>
      <c r="P266" s="678"/>
      <c r="Q266" s="666"/>
    </row>
    <row r="267" spans="1:17" ht="14.4" customHeight="1" x14ac:dyDescent="0.3">
      <c r="A267" s="661" t="s">
        <v>8934</v>
      </c>
      <c r="B267" s="662" t="s">
        <v>8605</v>
      </c>
      <c r="C267" s="662" t="s">
        <v>6767</v>
      </c>
      <c r="D267" s="662" t="s">
        <v>8606</v>
      </c>
      <c r="E267" s="662" t="s">
        <v>8607</v>
      </c>
      <c r="F267" s="665">
        <v>252</v>
      </c>
      <c r="G267" s="665">
        <v>55188</v>
      </c>
      <c r="H267" s="665">
        <v>1</v>
      </c>
      <c r="I267" s="665">
        <v>219</v>
      </c>
      <c r="J267" s="665">
        <v>231</v>
      </c>
      <c r="K267" s="665">
        <v>50750</v>
      </c>
      <c r="L267" s="665">
        <v>0.91958396752917304</v>
      </c>
      <c r="M267" s="665">
        <v>219.69696969696969</v>
      </c>
      <c r="N267" s="665">
        <v>252</v>
      </c>
      <c r="O267" s="665">
        <v>55692</v>
      </c>
      <c r="P267" s="678">
        <v>1.0091324200913243</v>
      </c>
      <c r="Q267" s="666">
        <v>221</v>
      </c>
    </row>
    <row r="268" spans="1:17" ht="14.4" customHeight="1" x14ac:dyDescent="0.3">
      <c r="A268" s="661" t="s">
        <v>8934</v>
      </c>
      <c r="B268" s="662" t="s">
        <v>8605</v>
      </c>
      <c r="C268" s="662" t="s">
        <v>6767</v>
      </c>
      <c r="D268" s="662" t="s">
        <v>9093</v>
      </c>
      <c r="E268" s="662" t="s">
        <v>9094</v>
      </c>
      <c r="F268" s="665">
        <v>93</v>
      </c>
      <c r="G268" s="665">
        <v>56637</v>
      </c>
      <c r="H268" s="665">
        <v>1</v>
      </c>
      <c r="I268" s="665">
        <v>609</v>
      </c>
      <c r="J268" s="665">
        <v>73</v>
      </c>
      <c r="K268" s="665">
        <v>44616</v>
      </c>
      <c r="L268" s="665">
        <v>0.78775358864346634</v>
      </c>
      <c r="M268" s="665">
        <v>611.17808219178085</v>
      </c>
      <c r="N268" s="665">
        <v>109</v>
      </c>
      <c r="O268" s="665">
        <v>66817</v>
      </c>
      <c r="P268" s="678">
        <v>1.1797411586065647</v>
      </c>
      <c r="Q268" s="666">
        <v>613</v>
      </c>
    </row>
    <row r="269" spans="1:17" ht="14.4" customHeight="1" x14ac:dyDescent="0.3">
      <c r="A269" s="661" t="s">
        <v>8934</v>
      </c>
      <c r="B269" s="662" t="s">
        <v>8605</v>
      </c>
      <c r="C269" s="662" t="s">
        <v>6767</v>
      </c>
      <c r="D269" s="662" t="s">
        <v>9095</v>
      </c>
      <c r="E269" s="662" t="s">
        <v>9096</v>
      </c>
      <c r="F269" s="665">
        <v>93</v>
      </c>
      <c r="G269" s="665">
        <v>30318</v>
      </c>
      <c r="H269" s="665">
        <v>1</v>
      </c>
      <c r="I269" s="665">
        <v>326</v>
      </c>
      <c r="J269" s="665">
        <v>73</v>
      </c>
      <c r="K269" s="665">
        <v>23957</v>
      </c>
      <c r="L269" s="665">
        <v>0.79019064582096443</v>
      </c>
      <c r="M269" s="665">
        <v>328.17808219178085</v>
      </c>
      <c r="N269" s="665">
        <v>101</v>
      </c>
      <c r="O269" s="665">
        <v>33330</v>
      </c>
      <c r="P269" s="678">
        <v>1.0993469226202257</v>
      </c>
      <c r="Q269" s="666">
        <v>330</v>
      </c>
    </row>
    <row r="270" spans="1:17" ht="14.4" customHeight="1" x14ac:dyDescent="0.3">
      <c r="A270" s="661" t="s">
        <v>8934</v>
      </c>
      <c r="B270" s="662" t="s">
        <v>8605</v>
      </c>
      <c r="C270" s="662" t="s">
        <v>6767</v>
      </c>
      <c r="D270" s="662" t="s">
        <v>9097</v>
      </c>
      <c r="E270" s="662" t="s">
        <v>9098</v>
      </c>
      <c r="F270" s="665">
        <v>6</v>
      </c>
      <c r="G270" s="665">
        <v>24762</v>
      </c>
      <c r="H270" s="665">
        <v>1</v>
      </c>
      <c r="I270" s="665">
        <v>4127</v>
      </c>
      <c r="J270" s="665">
        <v>4</v>
      </c>
      <c r="K270" s="665">
        <v>16532</v>
      </c>
      <c r="L270" s="665">
        <v>0.66763589370810117</v>
      </c>
      <c r="M270" s="665">
        <v>4133</v>
      </c>
      <c r="N270" s="665">
        <v>2</v>
      </c>
      <c r="O270" s="665">
        <v>8278</v>
      </c>
      <c r="P270" s="678">
        <v>0.3343025603747678</v>
      </c>
      <c r="Q270" s="666">
        <v>4139</v>
      </c>
    </row>
    <row r="271" spans="1:17" ht="14.4" customHeight="1" x14ac:dyDescent="0.3">
      <c r="A271" s="661" t="s">
        <v>8934</v>
      </c>
      <c r="B271" s="662" t="s">
        <v>8605</v>
      </c>
      <c r="C271" s="662" t="s">
        <v>6767</v>
      </c>
      <c r="D271" s="662" t="s">
        <v>9099</v>
      </c>
      <c r="E271" s="662" t="s">
        <v>9100</v>
      </c>
      <c r="F271" s="665">
        <v>5</v>
      </c>
      <c r="G271" s="665">
        <v>1390</v>
      </c>
      <c r="H271" s="665">
        <v>1</v>
      </c>
      <c r="I271" s="665">
        <v>278</v>
      </c>
      <c r="J271" s="665">
        <v>4</v>
      </c>
      <c r="K271" s="665">
        <v>1114</v>
      </c>
      <c r="L271" s="665">
        <v>0.80143884892086326</v>
      </c>
      <c r="M271" s="665">
        <v>278.5</v>
      </c>
      <c r="N271" s="665">
        <v>18</v>
      </c>
      <c r="O271" s="665">
        <v>5022</v>
      </c>
      <c r="P271" s="678">
        <v>3.6129496402877699</v>
      </c>
      <c r="Q271" s="666">
        <v>279</v>
      </c>
    </row>
    <row r="272" spans="1:17" ht="14.4" customHeight="1" x14ac:dyDescent="0.3">
      <c r="A272" s="661" t="s">
        <v>8934</v>
      </c>
      <c r="B272" s="662" t="s">
        <v>8605</v>
      </c>
      <c r="C272" s="662" t="s">
        <v>6767</v>
      </c>
      <c r="D272" s="662" t="s">
        <v>9101</v>
      </c>
      <c r="E272" s="662" t="s">
        <v>9102</v>
      </c>
      <c r="F272" s="665">
        <v>17</v>
      </c>
      <c r="G272" s="665">
        <v>106250</v>
      </c>
      <c r="H272" s="665">
        <v>1</v>
      </c>
      <c r="I272" s="665">
        <v>6250</v>
      </c>
      <c r="J272" s="665">
        <v>34</v>
      </c>
      <c r="K272" s="665">
        <v>212740</v>
      </c>
      <c r="L272" s="665">
        <v>2.0022588235294116</v>
      </c>
      <c r="M272" s="665">
        <v>6257.0588235294117</v>
      </c>
      <c r="N272" s="665">
        <v>21</v>
      </c>
      <c r="O272" s="665">
        <v>131544</v>
      </c>
      <c r="P272" s="678">
        <v>1.2380611764705882</v>
      </c>
      <c r="Q272" s="666">
        <v>6264</v>
      </c>
    </row>
    <row r="273" spans="1:17" ht="14.4" customHeight="1" x14ac:dyDescent="0.3">
      <c r="A273" s="661" t="s">
        <v>8934</v>
      </c>
      <c r="B273" s="662" t="s">
        <v>8605</v>
      </c>
      <c r="C273" s="662" t="s">
        <v>6767</v>
      </c>
      <c r="D273" s="662" t="s">
        <v>9103</v>
      </c>
      <c r="E273" s="662" t="s">
        <v>9104</v>
      </c>
      <c r="F273" s="665">
        <v>40</v>
      </c>
      <c r="G273" s="665">
        <v>60600</v>
      </c>
      <c r="H273" s="665">
        <v>1</v>
      </c>
      <c r="I273" s="665">
        <v>1515</v>
      </c>
      <c r="J273" s="665">
        <v>56</v>
      </c>
      <c r="K273" s="665">
        <v>82066</v>
      </c>
      <c r="L273" s="665">
        <v>1.3542244224422442</v>
      </c>
      <c r="M273" s="665">
        <v>1465.4642857142858</v>
      </c>
      <c r="N273" s="665">
        <v>58</v>
      </c>
      <c r="O273" s="665">
        <v>88566</v>
      </c>
      <c r="P273" s="678">
        <v>1.4614851485148515</v>
      </c>
      <c r="Q273" s="666">
        <v>1527</v>
      </c>
    </row>
    <row r="274" spans="1:17" ht="14.4" customHeight="1" x14ac:dyDescent="0.3">
      <c r="A274" s="661" t="s">
        <v>8934</v>
      </c>
      <c r="B274" s="662" t="s">
        <v>8605</v>
      </c>
      <c r="C274" s="662" t="s">
        <v>6767</v>
      </c>
      <c r="D274" s="662" t="s">
        <v>9105</v>
      </c>
      <c r="E274" s="662" t="s">
        <v>9106</v>
      </c>
      <c r="F274" s="665">
        <v>74</v>
      </c>
      <c r="G274" s="665">
        <v>80512</v>
      </c>
      <c r="H274" s="665">
        <v>1</v>
      </c>
      <c r="I274" s="665">
        <v>1088</v>
      </c>
      <c r="J274" s="665">
        <v>95</v>
      </c>
      <c r="K274" s="665">
        <v>101496</v>
      </c>
      <c r="L274" s="665">
        <v>1.2606319554848966</v>
      </c>
      <c r="M274" s="665">
        <v>1068.378947368421</v>
      </c>
      <c r="N274" s="665">
        <v>69</v>
      </c>
      <c r="O274" s="665">
        <v>75624</v>
      </c>
      <c r="P274" s="678">
        <v>0.93928855325914151</v>
      </c>
      <c r="Q274" s="666">
        <v>1096</v>
      </c>
    </row>
    <row r="275" spans="1:17" ht="14.4" customHeight="1" x14ac:dyDescent="0.3">
      <c r="A275" s="661" t="s">
        <v>8934</v>
      </c>
      <c r="B275" s="662" t="s">
        <v>8605</v>
      </c>
      <c r="C275" s="662" t="s">
        <v>6767</v>
      </c>
      <c r="D275" s="662" t="s">
        <v>9107</v>
      </c>
      <c r="E275" s="662" t="s">
        <v>9108</v>
      </c>
      <c r="F275" s="665"/>
      <c r="G275" s="665"/>
      <c r="H275" s="665"/>
      <c r="I275" s="665"/>
      <c r="J275" s="665">
        <v>1</v>
      </c>
      <c r="K275" s="665">
        <v>4702</v>
      </c>
      <c r="L275" s="665"/>
      <c r="M275" s="665">
        <v>4702</v>
      </c>
      <c r="N275" s="665"/>
      <c r="O275" s="665"/>
      <c r="P275" s="678"/>
      <c r="Q275" s="666"/>
    </row>
    <row r="276" spans="1:17" ht="14.4" customHeight="1" x14ac:dyDescent="0.3">
      <c r="A276" s="661" t="s">
        <v>8934</v>
      </c>
      <c r="B276" s="662" t="s">
        <v>8605</v>
      </c>
      <c r="C276" s="662" t="s">
        <v>6767</v>
      </c>
      <c r="D276" s="662" t="s">
        <v>9109</v>
      </c>
      <c r="E276" s="662" t="s">
        <v>9110</v>
      </c>
      <c r="F276" s="665">
        <v>16</v>
      </c>
      <c r="G276" s="665">
        <v>61040</v>
      </c>
      <c r="H276" s="665">
        <v>1</v>
      </c>
      <c r="I276" s="665">
        <v>3815</v>
      </c>
      <c r="J276" s="665">
        <v>10</v>
      </c>
      <c r="K276" s="665">
        <v>38198</v>
      </c>
      <c r="L276" s="665">
        <v>0.62578636959370904</v>
      </c>
      <c r="M276" s="665">
        <v>3819.8</v>
      </c>
      <c r="N276" s="665">
        <v>10</v>
      </c>
      <c r="O276" s="665">
        <v>38240</v>
      </c>
      <c r="P276" s="678">
        <v>0.62647444298820443</v>
      </c>
      <c r="Q276" s="666">
        <v>3824</v>
      </c>
    </row>
    <row r="277" spans="1:17" ht="14.4" customHeight="1" x14ac:dyDescent="0.3">
      <c r="A277" s="661" t="s">
        <v>8934</v>
      </c>
      <c r="B277" s="662" t="s">
        <v>8605</v>
      </c>
      <c r="C277" s="662" t="s">
        <v>6767</v>
      </c>
      <c r="D277" s="662" t="s">
        <v>9111</v>
      </c>
      <c r="E277" s="662" t="s">
        <v>9112</v>
      </c>
      <c r="F277" s="665"/>
      <c r="G277" s="665"/>
      <c r="H277" s="665"/>
      <c r="I277" s="665"/>
      <c r="J277" s="665">
        <v>2</v>
      </c>
      <c r="K277" s="665">
        <v>10308</v>
      </c>
      <c r="L277" s="665"/>
      <c r="M277" s="665">
        <v>5154</v>
      </c>
      <c r="N277" s="665">
        <v>10</v>
      </c>
      <c r="O277" s="665">
        <v>51620</v>
      </c>
      <c r="P277" s="678"/>
      <c r="Q277" s="666">
        <v>5162</v>
      </c>
    </row>
    <row r="278" spans="1:17" ht="14.4" customHeight="1" x14ac:dyDescent="0.3">
      <c r="A278" s="661" t="s">
        <v>8934</v>
      </c>
      <c r="B278" s="662" t="s">
        <v>8605</v>
      </c>
      <c r="C278" s="662" t="s">
        <v>6767</v>
      </c>
      <c r="D278" s="662" t="s">
        <v>9113</v>
      </c>
      <c r="E278" s="662" t="s">
        <v>9114</v>
      </c>
      <c r="F278" s="665">
        <v>1</v>
      </c>
      <c r="G278" s="665">
        <v>7835</v>
      </c>
      <c r="H278" s="665">
        <v>1</v>
      </c>
      <c r="I278" s="665">
        <v>7835</v>
      </c>
      <c r="J278" s="665">
        <v>2</v>
      </c>
      <c r="K278" s="665">
        <v>15670</v>
      </c>
      <c r="L278" s="665">
        <v>2</v>
      </c>
      <c r="M278" s="665">
        <v>7835</v>
      </c>
      <c r="N278" s="665"/>
      <c r="O278" s="665"/>
      <c r="P278" s="678"/>
      <c r="Q278" s="666"/>
    </row>
    <row r="279" spans="1:17" ht="14.4" customHeight="1" x14ac:dyDescent="0.3">
      <c r="A279" s="661" t="s">
        <v>8934</v>
      </c>
      <c r="B279" s="662" t="s">
        <v>8605</v>
      </c>
      <c r="C279" s="662" t="s">
        <v>6767</v>
      </c>
      <c r="D279" s="662" t="s">
        <v>9115</v>
      </c>
      <c r="E279" s="662" t="s">
        <v>9116</v>
      </c>
      <c r="F279" s="665">
        <v>20</v>
      </c>
      <c r="G279" s="665">
        <v>33140</v>
      </c>
      <c r="H279" s="665">
        <v>1</v>
      </c>
      <c r="I279" s="665">
        <v>1657</v>
      </c>
      <c r="J279" s="665">
        <v>31</v>
      </c>
      <c r="K279" s="665">
        <v>51493</v>
      </c>
      <c r="L279" s="665">
        <v>1.553802051901026</v>
      </c>
      <c r="M279" s="665">
        <v>1661.0645161290322</v>
      </c>
      <c r="N279" s="665">
        <v>10</v>
      </c>
      <c r="O279" s="665">
        <v>16660</v>
      </c>
      <c r="P279" s="678">
        <v>0.50271575135787572</v>
      </c>
      <c r="Q279" s="666">
        <v>1666</v>
      </c>
    </row>
    <row r="280" spans="1:17" ht="14.4" customHeight="1" x14ac:dyDescent="0.3">
      <c r="A280" s="661" t="s">
        <v>8934</v>
      </c>
      <c r="B280" s="662" t="s">
        <v>8605</v>
      </c>
      <c r="C280" s="662" t="s">
        <v>6767</v>
      </c>
      <c r="D280" s="662" t="s">
        <v>9117</v>
      </c>
      <c r="E280" s="662" t="s">
        <v>9118</v>
      </c>
      <c r="F280" s="665">
        <v>199</v>
      </c>
      <c r="G280" s="665">
        <v>254123</v>
      </c>
      <c r="H280" s="665">
        <v>1</v>
      </c>
      <c r="I280" s="665">
        <v>1277</v>
      </c>
      <c r="J280" s="665">
        <v>212</v>
      </c>
      <c r="K280" s="665">
        <v>271192</v>
      </c>
      <c r="L280" s="665">
        <v>1.0671682610389457</v>
      </c>
      <c r="M280" s="665">
        <v>1279.2075471698113</v>
      </c>
      <c r="N280" s="665">
        <v>205</v>
      </c>
      <c r="O280" s="665">
        <v>262605</v>
      </c>
      <c r="P280" s="678">
        <v>1.0333775376490912</v>
      </c>
      <c r="Q280" s="666">
        <v>1281</v>
      </c>
    </row>
    <row r="281" spans="1:17" ht="14.4" customHeight="1" x14ac:dyDescent="0.3">
      <c r="A281" s="661" t="s">
        <v>8934</v>
      </c>
      <c r="B281" s="662" t="s">
        <v>8605</v>
      </c>
      <c r="C281" s="662" t="s">
        <v>6767</v>
      </c>
      <c r="D281" s="662" t="s">
        <v>9119</v>
      </c>
      <c r="E281" s="662" t="s">
        <v>9120</v>
      </c>
      <c r="F281" s="665">
        <v>196</v>
      </c>
      <c r="G281" s="665">
        <v>228144</v>
      </c>
      <c r="H281" s="665">
        <v>1</v>
      </c>
      <c r="I281" s="665">
        <v>1164</v>
      </c>
      <c r="J281" s="665">
        <v>201</v>
      </c>
      <c r="K281" s="665">
        <v>234258</v>
      </c>
      <c r="L281" s="665">
        <v>1.0267988638754471</v>
      </c>
      <c r="M281" s="665">
        <v>1165.4626865671642</v>
      </c>
      <c r="N281" s="665">
        <v>179</v>
      </c>
      <c r="O281" s="665">
        <v>208893</v>
      </c>
      <c r="P281" s="678">
        <v>0.91561908268462022</v>
      </c>
      <c r="Q281" s="666">
        <v>1167</v>
      </c>
    </row>
    <row r="282" spans="1:17" ht="14.4" customHeight="1" x14ac:dyDescent="0.3">
      <c r="A282" s="661" t="s">
        <v>8934</v>
      </c>
      <c r="B282" s="662" t="s">
        <v>8605</v>
      </c>
      <c r="C282" s="662" t="s">
        <v>6767</v>
      </c>
      <c r="D282" s="662" t="s">
        <v>9121</v>
      </c>
      <c r="E282" s="662" t="s">
        <v>9122</v>
      </c>
      <c r="F282" s="665">
        <v>3</v>
      </c>
      <c r="G282" s="665">
        <v>15204</v>
      </c>
      <c r="H282" s="665">
        <v>1</v>
      </c>
      <c r="I282" s="665">
        <v>5068</v>
      </c>
      <c r="J282" s="665">
        <v>3</v>
      </c>
      <c r="K282" s="665">
        <v>15216</v>
      </c>
      <c r="L282" s="665">
        <v>1.0007892659826361</v>
      </c>
      <c r="M282" s="665">
        <v>5072</v>
      </c>
      <c r="N282" s="665">
        <v>3</v>
      </c>
      <c r="O282" s="665">
        <v>15228</v>
      </c>
      <c r="P282" s="678">
        <v>1.0015785319652724</v>
      </c>
      <c r="Q282" s="666">
        <v>5076</v>
      </c>
    </row>
    <row r="283" spans="1:17" ht="14.4" customHeight="1" x14ac:dyDescent="0.3">
      <c r="A283" s="661" t="s">
        <v>8934</v>
      </c>
      <c r="B283" s="662" t="s">
        <v>8605</v>
      </c>
      <c r="C283" s="662" t="s">
        <v>6767</v>
      </c>
      <c r="D283" s="662" t="s">
        <v>9123</v>
      </c>
      <c r="E283" s="662" t="s">
        <v>9124</v>
      </c>
      <c r="F283" s="665">
        <v>1</v>
      </c>
      <c r="G283" s="665">
        <v>5508</v>
      </c>
      <c r="H283" s="665">
        <v>1</v>
      </c>
      <c r="I283" s="665">
        <v>5508</v>
      </c>
      <c r="J283" s="665">
        <v>1</v>
      </c>
      <c r="K283" s="665">
        <v>5514</v>
      </c>
      <c r="L283" s="665">
        <v>1.0010893246187365</v>
      </c>
      <c r="M283" s="665">
        <v>5514</v>
      </c>
      <c r="N283" s="665">
        <v>1</v>
      </c>
      <c r="O283" s="665">
        <v>5516</v>
      </c>
      <c r="P283" s="678">
        <v>1.0014524328249819</v>
      </c>
      <c r="Q283" s="666">
        <v>5516</v>
      </c>
    </row>
    <row r="284" spans="1:17" ht="14.4" customHeight="1" x14ac:dyDescent="0.3">
      <c r="A284" s="661" t="s">
        <v>8934</v>
      </c>
      <c r="B284" s="662" t="s">
        <v>8605</v>
      </c>
      <c r="C284" s="662" t="s">
        <v>6767</v>
      </c>
      <c r="D284" s="662" t="s">
        <v>9125</v>
      </c>
      <c r="E284" s="662" t="s">
        <v>9126</v>
      </c>
      <c r="F284" s="665">
        <v>2</v>
      </c>
      <c r="G284" s="665">
        <v>1484</v>
      </c>
      <c r="H284" s="665">
        <v>1</v>
      </c>
      <c r="I284" s="665">
        <v>742</v>
      </c>
      <c r="J284" s="665"/>
      <c r="K284" s="665"/>
      <c r="L284" s="665"/>
      <c r="M284" s="665"/>
      <c r="N284" s="665">
        <v>3</v>
      </c>
      <c r="O284" s="665">
        <v>2256</v>
      </c>
      <c r="P284" s="678">
        <v>1.5202156334231807</v>
      </c>
      <c r="Q284" s="666">
        <v>752</v>
      </c>
    </row>
    <row r="285" spans="1:17" ht="14.4" customHeight="1" x14ac:dyDescent="0.3">
      <c r="A285" s="661" t="s">
        <v>8934</v>
      </c>
      <c r="B285" s="662" t="s">
        <v>8605</v>
      </c>
      <c r="C285" s="662" t="s">
        <v>6767</v>
      </c>
      <c r="D285" s="662" t="s">
        <v>9127</v>
      </c>
      <c r="E285" s="662" t="s">
        <v>9128</v>
      </c>
      <c r="F285" s="665">
        <v>1957</v>
      </c>
      <c r="G285" s="665">
        <v>338561</v>
      </c>
      <c r="H285" s="665">
        <v>1</v>
      </c>
      <c r="I285" s="665">
        <v>173</v>
      </c>
      <c r="J285" s="665">
        <v>2015</v>
      </c>
      <c r="K285" s="665">
        <v>349600</v>
      </c>
      <c r="L285" s="665">
        <v>1.0326056456591279</v>
      </c>
      <c r="M285" s="665">
        <v>173.49875930521091</v>
      </c>
      <c r="N285" s="665">
        <v>1876</v>
      </c>
      <c r="O285" s="665">
        <v>328300</v>
      </c>
      <c r="P285" s="678">
        <v>0.96969231541731027</v>
      </c>
      <c r="Q285" s="666">
        <v>175</v>
      </c>
    </row>
    <row r="286" spans="1:17" ht="14.4" customHeight="1" x14ac:dyDescent="0.3">
      <c r="A286" s="661" t="s">
        <v>8934</v>
      </c>
      <c r="B286" s="662" t="s">
        <v>8605</v>
      </c>
      <c r="C286" s="662" t="s">
        <v>6767</v>
      </c>
      <c r="D286" s="662" t="s">
        <v>9129</v>
      </c>
      <c r="E286" s="662" t="s">
        <v>9130</v>
      </c>
      <c r="F286" s="665">
        <v>80</v>
      </c>
      <c r="G286" s="665">
        <v>159680</v>
      </c>
      <c r="H286" s="665">
        <v>1</v>
      </c>
      <c r="I286" s="665">
        <v>1996</v>
      </c>
      <c r="J286" s="665">
        <v>110</v>
      </c>
      <c r="K286" s="665">
        <v>219776</v>
      </c>
      <c r="L286" s="665">
        <v>1.3763527054108216</v>
      </c>
      <c r="M286" s="665">
        <v>1997.9636363636364</v>
      </c>
      <c r="N286" s="665">
        <v>80</v>
      </c>
      <c r="O286" s="665">
        <v>160080</v>
      </c>
      <c r="P286" s="678">
        <v>1.0025050100200401</v>
      </c>
      <c r="Q286" s="666">
        <v>2001</v>
      </c>
    </row>
    <row r="287" spans="1:17" ht="14.4" customHeight="1" x14ac:dyDescent="0.3">
      <c r="A287" s="661" t="s">
        <v>8934</v>
      </c>
      <c r="B287" s="662" t="s">
        <v>8605</v>
      </c>
      <c r="C287" s="662" t="s">
        <v>6767</v>
      </c>
      <c r="D287" s="662" t="s">
        <v>9131</v>
      </c>
      <c r="E287" s="662" t="s">
        <v>9132</v>
      </c>
      <c r="F287" s="665">
        <v>6</v>
      </c>
      <c r="G287" s="665">
        <v>16152</v>
      </c>
      <c r="H287" s="665">
        <v>1</v>
      </c>
      <c r="I287" s="665">
        <v>2692</v>
      </c>
      <c r="J287" s="665">
        <v>6</v>
      </c>
      <c r="K287" s="665">
        <v>16164</v>
      </c>
      <c r="L287" s="665">
        <v>1.0007429420505201</v>
      </c>
      <c r="M287" s="665">
        <v>2694</v>
      </c>
      <c r="N287" s="665">
        <v>8</v>
      </c>
      <c r="O287" s="665">
        <v>21568</v>
      </c>
      <c r="P287" s="678">
        <v>1.3353145121347201</v>
      </c>
      <c r="Q287" s="666">
        <v>2696</v>
      </c>
    </row>
    <row r="288" spans="1:17" ht="14.4" customHeight="1" x14ac:dyDescent="0.3">
      <c r="A288" s="661" t="s">
        <v>8934</v>
      </c>
      <c r="B288" s="662" t="s">
        <v>8605</v>
      </c>
      <c r="C288" s="662" t="s">
        <v>6767</v>
      </c>
      <c r="D288" s="662" t="s">
        <v>9133</v>
      </c>
      <c r="E288" s="662" t="s">
        <v>9134</v>
      </c>
      <c r="F288" s="665">
        <v>6</v>
      </c>
      <c r="G288" s="665">
        <v>31080</v>
      </c>
      <c r="H288" s="665">
        <v>1</v>
      </c>
      <c r="I288" s="665">
        <v>5180</v>
      </c>
      <c r="J288" s="665">
        <v>6</v>
      </c>
      <c r="K288" s="665">
        <v>31104</v>
      </c>
      <c r="L288" s="665">
        <v>1.0007722007722009</v>
      </c>
      <c r="M288" s="665">
        <v>5184</v>
      </c>
      <c r="N288" s="665">
        <v>9</v>
      </c>
      <c r="O288" s="665">
        <v>46692</v>
      </c>
      <c r="P288" s="678">
        <v>1.5023166023166024</v>
      </c>
      <c r="Q288" s="666">
        <v>5188</v>
      </c>
    </row>
    <row r="289" spans="1:17" ht="14.4" customHeight="1" x14ac:dyDescent="0.3">
      <c r="A289" s="661" t="s">
        <v>8934</v>
      </c>
      <c r="B289" s="662" t="s">
        <v>8605</v>
      </c>
      <c r="C289" s="662" t="s">
        <v>6767</v>
      </c>
      <c r="D289" s="662" t="s">
        <v>9135</v>
      </c>
      <c r="E289" s="662" t="s">
        <v>9136</v>
      </c>
      <c r="F289" s="665">
        <v>53</v>
      </c>
      <c r="G289" s="665">
        <v>34874</v>
      </c>
      <c r="H289" s="665">
        <v>1</v>
      </c>
      <c r="I289" s="665">
        <v>658</v>
      </c>
      <c r="J289" s="665">
        <v>35</v>
      </c>
      <c r="K289" s="665">
        <v>23102</v>
      </c>
      <c r="L289" s="665">
        <v>0.66244193381889083</v>
      </c>
      <c r="M289" s="665">
        <v>660.05714285714282</v>
      </c>
      <c r="N289" s="665">
        <v>66</v>
      </c>
      <c r="O289" s="665">
        <v>43692</v>
      </c>
      <c r="P289" s="678">
        <v>1.2528531284051156</v>
      </c>
      <c r="Q289" s="666">
        <v>662</v>
      </c>
    </row>
    <row r="290" spans="1:17" ht="14.4" customHeight="1" x14ac:dyDescent="0.3">
      <c r="A290" s="661" t="s">
        <v>8934</v>
      </c>
      <c r="B290" s="662" t="s">
        <v>8605</v>
      </c>
      <c r="C290" s="662" t="s">
        <v>6767</v>
      </c>
      <c r="D290" s="662" t="s">
        <v>9137</v>
      </c>
      <c r="E290" s="662" t="s">
        <v>9138</v>
      </c>
      <c r="F290" s="665">
        <v>1</v>
      </c>
      <c r="G290" s="665">
        <v>2076</v>
      </c>
      <c r="H290" s="665">
        <v>1</v>
      </c>
      <c r="I290" s="665">
        <v>2076</v>
      </c>
      <c r="J290" s="665">
        <v>1</v>
      </c>
      <c r="K290" s="665">
        <v>2076</v>
      </c>
      <c r="L290" s="665">
        <v>1</v>
      </c>
      <c r="M290" s="665">
        <v>2076</v>
      </c>
      <c r="N290" s="665">
        <v>6</v>
      </c>
      <c r="O290" s="665">
        <v>12492</v>
      </c>
      <c r="P290" s="678">
        <v>6.0173410404624281</v>
      </c>
      <c r="Q290" s="666">
        <v>2082</v>
      </c>
    </row>
    <row r="291" spans="1:17" ht="14.4" customHeight="1" x14ac:dyDescent="0.3">
      <c r="A291" s="661" t="s">
        <v>8934</v>
      </c>
      <c r="B291" s="662" t="s">
        <v>8605</v>
      </c>
      <c r="C291" s="662" t="s">
        <v>6767</v>
      </c>
      <c r="D291" s="662" t="s">
        <v>9139</v>
      </c>
      <c r="E291" s="662" t="s">
        <v>9140</v>
      </c>
      <c r="F291" s="665">
        <v>26</v>
      </c>
      <c r="G291" s="665">
        <v>3900</v>
      </c>
      <c r="H291" s="665">
        <v>1</v>
      </c>
      <c r="I291" s="665">
        <v>150</v>
      </c>
      <c r="J291" s="665">
        <v>33</v>
      </c>
      <c r="K291" s="665">
        <v>4969</v>
      </c>
      <c r="L291" s="665">
        <v>1.2741025641025641</v>
      </c>
      <c r="M291" s="665">
        <v>150.57575757575756</v>
      </c>
      <c r="N291" s="665">
        <v>42</v>
      </c>
      <c r="O291" s="665">
        <v>6342</v>
      </c>
      <c r="P291" s="678">
        <v>1.6261538461538461</v>
      </c>
      <c r="Q291" s="666">
        <v>151</v>
      </c>
    </row>
    <row r="292" spans="1:17" ht="14.4" customHeight="1" x14ac:dyDescent="0.3">
      <c r="A292" s="661" t="s">
        <v>8934</v>
      </c>
      <c r="B292" s="662" t="s">
        <v>8605</v>
      </c>
      <c r="C292" s="662" t="s">
        <v>6767</v>
      </c>
      <c r="D292" s="662" t="s">
        <v>9141</v>
      </c>
      <c r="E292" s="662" t="s">
        <v>9142</v>
      </c>
      <c r="F292" s="665">
        <v>2</v>
      </c>
      <c r="G292" s="665">
        <v>386</v>
      </c>
      <c r="H292" s="665">
        <v>1</v>
      </c>
      <c r="I292" s="665">
        <v>193</v>
      </c>
      <c r="J292" s="665">
        <v>2</v>
      </c>
      <c r="K292" s="665">
        <v>386</v>
      </c>
      <c r="L292" s="665">
        <v>1</v>
      </c>
      <c r="M292" s="665">
        <v>193</v>
      </c>
      <c r="N292" s="665">
        <v>2</v>
      </c>
      <c r="O292" s="665">
        <v>390</v>
      </c>
      <c r="P292" s="678">
        <v>1.0103626943005182</v>
      </c>
      <c r="Q292" s="666">
        <v>195</v>
      </c>
    </row>
    <row r="293" spans="1:17" ht="14.4" customHeight="1" x14ac:dyDescent="0.3">
      <c r="A293" s="661" t="s">
        <v>8934</v>
      </c>
      <c r="B293" s="662" t="s">
        <v>8605</v>
      </c>
      <c r="C293" s="662" t="s">
        <v>6767</v>
      </c>
      <c r="D293" s="662" t="s">
        <v>9143</v>
      </c>
      <c r="E293" s="662" t="s">
        <v>9144</v>
      </c>
      <c r="F293" s="665">
        <v>27</v>
      </c>
      <c r="G293" s="665">
        <v>5346</v>
      </c>
      <c r="H293" s="665">
        <v>1</v>
      </c>
      <c r="I293" s="665">
        <v>198</v>
      </c>
      <c r="J293" s="665">
        <v>39</v>
      </c>
      <c r="K293" s="665">
        <v>7750</v>
      </c>
      <c r="L293" s="665">
        <v>1.4496820052375607</v>
      </c>
      <c r="M293" s="665">
        <v>198.71794871794873</v>
      </c>
      <c r="N293" s="665">
        <v>27</v>
      </c>
      <c r="O293" s="665">
        <v>5400</v>
      </c>
      <c r="P293" s="678">
        <v>1.0101010101010102</v>
      </c>
      <c r="Q293" s="666">
        <v>200</v>
      </c>
    </row>
    <row r="294" spans="1:17" ht="14.4" customHeight="1" x14ac:dyDescent="0.3">
      <c r="A294" s="661" t="s">
        <v>8934</v>
      </c>
      <c r="B294" s="662" t="s">
        <v>8605</v>
      </c>
      <c r="C294" s="662" t="s">
        <v>6767</v>
      </c>
      <c r="D294" s="662" t="s">
        <v>9145</v>
      </c>
      <c r="E294" s="662" t="s">
        <v>9146</v>
      </c>
      <c r="F294" s="665">
        <v>189</v>
      </c>
      <c r="G294" s="665">
        <v>78435</v>
      </c>
      <c r="H294" s="665">
        <v>1</v>
      </c>
      <c r="I294" s="665">
        <v>415</v>
      </c>
      <c r="J294" s="665">
        <v>206</v>
      </c>
      <c r="K294" s="665">
        <v>85750</v>
      </c>
      <c r="L294" s="665">
        <v>1.0932619366354306</v>
      </c>
      <c r="M294" s="665">
        <v>416.26213592233012</v>
      </c>
      <c r="N294" s="665">
        <v>228</v>
      </c>
      <c r="O294" s="665">
        <v>95304</v>
      </c>
      <c r="P294" s="678">
        <v>1.2150698030216103</v>
      </c>
      <c r="Q294" s="666">
        <v>418</v>
      </c>
    </row>
    <row r="295" spans="1:17" ht="14.4" customHeight="1" x14ac:dyDescent="0.3">
      <c r="A295" s="661" t="s">
        <v>8934</v>
      </c>
      <c r="B295" s="662" t="s">
        <v>8605</v>
      </c>
      <c r="C295" s="662" t="s">
        <v>6767</v>
      </c>
      <c r="D295" s="662" t="s">
        <v>9147</v>
      </c>
      <c r="E295" s="662" t="s">
        <v>9148</v>
      </c>
      <c r="F295" s="665">
        <v>2</v>
      </c>
      <c r="G295" s="665">
        <v>316</v>
      </c>
      <c r="H295" s="665">
        <v>1</v>
      </c>
      <c r="I295" s="665">
        <v>158</v>
      </c>
      <c r="J295" s="665">
        <v>3</v>
      </c>
      <c r="K295" s="665">
        <v>476</v>
      </c>
      <c r="L295" s="665">
        <v>1.5063291139240507</v>
      </c>
      <c r="M295" s="665">
        <v>158.66666666666666</v>
      </c>
      <c r="N295" s="665">
        <v>1</v>
      </c>
      <c r="O295" s="665">
        <v>159</v>
      </c>
      <c r="P295" s="678">
        <v>0.50316455696202533</v>
      </c>
      <c r="Q295" s="666">
        <v>159</v>
      </c>
    </row>
    <row r="296" spans="1:17" ht="14.4" customHeight="1" x14ac:dyDescent="0.3">
      <c r="A296" s="661" t="s">
        <v>8934</v>
      </c>
      <c r="B296" s="662" t="s">
        <v>8605</v>
      </c>
      <c r="C296" s="662" t="s">
        <v>6767</v>
      </c>
      <c r="D296" s="662" t="s">
        <v>9149</v>
      </c>
      <c r="E296" s="662" t="s">
        <v>9150</v>
      </c>
      <c r="F296" s="665">
        <v>50</v>
      </c>
      <c r="G296" s="665">
        <v>21250</v>
      </c>
      <c r="H296" s="665">
        <v>1</v>
      </c>
      <c r="I296" s="665">
        <v>425</v>
      </c>
      <c r="J296" s="665">
        <v>33</v>
      </c>
      <c r="K296" s="665">
        <v>14079</v>
      </c>
      <c r="L296" s="665">
        <v>0.66254117647058819</v>
      </c>
      <c r="M296" s="665">
        <v>426.63636363636363</v>
      </c>
      <c r="N296" s="665">
        <v>12</v>
      </c>
      <c r="O296" s="665">
        <v>5136</v>
      </c>
      <c r="P296" s="678">
        <v>0.24169411764705884</v>
      </c>
      <c r="Q296" s="666">
        <v>428</v>
      </c>
    </row>
    <row r="297" spans="1:17" ht="14.4" customHeight="1" x14ac:dyDescent="0.3">
      <c r="A297" s="661" t="s">
        <v>8934</v>
      </c>
      <c r="B297" s="662" t="s">
        <v>8605</v>
      </c>
      <c r="C297" s="662" t="s">
        <v>6767</v>
      </c>
      <c r="D297" s="662" t="s">
        <v>9151</v>
      </c>
      <c r="E297" s="662" t="s">
        <v>9152</v>
      </c>
      <c r="F297" s="665">
        <v>36</v>
      </c>
      <c r="G297" s="665">
        <v>76248</v>
      </c>
      <c r="H297" s="665">
        <v>1</v>
      </c>
      <c r="I297" s="665">
        <v>2118</v>
      </c>
      <c r="J297" s="665">
        <v>66</v>
      </c>
      <c r="K297" s="665">
        <v>139920</v>
      </c>
      <c r="L297" s="665">
        <v>1.8350645262826566</v>
      </c>
      <c r="M297" s="665">
        <v>2120</v>
      </c>
      <c r="N297" s="665">
        <v>48</v>
      </c>
      <c r="O297" s="665">
        <v>101904</v>
      </c>
      <c r="P297" s="678">
        <v>1.3364809568775575</v>
      </c>
      <c r="Q297" s="666">
        <v>2123</v>
      </c>
    </row>
    <row r="298" spans="1:17" ht="14.4" customHeight="1" x14ac:dyDescent="0.3">
      <c r="A298" s="661" t="s">
        <v>8934</v>
      </c>
      <c r="B298" s="662" t="s">
        <v>8605</v>
      </c>
      <c r="C298" s="662" t="s">
        <v>6767</v>
      </c>
      <c r="D298" s="662" t="s">
        <v>9153</v>
      </c>
      <c r="E298" s="662" t="s">
        <v>9110</v>
      </c>
      <c r="F298" s="665">
        <v>16</v>
      </c>
      <c r="G298" s="665">
        <v>29824</v>
      </c>
      <c r="H298" s="665">
        <v>1</v>
      </c>
      <c r="I298" s="665">
        <v>1864</v>
      </c>
      <c r="J298" s="665">
        <v>10</v>
      </c>
      <c r="K298" s="665">
        <v>18664</v>
      </c>
      <c r="L298" s="665">
        <v>0.62580472103004292</v>
      </c>
      <c r="M298" s="665">
        <v>1866.4</v>
      </c>
      <c r="N298" s="665">
        <v>12</v>
      </c>
      <c r="O298" s="665">
        <v>22428</v>
      </c>
      <c r="P298" s="678">
        <v>0.75201180257510725</v>
      </c>
      <c r="Q298" s="666">
        <v>1869</v>
      </c>
    </row>
    <row r="299" spans="1:17" ht="14.4" customHeight="1" x14ac:dyDescent="0.3">
      <c r="A299" s="661" t="s">
        <v>8934</v>
      </c>
      <c r="B299" s="662" t="s">
        <v>8605</v>
      </c>
      <c r="C299" s="662" t="s">
        <v>6767</v>
      </c>
      <c r="D299" s="662" t="s">
        <v>9154</v>
      </c>
      <c r="E299" s="662" t="s">
        <v>9155</v>
      </c>
      <c r="F299" s="665">
        <v>2</v>
      </c>
      <c r="G299" s="665">
        <v>316</v>
      </c>
      <c r="H299" s="665">
        <v>1</v>
      </c>
      <c r="I299" s="665">
        <v>158</v>
      </c>
      <c r="J299" s="665"/>
      <c r="K299" s="665"/>
      <c r="L299" s="665"/>
      <c r="M299" s="665"/>
      <c r="N299" s="665"/>
      <c r="O299" s="665"/>
      <c r="P299" s="678"/>
      <c r="Q299" s="666"/>
    </row>
    <row r="300" spans="1:17" ht="14.4" customHeight="1" x14ac:dyDescent="0.3">
      <c r="A300" s="661" t="s">
        <v>8934</v>
      </c>
      <c r="B300" s="662" t="s">
        <v>8605</v>
      </c>
      <c r="C300" s="662" t="s">
        <v>6767</v>
      </c>
      <c r="D300" s="662" t="s">
        <v>9156</v>
      </c>
      <c r="E300" s="662" t="s">
        <v>9157</v>
      </c>
      <c r="F300" s="665">
        <v>20</v>
      </c>
      <c r="G300" s="665">
        <v>18240</v>
      </c>
      <c r="H300" s="665">
        <v>1</v>
      </c>
      <c r="I300" s="665">
        <v>912</v>
      </c>
      <c r="J300" s="665">
        <v>15</v>
      </c>
      <c r="K300" s="665">
        <v>10056</v>
      </c>
      <c r="L300" s="665">
        <v>0.5513157894736842</v>
      </c>
      <c r="M300" s="665">
        <v>670.4</v>
      </c>
      <c r="N300" s="665">
        <v>17</v>
      </c>
      <c r="O300" s="665">
        <v>15589</v>
      </c>
      <c r="P300" s="678">
        <v>0.85466008771929824</v>
      </c>
      <c r="Q300" s="666">
        <v>917</v>
      </c>
    </row>
    <row r="301" spans="1:17" ht="14.4" customHeight="1" x14ac:dyDescent="0.3">
      <c r="A301" s="661" t="s">
        <v>8934</v>
      </c>
      <c r="B301" s="662" t="s">
        <v>8605</v>
      </c>
      <c r="C301" s="662" t="s">
        <v>6767</v>
      </c>
      <c r="D301" s="662" t="s">
        <v>9158</v>
      </c>
      <c r="E301" s="662" t="s">
        <v>9159</v>
      </c>
      <c r="F301" s="665">
        <v>8</v>
      </c>
      <c r="G301" s="665">
        <v>67072</v>
      </c>
      <c r="H301" s="665">
        <v>1</v>
      </c>
      <c r="I301" s="665">
        <v>8384</v>
      </c>
      <c r="J301" s="665">
        <v>8</v>
      </c>
      <c r="K301" s="665">
        <v>67138</v>
      </c>
      <c r="L301" s="665">
        <v>1.0009840171755726</v>
      </c>
      <c r="M301" s="665">
        <v>8392.25</v>
      </c>
      <c r="N301" s="665">
        <v>7</v>
      </c>
      <c r="O301" s="665">
        <v>58793</v>
      </c>
      <c r="P301" s="678">
        <v>0.87656548187022898</v>
      </c>
      <c r="Q301" s="666">
        <v>8399</v>
      </c>
    </row>
    <row r="302" spans="1:17" ht="14.4" customHeight="1" x14ac:dyDescent="0.3">
      <c r="A302" s="661" t="s">
        <v>8934</v>
      </c>
      <c r="B302" s="662" t="s">
        <v>8605</v>
      </c>
      <c r="C302" s="662" t="s">
        <v>6767</v>
      </c>
      <c r="D302" s="662" t="s">
        <v>9160</v>
      </c>
      <c r="E302" s="662" t="s">
        <v>9161</v>
      </c>
      <c r="F302" s="665">
        <v>154</v>
      </c>
      <c r="G302" s="665">
        <v>23408</v>
      </c>
      <c r="H302" s="665">
        <v>1</v>
      </c>
      <c r="I302" s="665">
        <v>152</v>
      </c>
      <c r="J302" s="665">
        <v>158</v>
      </c>
      <c r="K302" s="665">
        <v>23812</v>
      </c>
      <c r="L302" s="665">
        <v>1.0172590567327409</v>
      </c>
      <c r="M302" s="665">
        <v>150.70886075949366</v>
      </c>
      <c r="N302" s="665">
        <v>156</v>
      </c>
      <c r="O302" s="665">
        <v>24024</v>
      </c>
      <c r="P302" s="678">
        <v>1.0263157894736843</v>
      </c>
      <c r="Q302" s="666">
        <v>154</v>
      </c>
    </row>
    <row r="303" spans="1:17" ht="14.4" customHeight="1" x14ac:dyDescent="0.3">
      <c r="A303" s="661" t="s">
        <v>8934</v>
      </c>
      <c r="B303" s="662" t="s">
        <v>8605</v>
      </c>
      <c r="C303" s="662" t="s">
        <v>6767</v>
      </c>
      <c r="D303" s="662" t="s">
        <v>9162</v>
      </c>
      <c r="E303" s="662" t="s">
        <v>9163</v>
      </c>
      <c r="F303" s="665">
        <v>18</v>
      </c>
      <c r="G303" s="665">
        <v>35874</v>
      </c>
      <c r="H303" s="665">
        <v>1</v>
      </c>
      <c r="I303" s="665">
        <v>1993</v>
      </c>
      <c r="J303" s="665">
        <v>21</v>
      </c>
      <c r="K303" s="665">
        <v>41941</v>
      </c>
      <c r="L303" s="665">
        <v>1.1691196967162847</v>
      </c>
      <c r="M303" s="665">
        <v>1997.1904761904761</v>
      </c>
      <c r="N303" s="665">
        <v>20</v>
      </c>
      <c r="O303" s="665">
        <v>40100</v>
      </c>
      <c r="P303" s="678">
        <v>1.117801193064615</v>
      </c>
      <c r="Q303" s="666">
        <v>2005</v>
      </c>
    </row>
    <row r="304" spans="1:17" ht="14.4" customHeight="1" x14ac:dyDescent="0.3">
      <c r="A304" s="661" t="s">
        <v>8934</v>
      </c>
      <c r="B304" s="662" t="s">
        <v>8605</v>
      </c>
      <c r="C304" s="662" t="s">
        <v>6767</v>
      </c>
      <c r="D304" s="662" t="s">
        <v>9164</v>
      </c>
      <c r="E304" s="662" t="s">
        <v>9165</v>
      </c>
      <c r="F304" s="665">
        <v>2</v>
      </c>
      <c r="G304" s="665">
        <v>1118</v>
      </c>
      <c r="H304" s="665">
        <v>1</v>
      </c>
      <c r="I304" s="665">
        <v>559</v>
      </c>
      <c r="J304" s="665">
        <v>2</v>
      </c>
      <c r="K304" s="665">
        <v>1121</v>
      </c>
      <c r="L304" s="665">
        <v>1.0026833631484795</v>
      </c>
      <c r="M304" s="665">
        <v>560.5</v>
      </c>
      <c r="N304" s="665">
        <v>3</v>
      </c>
      <c r="O304" s="665">
        <v>1689</v>
      </c>
      <c r="P304" s="678">
        <v>1.5107334525939178</v>
      </c>
      <c r="Q304" s="666">
        <v>563</v>
      </c>
    </row>
    <row r="305" spans="1:17" ht="14.4" customHeight="1" x14ac:dyDescent="0.3">
      <c r="A305" s="661" t="s">
        <v>8934</v>
      </c>
      <c r="B305" s="662" t="s">
        <v>8605</v>
      </c>
      <c r="C305" s="662" t="s">
        <v>6767</v>
      </c>
      <c r="D305" s="662" t="s">
        <v>9166</v>
      </c>
      <c r="E305" s="662" t="s">
        <v>9167</v>
      </c>
      <c r="F305" s="665">
        <v>2</v>
      </c>
      <c r="G305" s="665">
        <v>730</v>
      </c>
      <c r="H305" s="665">
        <v>1</v>
      </c>
      <c r="I305" s="665">
        <v>365</v>
      </c>
      <c r="J305" s="665">
        <v>1</v>
      </c>
      <c r="K305" s="665">
        <v>366</v>
      </c>
      <c r="L305" s="665">
        <v>0.50136986301369868</v>
      </c>
      <c r="M305" s="665">
        <v>366</v>
      </c>
      <c r="N305" s="665">
        <v>2</v>
      </c>
      <c r="O305" s="665">
        <v>734</v>
      </c>
      <c r="P305" s="678">
        <v>1.0054794520547945</v>
      </c>
      <c r="Q305" s="666">
        <v>367</v>
      </c>
    </row>
    <row r="306" spans="1:17" ht="14.4" customHeight="1" x14ac:dyDescent="0.3">
      <c r="A306" s="661" t="s">
        <v>8934</v>
      </c>
      <c r="B306" s="662" t="s">
        <v>8605</v>
      </c>
      <c r="C306" s="662" t="s">
        <v>6767</v>
      </c>
      <c r="D306" s="662" t="s">
        <v>9168</v>
      </c>
      <c r="E306" s="662" t="s">
        <v>9169</v>
      </c>
      <c r="F306" s="665"/>
      <c r="G306" s="665"/>
      <c r="H306" s="665"/>
      <c r="I306" s="665"/>
      <c r="J306" s="665"/>
      <c r="K306" s="665"/>
      <c r="L306" s="665"/>
      <c r="M306" s="665"/>
      <c r="N306" s="665">
        <v>208</v>
      </c>
      <c r="O306" s="665">
        <v>71552</v>
      </c>
      <c r="P306" s="678"/>
      <c r="Q306" s="666">
        <v>344</v>
      </c>
    </row>
    <row r="307" spans="1:17" ht="14.4" customHeight="1" x14ac:dyDescent="0.3">
      <c r="A307" s="661" t="s">
        <v>8934</v>
      </c>
      <c r="B307" s="662" t="s">
        <v>8605</v>
      </c>
      <c r="C307" s="662" t="s">
        <v>6767</v>
      </c>
      <c r="D307" s="662" t="s">
        <v>9170</v>
      </c>
      <c r="E307" s="662" t="s">
        <v>9171</v>
      </c>
      <c r="F307" s="665"/>
      <c r="G307" s="665"/>
      <c r="H307" s="665"/>
      <c r="I307" s="665"/>
      <c r="J307" s="665"/>
      <c r="K307" s="665"/>
      <c r="L307" s="665"/>
      <c r="M307" s="665"/>
      <c r="N307" s="665">
        <v>1</v>
      </c>
      <c r="O307" s="665">
        <v>4100</v>
      </c>
      <c r="P307" s="678"/>
      <c r="Q307" s="666">
        <v>4100</v>
      </c>
    </row>
    <row r="308" spans="1:17" ht="14.4" customHeight="1" x14ac:dyDescent="0.3">
      <c r="A308" s="661" t="s">
        <v>9172</v>
      </c>
      <c r="B308" s="662" t="s">
        <v>9173</v>
      </c>
      <c r="C308" s="662" t="s">
        <v>6767</v>
      </c>
      <c r="D308" s="662" t="s">
        <v>9174</v>
      </c>
      <c r="E308" s="662" t="s">
        <v>9175</v>
      </c>
      <c r="F308" s="665">
        <v>794</v>
      </c>
      <c r="G308" s="665">
        <v>161182</v>
      </c>
      <c r="H308" s="665">
        <v>1</v>
      </c>
      <c r="I308" s="665">
        <v>203</v>
      </c>
      <c r="J308" s="665">
        <v>768</v>
      </c>
      <c r="K308" s="665">
        <v>156880</v>
      </c>
      <c r="L308" s="665">
        <v>0.97330967477758057</v>
      </c>
      <c r="M308" s="665">
        <v>204.27083333333334</v>
      </c>
      <c r="N308" s="665">
        <v>623</v>
      </c>
      <c r="O308" s="665">
        <v>128338</v>
      </c>
      <c r="P308" s="678">
        <v>0.79623034830191952</v>
      </c>
      <c r="Q308" s="666">
        <v>206</v>
      </c>
    </row>
    <row r="309" spans="1:17" ht="14.4" customHeight="1" x14ac:dyDescent="0.3">
      <c r="A309" s="661" t="s">
        <v>9172</v>
      </c>
      <c r="B309" s="662" t="s">
        <v>9173</v>
      </c>
      <c r="C309" s="662" t="s">
        <v>6767</v>
      </c>
      <c r="D309" s="662" t="s">
        <v>9176</v>
      </c>
      <c r="E309" s="662" t="s">
        <v>9175</v>
      </c>
      <c r="F309" s="665"/>
      <c r="G309" s="665"/>
      <c r="H309" s="665"/>
      <c r="I309" s="665"/>
      <c r="J309" s="665"/>
      <c r="K309" s="665"/>
      <c r="L309" s="665"/>
      <c r="M309" s="665"/>
      <c r="N309" s="665">
        <v>1</v>
      </c>
      <c r="O309" s="665">
        <v>85</v>
      </c>
      <c r="P309" s="678"/>
      <c r="Q309" s="666">
        <v>85</v>
      </c>
    </row>
    <row r="310" spans="1:17" ht="14.4" customHeight="1" x14ac:dyDescent="0.3">
      <c r="A310" s="661" t="s">
        <v>9172</v>
      </c>
      <c r="B310" s="662" t="s">
        <v>9173</v>
      </c>
      <c r="C310" s="662" t="s">
        <v>6767</v>
      </c>
      <c r="D310" s="662" t="s">
        <v>9177</v>
      </c>
      <c r="E310" s="662" t="s">
        <v>9178</v>
      </c>
      <c r="F310" s="665">
        <v>529</v>
      </c>
      <c r="G310" s="665">
        <v>154468</v>
      </c>
      <c r="H310" s="665">
        <v>1</v>
      </c>
      <c r="I310" s="665">
        <v>292</v>
      </c>
      <c r="J310" s="665">
        <v>1019</v>
      </c>
      <c r="K310" s="665">
        <v>298822</v>
      </c>
      <c r="L310" s="665">
        <v>1.9345236553849341</v>
      </c>
      <c r="M310" s="665">
        <v>293.2502453385672</v>
      </c>
      <c r="N310" s="665">
        <v>589</v>
      </c>
      <c r="O310" s="665">
        <v>173755</v>
      </c>
      <c r="P310" s="678">
        <v>1.1248608125954891</v>
      </c>
      <c r="Q310" s="666">
        <v>295</v>
      </c>
    </row>
    <row r="311" spans="1:17" ht="14.4" customHeight="1" x14ac:dyDescent="0.3">
      <c r="A311" s="661" t="s">
        <v>9172</v>
      </c>
      <c r="B311" s="662" t="s">
        <v>9173</v>
      </c>
      <c r="C311" s="662" t="s">
        <v>6767</v>
      </c>
      <c r="D311" s="662" t="s">
        <v>9179</v>
      </c>
      <c r="E311" s="662" t="s">
        <v>9180</v>
      </c>
      <c r="F311" s="665">
        <v>21</v>
      </c>
      <c r="G311" s="665">
        <v>1953</v>
      </c>
      <c r="H311" s="665">
        <v>1</v>
      </c>
      <c r="I311" s="665">
        <v>93</v>
      </c>
      <c r="J311" s="665">
        <v>21</v>
      </c>
      <c r="K311" s="665">
        <v>1965</v>
      </c>
      <c r="L311" s="665">
        <v>1.0061443932411673</v>
      </c>
      <c r="M311" s="665">
        <v>93.571428571428569</v>
      </c>
      <c r="N311" s="665">
        <v>16</v>
      </c>
      <c r="O311" s="665">
        <v>1520</v>
      </c>
      <c r="P311" s="678">
        <v>0.77828981054787505</v>
      </c>
      <c r="Q311" s="666">
        <v>95</v>
      </c>
    </row>
    <row r="312" spans="1:17" ht="14.4" customHeight="1" x14ac:dyDescent="0.3">
      <c r="A312" s="661" t="s">
        <v>9172</v>
      </c>
      <c r="B312" s="662" t="s">
        <v>9173</v>
      </c>
      <c r="C312" s="662" t="s">
        <v>6767</v>
      </c>
      <c r="D312" s="662" t="s">
        <v>9181</v>
      </c>
      <c r="E312" s="662" t="s">
        <v>9182</v>
      </c>
      <c r="F312" s="665">
        <v>614</v>
      </c>
      <c r="G312" s="665">
        <v>82276</v>
      </c>
      <c r="H312" s="665">
        <v>1</v>
      </c>
      <c r="I312" s="665">
        <v>134</v>
      </c>
      <c r="J312" s="665">
        <v>662</v>
      </c>
      <c r="K312" s="665">
        <v>89154</v>
      </c>
      <c r="L312" s="665">
        <v>1.083596674607419</v>
      </c>
      <c r="M312" s="665">
        <v>134.67371601208458</v>
      </c>
      <c r="N312" s="665">
        <v>611</v>
      </c>
      <c r="O312" s="665">
        <v>82485</v>
      </c>
      <c r="P312" s="678">
        <v>1.0025402304438717</v>
      </c>
      <c r="Q312" s="666">
        <v>135</v>
      </c>
    </row>
    <row r="313" spans="1:17" ht="14.4" customHeight="1" x14ac:dyDescent="0.3">
      <c r="A313" s="661" t="s">
        <v>9172</v>
      </c>
      <c r="B313" s="662" t="s">
        <v>9173</v>
      </c>
      <c r="C313" s="662" t="s">
        <v>6767</v>
      </c>
      <c r="D313" s="662" t="s">
        <v>9183</v>
      </c>
      <c r="E313" s="662" t="s">
        <v>9182</v>
      </c>
      <c r="F313" s="665">
        <v>2</v>
      </c>
      <c r="G313" s="665">
        <v>350</v>
      </c>
      <c r="H313" s="665">
        <v>1</v>
      </c>
      <c r="I313" s="665">
        <v>175</v>
      </c>
      <c r="J313" s="665"/>
      <c r="K313" s="665"/>
      <c r="L313" s="665"/>
      <c r="M313" s="665"/>
      <c r="N313" s="665">
        <v>1</v>
      </c>
      <c r="O313" s="665">
        <v>178</v>
      </c>
      <c r="P313" s="678">
        <v>0.50857142857142856</v>
      </c>
      <c r="Q313" s="666">
        <v>178</v>
      </c>
    </row>
    <row r="314" spans="1:17" ht="14.4" customHeight="1" x14ac:dyDescent="0.3">
      <c r="A314" s="661" t="s">
        <v>9172</v>
      </c>
      <c r="B314" s="662" t="s">
        <v>9173</v>
      </c>
      <c r="C314" s="662" t="s">
        <v>6767</v>
      </c>
      <c r="D314" s="662" t="s">
        <v>9184</v>
      </c>
      <c r="E314" s="662" t="s">
        <v>9185</v>
      </c>
      <c r="F314" s="665">
        <v>1</v>
      </c>
      <c r="G314" s="665">
        <v>612</v>
      </c>
      <c r="H314" s="665">
        <v>1</v>
      </c>
      <c r="I314" s="665">
        <v>612</v>
      </c>
      <c r="J314" s="665">
        <v>1</v>
      </c>
      <c r="K314" s="665">
        <v>618</v>
      </c>
      <c r="L314" s="665">
        <v>1.0098039215686274</v>
      </c>
      <c r="M314" s="665">
        <v>618</v>
      </c>
      <c r="N314" s="665">
        <v>2</v>
      </c>
      <c r="O314" s="665">
        <v>1240</v>
      </c>
      <c r="P314" s="678">
        <v>2.0261437908496731</v>
      </c>
      <c r="Q314" s="666">
        <v>620</v>
      </c>
    </row>
    <row r="315" spans="1:17" ht="14.4" customHeight="1" x14ac:dyDescent="0.3">
      <c r="A315" s="661" t="s">
        <v>9172</v>
      </c>
      <c r="B315" s="662" t="s">
        <v>9173</v>
      </c>
      <c r="C315" s="662" t="s">
        <v>6767</v>
      </c>
      <c r="D315" s="662" t="s">
        <v>9186</v>
      </c>
      <c r="E315" s="662" t="s">
        <v>9187</v>
      </c>
      <c r="F315" s="665">
        <v>39</v>
      </c>
      <c r="G315" s="665">
        <v>6201</v>
      </c>
      <c r="H315" s="665">
        <v>1</v>
      </c>
      <c r="I315" s="665">
        <v>159</v>
      </c>
      <c r="J315" s="665">
        <v>43</v>
      </c>
      <c r="K315" s="665">
        <v>6862</v>
      </c>
      <c r="L315" s="665">
        <v>1.1065957103692954</v>
      </c>
      <c r="M315" s="665">
        <v>159.58139534883722</v>
      </c>
      <c r="N315" s="665">
        <v>27</v>
      </c>
      <c r="O315" s="665">
        <v>4347</v>
      </c>
      <c r="P315" s="678">
        <v>0.70101596516690856</v>
      </c>
      <c r="Q315" s="666">
        <v>161</v>
      </c>
    </row>
    <row r="316" spans="1:17" ht="14.4" customHeight="1" x14ac:dyDescent="0.3">
      <c r="A316" s="661" t="s">
        <v>9172</v>
      </c>
      <c r="B316" s="662" t="s">
        <v>9173</v>
      </c>
      <c r="C316" s="662" t="s">
        <v>6767</v>
      </c>
      <c r="D316" s="662" t="s">
        <v>9188</v>
      </c>
      <c r="E316" s="662" t="s">
        <v>9189</v>
      </c>
      <c r="F316" s="665">
        <v>1</v>
      </c>
      <c r="G316" s="665">
        <v>382</v>
      </c>
      <c r="H316" s="665">
        <v>1</v>
      </c>
      <c r="I316" s="665">
        <v>382</v>
      </c>
      <c r="J316" s="665">
        <v>1</v>
      </c>
      <c r="K316" s="665">
        <v>383</v>
      </c>
      <c r="L316" s="665">
        <v>1.0026178010471205</v>
      </c>
      <c r="M316" s="665">
        <v>383</v>
      </c>
      <c r="N316" s="665"/>
      <c r="O316" s="665"/>
      <c r="P316" s="678"/>
      <c r="Q316" s="666"/>
    </row>
    <row r="317" spans="1:17" ht="14.4" customHeight="1" x14ac:dyDescent="0.3">
      <c r="A317" s="661" t="s">
        <v>9172</v>
      </c>
      <c r="B317" s="662" t="s">
        <v>9173</v>
      </c>
      <c r="C317" s="662" t="s">
        <v>6767</v>
      </c>
      <c r="D317" s="662" t="s">
        <v>9190</v>
      </c>
      <c r="E317" s="662" t="s">
        <v>9191</v>
      </c>
      <c r="F317" s="665">
        <v>141</v>
      </c>
      <c r="G317" s="665">
        <v>36942</v>
      </c>
      <c r="H317" s="665">
        <v>1</v>
      </c>
      <c r="I317" s="665">
        <v>262</v>
      </c>
      <c r="J317" s="665">
        <v>141</v>
      </c>
      <c r="K317" s="665">
        <v>37206</v>
      </c>
      <c r="L317" s="665">
        <v>1.0071463375020302</v>
      </c>
      <c r="M317" s="665">
        <v>263.87234042553189</v>
      </c>
      <c r="N317" s="665">
        <v>86</v>
      </c>
      <c r="O317" s="665">
        <v>22876</v>
      </c>
      <c r="P317" s="678">
        <v>0.61924097233501163</v>
      </c>
      <c r="Q317" s="666">
        <v>266</v>
      </c>
    </row>
    <row r="318" spans="1:17" ht="14.4" customHeight="1" x14ac:dyDescent="0.3">
      <c r="A318" s="661" t="s">
        <v>9172</v>
      </c>
      <c r="B318" s="662" t="s">
        <v>9173</v>
      </c>
      <c r="C318" s="662" t="s">
        <v>6767</v>
      </c>
      <c r="D318" s="662" t="s">
        <v>9192</v>
      </c>
      <c r="E318" s="662" t="s">
        <v>9193</v>
      </c>
      <c r="F318" s="665">
        <v>156</v>
      </c>
      <c r="G318" s="665">
        <v>21996</v>
      </c>
      <c r="H318" s="665">
        <v>1</v>
      </c>
      <c r="I318" s="665">
        <v>141</v>
      </c>
      <c r="J318" s="665">
        <v>159</v>
      </c>
      <c r="K318" s="665">
        <v>22419</v>
      </c>
      <c r="L318" s="665">
        <v>1.0192307692307692</v>
      </c>
      <c r="M318" s="665">
        <v>141</v>
      </c>
      <c r="N318" s="665">
        <v>137</v>
      </c>
      <c r="O318" s="665">
        <v>19317</v>
      </c>
      <c r="P318" s="678">
        <v>0.87820512820512819</v>
      </c>
      <c r="Q318" s="666">
        <v>141</v>
      </c>
    </row>
    <row r="319" spans="1:17" ht="14.4" customHeight="1" x14ac:dyDescent="0.3">
      <c r="A319" s="661" t="s">
        <v>9172</v>
      </c>
      <c r="B319" s="662" t="s">
        <v>9173</v>
      </c>
      <c r="C319" s="662" t="s">
        <v>6767</v>
      </c>
      <c r="D319" s="662" t="s">
        <v>9194</v>
      </c>
      <c r="E319" s="662" t="s">
        <v>9193</v>
      </c>
      <c r="F319" s="665">
        <v>607</v>
      </c>
      <c r="G319" s="665">
        <v>47346</v>
      </c>
      <c r="H319" s="665">
        <v>1</v>
      </c>
      <c r="I319" s="665">
        <v>78</v>
      </c>
      <c r="J319" s="665">
        <v>661</v>
      </c>
      <c r="K319" s="665">
        <v>51558</v>
      </c>
      <c r="L319" s="665">
        <v>1.0889621087314663</v>
      </c>
      <c r="M319" s="665">
        <v>78</v>
      </c>
      <c r="N319" s="665">
        <v>611</v>
      </c>
      <c r="O319" s="665">
        <v>47658</v>
      </c>
      <c r="P319" s="678">
        <v>1.0065897858319606</v>
      </c>
      <c r="Q319" s="666">
        <v>78</v>
      </c>
    </row>
    <row r="320" spans="1:17" ht="14.4" customHeight="1" x14ac:dyDescent="0.3">
      <c r="A320" s="661" t="s">
        <v>9172</v>
      </c>
      <c r="B320" s="662" t="s">
        <v>9173</v>
      </c>
      <c r="C320" s="662" t="s">
        <v>6767</v>
      </c>
      <c r="D320" s="662" t="s">
        <v>9195</v>
      </c>
      <c r="E320" s="662" t="s">
        <v>9196</v>
      </c>
      <c r="F320" s="665">
        <v>156</v>
      </c>
      <c r="G320" s="665">
        <v>47268</v>
      </c>
      <c r="H320" s="665">
        <v>1</v>
      </c>
      <c r="I320" s="665">
        <v>303</v>
      </c>
      <c r="J320" s="665">
        <v>159</v>
      </c>
      <c r="K320" s="665">
        <v>48486</v>
      </c>
      <c r="L320" s="665">
        <v>1.0257679614115258</v>
      </c>
      <c r="M320" s="665">
        <v>304.94339622641508</v>
      </c>
      <c r="N320" s="665">
        <v>137</v>
      </c>
      <c r="O320" s="665">
        <v>42059</v>
      </c>
      <c r="P320" s="678">
        <v>0.88979859524413984</v>
      </c>
      <c r="Q320" s="666">
        <v>307</v>
      </c>
    </row>
    <row r="321" spans="1:17" ht="14.4" customHeight="1" x14ac:dyDescent="0.3">
      <c r="A321" s="661" t="s">
        <v>9172</v>
      </c>
      <c r="B321" s="662" t="s">
        <v>9173</v>
      </c>
      <c r="C321" s="662" t="s">
        <v>6767</v>
      </c>
      <c r="D321" s="662" t="s">
        <v>9197</v>
      </c>
      <c r="E321" s="662" t="s">
        <v>9198</v>
      </c>
      <c r="F321" s="665">
        <v>1</v>
      </c>
      <c r="G321" s="665">
        <v>486</v>
      </c>
      <c r="H321" s="665">
        <v>1</v>
      </c>
      <c r="I321" s="665">
        <v>486</v>
      </c>
      <c r="J321" s="665">
        <v>1</v>
      </c>
      <c r="K321" s="665">
        <v>487</v>
      </c>
      <c r="L321" s="665">
        <v>1.0020576131687242</v>
      </c>
      <c r="M321" s="665">
        <v>487</v>
      </c>
      <c r="N321" s="665"/>
      <c r="O321" s="665"/>
      <c r="P321" s="678"/>
      <c r="Q321" s="666"/>
    </row>
    <row r="322" spans="1:17" ht="14.4" customHeight="1" x14ac:dyDescent="0.3">
      <c r="A322" s="661" t="s">
        <v>9172</v>
      </c>
      <c r="B322" s="662" t="s">
        <v>9173</v>
      </c>
      <c r="C322" s="662" t="s">
        <v>6767</v>
      </c>
      <c r="D322" s="662" t="s">
        <v>9199</v>
      </c>
      <c r="E322" s="662" t="s">
        <v>9200</v>
      </c>
      <c r="F322" s="665">
        <v>488</v>
      </c>
      <c r="G322" s="665">
        <v>78080</v>
      </c>
      <c r="H322" s="665">
        <v>1</v>
      </c>
      <c r="I322" s="665">
        <v>160</v>
      </c>
      <c r="J322" s="665">
        <v>517</v>
      </c>
      <c r="K322" s="665">
        <v>83071</v>
      </c>
      <c r="L322" s="665">
        <v>1.063921618852459</v>
      </c>
      <c r="M322" s="665">
        <v>160.67891682785299</v>
      </c>
      <c r="N322" s="665">
        <v>500</v>
      </c>
      <c r="O322" s="665">
        <v>80500</v>
      </c>
      <c r="P322" s="678">
        <v>1.0309938524590163</v>
      </c>
      <c r="Q322" s="666">
        <v>161</v>
      </c>
    </row>
    <row r="323" spans="1:17" ht="14.4" customHeight="1" x14ac:dyDescent="0.3">
      <c r="A323" s="661" t="s">
        <v>9172</v>
      </c>
      <c r="B323" s="662" t="s">
        <v>9173</v>
      </c>
      <c r="C323" s="662" t="s">
        <v>6767</v>
      </c>
      <c r="D323" s="662" t="s">
        <v>9201</v>
      </c>
      <c r="E323" s="662" t="s">
        <v>9175</v>
      </c>
      <c r="F323" s="665">
        <v>1436</v>
      </c>
      <c r="G323" s="665">
        <v>100520</v>
      </c>
      <c r="H323" s="665">
        <v>1</v>
      </c>
      <c r="I323" s="665">
        <v>70</v>
      </c>
      <c r="J323" s="665">
        <v>1706</v>
      </c>
      <c r="K323" s="665">
        <v>120568</v>
      </c>
      <c r="L323" s="665">
        <v>1.1994428969359332</v>
      </c>
      <c r="M323" s="665">
        <v>70.672919109026964</v>
      </c>
      <c r="N323" s="665">
        <v>1565</v>
      </c>
      <c r="O323" s="665">
        <v>111115</v>
      </c>
      <c r="P323" s="678">
        <v>1.1054019100676482</v>
      </c>
      <c r="Q323" s="666">
        <v>71</v>
      </c>
    </row>
    <row r="324" spans="1:17" ht="14.4" customHeight="1" x14ac:dyDescent="0.3">
      <c r="A324" s="661" t="s">
        <v>9172</v>
      </c>
      <c r="B324" s="662" t="s">
        <v>9173</v>
      </c>
      <c r="C324" s="662" t="s">
        <v>6767</v>
      </c>
      <c r="D324" s="662" t="s">
        <v>9202</v>
      </c>
      <c r="E324" s="662" t="s">
        <v>9203</v>
      </c>
      <c r="F324" s="665">
        <v>6</v>
      </c>
      <c r="G324" s="665">
        <v>1296</v>
      </c>
      <c r="H324" s="665">
        <v>1</v>
      </c>
      <c r="I324" s="665">
        <v>216</v>
      </c>
      <c r="J324" s="665"/>
      <c r="K324" s="665"/>
      <c r="L324" s="665"/>
      <c r="M324" s="665"/>
      <c r="N324" s="665">
        <v>1</v>
      </c>
      <c r="O324" s="665">
        <v>220</v>
      </c>
      <c r="P324" s="678">
        <v>0.16975308641975309</v>
      </c>
      <c r="Q324" s="666">
        <v>220</v>
      </c>
    </row>
    <row r="325" spans="1:17" ht="14.4" customHeight="1" x14ac:dyDescent="0.3">
      <c r="A325" s="661" t="s">
        <v>9172</v>
      </c>
      <c r="B325" s="662" t="s">
        <v>9173</v>
      </c>
      <c r="C325" s="662" t="s">
        <v>6767</v>
      </c>
      <c r="D325" s="662" t="s">
        <v>9204</v>
      </c>
      <c r="E325" s="662" t="s">
        <v>9205</v>
      </c>
      <c r="F325" s="665">
        <v>26</v>
      </c>
      <c r="G325" s="665">
        <v>30914</v>
      </c>
      <c r="H325" s="665">
        <v>1</v>
      </c>
      <c r="I325" s="665">
        <v>1189</v>
      </c>
      <c r="J325" s="665">
        <v>28</v>
      </c>
      <c r="K325" s="665">
        <v>33356</v>
      </c>
      <c r="L325" s="665">
        <v>1.0789933363524618</v>
      </c>
      <c r="M325" s="665">
        <v>1191.2857142857142</v>
      </c>
      <c r="N325" s="665">
        <v>27</v>
      </c>
      <c r="O325" s="665">
        <v>32265</v>
      </c>
      <c r="P325" s="678">
        <v>1.0437018826421687</v>
      </c>
      <c r="Q325" s="666">
        <v>1195</v>
      </c>
    </row>
    <row r="326" spans="1:17" ht="14.4" customHeight="1" x14ac:dyDescent="0.3">
      <c r="A326" s="661" t="s">
        <v>9172</v>
      </c>
      <c r="B326" s="662" t="s">
        <v>9173</v>
      </c>
      <c r="C326" s="662" t="s">
        <v>6767</v>
      </c>
      <c r="D326" s="662" t="s">
        <v>9206</v>
      </c>
      <c r="E326" s="662" t="s">
        <v>9207</v>
      </c>
      <c r="F326" s="665">
        <v>39</v>
      </c>
      <c r="G326" s="665">
        <v>4212</v>
      </c>
      <c r="H326" s="665">
        <v>1</v>
      </c>
      <c r="I326" s="665">
        <v>108</v>
      </c>
      <c r="J326" s="665">
        <v>37</v>
      </c>
      <c r="K326" s="665">
        <v>4013</v>
      </c>
      <c r="L326" s="665">
        <v>0.95275403608736942</v>
      </c>
      <c r="M326" s="665">
        <v>108.45945945945945</v>
      </c>
      <c r="N326" s="665">
        <v>25</v>
      </c>
      <c r="O326" s="665">
        <v>2750</v>
      </c>
      <c r="P326" s="678">
        <v>0.65289648622981955</v>
      </c>
      <c r="Q326" s="666">
        <v>110</v>
      </c>
    </row>
    <row r="327" spans="1:17" ht="14.4" customHeight="1" x14ac:dyDescent="0.3">
      <c r="A327" s="661" t="s">
        <v>9172</v>
      </c>
      <c r="B327" s="662" t="s">
        <v>9173</v>
      </c>
      <c r="C327" s="662" t="s">
        <v>6767</v>
      </c>
      <c r="D327" s="662" t="s">
        <v>9208</v>
      </c>
      <c r="E327" s="662" t="s">
        <v>9209</v>
      </c>
      <c r="F327" s="665">
        <v>3</v>
      </c>
      <c r="G327" s="665">
        <v>957</v>
      </c>
      <c r="H327" s="665">
        <v>1</v>
      </c>
      <c r="I327" s="665">
        <v>319</v>
      </c>
      <c r="J327" s="665">
        <v>1</v>
      </c>
      <c r="K327" s="665">
        <v>322</v>
      </c>
      <c r="L327" s="665">
        <v>0.33646812957157785</v>
      </c>
      <c r="M327" s="665">
        <v>322</v>
      </c>
      <c r="N327" s="665"/>
      <c r="O327" s="665"/>
      <c r="P327" s="678"/>
      <c r="Q327" s="666"/>
    </row>
    <row r="328" spans="1:17" ht="14.4" customHeight="1" x14ac:dyDescent="0.3">
      <c r="A328" s="661" t="s">
        <v>9172</v>
      </c>
      <c r="B328" s="662" t="s">
        <v>9173</v>
      </c>
      <c r="C328" s="662" t="s">
        <v>6767</v>
      </c>
      <c r="D328" s="662" t="s">
        <v>9210</v>
      </c>
      <c r="E328" s="662" t="s">
        <v>9211</v>
      </c>
      <c r="F328" s="665"/>
      <c r="G328" s="665"/>
      <c r="H328" s="665"/>
      <c r="I328" s="665"/>
      <c r="J328" s="665">
        <v>2</v>
      </c>
      <c r="K328" s="665">
        <v>584</v>
      </c>
      <c r="L328" s="665"/>
      <c r="M328" s="665">
        <v>292</v>
      </c>
      <c r="N328" s="665">
        <v>1</v>
      </c>
      <c r="O328" s="665">
        <v>294</v>
      </c>
      <c r="P328" s="678"/>
      <c r="Q328" s="666">
        <v>294</v>
      </c>
    </row>
    <row r="329" spans="1:17" ht="14.4" customHeight="1" x14ac:dyDescent="0.3">
      <c r="A329" s="661" t="s">
        <v>9212</v>
      </c>
      <c r="B329" s="662" t="s">
        <v>9213</v>
      </c>
      <c r="C329" s="662" t="s">
        <v>6767</v>
      </c>
      <c r="D329" s="662" t="s">
        <v>9214</v>
      </c>
      <c r="E329" s="662" t="s">
        <v>9215</v>
      </c>
      <c r="F329" s="665">
        <v>3916</v>
      </c>
      <c r="G329" s="665">
        <v>207548</v>
      </c>
      <c r="H329" s="665">
        <v>1</v>
      </c>
      <c r="I329" s="665">
        <v>53</v>
      </c>
      <c r="J329" s="665">
        <v>4114</v>
      </c>
      <c r="K329" s="665">
        <v>217892</v>
      </c>
      <c r="L329" s="665">
        <v>1.0498390733709793</v>
      </c>
      <c r="M329" s="665">
        <v>52.963539134662128</v>
      </c>
      <c r="N329" s="665">
        <v>3968</v>
      </c>
      <c r="O329" s="665">
        <v>214272</v>
      </c>
      <c r="P329" s="678">
        <v>1.0323973249561547</v>
      </c>
      <c r="Q329" s="666">
        <v>54</v>
      </c>
    </row>
    <row r="330" spans="1:17" ht="14.4" customHeight="1" x14ac:dyDescent="0.3">
      <c r="A330" s="661" t="s">
        <v>9212</v>
      </c>
      <c r="B330" s="662" t="s">
        <v>9213</v>
      </c>
      <c r="C330" s="662" t="s">
        <v>6767</v>
      </c>
      <c r="D330" s="662" t="s">
        <v>9216</v>
      </c>
      <c r="E330" s="662" t="s">
        <v>9217</v>
      </c>
      <c r="F330" s="665">
        <v>2607</v>
      </c>
      <c r="G330" s="665">
        <v>315447</v>
      </c>
      <c r="H330" s="665">
        <v>1</v>
      </c>
      <c r="I330" s="665">
        <v>121</v>
      </c>
      <c r="J330" s="665">
        <v>2708</v>
      </c>
      <c r="K330" s="665">
        <v>327024</v>
      </c>
      <c r="L330" s="665">
        <v>1.0367003014769518</v>
      </c>
      <c r="M330" s="665">
        <v>120.76218611521418</v>
      </c>
      <c r="N330" s="665">
        <v>2999</v>
      </c>
      <c r="O330" s="665">
        <v>368877</v>
      </c>
      <c r="P330" s="678">
        <v>1.1693786911905961</v>
      </c>
      <c r="Q330" s="666">
        <v>123</v>
      </c>
    </row>
    <row r="331" spans="1:17" ht="14.4" customHeight="1" x14ac:dyDescent="0.3">
      <c r="A331" s="661" t="s">
        <v>9212</v>
      </c>
      <c r="B331" s="662" t="s">
        <v>9213</v>
      </c>
      <c r="C331" s="662" t="s">
        <v>6767</v>
      </c>
      <c r="D331" s="662" t="s">
        <v>9218</v>
      </c>
      <c r="E331" s="662" t="s">
        <v>9219</v>
      </c>
      <c r="F331" s="665">
        <v>57</v>
      </c>
      <c r="G331" s="665">
        <v>9918</v>
      </c>
      <c r="H331" s="665">
        <v>1</v>
      </c>
      <c r="I331" s="665">
        <v>174</v>
      </c>
      <c r="J331" s="665">
        <v>106</v>
      </c>
      <c r="K331" s="665">
        <v>18578</v>
      </c>
      <c r="L331" s="665">
        <v>1.873159911272434</v>
      </c>
      <c r="M331" s="665">
        <v>175.26415094339623</v>
      </c>
      <c r="N331" s="665">
        <v>65</v>
      </c>
      <c r="O331" s="665">
        <v>11505</v>
      </c>
      <c r="P331" s="678">
        <v>1.1600120992135512</v>
      </c>
      <c r="Q331" s="666">
        <v>177</v>
      </c>
    </row>
    <row r="332" spans="1:17" ht="14.4" customHeight="1" x14ac:dyDescent="0.3">
      <c r="A332" s="661" t="s">
        <v>9212</v>
      </c>
      <c r="B332" s="662" t="s">
        <v>9213</v>
      </c>
      <c r="C332" s="662" t="s">
        <v>6767</v>
      </c>
      <c r="D332" s="662" t="s">
        <v>9220</v>
      </c>
      <c r="E332" s="662" t="s">
        <v>9221</v>
      </c>
      <c r="F332" s="665">
        <v>859</v>
      </c>
      <c r="G332" s="665">
        <v>326420</v>
      </c>
      <c r="H332" s="665">
        <v>1</v>
      </c>
      <c r="I332" s="665">
        <v>380</v>
      </c>
      <c r="J332" s="665">
        <v>888</v>
      </c>
      <c r="K332" s="665">
        <v>336227</v>
      </c>
      <c r="L332" s="665">
        <v>1.0300441149439372</v>
      </c>
      <c r="M332" s="665">
        <v>378.63400900900899</v>
      </c>
      <c r="N332" s="665">
        <v>944</v>
      </c>
      <c r="O332" s="665">
        <v>362496</v>
      </c>
      <c r="P332" s="678">
        <v>1.1105201887139269</v>
      </c>
      <c r="Q332" s="666">
        <v>384</v>
      </c>
    </row>
    <row r="333" spans="1:17" ht="14.4" customHeight="1" x14ac:dyDescent="0.3">
      <c r="A333" s="661" t="s">
        <v>9212</v>
      </c>
      <c r="B333" s="662" t="s">
        <v>9213</v>
      </c>
      <c r="C333" s="662" t="s">
        <v>6767</v>
      </c>
      <c r="D333" s="662" t="s">
        <v>9222</v>
      </c>
      <c r="E333" s="662" t="s">
        <v>9223</v>
      </c>
      <c r="F333" s="665">
        <v>621</v>
      </c>
      <c r="G333" s="665">
        <v>104328</v>
      </c>
      <c r="H333" s="665">
        <v>1</v>
      </c>
      <c r="I333" s="665">
        <v>168</v>
      </c>
      <c r="J333" s="665">
        <v>721</v>
      </c>
      <c r="K333" s="665">
        <v>117528</v>
      </c>
      <c r="L333" s="665">
        <v>1.1265240395675178</v>
      </c>
      <c r="M333" s="665">
        <v>163.00693481276005</v>
      </c>
      <c r="N333" s="665">
        <v>738</v>
      </c>
      <c r="O333" s="665">
        <v>126936</v>
      </c>
      <c r="P333" s="678">
        <v>1.2167011732229123</v>
      </c>
      <c r="Q333" s="666">
        <v>172</v>
      </c>
    </row>
    <row r="334" spans="1:17" ht="14.4" customHeight="1" x14ac:dyDescent="0.3">
      <c r="A334" s="661" t="s">
        <v>9212</v>
      </c>
      <c r="B334" s="662" t="s">
        <v>9213</v>
      </c>
      <c r="C334" s="662" t="s">
        <v>6767</v>
      </c>
      <c r="D334" s="662" t="s">
        <v>9224</v>
      </c>
      <c r="E334" s="662" t="s">
        <v>9225</v>
      </c>
      <c r="F334" s="665"/>
      <c r="G334" s="665"/>
      <c r="H334" s="665"/>
      <c r="I334" s="665"/>
      <c r="J334" s="665">
        <v>1</v>
      </c>
      <c r="K334" s="665">
        <v>531</v>
      </c>
      <c r="L334" s="665"/>
      <c r="M334" s="665">
        <v>531</v>
      </c>
      <c r="N334" s="665"/>
      <c r="O334" s="665"/>
      <c r="P334" s="678"/>
      <c r="Q334" s="666"/>
    </row>
    <row r="335" spans="1:17" ht="14.4" customHeight="1" x14ac:dyDescent="0.3">
      <c r="A335" s="661" t="s">
        <v>9212</v>
      </c>
      <c r="B335" s="662" t="s">
        <v>9213</v>
      </c>
      <c r="C335" s="662" t="s">
        <v>6767</v>
      </c>
      <c r="D335" s="662" t="s">
        <v>9226</v>
      </c>
      <c r="E335" s="662" t="s">
        <v>9227</v>
      </c>
      <c r="F335" s="665">
        <v>297</v>
      </c>
      <c r="G335" s="665">
        <v>93852</v>
      </c>
      <c r="H335" s="665">
        <v>1</v>
      </c>
      <c r="I335" s="665">
        <v>316</v>
      </c>
      <c r="J335" s="665">
        <v>250</v>
      </c>
      <c r="K335" s="665">
        <v>78480</v>
      </c>
      <c r="L335" s="665">
        <v>0.83621020329881091</v>
      </c>
      <c r="M335" s="665">
        <v>313.92</v>
      </c>
      <c r="N335" s="665">
        <v>269</v>
      </c>
      <c r="O335" s="665">
        <v>86618</v>
      </c>
      <c r="P335" s="678">
        <v>0.92292119507309378</v>
      </c>
      <c r="Q335" s="666">
        <v>322</v>
      </c>
    </row>
    <row r="336" spans="1:17" ht="14.4" customHeight="1" x14ac:dyDescent="0.3">
      <c r="A336" s="661" t="s">
        <v>9212</v>
      </c>
      <c r="B336" s="662" t="s">
        <v>9213</v>
      </c>
      <c r="C336" s="662" t="s">
        <v>6767</v>
      </c>
      <c r="D336" s="662" t="s">
        <v>9228</v>
      </c>
      <c r="E336" s="662" t="s">
        <v>9229</v>
      </c>
      <c r="F336" s="665">
        <v>2</v>
      </c>
      <c r="G336" s="665">
        <v>870</v>
      </c>
      <c r="H336" s="665">
        <v>1</v>
      </c>
      <c r="I336" s="665">
        <v>435</v>
      </c>
      <c r="J336" s="665">
        <v>1</v>
      </c>
      <c r="K336" s="665">
        <v>438</v>
      </c>
      <c r="L336" s="665">
        <v>0.50344827586206897</v>
      </c>
      <c r="M336" s="665">
        <v>438</v>
      </c>
      <c r="N336" s="665"/>
      <c r="O336" s="665"/>
      <c r="P336" s="678"/>
      <c r="Q336" s="666"/>
    </row>
    <row r="337" spans="1:17" ht="14.4" customHeight="1" x14ac:dyDescent="0.3">
      <c r="A337" s="661" t="s">
        <v>9212</v>
      </c>
      <c r="B337" s="662" t="s">
        <v>9213</v>
      </c>
      <c r="C337" s="662" t="s">
        <v>6767</v>
      </c>
      <c r="D337" s="662" t="s">
        <v>9230</v>
      </c>
      <c r="E337" s="662" t="s">
        <v>9231</v>
      </c>
      <c r="F337" s="665">
        <v>2280</v>
      </c>
      <c r="G337" s="665">
        <v>770640</v>
      </c>
      <c r="H337" s="665">
        <v>1</v>
      </c>
      <c r="I337" s="665">
        <v>338</v>
      </c>
      <c r="J337" s="665">
        <v>2614</v>
      </c>
      <c r="K337" s="665">
        <v>855226</v>
      </c>
      <c r="L337" s="665">
        <v>1.1097607183639573</v>
      </c>
      <c r="M337" s="665">
        <v>327.17138485080335</v>
      </c>
      <c r="N337" s="665">
        <v>3015</v>
      </c>
      <c r="O337" s="665">
        <v>1028115</v>
      </c>
      <c r="P337" s="678">
        <v>1.3341054188726253</v>
      </c>
      <c r="Q337" s="666">
        <v>341</v>
      </c>
    </row>
    <row r="338" spans="1:17" ht="14.4" customHeight="1" x14ac:dyDescent="0.3">
      <c r="A338" s="661" t="s">
        <v>9212</v>
      </c>
      <c r="B338" s="662" t="s">
        <v>9213</v>
      </c>
      <c r="C338" s="662" t="s">
        <v>6767</v>
      </c>
      <c r="D338" s="662" t="s">
        <v>9232</v>
      </c>
      <c r="E338" s="662" t="s">
        <v>9233</v>
      </c>
      <c r="F338" s="665"/>
      <c r="G338" s="665"/>
      <c r="H338" s="665"/>
      <c r="I338" s="665"/>
      <c r="J338" s="665"/>
      <c r="K338" s="665"/>
      <c r="L338" s="665"/>
      <c r="M338" s="665"/>
      <c r="N338" s="665">
        <v>5</v>
      </c>
      <c r="O338" s="665">
        <v>7990</v>
      </c>
      <c r="P338" s="678"/>
      <c r="Q338" s="666">
        <v>1598</v>
      </c>
    </row>
    <row r="339" spans="1:17" ht="14.4" customHeight="1" x14ac:dyDescent="0.3">
      <c r="A339" s="661" t="s">
        <v>9212</v>
      </c>
      <c r="B339" s="662" t="s">
        <v>9213</v>
      </c>
      <c r="C339" s="662" t="s">
        <v>6767</v>
      </c>
      <c r="D339" s="662" t="s">
        <v>8611</v>
      </c>
      <c r="E339" s="662" t="s">
        <v>8612</v>
      </c>
      <c r="F339" s="665">
        <v>320</v>
      </c>
      <c r="G339" s="665">
        <v>34560</v>
      </c>
      <c r="H339" s="665">
        <v>1</v>
      </c>
      <c r="I339" s="665">
        <v>108</v>
      </c>
      <c r="J339" s="665">
        <v>337</v>
      </c>
      <c r="K339" s="665">
        <v>36630</v>
      </c>
      <c r="L339" s="665">
        <v>1.0598958333333333</v>
      </c>
      <c r="M339" s="665">
        <v>108.69436201780415</v>
      </c>
      <c r="N339" s="665">
        <v>323</v>
      </c>
      <c r="O339" s="665">
        <v>35207</v>
      </c>
      <c r="P339" s="678">
        <v>1.0187210648148148</v>
      </c>
      <c r="Q339" s="666">
        <v>109</v>
      </c>
    </row>
    <row r="340" spans="1:17" ht="14.4" customHeight="1" x14ac:dyDescent="0.3">
      <c r="A340" s="661" t="s">
        <v>9212</v>
      </c>
      <c r="B340" s="662" t="s">
        <v>9213</v>
      </c>
      <c r="C340" s="662" t="s">
        <v>6767</v>
      </c>
      <c r="D340" s="662" t="s">
        <v>8597</v>
      </c>
      <c r="E340" s="662" t="s">
        <v>8598</v>
      </c>
      <c r="F340" s="665"/>
      <c r="G340" s="665"/>
      <c r="H340" s="665"/>
      <c r="I340" s="665"/>
      <c r="J340" s="665"/>
      <c r="K340" s="665"/>
      <c r="L340" s="665"/>
      <c r="M340" s="665"/>
      <c r="N340" s="665">
        <v>1</v>
      </c>
      <c r="O340" s="665">
        <v>47</v>
      </c>
      <c r="P340" s="678"/>
      <c r="Q340" s="666">
        <v>47</v>
      </c>
    </row>
    <row r="341" spans="1:17" ht="14.4" customHeight="1" x14ac:dyDescent="0.3">
      <c r="A341" s="661" t="s">
        <v>9212</v>
      </c>
      <c r="B341" s="662" t="s">
        <v>9213</v>
      </c>
      <c r="C341" s="662" t="s">
        <v>6767</v>
      </c>
      <c r="D341" s="662" t="s">
        <v>9234</v>
      </c>
      <c r="E341" s="662" t="s">
        <v>9235</v>
      </c>
      <c r="F341" s="665">
        <v>11</v>
      </c>
      <c r="G341" s="665">
        <v>4015</v>
      </c>
      <c r="H341" s="665">
        <v>1</v>
      </c>
      <c r="I341" s="665">
        <v>365</v>
      </c>
      <c r="J341" s="665">
        <v>6</v>
      </c>
      <c r="K341" s="665">
        <v>2214</v>
      </c>
      <c r="L341" s="665">
        <v>0.5514321295143213</v>
      </c>
      <c r="M341" s="665">
        <v>369</v>
      </c>
      <c r="N341" s="665">
        <v>15</v>
      </c>
      <c r="O341" s="665">
        <v>5640</v>
      </c>
      <c r="P341" s="678">
        <v>1.4047322540473226</v>
      </c>
      <c r="Q341" s="666">
        <v>376</v>
      </c>
    </row>
    <row r="342" spans="1:17" ht="14.4" customHeight="1" x14ac:dyDescent="0.3">
      <c r="A342" s="661" t="s">
        <v>9212</v>
      </c>
      <c r="B342" s="662" t="s">
        <v>9213</v>
      </c>
      <c r="C342" s="662" t="s">
        <v>6767</v>
      </c>
      <c r="D342" s="662" t="s">
        <v>9236</v>
      </c>
      <c r="E342" s="662" t="s">
        <v>9237</v>
      </c>
      <c r="F342" s="665">
        <v>270</v>
      </c>
      <c r="G342" s="665">
        <v>9990</v>
      </c>
      <c r="H342" s="665">
        <v>1</v>
      </c>
      <c r="I342" s="665">
        <v>37</v>
      </c>
      <c r="J342" s="665">
        <v>283</v>
      </c>
      <c r="K342" s="665">
        <v>10471</v>
      </c>
      <c r="L342" s="665">
        <v>1.0481481481481481</v>
      </c>
      <c r="M342" s="665">
        <v>37</v>
      </c>
      <c r="N342" s="665">
        <v>264</v>
      </c>
      <c r="O342" s="665">
        <v>9768</v>
      </c>
      <c r="P342" s="678">
        <v>0.97777777777777775</v>
      </c>
      <c r="Q342" s="666">
        <v>37</v>
      </c>
    </row>
    <row r="343" spans="1:17" ht="14.4" customHeight="1" x14ac:dyDescent="0.3">
      <c r="A343" s="661" t="s">
        <v>9212</v>
      </c>
      <c r="B343" s="662" t="s">
        <v>9213</v>
      </c>
      <c r="C343" s="662" t="s">
        <v>6767</v>
      </c>
      <c r="D343" s="662" t="s">
        <v>8615</v>
      </c>
      <c r="E343" s="662" t="s">
        <v>8616</v>
      </c>
      <c r="F343" s="665">
        <v>1</v>
      </c>
      <c r="G343" s="665">
        <v>251</v>
      </c>
      <c r="H343" s="665">
        <v>1</v>
      </c>
      <c r="I343" s="665">
        <v>251</v>
      </c>
      <c r="J343" s="665"/>
      <c r="K343" s="665"/>
      <c r="L343" s="665"/>
      <c r="M343" s="665"/>
      <c r="N343" s="665"/>
      <c r="O343" s="665"/>
      <c r="P343" s="678"/>
      <c r="Q343" s="666"/>
    </row>
    <row r="344" spans="1:17" ht="14.4" customHeight="1" x14ac:dyDescent="0.3">
      <c r="A344" s="661" t="s">
        <v>9212</v>
      </c>
      <c r="B344" s="662" t="s">
        <v>9213</v>
      </c>
      <c r="C344" s="662" t="s">
        <v>6767</v>
      </c>
      <c r="D344" s="662" t="s">
        <v>9238</v>
      </c>
      <c r="E344" s="662" t="s">
        <v>9239</v>
      </c>
      <c r="F344" s="665">
        <v>1</v>
      </c>
      <c r="G344" s="665">
        <v>719</v>
      </c>
      <c r="H344" s="665">
        <v>1</v>
      </c>
      <c r="I344" s="665">
        <v>719</v>
      </c>
      <c r="J344" s="665"/>
      <c r="K344" s="665"/>
      <c r="L344" s="665"/>
      <c r="M344" s="665"/>
      <c r="N344" s="665"/>
      <c r="O344" s="665"/>
      <c r="P344" s="678"/>
      <c r="Q344" s="666"/>
    </row>
    <row r="345" spans="1:17" ht="14.4" customHeight="1" x14ac:dyDescent="0.3">
      <c r="A345" s="661" t="s">
        <v>9212</v>
      </c>
      <c r="B345" s="662" t="s">
        <v>9213</v>
      </c>
      <c r="C345" s="662" t="s">
        <v>6767</v>
      </c>
      <c r="D345" s="662" t="s">
        <v>8617</v>
      </c>
      <c r="E345" s="662" t="s">
        <v>8618</v>
      </c>
      <c r="F345" s="665">
        <v>13</v>
      </c>
      <c r="G345" s="665">
        <v>8632</v>
      </c>
      <c r="H345" s="665">
        <v>1</v>
      </c>
      <c r="I345" s="665">
        <v>664</v>
      </c>
      <c r="J345" s="665">
        <v>7</v>
      </c>
      <c r="K345" s="665">
        <v>4672</v>
      </c>
      <c r="L345" s="665">
        <v>0.54124189063948103</v>
      </c>
      <c r="M345" s="665">
        <v>667.42857142857144</v>
      </c>
      <c r="N345" s="665">
        <v>14</v>
      </c>
      <c r="O345" s="665">
        <v>9464</v>
      </c>
      <c r="P345" s="678">
        <v>1.0963855421686748</v>
      </c>
      <c r="Q345" s="666">
        <v>676</v>
      </c>
    </row>
    <row r="346" spans="1:17" ht="14.4" customHeight="1" x14ac:dyDescent="0.3">
      <c r="A346" s="661" t="s">
        <v>9212</v>
      </c>
      <c r="B346" s="662" t="s">
        <v>9213</v>
      </c>
      <c r="C346" s="662" t="s">
        <v>6767</v>
      </c>
      <c r="D346" s="662" t="s">
        <v>9240</v>
      </c>
      <c r="E346" s="662" t="s">
        <v>9241</v>
      </c>
      <c r="F346" s="665">
        <v>3</v>
      </c>
      <c r="G346" s="665">
        <v>408</v>
      </c>
      <c r="H346" s="665">
        <v>1</v>
      </c>
      <c r="I346" s="665">
        <v>136</v>
      </c>
      <c r="J346" s="665">
        <v>4</v>
      </c>
      <c r="K346" s="665">
        <v>547</v>
      </c>
      <c r="L346" s="665">
        <v>1.3406862745098038</v>
      </c>
      <c r="M346" s="665">
        <v>136.75</v>
      </c>
      <c r="N346" s="665">
        <v>1</v>
      </c>
      <c r="O346" s="665">
        <v>138</v>
      </c>
      <c r="P346" s="678">
        <v>0.33823529411764708</v>
      </c>
      <c r="Q346" s="666">
        <v>138</v>
      </c>
    </row>
    <row r="347" spans="1:17" ht="14.4" customHeight="1" x14ac:dyDescent="0.3">
      <c r="A347" s="661" t="s">
        <v>9212</v>
      </c>
      <c r="B347" s="662" t="s">
        <v>9213</v>
      </c>
      <c r="C347" s="662" t="s">
        <v>6767</v>
      </c>
      <c r="D347" s="662" t="s">
        <v>9242</v>
      </c>
      <c r="E347" s="662" t="s">
        <v>9243</v>
      </c>
      <c r="F347" s="665">
        <v>1359</v>
      </c>
      <c r="G347" s="665">
        <v>381879</v>
      </c>
      <c r="H347" s="665">
        <v>1</v>
      </c>
      <c r="I347" s="665">
        <v>281</v>
      </c>
      <c r="J347" s="665">
        <v>1518</v>
      </c>
      <c r="K347" s="665">
        <v>426844</v>
      </c>
      <c r="L347" s="665">
        <v>1.1177467208199456</v>
      </c>
      <c r="M347" s="665">
        <v>281.18840579710144</v>
      </c>
      <c r="N347" s="665">
        <v>1591</v>
      </c>
      <c r="O347" s="665">
        <v>453435</v>
      </c>
      <c r="P347" s="678">
        <v>1.1873787246745697</v>
      </c>
      <c r="Q347" s="666">
        <v>285</v>
      </c>
    </row>
    <row r="348" spans="1:17" ht="14.4" customHeight="1" x14ac:dyDescent="0.3">
      <c r="A348" s="661" t="s">
        <v>9212</v>
      </c>
      <c r="B348" s="662" t="s">
        <v>9213</v>
      </c>
      <c r="C348" s="662" t="s">
        <v>6767</v>
      </c>
      <c r="D348" s="662" t="s">
        <v>9244</v>
      </c>
      <c r="E348" s="662" t="s">
        <v>9245</v>
      </c>
      <c r="F348" s="665">
        <v>1451</v>
      </c>
      <c r="G348" s="665">
        <v>661656</v>
      </c>
      <c r="H348" s="665">
        <v>1</v>
      </c>
      <c r="I348" s="665">
        <v>456</v>
      </c>
      <c r="J348" s="665">
        <v>1497</v>
      </c>
      <c r="K348" s="665">
        <v>684856</v>
      </c>
      <c r="L348" s="665">
        <v>1.0350635375482125</v>
      </c>
      <c r="M348" s="665">
        <v>457.48563794255176</v>
      </c>
      <c r="N348" s="665">
        <v>1659</v>
      </c>
      <c r="O348" s="665">
        <v>766458</v>
      </c>
      <c r="P348" s="678">
        <v>1.158393485436541</v>
      </c>
      <c r="Q348" s="666">
        <v>462</v>
      </c>
    </row>
    <row r="349" spans="1:17" ht="14.4" customHeight="1" x14ac:dyDescent="0.3">
      <c r="A349" s="661" t="s">
        <v>9212</v>
      </c>
      <c r="B349" s="662" t="s">
        <v>9213</v>
      </c>
      <c r="C349" s="662" t="s">
        <v>6767</v>
      </c>
      <c r="D349" s="662" t="s">
        <v>9246</v>
      </c>
      <c r="E349" s="662" t="s">
        <v>9247</v>
      </c>
      <c r="F349" s="665">
        <v>2489</v>
      </c>
      <c r="G349" s="665">
        <v>866172</v>
      </c>
      <c r="H349" s="665">
        <v>1</v>
      </c>
      <c r="I349" s="665">
        <v>348</v>
      </c>
      <c r="J349" s="665">
        <v>2709</v>
      </c>
      <c r="K349" s="665">
        <v>934872</v>
      </c>
      <c r="L349" s="665">
        <v>1.0793145010459817</v>
      </c>
      <c r="M349" s="665">
        <v>345.09856035437429</v>
      </c>
      <c r="N349" s="665">
        <v>2692</v>
      </c>
      <c r="O349" s="665">
        <v>958352</v>
      </c>
      <c r="P349" s="678">
        <v>1.1064222810250157</v>
      </c>
      <c r="Q349" s="666">
        <v>356</v>
      </c>
    </row>
    <row r="350" spans="1:17" ht="14.4" customHeight="1" x14ac:dyDescent="0.3">
      <c r="A350" s="661" t="s">
        <v>9212</v>
      </c>
      <c r="B350" s="662" t="s">
        <v>9213</v>
      </c>
      <c r="C350" s="662" t="s">
        <v>6767</v>
      </c>
      <c r="D350" s="662" t="s">
        <v>9248</v>
      </c>
      <c r="E350" s="662" t="s">
        <v>9249</v>
      </c>
      <c r="F350" s="665"/>
      <c r="G350" s="665"/>
      <c r="H350" s="665"/>
      <c r="I350" s="665"/>
      <c r="J350" s="665">
        <v>4</v>
      </c>
      <c r="K350" s="665">
        <v>5793</v>
      </c>
      <c r="L350" s="665"/>
      <c r="M350" s="665">
        <v>1448.25</v>
      </c>
      <c r="N350" s="665">
        <v>4</v>
      </c>
      <c r="O350" s="665">
        <v>11668</v>
      </c>
      <c r="P350" s="678"/>
      <c r="Q350" s="666">
        <v>2917</v>
      </c>
    </row>
    <row r="351" spans="1:17" ht="14.4" customHeight="1" x14ac:dyDescent="0.3">
      <c r="A351" s="661" t="s">
        <v>9212</v>
      </c>
      <c r="B351" s="662" t="s">
        <v>9213</v>
      </c>
      <c r="C351" s="662" t="s">
        <v>6767</v>
      </c>
      <c r="D351" s="662" t="s">
        <v>8685</v>
      </c>
      <c r="E351" s="662" t="s">
        <v>8686</v>
      </c>
      <c r="F351" s="665"/>
      <c r="G351" s="665"/>
      <c r="H351" s="665"/>
      <c r="I351" s="665"/>
      <c r="J351" s="665">
        <v>1</v>
      </c>
      <c r="K351" s="665">
        <v>12779</v>
      </c>
      <c r="L351" s="665"/>
      <c r="M351" s="665">
        <v>12779</v>
      </c>
      <c r="N351" s="665">
        <v>1</v>
      </c>
      <c r="O351" s="665">
        <v>12792</v>
      </c>
      <c r="P351" s="678"/>
      <c r="Q351" s="666">
        <v>12792</v>
      </c>
    </row>
    <row r="352" spans="1:17" ht="14.4" customHeight="1" x14ac:dyDescent="0.3">
      <c r="A352" s="661" t="s">
        <v>9212</v>
      </c>
      <c r="B352" s="662" t="s">
        <v>9213</v>
      </c>
      <c r="C352" s="662" t="s">
        <v>6767</v>
      </c>
      <c r="D352" s="662" t="s">
        <v>9250</v>
      </c>
      <c r="E352" s="662" t="s">
        <v>9251</v>
      </c>
      <c r="F352" s="665">
        <v>36</v>
      </c>
      <c r="G352" s="665">
        <v>3708</v>
      </c>
      <c r="H352" s="665">
        <v>1</v>
      </c>
      <c r="I352" s="665">
        <v>103</v>
      </c>
      <c r="J352" s="665">
        <v>33</v>
      </c>
      <c r="K352" s="665">
        <v>3213</v>
      </c>
      <c r="L352" s="665">
        <v>0.86650485436893199</v>
      </c>
      <c r="M352" s="665">
        <v>97.36363636363636</v>
      </c>
      <c r="N352" s="665">
        <v>42</v>
      </c>
      <c r="O352" s="665">
        <v>4410</v>
      </c>
      <c r="P352" s="678">
        <v>1.1893203883495145</v>
      </c>
      <c r="Q352" s="666">
        <v>105</v>
      </c>
    </row>
    <row r="353" spans="1:17" ht="14.4" customHeight="1" x14ac:dyDescent="0.3">
      <c r="A353" s="661" t="s">
        <v>9212</v>
      </c>
      <c r="B353" s="662" t="s">
        <v>9213</v>
      </c>
      <c r="C353" s="662" t="s">
        <v>6767</v>
      </c>
      <c r="D353" s="662" t="s">
        <v>9252</v>
      </c>
      <c r="E353" s="662" t="s">
        <v>9253</v>
      </c>
      <c r="F353" s="665">
        <v>138</v>
      </c>
      <c r="G353" s="665">
        <v>15870</v>
      </c>
      <c r="H353" s="665">
        <v>1</v>
      </c>
      <c r="I353" s="665">
        <v>115</v>
      </c>
      <c r="J353" s="665">
        <v>131</v>
      </c>
      <c r="K353" s="665">
        <v>15154</v>
      </c>
      <c r="L353" s="665">
        <v>0.95488342785129177</v>
      </c>
      <c r="M353" s="665">
        <v>115.67938931297709</v>
      </c>
      <c r="N353" s="665">
        <v>74</v>
      </c>
      <c r="O353" s="665">
        <v>8658</v>
      </c>
      <c r="P353" s="678">
        <v>0.54555765595463135</v>
      </c>
      <c r="Q353" s="666">
        <v>117</v>
      </c>
    </row>
    <row r="354" spans="1:17" ht="14.4" customHeight="1" x14ac:dyDescent="0.3">
      <c r="A354" s="661" t="s">
        <v>9212</v>
      </c>
      <c r="B354" s="662" t="s">
        <v>9213</v>
      </c>
      <c r="C354" s="662" t="s">
        <v>6767</v>
      </c>
      <c r="D354" s="662" t="s">
        <v>8619</v>
      </c>
      <c r="E354" s="662" t="s">
        <v>8620</v>
      </c>
      <c r="F354" s="665">
        <v>570</v>
      </c>
      <c r="G354" s="665">
        <v>260490</v>
      </c>
      <c r="H354" s="665">
        <v>1</v>
      </c>
      <c r="I354" s="665">
        <v>457</v>
      </c>
      <c r="J354" s="665">
        <v>611</v>
      </c>
      <c r="K354" s="665">
        <v>280045</v>
      </c>
      <c r="L354" s="665">
        <v>1.0750700602710277</v>
      </c>
      <c r="M354" s="665">
        <v>458.33878887070375</v>
      </c>
      <c r="N354" s="665">
        <v>659</v>
      </c>
      <c r="O354" s="665">
        <v>305117</v>
      </c>
      <c r="P354" s="678">
        <v>1.1713194364466966</v>
      </c>
      <c r="Q354" s="666">
        <v>463</v>
      </c>
    </row>
    <row r="355" spans="1:17" ht="14.4" customHeight="1" x14ac:dyDescent="0.3">
      <c r="A355" s="661" t="s">
        <v>9212</v>
      </c>
      <c r="B355" s="662" t="s">
        <v>9213</v>
      </c>
      <c r="C355" s="662" t="s">
        <v>6767</v>
      </c>
      <c r="D355" s="662" t="s">
        <v>8675</v>
      </c>
      <c r="E355" s="662" t="s">
        <v>8676</v>
      </c>
      <c r="F355" s="665">
        <v>7</v>
      </c>
      <c r="G355" s="665">
        <v>8715</v>
      </c>
      <c r="H355" s="665">
        <v>1</v>
      </c>
      <c r="I355" s="665">
        <v>1245</v>
      </c>
      <c r="J355" s="665">
        <v>13</v>
      </c>
      <c r="K355" s="665">
        <v>11301</v>
      </c>
      <c r="L355" s="665">
        <v>1.2967297762478485</v>
      </c>
      <c r="M355" s="665">
        <v>869.30769230769226</v>
      </c>
      <c r="N355" s="665">
        <v>14</v>
      </c>
      <c r="O355" s="665">
        <v>17752</v>
      </c>
      <c r="P355" s="678">
        <v>2.0369477911646587</v>
      </c>
      <c r="Q355" s="666">
        <v>1268</v>
      </c>
    </row>
    <row r="356" spans="1:17" ht="14.4" customHeight="1" x14ac:dyDescent="0.3">
      <c r="A356" s="661" t="s">
        <v>9212</v>
      </c>
      <c r="B356" s="662" t="s">
        <v>9213</v>
      </c>
      <c r="C356" s="662" t="s">
        <v>6767</v>
      </c>
      <c r="D356" s="662" t="s">
        <v>9254</v>
      </c>
      <c r="E356" s="662" t="s">
        <v>9255</v>
      </c>
      <c r="F356" s="665">
        <v>107</v>
      </c>
      <c r="G356" s="665">
        <v>45903</v>
      </c>
      <c r="H356" s="665">
        <v>1</v>
      </c>
      <c r="I356" s="665">
        <v>429</v>
      </c>
      <c r="J356" s="665">
        <v>96</v>
      </c>
      <c r="K356" s="665">
        <v>41474</v>
      </c>
      <c r="L356" s="665">
        <v>0.90351393155131476</v>
      </c>
      <c r="M356" s="665">
        <v>432.02083333333331</v>
      </c>
      <c r="N356" s="665">
        <v>128</v>
      </c>
      <c r="O356" s="665">
        <v>55936</v>
      </c>
      <c r="P356" s="678">
        <v>1.2185695924013682</v>
      </c>
      <c r="Q356" s="666">
        <v>437</v>
      </c>
    </row>
    <row r="357" spans="1:17" ht="14.4" customHeight="1" x14ac:dyDescent="0.3">
      <c r="A357" s="661" t="s">
        <v>9212</v>
      </c>
      <c r="B357" s="662" t="s">
        <v>9213</v>
      </c>
      <c r="C357" s="662" t="s">
        <v>6767</v>
      </c>
      <c r="D357" s="662" t="s">
        <v>9256</v>
      </c>
      <c r="E357" s="662" t="s">
        <v>9257</v>
      </c>
      <c r="F357" s="665">
        <v>255</v>
      </c>
      <c r="G357" s="665">
        <v>13515</v>
      </c>
      <c r="H357" s="665">
        <v>1</v>
      </c>
      <c r="I357" s="665">
        <v>53</v>
      </c>
      <c r="J357" s="665">
        <v>280</v>
      </c>
      <c r="K357" s="665">
        <v>15036</v>
      </c>
      <c r="L357" s="665">
        <v>1.1125416204217535</v>
      </c>
      <c r="M357" s="665">
        <v>53.7</v>
      </c>
      <c r="N357" s="665">
        <v>276</v>
      </c>
      <c r="O357" s="665">
        <v>14904</v>
      </c>
      <c r="P357" s="678">
        <v>1.1027746947835737</v>
      </c>
      <c r="Q357" s="666">
        <v>54</v>
      </c>
    </row>
    <row r="358" spans="1:17" ht="14.4" customHeight="1" x14ac:dyDescent="0.3">
      <c r="A358" s="661" t="s">
        <v>9212</v>
      </c>
      <c r="B358" s="662" t="s">
        <v>9213</v>
      </c>
      <c r="C358" s="662" t="s">
        <v>6767</v>
      </c>
      <c r="D358" s="662" t="s">
        <v>9258</v>
      </c>
      <c r="E358" s="662" t="s">
        <v>9259</v>
      </c>
      <c r="F358" s="665">
        <v>29</v>
      </c>
      <c r="G358" s="665">
        <v>62756</v>
      </c>
      <c r="H358" s="665">
        <v>1</v>
      </c>
      <c r="I358" s="665">
        <v>2164</v>
      </c>
      <c r="J358" s="665">
        <v>38</v>
      </c>
      <c r="K358" s="665">
        <v>82382</v>
      </c>
      <c r="L358" s="665">
        <v>1.3127350372872713</v>
      </c>
      <c r="M358" s="665">
        <v>2167.9473684210525</v>
      </c>
      <c r="N358" s="665">
        <v>17</v>
      </c>
      <c r="O358" s="665">
        <v>36924</v>
      </c>
      <c r="P358" s="678">
        <v>0.58837402001402261</v>
      </c>
      <c r="Q358" s="666">
        <v>2172</v>
      </c>
    </row>
    <row r="359" spans="1:17" ht="14.4" customHeight="1" x14ac:dyDescent="0.3">
      <c r="A359" s="661" t="s">
        <v>9212</v>
      </c>
      <c r="B359" s="662" t="s">
        <v>9213</v>
      </c>
      <c r="C359" s="662" t="s">
        <v>6767</v>
      </c>
      <c r="D359" s="662" t="s">
        <v>9260</v>
      </c>
      <c r="E359" s="662" t="s">
        <v>9261</v>
      </c>
      <c r="F359" s="665">
        <v>10674</v>
      </c>
      <c r="G359" s="665">
        <v>1761210</v>
      </c>
      <c r="H359" s="665">
        <v>1</v>
      </c>
      <c r="I359" s="665">
        <v>165</v>
      </c>
      <c r="J359" s="665">
        <v>11049</v>
      </c>
      <c r="K359" s="665">
        <v>1825212</v>
      </c>
      <c r="L359" s="665">
        <v>1.0363397891222512</v>
      </c>
      <c r="M359" s="665">
        <v>165.19250610915014</v>
      </c>
      <c r="N359" s="665">
        <v>12174</v>
      </c>
      <c r="O359" s="665">
        <v>2057406</v>
      </c>
      <c r="P359" s="678">
        <v>1.1681775597458566</v>
      </c>
      <c r="Q359" s="666">
        <v>169</v>
      </c>
    </row>
    <row r="360" spans="1:17" ht="14.4" customHeight="1" x14ac:dyDescent="0.3">
      <c r="A360" s="661" t="s">
        <v>9212</v>
      </c>
      <c r="B360" s="662" t="s">
        <v>9213</v>
      </c>
      <c r="C360" s="662" t="s">
        <v>6767</v>
      </c>
      <c r="D360" s="662" t="s">
        <v>8621</v>
      </c>
      <c r="E360" s="662" t="s">
        <v>8622</v>
      </c>
      <c r="F360" s="665">
        <v>49</v>
      </c>
      <c r="G360" s="665">
        <v>3871</v>
      </c>
      <c r="H360" s="665">
        <v>1</v>
      </c>
      <c r="I360" s="665">
        <v>79</v>
      </c>
      <c r="J360" s="665">
        <v>18</v>
      </c>
      <c r="K360" s="665">
        <v>1432</v>
      </c>
      <c r="L360" s="665">
        <v>0.36993025058124518</v>
      </c>
      <c r="M360" s="665">
        <v>79.555555555555557</v>
      </c>
      <c r="N360" s="665">
        <v>36</v>
      </c>
      <c r="O360" s="665">
        <v>2916</v>
      </c>
      <c r="P360" s="678">
        <v>0.75329372255231208</v>
      </c>
      <c r="Q360" s="666">
        <v>81</v>
      </c>
    </row>
    <row r="361" spans="1:17" ht="14.4" customHeight="1" x14ac:dyDescent="0.3">
      <c r="A361" s="661" t="s">
        <v>9212</v>
      </c>
      <c r="B361" s="662" t="s">
        <v>9213</v>
      </c>
      <c r="C361" s="662" t="s">
        <v>6767</v>
      </c>
      <c r="D361" s="662" t="s">
        <v>8623</v>
      </c>
      <c r="E361" s="662" t="s">
        <v>8624</v>
      </c>
      <c r="F361" s="665">
        <v>126</v>
      </c>
      <c r="G361" s="665">
        <v>20664</v>
      </c>
      <c r="H361" s="665">
        <v>1</v>
      </c>
      <c r="I361" s="665">
        <v>164</v>
      </c>
      <c r="J361" s="665">
        <v>135</v>
      </c>
      <c r="K361" s="665">
        <v>21905</v>
      </c>
      <c r="L361" s="665">
        <v>1.0600561362756484</v>
      </c>
      <c r="M361" s="665">
        <v>162.25925925925927</v>
      </c>
      <c r="N361" s="665">
        <v>189</v>
      </c>
      <c r="O361" s="665">
        <v>31374</v>
      </c>
      <c r="P361" s="678">
        <v>1.5182926829268293</v>
      </c>
      <c r="Q361" s="666">
        <v>166</v>
      </c>
    </row>
    <row r="362" spans="1:17" ht="14.4" customHeight="1" x14ac:dyDescent="0.3">
      <c r="A362" s="661" t="s">
        <v>9212</v>
      </c>
      <c r="B362" s="662" t="s">
        <v>9213</v>
      </c>
      <c r="C362" s="662" t="s">
        <v>6767</v>
      </c>
      <c r="D362" s="662" t="s">
        <v>9262</v>
      </c>
      <c r="E362" s="662" t="s">
        <v>9263</v>
      </c>
      <c r="F362" s="665">
        <v>42</v>
      </c>
      <c r="G362" s="665">
        <v>6720</v>
      </c>
      <c r="H362" s="665">
        <v>1</v>
      </c>
      <c r="I362" s="665">
        <v>160</v>
      </c>
      <c r="J362" s="665">
        <v>25</v>
      </c>
      <c r="K362" s="665">
        <v>4034</v>
      </c>
      <c r="L362" s="665">
        <v>0.60029761904761902</v>
      </c>
      <c r="M362" s="665">
        <v>161.36000000000001</v>
      </c>
      <c r="N362" s="665">
        <v>31</v>
      </c>
      <c r="O362" s="665">
        <v>5053</v>
      </c>
      <c r="P362" s="678">
        <v>0.75193452380952386</v>
      </c>
      <c r="Q362" s="666">
        <v>163</v>
      </c>
    </row>
    <row r="363" spans="1:17" ht="14.4" customHeight="1" x14ac:dyDescent="0.3">
      <c r="A363" s="661" t="s">
        <v>9212</v>
      </c>
      <c r="B363" s="662" t="s">
        <v>9213</v>
      </c>
      <c r="C363" s="662" t="s">
        <v>6767</v>
      </c>
      <c r="D363" s="662" t="s">
        <v>9264</v>
      </c>
      <c r="E363" s="662" t="s">
        <v>9265</v>
      </c>
      <c r="F363" s="665"/>
      <c r="G363" s="665"/>
      <c r="H363" s="665"/>
      <c r="I363" s="665"/>
      <c r="J363" s="665"/>
      <c r="K363" s="665"/>
      <c r="L363" s="665"/>
      <c r="M363" s="665"/>
      <c r="N363" s="665">
        <v>1</v>
      </c>
      <c r="O363" s="665">
        <v>28</v>
      </c>
      <c r="P363" s="678"/>
      <c r="Q363" s="666">
        <v>28</v>
      </c>
    </row>
    <row r="364" spans="1:17" ht="14.4" customHeight="1" x14ac:dyDescent="0.3">
      <c r="A364" s="661" t="s">
        <v>9212</v>
      </c>
      <c r="B364" s="662" t="s">
        <v>9213</v>
      </c>
      <c r="C364" s="662" t="s">
        <v>6767</v>
      </c>
      <c r="D364" s="662" t="s">
        <v>8677</v>
      </c>
      <c r="E364" s="662" t="s">
        <v>8678</v>
      </c>
      <c r="F364" s="665">
        <v>26</v>
      </c>
      <c r="G364" s="665">
        <v>26052</v>
      </c>
      <c r="H364" s="665">
        <v>1</v>
      </c>
      <c r="I364" s="665">
        <v>1002</v>
      </c>
      <c r="J364" s="665">
        <v>42</v>
      </c>
      <c r="K364" s="665">
        <v>32132</v>
      </c>
      <c r="L364" s="665">
        <v>1.2333793950560417</v>
      </c>
      <c r="M364" s="665">
        <v>765.04761904761904</v>
      </c>
      <c r="N364" s="665">
        <v>49</v>
      </c>
      <c r="O364" s="665">
        <v>49392</v>
      </c>
      <c r="P364" s="678">
        <v>1.8959005066789498</v>
      </c>
      <c r="Q364" s="666">
        <v>1008</v>
      </c>
    </row>
    <row r="365" spans="1:17" ht="14.4" customHeight="1" x14ac:dyDescent="0.3">
      <c r="A365" s="661" t="s">
        <v>9212</v>
      </c>
      <c r="B365" s="662" t="s">
        <v>9213</v>
      </c>
      <c r="C365" s="662" t="s">
        <v>6767</v>
      </c>
      <c r="D365" s="662" t="s">
        <v>8625</v>
      </c>
      <c r="E365" s="662" t="s">
        <v>8626</v>
      </c>
      <c r="F365" s="665">
        <v>132</v>
      </c>
      <c r="G365" s="665">
        <v>22044</v>
      </c>
      <c r="H365" s="665">
        <v>1</v>
      </c>
      <c r="I365" s="665">
        <v>167</v>
      </c>
      <c r="J365" s="665">
        <v>128</v>
      </c>
      <c r="K365" s="665">
        <v>21218</v>
      </c>
      <c r="L365" s="665">
        <v>0.96252948648158232</v>
      </c>
      <c r="M365" s="665">
        <v>165.765625</v>
      </c>
      <c r="N365" s="665">
        <v>141</v>
      </c>
      <c r="O365" s="665">
        <v>23970</v>
      </c>
      <c r="P365" s="678">
        <v>1.0873707131192161</v>
      </c>
      <c r="Q365" s="666">
        <v>170</v>
      </c>
    </row>
    <row r="366" spans="1:17" ht="14.4" customHeight="1" x14ac:dyDescent="0.3">
      <c r="A366" s="661" t="s">
        <v>9212</v>
      </c>
      <c r="B366" s="662" t="s">
        <v>9213</v>
      </c>
      <c r="C366" s="662" t="s">
        <v>6767</v>
      </c>
      <c r="D366" s="662" t="s">
        <v>8679</v>
      </c>
      <c r="E366" s="662" t="s">
        <v>8680</v>
      </c>
      <c r="F366" s="665">
        <v>26</v>
      </c>
      <c r="G366" s="665">
        <v>58058</v>
      </c>
      <c r="H366" s="665">
        <v>1</v>
      </c>
      <c r="I366" s="665">
        <v>2233</v>
      </c>
      <c r="J366" s="665">
        <v>63</v>
      </c>
      <c r="K366" s="665">
        <v>105623</v>
      </c>
      <c r="L366" s="665">
        <v>1.8192669399565951</v>
      </c>
      <c r="M366" s="665">
        <v>1676.5555555555557</v>
      </c>
      <c r="N366" s="665">
        <v>55</v>
      </c>
      <c r="O366" s="665">
        <v>124520</v>
      </c>
      <c r="P366" s="678">
        <v>2.1447517999242138</v>
      </c>
      <c r="Q366" s="666">
        <v>2264</v>
      </c>
    </row>
    <row r="367" spans="1:17" ht="14.4" customHeight="1" x14ac:dyDescent="0.3">
      <c r="A367" s="661" t="s">
        <v>9212</v>
      </c>
      <c r="B367" s="662" t="s">
        <v>9213</v>
      </c>
      <c r="C367" s="662" t="s">
        <v>6767</v>
      </c>
      <c r="D367" s="662" t="s">
        <v>8627</v>
      </c>
      <c r="E367" s="662" t="s">
        <v>8628</v>
      </c>
      <c r="F367" s="665">
        <v>23</v>
      </c>
      <c r="G367" s="665">
        <v>5589</v>
      </c>
      <c r="H367" s="665">
        <v>1</v>
      </c>
      <c r="I367" s="665">
        <v>243</v>
      </c>
      <c r="J367" s="665">
        <v>10</v>
      </c>
      <c r="K367" s="665">
        <v>2442</v>
      </c>
      <c r="L367" s="665">
        <v>0.4369296833064949</v>
      </c>
      <c r="M367" s="665">
        <v>244.2</v>
      </c>
      <c r="N367" s="665">
        <v>12</v>
      </c>
      <c r="O367" s="665">
        <v>2964</v>
      </c>
      <c r="P367" s="678">
        <v>0.53032742887815354</v>
      </c>
      <c r="Q367" s="666">
        <v>247</v>
      </c>
    </row>
    <row r="368" spans="1:17" ht="14.4" customHeight="1" x14ac:dyDescent="0.3">
      <c r="A368" s="661" t="s">
        <v>9212</v>
      </c>
      <c r="B368" s="662" t="s">
        <v>9213</v>
      </c>
      <c r="C368" s="662" t="s">
        <v>6767</v>
      </c>
      <c r="D368" s="662" t="s">
        <v>9266</v>
      </c>
      <c r="E368" s="662" t="s">
        <v>9267</v>
      </c>
      <c r="F368" s="665">
        <v>533</v>
      </c>
      <c r="G368" s="665">
        <v>1062269</v>
      </c>
      <c r="H368" s="665">
        <v>1</v>
      </c>
      <c r="I368" s="665">
        <v>1993</v>
      </c>
      <c r="J368" s="665">
        <v>693</v>
      </c>
      <c r="K368" s="665">
        <v>1339570</v>
      </c>
      <c r="L368" s="665">
        <v>1.2610459309271005</v>
      </c>
      <c r="M368" s="665">
        <v>1933.001443001443</v>
      </c>
      <c r="N368" s="665">
        <v>813</v>
      </c>
      <c r="O368" s="665">
        <v>1635756</v>
      </c>
      <c r="P368" s="678">
        <v>1.5398698446438708</v>
      </c>
      <c r="Q368" s="666">
        <v>2012</v>
      </c>
    </row>
    <row r="369" spans="1:17" ht="14.4" customHeight="1" x14ac:dyDescent="0.3">
      <c r="A369" s="661" t="s">
        <v>9212</v>
      </c>
      <c r="B369" s="662" t="s">
        <v>9213</v>
      </c>
      <c r="C369" s="662" t="s">
        <v>6767</v>
      </c>
      <c r="D369" s="662" t="s">
        <v>9268</v>
      </c>
      <c r="E369" s="662" t="s">
        <v>9269</v>
      </c>
      <c r="F369" s="665">
        <v>839</v>
      </c>
      <c r="G369" s="665">
        <v>187097</v>
      </c>
      <c r="H369" s="665">
        <v>1</v>
      </c>
      <c r="I369" s="665">
        <v>223</v>
      </c>
      <c r="J369" s="665">
        <v>885</v>
      </c>
      <c r="K369" s="665">
        <v>196785</v>
      </c>
      <c r="L369" s="665">
        <v>1.0517806271613122</v>
      </c>
      <c r="M369" s="665">
        <v>222.35593220338984</v>
      </c>
      <c r="N369" s="665">
        <v>877</v>
      </c>
      <c r="O369" s="665">
        <v>198202</v>
      </c>
      <c r="P369" s="678">
        <v>1.0593542387104016</v>
      </c>
      <c r="Q369" s="666">
        <v>226</v>
      </c>
    </row>
    <row r="370" spans="1:17" ht="14.4" customHeight="1" x14ac:dyDescent="0.3">
      <c r="A370" s="661" t="s">
        <v>9212</v>
      </c>
      <c r="B370" s="662" t="s">
        <v>9213</v>
      </c>
      <c r="C370" s="662" t="s">
        <v>6767</v>
      </c>
      <c r="D370" s="662" t="s">
        <v>9270</v>
      </c>
      <c r="E370" s="662" t="s">
        <v>9271</v>
      </c>
      <c r="F370" s="665">
        <v>7</v>
      </c>
      <c r="G370" s="665">
        <v>2828</v>
      </c>
      <c r="H370" s="665">
        <v>1</v>
      </c>
      <c r="I370" s="665">
        <v>404</v>
      </c>
      <c r="J370" s="665">
        <v>1</v>
      </c>
      <c r="K370" s="665">
        <v>404</v>
      </c>
      <c r="L370" s="665">
        <v>0.14285714285714285</v>
      </c>
      <c r="M370" s="665">
        <v>404</v>
      </c>
      <c r="N370" s="665"/>
      <c r="O370" s="665"/>
      <c r="P370" s="678"/>
      <c r="Q370" s="666"/>
    </row>
    <row r="371" spans="1:17" ht="14.4" customHeight="1" x14ac:dyDescent="0.3">
      <c r="A371" s="661" t="s">
        <v>9212</v>
      </c>
      <c r="B371" s="662" t="s">
        <v>9213</v>
      </c>
      <c r="C371" s="662" t="s">
        <v>6767</v>
      </c>
      <c r="D371" s="662" t="s">
        <v>9272</v>
      </c>
      <c r="E371" s="662" t="s">
        <v>9215</v>
      </c>
      <c r="F371" s="665"/>
      <c r="G371" s="665"/>
      <c r="H371" s="665"/>
      <c r="I371" s="665"/>
      <c r="J371" s="665">
        <v>10</v>
      </c>
      <c r="K371" s="665">
        <v>348</v>
      </c>
      <c r="L371" s="665"/>
      <c r="M371" s="665">
        <v>34.799999999999997</v>
      </c>
      <c r="N371" s="665"/>
      <c r="O371" s="665"/>
      <c r="P371" s="678"/>
      <c r="Q371" s="666"/>
    </row>
    <row r="372" spans="1:17" ht="14.4" customHeight="1" x14ac:dyDescent="0.3">
      <c r="A372" s="661" t="s">
        <v>9212</v>
      </c>
      <c r="B372" s="662" t="s">
        <v>9213</v>
      </c>
      <c r="C372" s="662" t="s">
        <v>6767</v>
      </c>
      <c r="D372" s="662" t="s">
        <v>9273</v>
      </c>
      <c r="E372" s="662" t="s">
        <v>9274</v>
      </c>
      <c r="F372" s="665"/>
      <c r="G372" s="665"/>
      <c r="H372" s="665"/>
      <c r="I372" s="665"/>
      <c r="J372" s="665">
        <v>2</v>
      </c>
      <c r="K372" s="665">
        <v>10144</v>
      </c>
      <c r="L372" s="665"/>
      <c r="M372" s="665">
        <v>5072</v>
      </c>
      <c r="N372" s="665"/>
      <c r="O372" s="665"/>
      <c r="P372" s="678"/>
      <c r="Q372" s="666"/>
    </row>
    <row r="373" spans="1:17" ht="14.4" customHeight="1" x14ac:dyDescent="0.3">
      <c r="A373" s="661" t="s">
        <v>9212</v>
      </c>
      <c r="B373" s="662" t="s">
        <v>9213</v>
      </c>
      <c r="C373" s="662" t="s">
        <v>6767</v>
      </c>
      <c r="D373" s="662" t="s">
        <v>9275</v>
      </c>
      <c r="E373" s="662" t="s">
        <v>9276</v>
      </c>
      <c r="F373" s="665"/>
      <c r="G373" s="665"/>
      <c r="H373" s="665"/>
      <c r="I373" s="665"/>
      <c r="J373" s="665"/>
      <c r="K373" s="665"/>
      <c r="L373" s="665"/>
      <c r="M373" s="665"/>
      <c r="N373" s="665">
        <v>47</v>
      </c>
      <c r="O373" s="665">
        <v>49115</v>
      </c>
      <c r="P373" s="678"/>
      <c r="Q373" s="666">
        <v>1045</v>
      </c>
    </row>
    <row r="374" spans="1:17" ht="14.4" customHeight="1" x14ac:dyDescent="0.3">
      <c r="A374" s="661" t="s">
        <v>9212</v>
      </c>
      <c r="B374" s="662" t="s">
        <v>9213</v>
      </c>
      <c r="C374" s="662" t="s">
        <v>6767</v>
      </c>
      <c r="D374" s="662" t="s">
        <v>9277</v>
      </c>
      <c r="E374" s="662" t="s">
        <v>9278</v>
      </c>
      <c r="F374" s="665">
        <v>86</v>
      </c>
      <c r="G374" s="665">
        <v>22876</v>
      </c>
      <c r="H374" s="665">
        <v>1</v>
      </c>
      <c r="I374" s="665">
        <v>266</v>
      </c>
      <c r="J374" s="665">
        <v>122</v>
      </c>
      <c r="K374" s="665">
        <v>30482</v>
      </c>
      <c r="L374" s="665">
        <v>1.3324881972372793</v>
      </c>
      <c r="M374" s="665">
        <v>249.85245901639345</v>
      </c>
      <c r="N374" s="665">
        <v>132</v>
      </c>
      <c r="O374" s="665">
        <v>35508</v>
      </c>
      <c r="P374" s="678">
        <v>1.5521944395873404</v>
      </c>
      <c r="Q374" s="666">
        <v>269</v>
      </c>
    </row>
    <row r="375" spans="1:17" ht="14.4" customHeight="1" x14ac:dyDescent="0.3">
      <c r="A375" s="661" t="s">
        <v>9212</v>
      </c>
      <c r="B375" s="662" t="s">
        <v>9213</v>
      </c>
      <c r="C375" s="662" t="s">
        <v>6767</v>
      </c>
      <c r="D375" s="662" t="s">
        <v>9279</v>
      </c>
      <c r="E375" s="662" t="s">
        <v>9280</v>
      </c>
      <c r="F375" s="665">
        <v>1</v>
      </c>
      <c r="G375" s="665">
        <v>225</v>
      </c>
      <c r="H375" s="665">
        <v>1</v>
      </c>
      <c r="I375" s="665">
        <v>225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9212</v>
      </c>
      <c r="B376" s="662" t="s">
        <v>9213</v>
      </c>
      <c r="C376" s="662" t="s">
        <v>6767</v>
      </c>
      <c r="D376" s="662" t="s">
        <v>9281</v>
      </c>
      <c r="E376" s="662" t="s">
        <v>9282</v>
      </c>
      <c r="F376" s="665"/>
      <c r="G376" s="665"/>
      <c r="H376" s="665"/>
      <c r="I376" s="665"/>
      <c r="J376" s="665">
        <v>2</v>
      </c>
      <c r="K376" s="665">
        <v>610</v>
      </c>
      <c r="L376" s="665"/>
      <c r="M376" s="665">
        <v>305</v>
      </c>
      <c r="N376" s="665">
        <v>2</v>
      </c>
      <c r="O376" s="665">
        <v>612</v>
      </c>
      <c r="P376" s="678"/>
      <c r="Q376" s="666">
        <v>306</v>
      </c>
    </row>
    <row r="377" spans="1:17" ht="14.4" customHeight="1" x14ac:dyDescent="0.3">
      <c r="A377" s="661" t="s">
        <v>9212</v>
      </c>
      <c r="B377" s="662" t="s">
        <v>9213</v>
      </c>
      <c r="C377" s="662" t="s">
        <v>6767</v>
      </c>
      <c r="D377" s="662" t="s">
        <v>9283</v>
      </c>
      <c r="E377" s="662" t="s">
        <v>9284</v>
      </c>
      <c r="F377" s="665"/>
      <c r="G377" s="665"/>
      <c r="H377" s="665"/>
      <c r="I377" s="665"/>
      <c r="J377" s="665"/>
      <c r="K377" s="665"/>
      <c r="L377" s="665"/>
      <c r="M377" s="665"/>
      <c r="N377" s="665">
        <v>11</v>
      </c>
      <c r="O377" s="665">
        <v>0</v>
      </c>
      <c r="P377" s="678"/>
      <c r="Q377" s="666">
        <v>0</v>
      </c>
    </row>
    <row r="378" spans="1:17" ht="14.4" customHeight="1" x14ac:dyDescent="0.3">
      <c r="A378" s="661" t="s">
        <v>9285</v>
      </c>
      <c r="B378" s="662" t="s">
        <v>9286</v>
      </c>
      <c r="C378" s="662" t="s">
        <v>6767</v>
      </c>
      <c r="D378" s="662" t="s">
        <v>9287</v>
      </c>
      <c r="E378" s="662" t="s">
        <v>9288</v>
      </c>
      <c r="F378" s="665">
        <v>2373</v>
      </c>
      <c r="G378" s="665">
        <v>377307</v>
      </c>
      <c r="H378" s="665">
        <v>1</v>
      </c>
      <c r="I378" s="665">
        <v>159</v>
      </c>
      <c r="J378" s="665">
        <v>2686</v>
      </c>
      <c r="K378" s="665">
        <v>427590</v>
      </c>
      <c r="L378" s="665">
        <v>1.133268134436944</v>
      </c>
      <c r="M378" s="665">
        <v>159.19210722263588</v>
      </c>
      <c r="N378" s="665">
        <v>2597</v>
      </c>
      <c r="O378" s="665">
        <v>418117</v>
      </c>
      <c r="P378" s="678">
        <v>1.1081612586037364</v>
      </c>
      <c r="Q378" s="666">
        <v>161</v>
      </c>
    </row>
    <row r="379" spans="1:17" ht="14.4" customHeight="1" x14ac:dyDescent="0.3">
      <c r="A379" s="661" t="s">
        <v>9285</v>
      </c>
      <c r="B379" s="662" t="s">
        <v>9286</v>
      </c>
      <c r="C379" s="662" t="s">
        <v>6767</v>
      </c>
      <c r="D379" s="662" t="s">
        <v>9289</v>
      </c>
      <c r="E379" s="662" t="s">
        <v>9290</v>
      </c>
      <c r="F379" s="665">
        <v>1</v>
      </c>
      <c r="G379" s="665">
        <v>1165</v>
      </c>
      <c r="H379" s="665">
        <v>1</v>
      </c>
      <c r="I379" s="665">
        <v>1165</v>
      </c>
      <c r="J379" s="665"/>
      <c r="K379" s="665"/>
      <c r="L379" s="665"/>
      <c r="M379" s="665"/>
      <c r="N379" s="665">
        <v>1</v>
      </c>
      <c r="O379" s="665">
        <v>1169</v>
      </c>
      <c r="P379" s="678">
        <v>1.0034334763948498</v>
      </c>
      <c r="Q379" s="666">
        <v>1169</v>
      </c>
    </row>
    <row r="380" spans="1:17" ht="14.4" customHeight="1" x14ac:dyDescent="0.3">
      <c r="A380" s="661" t="s">
        <v>9285</v>
      </c>
      <c r="B380" s="662" t="s">
        <v>9286</v>
      </c>
      <c r="C380" s="662" t="s">
        <v>6767</v>
      </c>
      <c r="D380" s="662" t="s">
        <v>9291</v>
      </c>
      <c r="E380" s="662" t="s">
        <v>9292</v>
      </c>
      <c r="F380" s="665">
        <v>364</v>
      </c>
      <c r="G380" s="665">
        <v>14196</v>
      </c>
      <c r="H380" s="665">
        <v>1</v>
      </c>
      <c r="I380" s="665">
        <v>39</v>
      </c>
      <c r="J380" s="665">
        <v>396</v>
      </c>
      <c r="K380" s="665">
        <v>15726</v>
      </c>
      <c r="L380" s="665">
        <v>1.1077768385460693</v>
      </c>
      <c r="M380" s="665">
        <v>39.712121212121211</v>
      </c>
      <c r="N380" s="665">
        <v>149</v>
      </c>
      <c r="O380" s="665">
        <v>5960</v>
      </c>
      <c r="P380" s="678">
        <v>0.41983657368272753</v>
      </c>
      <c r="Q380" s="666">
        <v>40</v>
      </c>
    </row>
    <row r="381" spans="1:17" ht="14.4" customHeight="1" x14ac:dyDescent="0.3">
      <c r="A381" s="661" t="s">
        <v>9285</v>
      </c>
      <c r="B381" s="662" t="s">
        <v>9286</v>
      </c>
      <c r="C381" s="662" t="s">
        <v>6767</v>
      </c>
      <c r="D381" s="662" t="s">
        <v>9293</v>
      </c>
      <c r="E381" s="662" t="s">
        <v>9294</v>
      </c>
      <c r="F381" s="665">
        <v>1</v>
      </c>
      <c r="G381" s="665">
        <v>405</v>
      </c>
      <c r="H381" s="665">
        <v>1</v>
      </c>
      <c r="I381" s="665">
        <v>405</v>
      </c>
      <c r="J381" s="665"/>
      <c r="K381" s="665"/>
      <c r="L381" s="665"/>
      <c r="M381" s="665"/>
      <c r="N381" s="665"/>
      <c r="O381" s="665"/>
      <c r="P381" s="678"/>
      <c r="Q381" s="666"/>
    </row>
    <row r="382" spans="1:17" ht="14.4" customHeight="1" x14ac:dyDescent="0.3">
      <c r="A382" s="661" t="s">
        <v>9285</v>
      </c>
      <c r="B382" s="662" t="s">
        <v>9286</v>
      </c>
      <c r="C382" s="662" t="s">
        <v>6767</v>
      </c>
      <c r="D382" s="662" t="s">
        <v>9188</v>
      </c>
      <c r="E382" s="662" t="s">
        <v>9189</v>
      </c>
      <c r="F382" s="665">
        <v>7</v>
      </c>
      <c r="G382" s="665">
        <v>2674</v>
      </c>
      <c r="H382" s="665">
        <v>1</v>
      </c>
      <c r="I382" s="665">
        <v>382</v>
      </c>
      <c r="J382" s="665">
        <v>13</v>
      </c>
      <c r="K382" s="665">
        <v>4972</v>
      </c>
      <c r="L382" s="665">
        <v>1.8593866866118176</v>
      </c>
      <c r="M382" s="665">
        <v>382.46153846153845</v>
      </c>
      <c r="N382" s="665">
        <v>1</v>
      </c>
      <c r="O382" s="665">
        <v>383</v>
      </c>
      <c r="P382" s="678">
        <v>0.14323111443530293</v>
      </c>
      <c r="Q382" s="666">
        <v>383</v>
      </c>
    </row>
    <row r="383" spans="1:17" ht="14.4" customHeight="1" x14ac:dyDescent="0.3">
      <c r="A383" s="661" t="s">
        <v>9285</v>
      </c>
      <c r="B383" s="662" t="s">
        <v>9286</v>
      </c>
      <c r="C383" s="662" t="s">
        <v>6767</v>
      </c>
      <c r="D383" s="662" t="s">
        <v>9295</v>
      </c>
      <c r="E383" s="662" t="s">
        <v>9296</v>
      </c>
      <c r="F383" s="665">
        <v>3</v>
      </c>
      <c r="G383" s="665">
        <v>111</v>
      </c>
      <c r="H383" s="665">
        <v>1</v>
      </c>
      <c r="I383" s="665">
        <v>37</v>
      </c>
      <c r="J383" s="665"/>
      <c r="K383" s="665"/>
      <c r="L383" s="665"/>
      <c r="M383" s="665"/>
      <c r="N383" s="665">
        <v>6</v>
      </c>
      <c r="O383" s="665">
        <v>222</v>
      </c>
      <c r="P383" s="678">
        <v>2</v>
      </c>
      <c r="Q383" s="666">
        <v>37</v>
      </c>
    </row>
    <row r="384" spans="1:17" ht="14.4" customHeight="1" x14ac:dyDescent="0.3">
      <c r="A384" s="661" t="s">
        <v>9285</v>
      </c>
      <c r="B384" s="662" t="s">
        <v>9286</v>
      </c>
      <c r="C384" s="662" t="s">
        <v>6767</v>
      </c>
      <c r="D384" s="662" t="s">
        <v>9297</v>
      </c>
      <c r="E384" s="662" t="s">
        <v>9298</v>
      </c>
      <c r="F384" s="665">
        <v>3</v>
      </c>
      <c r="G384" s="665">
        <v>1332</v>
      </c>
      <c r="H384" s="665">
        <v>1</v>
      </c>
      <c r="I384" s="665">
        <v>444</v>
      </c>
      <c r="J384" s="665">
        <v>6</v>
      </c>
      <c r="K384" s="665">
        <v>2667</v>
      </c>
      <c r="L384" s="665">
        <v>2.0022522522522523</v>
      </c>
      <c r="M384" s="665">
        <v>444.5</v>
      </c>
      <c r="N384" s="665"/>
      <c r="O384" s="665"/>
      <c r="P384" s="678"/>
      <c r="Q384" s="666"/>
    </row>
    <row r="385" spans="1:17" ht="14.4" customHeight="1" x14ac:dyDescent="0.3">
      <c r="A385" s="661" t="s">
        <v>9285</v>
      </c>
      <c r="B385" s="662" t="s">
        <v>9286</v>
      </c>
      <c r="C385" s="662" t="s">
        <v>6767</v>
      </c>
      <c r="D385" s="662" t="s">
        <v>9299</v>
      </c>
      <c r="E385" s="662" t="s">
        <v>9300</v>
      </c>
      <c r="F385" s="665">
        <v>2</v>
      </c>
      <c r="G385" s="665">
        <v>82</v>
      </c>
      <c r="H385" s="665">
        <v>1</v>
      </c>
      <c r="I385" s="665">
        <v>41</v>
      </c>
      <c r="J385" s="665">
        <v>1</v>
      </c>
      <c r="K385" s="665">
        <v>41</v>
      </c>
      <c r="L385" s="665">
        <v>0.5</v>
      </c>
      <c r="M385" s="665">
        <v>41</v>
      </c>
      <c r="N385" s="665"/>
      <c r="O385" s="665"/>
      <c r="P385" s="678"/>
      <c r="Q385" s="666"/>
    </row>
    <row r="386" spans="1:17" ht="14.4" customHeight="1" x14ac:dyDescent="0.3">
      <c r="A386" s="661" t="s">
        <v>9285</v>
      </c>
      <c r="B386" s="662" t="s">
        <v>9286</v>
      </c>
      <c r="C386" s="662" t="s">
        <v>6767</v>
      </c>
      <c r="D386" s="662" t="s">
        <v>9301</v>
      </c>
      <c r="E386" s="662" t="s">
        <v>9302</v>
      </c>
      <c r="F386" s="665">
        <v>1</v>
      </c>
      <c r="G386" s="665">
        <v>490</v>
      </c>
      <c r="H386" s="665">
        <v>1</v>
      </c>
      <c r="I386" s="665">
        <v>490</v>
      </c>
      <c r="J386" s="665">
        <v>11</v>
      </c>
      <c r="K386" s="665">
        <v>5397</v>
      </c>
      <c r="L386" s="665">
        <v>11.014285714285714</v>
      </c>
      <c r="M386" s="665">
        <v>490.63636363636363</v>
      </c>
      <c r="N386" s="665">
        <v>12</v>
      </c>
      <c r="O386" s="665">
        <v>5892</v>
      </c>
      <c r="P386" s="678">
        <v>12.024489795918367</v>
      </c>
      <c r="Q386" s="666">
        <v>491</v>
      </c>
    </row>
    <row r="387" spans="1:17" ht="14.4" customHeight="1" x14ac:dyDescent="0.3">
      <c r="A387" s="661" t="s">
        <v>9285</v>
      </c>
      <c r="B387" s="662" t="s">
        <v>9286</v>
      </c>
      <c r="C387" s="662" t="s">
        <v>6767</v>
      </c>
      <c r="D387" s="662" t="s">
        <v>9303</v>
      </c>
      <c r="E387" s="662" t="s">
        <v>9304</v>
      </c>
      <c r="F387" s="665">
        <v>13</v>
      </c>
      <c r="G387" s="665">
        <v>403</v>
      </c>
      <c r="H387" s="665">
        <v>1</v>
      </c>
      <c r="I387" s="665">
        <v>31</v>
      </c>
      <c r="J387" s="665">
        <v>34</v>
      </c>
      <c r="K387" s="665">
        <v>1054</v>
      </c>
      <c r="L387" s="665">
        <v>2.6153846153846154</v>
      </c>
      <c r="M387" s="665">
        <v>31</v>
      </c>
      <c r="N387" s="665">
        <v>28</v>
      </c>
      <c r="O387" s="665">
        <v>868</v>
      </c>
      <c r="P387" s="678">
        <v>2.1538461538461537</v>
      </c>
      <c r="Q387" s="666">
        <v>31</v>
      </c>
    </row>
    <row r="388" spans="1:17" ht="14.4" customHeight="1" x14ac:dyDescent="0.3">
      <c r="A388" s="661" t="s">
        <v>9285</v>
      </c>
      <c r="B388" s="662" t="s">
        <v>9286</v>
      </c>
      <c r="C388" s="662" t="s">
        <v>6767</v>
      </c>
      <c r="D388" s="662" t="s">
        <v>9305</v>
      </c>
      <c r="E388" s="662" t="s">
        <v>9306</v>
      </c>
      <c r="F388" s="665">
        <v>3</v>
      </c>
      <c r="G388" s="665">
        <v>615</v>
      </c>
      <c r="H388" s="665">
        <v>1</v>
      </c>
      <c r="I388" s="665">
        <v>205</v>
      </c>
      <c r="J388" s="665">
        <v>1</v>
      </c>
      <c r="K388" s="665">
        <v>206</v>
      </c>
      <c r="L388" s="665">
        <v>0.33495934959349594</v>
      </c>
      <c r="M388" s="665">
        <v>206</v>
      </c>
      <c r="N388" s="665">
        <v>5</v>
      </c>
      <c r="O388" s="665">
        <v>1035</v>
      </c>
      <c r="P388" s="678">
        <v>1.6829268292682926</v>
      </c>
      <c r="Q388" s="666">
        <v>207</v>
      </c>
    </row>
    <row r="389" spans="1:17" ht="14.4" customHeight="1" x14ac:dyDescent="0.3">
      <c r="A389" s="661" t="s">
        <v>9285</v>
      </c>
      <c r="B389" s="662" t="s">
        <v>9286</v>
      </c>
      <c r="C389" s="662" t="s">
        <v>6767</v>
      </c>
      <c r="D389" s="662" t="s">
        <v>9307</v>
      </c>
      <c r="E389" s="662" t="s">
        <v>9308</v>
      </c>
      <c r="F389" s="665">
        <v>3</v>
      </c>
      <c r="G389" s="665">
        <v>1131</v>
      </c>
      <c r="H389" s="665">
        <v>1</v>
      </c>
      <c r="I389" s="665">
        <v>377</v>
      </c>
      <c r="J389" s="665">
        <v>2</v>
      </c>
      <c r="K389" s="665">
        <v>756</v>
      </c>
      <c r="L389" s="665">
        <v>0.66843501326259946</v>
      </c>
      <c r="M389" s="665">
        <v>378</v>
      </c>
      <c r="N389" s="665">
        <v>5</v>
      </c>
      <c r="O389" s="665">
        <v>1900</v>
      </c>
      <c r="P389" s="678">
        <v>1.6799292661361627</v>
      </c>
      <c r="Q389" s="666">
        <v>380</v>
      </c>
    </row>
    <row r="390" spans="1:17" ht="14.4" customHeight="1" x14ac:dyDescent="0.3">
      <c r="A390" s="661" t="s">
        <v>9285</v>
      </c>
      <c r="B390" s="662" t="s">
        <v>9286</v>
      </c>
      <c r="C390" s="662" t="s">
        <v>6767</v>
      </c>
      <c r="D390" s="662" t="s">
        <v>9309</v>
      </c>
      <c r="E390" s="662" t="s">
        <v>9310</v>
      </c>
      <c r="F390" s="665"/>
      <c r="G390" s="665"/>
      <c r="H390" s="665"/>
      <c r="I390" s="665"/>
      <c r="J390" s="665"/>
      <c r="K390" s="665"/>
      <c r="L390" s="665"/>
      <c r="M390" s="665"/>
      <c r="N390" s="665">
        <v>2</v>
      </c>
      <c r="O390" s="665">
        <v>468</v>
      </c>
      <c r="P390" s="678"/>
      <c r="Q390" s="666">
        <v>234</v>
      </c>
    </row>
    <row r="391" spans="1:17" ht="14.4" customHeight="1" x14ac:dyDescent="0.3">
      <c r="A391" s="661" t="s">
        <v>9285</v>
      </c>
      <c r="B391" s="662" t="s">
        <v>9286</v>
      </c>
      <c r="C391" s="662" t="s">
        <v>6767</v>
      </c>
      <c r="D391" s="662" t="s">
        <v>9311</v>
      </c>
      <c r="E391" s="662" t="s">
        <v>9312</v>
      </c>
      <c r="F391" s="665">
        <v>1248</v>
      </c>
      <c r="G391" s="665">
        <v>141024</v>
      </c>
      <c r="H391" s="665">
        <v>1</v>
      </c>
      <c r="I391" s="665">
        <v>113</v>
      </c>
      <c r="J391" s="665">
        <v>1462</v>
      </c>
      <c r="K391" s="665">
        <v>166688</v>
      </c>
      <c r="L391" s="665">
        <v>1.1819832085318811</v>
      </c>
      <c r="M391" s="665">
        <v>114.01367989056088</v>
      </c>
      <c r="N391" s="665">
        <v>1407</v>
      </c>
      <c r="O391" s="665">
        <v>163212</v>
      </c>
      <c r="P391" s="678">
        <v>1.1573349217154527</v>
      </c>
      <c r="Q391" s="666">
        <v>116</v>
      </c>
    </row>
    <row r="392" spans="1:17" ht="14.4" customHeight="1" x14ac:dyDescent="0.3">
      <c r="A392" s="661" t="s">
        <v>9285</v>
      </c>
      <c r="B392" s="662" t="s">
        <v>9286</v>
      </c>
      <c r="C392" s="662" t="s">
        <v>6767</v>
      </c>
      <c r="D392" s="662" t="s">
        <v>9313</v>
      </c>
      <c r="E392" s="662" t="s">
        <v>9314</v>
      </c>
      <c r="F392" s="665">
        <v>282</v>
      </c>
      <c r="G392" s="665">
        <v>23688</v>
      </c>
      <c r="H392" s="665">
        <v>1</v>
      </c>
      <c r="I392" s="665">
        <v>84</v>
      </c>
      <c r="J392" s="665">
        <v>384</v>
      </c>
      <c r="K392" s="665">
        <v>32537</v>
      </c>
      <c r="L392" s="665">
        <v>1.373564674096589</v>
      </c>
      <c r="M392" s="665">
        <v>84.731770833333329</v>
      </c>
      <c r="N392" s="665">
        <v>378</v>
      </c>
      <c r="O392" s="665">
        <v>32130</v>
      </c>
      <c r="P392" s="678">
        <v>1.3563829787234043</v>
      </c>
      <c r="Q392" s="666">
        <v>85</v>
      </c>
    </row>
    <row r="393" spans="1:17" ht="14.4" customHeight="1" x14ac:dyDescent="0.3">
      <c r="A393" s="661" t="s">
        <v>9285</v>
      </c>
      <c r="B393" s="662" t="s">
        <v>9286</v>
      </c>
      <c r="C393" s="662" t="s">
        <v>6767</v>
      </c>
      <c r="D393" s="662" t="s">
        <v>9315</v>
      </c>
      <c r="E393" s="662" t="s">
        <v>9316</v>
      </c>
      <c r="F393" s="665">
        <v>7</v>
      </c>
      <c r="G393" s="665">
        <v>672</v>
      </c>
      <c r="H393" s="665">
        <v>1</v>
      </c>
      <c r="I393" s="665">
        <v>96</v>
      </c>
      <c r="J393" s="665">
        <v>6</v>
      </c>
      <c r="K393" s="665">
        <v>578</v>
      </c>
      <c r="L393" s="665">
        <v>0.86011904761904767</v>
      </c>
      <c r="M393" s="665">
        <v>96.333333333333329</v>
      </c>
      <c r="N393" s="665">
        <v>8</v>
      </c>
      <c r="O393" s="665">
        <v>784</v>
      </c>
      <c r="P393" s="678">
        <v>1.1666666666666667</v>
      </c>
      <c r="Q393" s="666">
        <v>98</v>
      </c>
    </row>
    <row r="394" spans="1:17" ht="14.4" customHeight="1" x14ac:dyDescent="0.3">
      <c r="A394" s="661" t="s">
        <v>9285</v>
      </c>
      <c r="B394" s="662" t="s">
        <v>9286</v>
      </c>
      <c r="C394" s="662" t="s">
        <v>6767</v>
      </c>
      <c r="D394" s="662" t="s">
        <v>9317</v>
      </c>
      <c r="E394" s="662" t="s">
        <v>9318</v>
      </c>
      <c r="F394" s="665">
        <v>139</v>
      </c>
      <c r="G394" s="665">
        <v>2919</v>
      </c>
      <c r="H394" s="665">
        <v>1</v>
      </c>
      <c r="I394" s="665">
        <v>21</v>
      </c>
      <c r="J394" s="665">
        <v>201</v>
      </c>
      <c r="K394" s="665">
        <v>4221</v>
      </c>
      <c r="L394" s="665">
        <v>1.4460431654676258</v>
      </c>
      <c r="M394" s="665">
        <v>21</v>
      </c>
      <c r="N394" s="665">
        <v>140</v>
      </c>
      <c r="O394" s="665">
        <v>2940</v>
      </c>
      <c r="P394" s="678">
        <v>1.0071942446043165</v>
      </c>
      <c r="Q394" s="666">
        <v>21</v>
      </c>
    </row>
    <row r="395" spans="1:17" ht="14.4" customHeight="1" x14ac:dyDescent="0.3">
      <c r="A395" s="661" t="s">
        <v>9285</v>
      </c>
      <c r="B395" s="662" t="s">
        <v>9286</v>
      </c>
      <c r="C395" s="662" t="s">
        <v>6767</v>
      </c>
      <c r="D395" s="662" t="s">
        <v>9197</v>
      </c>
      <c r="E395" s="662" t="s">
        <v>9198</v>
      </c>
      <c r="F395" s="665">
        <v>37</v>
      </c>
      <c r="G395" s="665">
        <v>17982</v>
      </c>
      <c r="H395" s="665">
        <v>1</v>
      </c>
      <c r="I395" s="665">
        <v>486</v>
      </c>
      <c r="J395" s="665">
        <v>45</v>
      </c>
      <c r="K395" s="665">
        <v>21890</v>
      </c>
      <c r="L395" s="665">
        <v>1.2173284395506618</v>
      </c>
      <c r="M395" s="665">
        <v>486.44444444444446</v>
      </c>
      <c r="N395" s="665">
        <v>25</v>
      </c>
      <c r="O395" s="665">
        <v>12175</v>
      </c>
      <c r="P395" s="678">
        <v>0.67706595484373266</v>
      </c>
      <c r="Q395" s="666">
        <v>487</v>
      </c>
    </row>
    <row r="396" spans="1:17" ht="14.4" customHeight="1" x14ac:dyDescent="0.3">
      <c r="A396" s="661" t="s">
        <v>9285</v>
      </c>
      <c r="B396" s="662" t="s">
        <v>9286</v>
      </c>
      <c r="C396" s="662" t="s">
        <v>6767</v>
      </c>
      <c r="D396" s="662" t="s">
        <v>9319</v>
      </c>
      <c r="E396" s="662" t="s">
        <v>9320</v>
      </c>
      <c r="F396" s="665">
        <v>195</v>
      </c>
      <c r="G396" s="665">
        <v>7800</v>
      </c>
      <c r="H396" s="665">
        <v>1</v>
      </c>
      <c r="I396" s="665">
        <v>40</v>
      </c>
      <c r="J396" s="665">
        <v>292</v>
      </c>
      <c r="K396" s="665">
        <v>11890</v>
      </c>
      <c r="L396" s="665">
        <v>1.5243589743589743</v>
      </c>
      <c r="M396" s="665">
        <v>40.719178082191782</v>
      </c>
      <c r="N396" s="665">
        <v>257</v>
      </c>
      <c r="O396" s="665">
        <v>10537</v>
      </c>
      <c r="P396" s="678">
        <v>1.3508974358974359</v>
      </c>
      <c r="Q396" s="666">
        <v>41</v>
      </c>
    </row>
    <row r="397" spans="1:17" ht="14.4" customHeight="1" x14ac:dyDescent="0.3">
      <c r="A397" s="661" t="s">
        <v>9285</v>
      </c>
      <c r="B397" s="662" t="s">
        <v>9286</v>
      </c>
      <c r="C397" s="662" t="s">
        <v>6767</v>
      </c>
      <c r="D397" s="662" t="s">
        <v>9321</v>
      </c>
      <c r="E397" s="662" t="s">
        <v>9322</v>
      </c>
      <c r="F397" s="665"/>
      <c r="G397" s="665"/>
      <c r="H397" s="665"/>
      <c r="I397" s="665"/>
      <c r="J397" s="665">
        <v>16</v>
      </c>
      <c r="K397" s="665">
        <v>9703</v>
      </c>
      <c r="L397" s="665"/>
      <c r="M397" s="665">
        <v>606.4375</v>
      </c>
      <c r="N397" s="665">
        <v>5</v>
      </c>
      <c r="O397" s="665">
        <v>3040</v>
      </c>
      <c r="P397" s="678"/>
      <c r="Q397" s="666">
        <v>608</v>
      </c>
    </row>
    <row r="398" spans="1:17" ht="14.4" customHeight="1" x14ac:dyDescent="0.3">
      <c r="A398" s="661" t="s">
        <v>9285</v>
      </c>
      <c r="B398" s="662" t="s">
        <v>9286</v>
      </c>
      <c r="C398" s="662" t="s">
        <v>6767</v>
      </c>
      <c r="D398" s="662" t="s">
        <v>9323</v>
      </c>
      <c r="E398" s="662" t="s">
        <v>9324</v>
      </c>
      <c r="F398" s="665"/>
      <c r="G398" s="665"/>
      <c r="H398" s="665"/>
      <c r="I398" s="665"/>
      <c r="J398" s="665"/>
      <c r="K398" s="665"/>
      <c r="L398" s="665"/>
      <c r="M398" s="665"/>
      <c r="N398" s="665">
        <v>2</v>
      </c>
      <c r="O398" s="665">
        <v>3484</v>
      </c>
      <c r="P398" s="678"/>
      <c r="Q398" s="666">
        <v>1742</v>
      </c>
    </row>
    <row r="399" spans="1:17" ht="14.4" customHeight="1" x14ac:dyDescent="0.3">
      <c r="A399" s="661" t="s">
        <v>9285</v>
      </c>
      <c r="B399" s="662" t="s">
        <v>9286</v>
      </c>
      <c r="C399" s="662" t="s">
        <v>6767</v>
      </c>
      <c r="D399" s="662" t="s">
        <v>9325</v>
      </c>
      <c r="E399" s="662" t="s">
        <v>9326</v>
      </c>
      <c r="F399" s="665"/>
      <c r="G399" s="665"/>
      <c r="H399" s="665"/>
      <c r="I399" s="665"/>
      <c r="J399" s="665"/>
      <c r="K399" s="665"/>
      <c r="L399" s="665"/>
      <c r="M399" s="665"/>
      <c r="N399" s="665">
        <v>2</v>
      </c>
      <c r="O399" s="665">
        <v>496</v>
      </c>
      <c r="P399" s="678"/>
      <c r="Q399" s="666">
        <v>248</v>
      </c>
    </row>
    <row r="400" spans="1:17" ht="14.4" customHeight="1" x14ac:dyDescent="0.3">
      <c r="A400" s="661" t="s">
        <v>9285</v>
      </c>
      <c r="B400" s="662" t="s">
        <v>9286</v>
      </c>
      <c r="C400" s="662" t="s">
        <v>6767</v>
      </c>
      <c r="D400" s="662" t="s">
        <v>9327</v>
      </c>
      <c r="E400" s="662" t="s">
        <v>9328</v>
      </c>
      <c r="F400" s="665">
        <v>1</v>
      </c>
      <c r="G400" s="665">
        <v>27</v>
      </c>
      <c r="H400" s="665">
        <v>1</v>
      </c>
      <c r="I400" s="665">
        <v>27</v>
      </c>
      <c r="J400" s="665"/>
      <c r="K400" s="665"/>
      <c r="L400" s="665"/>
      <c r="M400" s="665"/>
      <c r="N400" s="665">
        <v>2</v>
      </c>
      <c r="O400" s="665">
        <v>54</v>
      </c>
      <c r="P400" s="678">
        <v>2</v>
      </c>
      <c r="Q400" s="666">
        <v>27</v>
      </c>
    </row>
    <row r="401" spans="1:17" ht="14.4" customHeight="1" x14ac:dyDescent="0.3">
      <c r="A401" s="661" t="s">
        <v>9329</v>
      </c>
      <c r="B401" s="662" t="s">
        <v>8931</v>
      </c>
      <c r="C401" s="662" t="s">
        <v>6767</v>
      </c>
      <c r="D401" s="662" t="s">
        <v>9330</v>
      </c>
      <c r="E401" s="662" t="s">
        <v>9331</v>
      </c>
      <c r="F401" s="665">
        <v>1</v>
      </c>
      <c r="G401" s="665">
        <v>1180</v>
      </c>
      <c r="H401" s="665">
        <v>1</v>
      </c>
      <c r="I401" s="665">
        <v>1180</v>
      </c>
      <c r="J401" s="665"/>
      <c r="K401" s="665"/>
      <c r="L401" s="665"/>
      <c r="M401" s="665"/>
      <c r="N401" s="665"/>
      <c r="O401" s="665"/>
      <c r="P401" s="678"/>
      <c r="Q401" s="666"/>
    </row>
    <row r="402" spans="1:17" ht="14.4" customHeight="1" x14ac:dyDescent="0.3">
      <c r="A402" s="661" t="s">
        <v>9329</v>
      </c>
      <c r="B402" s="662" t="s">
        <v>8931</v>
      </c>
      <c r="C402" s="662" t="s">
        <v>6767</v>
      </c>
      <c r="D402" s="662" t="s">
        <v>9332</v>
      </c>
      <c r="E402" s="662" t="s">
        <v>9333</v>
      </c>
      <c r="F402" s="665">
        <v>4</v>
      </c>
      <c r="G402" s="665">
        <v>3304</v>
      </c>
      <c r="H402" s="665">
        <v>1</v>
      </c>
      <c r="I402" s="665">
        <v>826</v>
      </c>
      <c r="J402" s="665"/>
      <c r="K402" s="665"/>
      <c r="L402" s="665"/>
      <c r="M402" s="665"/>
      <c r="N402" s="665"/>
      <c r="O402" s="665"/>
      <c r="P402" s="678"/>
      <c r="Q402" s="666"/>
    </row>
    <row r="403" spans="1:17" ht="14.4" customHeight="1" x14ac:dyDescent="0.3">
      <c r="A403" s="661" t="s">
        <v>9329</v>
      </c>
      <c r="B403" s="662" t="s">
        <v>8931</v>
      </c>
      <c r="C403" s="662" t="s">
        <v>6767</v>
      </c>
      <c r="D403" s="662" t="s">
        <v>9334</v>
      </c>
      <c r="E403" s="662" t="s">
        <v>9335</v>
      </c>
      <c r="F403" s="665"/>
      <c r="G403" s="665"/>
      <c r="H403" s="665"/>
      <c r="I403" s="665"/>
      <c r="J403" s="665">
        <v>1</v>
      </c>
      <c r="K403" s="665">
        <v>811</v>
      </c>
      <c r="L403" s="665"/>
      <c r="M403" s="665">
        <v>811</v>
      </c>
      <c r="N403" s="665"/>
      <c r="O403" s="665"/>
      <c r="P403" s="678"/>
      <c r="Q403" s="666"/>
    </row>
    <row r="404" spans="1:17" ht="14.4" customHeight="1" x14ac:dyDescent="0.3">
      <c r="A404" s="661" t="s">
        <v>9329</v>
      </c>
      <c r="B404" s="662" t="s">
        <v>8931</v>
      </c>
      <c r="C404" s="662" t="s">
        <v>6767</v>
      </c>
      <c r="D404" s="662" t="s">
        <v>9336</v>
      </c>
      <c r="E404" s="662" t="s">
        <v>9337</v>
      </c>
      <c r="F404" s="665"/>
      <c r="G404" s="665"/>
      <c r="H404" s="665"/>
      <c r="I404" s="665"/>
      <c r="J404" s="665">
        <v>1</v>
      </c>
      <c r="K404" s="665">
        <v>811</v>
      </c>
      <c r="L404" s="665"/>
      <c r="M404" s="665">
        <v>811</v>
      </c>
      <c r="N404" s="665"/>
      <c r="O404" s="665"/>
      <c r="P404" s="678"/>
      <c r="Q404" s="666"/>
    </row>
    <row r="405" spans="1:17" ht="14.4" customHeight="1" x14ac:dyDescent="0.3">
      <c r="A405" s="661" t="s">
        <v>9329</v>
      </c>
      <c r="B405" s="662" t="s">
        <v>8931</v>
      </c>
      <c r="C405" s="662" t="s">
        <v>6767</v>
      </c>
      <c r="D405" s="662" t="s">
        <v>8794</v>
      </c>
      <c r="E405" s="662" t="s">
        <v>8795</v>
      </c>
      <c r="F405" s="665">
        <v>8</v>
      </c>
      <c r="G405" s="665">
        <v>1328</v>
      </c>
      <c r="H405" s="665">
        <v>1</v>
      </c>
      <c r="I405" s="665">
        <v>166</v>
      </c>
      <c r="J405" s="665">
        <v>2</v>
      </c>
      <c r="K405" s="665">
        <v>334</v>
      </c>
      <c r="L405" s="665">
        <v>0.25150602409638556</v>
      </c>
      <c r="M405" s="665">
        <v>167</v>
      </c>
      <c r="N405" s="665">
        <v>4</v>
      </c>
      <c r="O405" s="665">
        <v>668</v>
      </c>
      <c r="P405" s="678">
        <v>0.50301204819277112</v>
      </c>
      <c r="Q405" s="666">
        <v>167</v>
      </c>
    </row>
    <row r="406" spans="1:17" ht="14.4" customHeight="1" x14ac:dyDescent="0.3">
      <c r="A406" s="661" t="s">
        <v>9329</v>
      </c>
      <c r="B406" s="662" t="s">
        <v>8931</v>
      </c>
      <c r="C406" s="662" t="s">
        <v>6767</v>
      </c>
      <c r="D406" s="662" t="s">
        <v>9338</v>
      </c>
      <c r="E406" s="662" t="s">
        <v>9339</v>
      </c>
      <c r="F406" s="665">
        <v>9</v>
      </c>
      <c r="G406" s="665">
        <v>1548</v>
      </c>
      <c r="H406" s="665">
        <v>1</v>
      </c>
      <c r="I406" s="665">
        <v>172</v>
      </c>
      <c r="J406" s="665">
        <v>2</v>
      </c>
      <c r="K406" s="665">
        <v>346</v>
      </c>
      <c r="L406" s="665">
        <v>0.22351421188630491</v>
      </c>
      <c r="M406" s="665">
        <v>173</v>
      </c>
      <c r="N406" s="665">
        <v>4</v>
      </c>
      <c r="O406" s="665">
        <v>692</v>
      </c>
      <c r="P406" s="678">
        <v>0.44702842377260982</v>
      </c>
      <c r="Q406" s="666">
        <v>173</v>
      </c>
    </row>
    <row r="407" spans="1:17" ht="14.4" customHeight="1" x14ac:dyDescent="0.3">
      <c r="A407" s="661" t="s">
        <v>9329</v>
      </c>
      <c r="B407" s="662" t="s">
        <v>8931</v>
      </c>
      <c r="C407" s="662" t="s">
        <v>6767</v>
      </c>
      <c r="D407" s="662" t="s">
        <v>9340</v>
      </c>
      <c r="E407" s="662" t="s">
        <v>9341</v>
      </c>
      <c r="F407" s="665">
        <v>1</v>
      </c>
      <c r="G407" s="665">
        <v>349</v>
      </c>
      <c r="H407" s="665">
        <v>1</v>
      </c>
      <c r="I407" s="665">
        <v>349</v>
      </c>
      <c r="J407" s="665">
        <v>1</v>
      </c>
      <c r="K407" s="665">
        <v>349</v>
      </c>
      <c r="L407" s="665">
        <v>1</v>
      </c>
      <c r="M407" s="665">
        <v>349</v>
      </c>
      <c r="N407" s="665">
        <v>2</v>
      </c>
      <c r="O407" s="665">
        <v>702</v>
      </c>
      <c r="P407" s="678">
        <v>2.0114613180515759</v>
      </c>
      <c r="Q407" s="666">
        <v>351</v>
      </c>
    </row>
    <row r="408" spans="1:17" ht="14.4" customHeight="1" x14ac:dyDescent="0.3">
      <c r="A408" s="661" t="s">
        <v>9329</v>
      </c>
      <c r="B408" s="662" t="s">
        <v>8931</v>
      </c>
      <c r="C408" s="662" t="s">
        <v>6767</v>
      </c>
      <c r="D408" s="662" t="s">
        <v>9342</v>
      </c>
      <c r="E408" s="662" t="s">
        <v>9343</v>
      </c>
      <c r="F408" s="665"/>
      <c r="G408" s="665"/>
      <c r="H408" s="665"/>
      <c r="I408" s="665"/>
      <c r="J408" s="665">
        <v>1</v>
      </c>
      <c r="K408" s="665">
        <v>188</v>
      </c>
      <c r="L408" s="665"/>
      <c r="M408" s="665">
        <v>188</v>
      </c>
      <c r="N408" s="665">
        <v>2</v>
      </c>
      <c r="O408" s="665">
        <v>378</v>
      </c>
      <c r="P408" s="678"/>
      <c r="Q408" s="666">
        <v>189</v>
      </c>
    </row>
    <row r="409" spans="1:17" ht="14.4" customHeight="1" x14ac:dyDescent="0.3">
      <c r="A409" s="661" t="s">
        <v>9329</v>
      </c>
      <c r="B409" s="662" t="s">
        <v>8931</v>
      </c>
      <c r="C409" s="662" t="s">
        <v>6767</v>
      </c>
      <c r="D409" s="662" t="s">
        <v>9344</v>
      </c>
      <c r="E409" s="662" t="s">
        <v>9345</v>
      </c>
      <c r="F409" s="665">
        <v>2</v>
      </c>
      <c r="G409" s="665">
        <v>1090</v>
      </c>
      <c r="H409" s="665">
        <v>1</v>
      </c>
      <c r="I409" s="665">
        <v>545</v>
      </c>
      <c r="J409" s="665"/>
      <c r="K409" s="665"/>
      <c r="L409" s="665"/>
      <c r="M409" s="665"/>
      <c r="N409" s="665">
        <v>1</v>
      </c>
      <c r="O409" s="665">
        <v>547</v>
      </c>
      <c r="P409" s="678">
        <v>0.50183486238532105</v>
      </c>
      <c r="Q409" s="666">
        <v>547</v>
      </c>
    </row>
    <row r="410" spans="1:17" ht="14.4" customHeight="1" x14ac:dyDescent="0.3">
      <c r="A410" s="661" t="s">
        <v>9329</v>
      </c>
      <c r="B410" s="662" t="s">
        <v>8931</v>
      </c>
      <c r="C410" s="662" t="s">
        <v>6767</v>
      </c>
      <c r="D410" s="662" t="s">
        <v>9346</v>
      </c>
      <c r="E410" s="662" t="s">
        <v>9347</v>
      </c>
      <c r="F410" s="665">
        <v>2</v>
      </c>
      <c r="G410" s="665">
        <v>1018</v>
      </c>
      <c r="H410" s="665">
        <v>1</v>
      </c>
      <c r="I410" s="665">
        <v>509</v>
      </c>
      <c r="J410" s="665"/>
      <c r="K410" s="665"/>
      <c r="L410" s="665"/>
      <c r="M410" s="665"/>
      <c r="N410" s="665">
        <v>1</v>
      </c>
      <c r="O410" s="665">
        <v>511</v>
      </c>
      <c r="P410" s="678">
        <v>0.50196463654223966</v>
      </c>
      <c r="Q410" s="666">
        <v>511</v>
      </c>
    </row>
    <row r="411" spans="1:17" ht="14.4" customHeight="1" x14ac:dyDescent="0.3">
      <c r="A411" s="661" t="s">
        <v>9329</v>
      </c>
      <c r="B411" s="662" t="s">
        <v>8931</v>
      </c>
      <c r="C411" s="662" t="s">
        <v>6767</v>
      </c>
      <c r="D411" s="662" t="s">
        <v>9348</v>
      </c>
      <c r="E411" s="662" t="s">
        <v>9349</v>
      </c>
      <c r="F411" s="665">
        <v>2</v>
      </c>
      <c r="G411" s="665">
        <v>838</v>
      </c>
      <c r="H411" s="665">
        <v>1</v>
      </c>
      <c r="I411" s="665">
        <v>419</v>
      </c>
      <c r="J411" s="665"/>
      <c r="K411" s="665"/>
      <c r="L411" s="665"/>
      <c r="M411" s="665"/>
      <c r="N411" s="665">
        <v>1</v>
      </c>
      <c r="O411" s="665">
        <v>421</v>
      </c>
      <c r="P411" s="678">
        <v>0.50238663484486878</v>
      </c>
      <c r="Q411" s="666">
        <v>421</v>
      </c>
    </row>
    <row r="412" spans="1:17" ht="14.4" customHeight="1" x14ac:dyDescent="0.3">
      <c r="A412" s="661" t="s">
        <v>9329</v>
      </c>
      <c r="B412" s="662" t="s">
        <v>8931</v>
      </c>
      <c r="C412" s="662" t="s">
        <v>6767</v>
      </c>
      <c r="D412" s="662" t="s">
        <v>9350</v>
      </c>
      <c r="E412" s="662" t="s">
        <v>9351</v>
      </c>
      <c r="F412" s="665">
        <v>1</v>
      </c>
      <c r="G412" s="665">
        <v>344</v>
      </c>
      <c r="H412" s="665">
        <v>1</v>
      </c>
      <c r="I412" s="665">
        <v>344</v>
      </c>
      <c r="J412" s="665"/>
      <c r="K412" s="665"/>
      <c r="L412" s="665"/>
      <c r="M412" s="665"/>
      <c r="N412" s="665">
        <v>1</v>
      </c>
      <c r="O412" s="665">
        <v>347</v>
      </c>
      <c r="P412" s="678">
        <v>1.0087209302325582</v>
      </c>
      <c r="Q412" s="666">
        <v>347</v>
      </c>
    </row>
    <row r="413" spans="1:17" ht="14.4" customHeight="1" x14ac:dyDescent="0.3">
      <c r="A413" s="661" t="s">
        <v>9329</v>
      </c>
      <c r="B413" s="662" t="s">
        <v>8931</v>
      </c>
      <c r="C413" s="662" t="s">
        <v>6767</v>
      </c>
      <c r="D413" s="662" t="s">
        <v>9352</v>
      </c>
      <c r="E413" s="662" t="s">
        <v>9353</v>
      </c>
      <c r="F413" s="665">
        <v>1</v>
      </c>
      <c r="G413" s="665">
        <v>145</v>
      </c>
      <c r="H413" s="665">
        <v>1</v>
      </c>
      <c r="I413" s="665">
        <v>145</v>
      </c>
      <c r="J413" s="665"/>
      <c r="K413" s="665"/>
      <c r="L413" s="665"/>
      <c r="M413" s="665"/>
      <c r="N413" s="665"/>
      <c r="O413" s="665"/>
      <c r="P413" s="678"/>
      <c r="Q413" s="666"/>
    </row>
    <row r="414" spans="1:17" ht="14.4" customHeight="1" x14ac:dyDescent="0.3">
      <c r="A414" s="661" t="s">
        <v>9329</v>
      </c>
      <c r="B414" s="662" t="s">
        <v>8931</v>
      </c>
      <c r="C414" s="662" t="s">
        <v>6767</v>
      </c>
      <c r="D414" s="662" t="s">
        <v>9354</v>
      </c>
      <c r="E414" s="662" t="s">
        <v>9355</v>
      </c>
      <c r="F414" s="665"/>
      <c r="G414" s="665"/>
      <c r="H414" s="665"/>
      <c r="I414" s="665"/>
      <c r="J414" s="665">
        <v>1</v>
      </c>
      <c r="K414" s="665">
        <v>237</v>
      </c>
      <c r="L414" s="665"/>
      <c r="M414" s="665">
        <v>237</v>
      </c>
      <c r="N414" s="665">
        <v>4</v>
      </c>
      <c r="O414" s="665">
        <v>952</v>
      </c>
      <c r="P414" s="678"/>
      <c r="Q414" s="666">
        <v>238</v>
      </c>
    </row>
    <row r="415" spans="1:17" ht="14.4" customHeight="1" x14ac:dyDescent="0.3">
      <c r="A415" s="661" t="s">
        <v>9329</v>
      </c>
      <c r="B415" s="662" t="s">
        <v>8931</v>
      </c>
      <c r="C415" s="662" t="s">
        <v>6767</v>
      </c>
      <c r="D415" s="662" t="s">
        <v>9356</v>
      </c>
      <c r="E415" s="662" t="s">
        <v>9357</v>
      </c>
      <c r="F415" s="665">
        <v>2</v>
      </c>
      <c r="G415" s="665">
        <v>220</v>
      </c>
      <c r="H415" s="665">
        <v>1</v>
      </c>
      <c r="I415" s="665">
        <v>110</v>
      </c>
      <c r="J415" s="665"/>
      <c r="K415" s="665"/>
      <c r="L415" s="665"/>
      <c r="M415" s="665"/>
      <c r="N415" s="665"/>
      <c r="O415" s="665"/>
      <c r="P415" s="678"/>
      <c r="Q415" s="666"/>
    </row>
    <row r="416" spans="1:17" ht="14.4" customHeight="1" x14ac:dyDescent="0.3">
      <c r="A416" s="661" t="s">
        <v>9329</v>
      </c>
      <c r="B416" s="662" t="s">
        <v>8931</v>
      </c>
      <c r="C416" s="662" t="s">
        <v>6767</v>
      </c>
      <c r="D416" s="662" t="s">
        <v>9358</v>
      </c>
      <c r="E416" s="662" t="s">
        <v>9359</v>
      </c>
      <c r="F416" s="665">
        <v>3</v>
      </c>
      <c r="G416" s="665">
        <v>930</v>
      </c>
      <c r="H416" s="665">
        <v>1</v>
      </c>
      <c r="I416" s="665">
        <v>310</v>
      </c>
      <c r="J416" s="665"/>
      <c r="K416" s="665"/>
      <c r="L416" s="665"/>
      <c r="M416" s="665"/>
      <c r="N416" s="665">
        <v>2</v>
      </c>
      <c r="O416" s="665">
        <v>622</v>
      </c>
      <c r="P416" s="678">
        <v>0.66881720430107527</v>
      </c>
      <c r="Q416" s="666">
        <v>311</v>
      </c>
    </row>
    <row r="417" spans="1:17" ht="14.4" customHeight="1" x14ac:dyDescent="0.3">
      <c r="A417" s="661" t="s">
        <v>9329</v>
      </c>
      <c r="B417" s="662" t="s">
        <v>8931</v>
      </c>
      <c r="C417" s="662" t="s">
        <v>6767</v>
      </c>
      <c r="D417" s="662" t="s">
        <v>8720</v>
      </c>
      <c r="E417" s="662" t="s">
        <v>8721</v>
      </c>
      <c r="F417" s="665">
        <v>29</v>
      </c>
      <c r="G417" s="665">
        <v>10092</v>
      </c>
      <c r="H417" s="665">
        <v>1</v>
      </c>
      <c r="I417" s="665">
        <v>348</v>
      </c>
      <c r="J417" s="665">
        <v>7</v>
      </c>
      <c r="K417" s="665">
        <v>2443</v>
      </c>
      <c r="L417" s="665">
        <v>0.24207292905271502</v>
      </c>
      <c r="M417" s="665">
        <v>349</v>
      </c>
      <c r="N417" s="665">
        <v>14</v>
      </c>
      <c r="O417" s="665">
        <v>4886</v>
      </c>
      <c r="P417" s="678">
        <v>0.48414585810543004</v>
      </c>
      <c r="Q417" s="666">
        <v>349</v>
      </c>
    </row>
    <row r="418" spans="1:17" ht="14.4" customHeight="1" x14ac:dyDescent="0.3">
      <c r="A418" s="661" t="s">
        <v>9329</v>
      </c>
      <c r="B418" s="662" t="s">
        <v>8931</v>
      </c>
      <c r="C418" s="662" t="s">
        <v>6767</v>
      </c>
      <c r="D418" s="662" t="s">
        <v>8829</v>
      </c>
      <c r="E418" s="662" t="s">
        <v>8830</v>
      </c>
      <c r="F418" s="665">
        <v>1</v>
      </c>
      <c r="G418" s="665">
        <v>147</v>
      </c>
      <c r="H418" s="665">
        <v>1</v>
      </c>
      <c r="I418" s="665">
        <v>147</v>
      </c>
      <c r="J418" s="665">
        <v>1</v>
      </c>
      <c r="K418" s="665">
        <v>148</v>
      </c>
      <c r="L418" s="665">
        <v>1.0068027210884354</v>
      </c>
      <c r="M418" s="665">
        <v>148</v>
      </c>
      <c r="N418" s="665"/>
      <c r="O418" s="665"/>
      <c r="P418" s="678"/>
      <c r="Q418" s="666"/>
    </row>
    <row r="419" spans="1:17" ht="14.4" customHeight="1" x14ac:dyDescent="0.3">
      <c r="A419" s="661" t="s">
        <v>9329</v>
      </c>
      <c r="B419" s="662" t="s">
        <v>8931</v>
      </c>
      <c r="C419" s="662" t="s">
        <v>6767</v>
      </c>
      <c r="D419" s="662" t="s">
        <v>9360</v>
      </c>
      <c r="E419" s="662" t="s">
        <v>9361</v>
      </c>
      <c r="F419" s="665"/>
      <c r="G419" s="665"/>
      <c r="H419" s="665"/>
      <c r="I419" s="665"/>
      <c r="J419" s="665">
        <v>1</v>
      </c>
      <c r="K419" s="665">
        <v>293</v>
      </c>
      <c r="L419" s="665"/>
      <c r="M419" s="665">
        <v>293</v>
      </c>
      <c r="N419" s="665">
        <v>2</v>
      </c>
      <c r="O419" s="665">
        <v>588</v>
      </c>
      <c r="P419" s="678"/>
      <c r="Q419" s="666">
        <v>294</v>
      </c>
    </row>
    <row r="420" spans="1:17" ht="14.4" customHeight="1" x14ac:dyDescent="0.3">
      <c r="A420" s="661" t="s">
        <v>9329</v>
      </c>
      <c r="B420" s="662" t="s">
        <v>8931</v>
      </c>
      <c r="C420" s="662" t="s">
        <v>6767</v>
      </c>
      <c r="D420" s="662" t="s">
        <v>9362</v>
      </c>
      <c r="E420" s="662" t="s">
        <v>9363</v>
      </c>
      <c r="F420" s="665">
        <v>2</v>
      </c>
      <c r="G420" s="665">
        <v>408</v>
      </c>
      <c r="H420" s="665">
        <v>1</v>
      </c>
      <c r="I420" s="665">
        <v>204</v>
      </c>
      <c r="J420" s="665"/>
      <c r="K420" s="665"/>
      <c r="L420" s="665"/>
      <c r="M420" s="665"/>
      <c r="N420" s="665">
        <v>1</v>
      </c>
      <c r="O420" s="665">
        <v>207</v>
      </c>
      <c r="P420" s="678">
        <v>0.50735294117647056</v>
      </c>
      <c r="Q420" s="666">
        <v>207</v>
      </c>
    </row>
    <row r="421" spans="1:17" ht="14.4" customHeight="1" x14ac:dyDescent="0.3">
      <c r="A421" s="661" t="s">
        <v>9329</v>
      </c>
      <c r="B421" s="662" t="s">
        <v>8931</v>
      </c>
      <c r="C421" s="662" t="s">
        <v>6767</v>
      </c>
      <c r="D421" s="662" t="s">
        <v>9364</v>
      </c>
      <c r="E421" s="662" t="s">
        <v>9365</v>
      </c>
      <c r="F421" s="665">
        <v>4</v>
      </c>
      <c r="G421" s="665">
        <v>152</v>
      </c>
      <c r="H421" s="665">
        <v>1</v>
      </c>
      <c r="I421" s="665">
        <v>38</v>
      </c>
      <c r="J421" s="665">
        <v>1</v>
      </c>
      <c r="K421" s="665">
        <v>39</v>
      </c>
      <c r="L421" s="665">
        <v>0.25657894736842107</v>
      </c>
      <c r="M421" s="665">
        <v>39</v>
      </c>
      <c r="N421" s="665">
        <v>3</v>
      </c>
      <c r="O421" s="665">
        <v>117</v>
      </c>
      <c r="P421" s="678">
        <v>0.76973684210526316</v>
      </c>
      <c r="Q421" s="666">
        <v>39</v>
      </c>
    </row>
    <row r="422" spans="1:17" ht="14.4" customHeight="1" x14ac:dyDescent="0.3">
      <c r="A422" s="661" t="s">
        <v>9329</v>
      </c>
      <c r="B422" s="662" t="s">
        <v>8931</v>
      </c>
      <c r="C422" s="662" t="s">
        <v>6767</v>
      </c>
      <c r="D422" s="662" t="s">
        <v>9366</v>
      </c>
      <c r="E422" s="662" t="s">
        <v>9367</v>
      </c>
      <c r="F422" s="665">
        <v>8</v>
      </c>
      <c r="G422" s="665">
        <v>1352</v>
      </c>
      <c r="H422" s="665">
        <v>1</v>
      </c>
      <c r="I422" s="665">
        <v>169</v>
      </c>
      <c r="J422" s="665">
        <v>2</v>
      </c>
      <c r="K422" s="665">
        <v>340</v>
      </c>
      <c r="L422" s="665">
        <v>0.25147928994082841</v>
      </c>
      <c r="M422" s="665">
        <v>170</v>
      </c>
      <c r="N422" s="665">
        <v>4</v>
      </c>
      <c r="O422" s="665">
        <v>680</v>
      </c>
      <c r="P422" s="678">
        <v>0.50295857988165682</v>
      </c>
      <c r="Q422" s="666">
        <v>170</v>
      </c>
    </row>
    <row r="423" spans="1:17" ht="14.4" customHeight="1" x14ac:dyDescent="0.3">
      <c r="A423" s="661" t="s">
        <v>9329</v>
      </c>
      <c r="B423" s="662" t="s">
        <v>8931</v>
      </c>
      <c r="C423" s="662" t="s">
        <v>6767</v>
      </c>
      <c r="D423" s="662" t="s">
        <v>9368</v>
      </c>
      <c r="E423" s="662" t="s">
        <v>9369</v>
      </c>
      <c r="F423" s="665"/>
      <c r="G423" s="665"/>
      <c r="H423" s="665"/>
      <c r="I423" s="665"/>
      <c r="J423" s="665">
        <v>1</v>
      </c>
      <c r="K423" s="665">
        <v>324</v>
      </c>
      <c r="L423" s="665"/>
      <c r="M423" s="665">
        <v>324</v>
      </c>
      <c r="N423" s="665">
        <v>1</v>
      </c>
      <c r="O423" s="665">
        <v>326</v>
      </c>
      <c r="P423" s="678"/>
      <c r="Q423" s="666">
        <v>326</v>
      </c>
    </row>
    <row r="424" spans="1:17" ht="14.4" customHeight="1" x14ac:dyDescent="0.3">
      <c r="A424" s="661" t="s">
        <v>9329</v>
      </c>
      <c r="B424" s="662" t="s">
        <v>8931</v>
      </c>
      <c r="C424" s="662" t="s">
        <v>6767</v>
      </c>
      <c r="D424" s="662" t="s">
        <v>9370</v>
      </c>
      <c r="E424" s="662" t="s">
        <v>9371</v>
      </c>
      <c r="F424" s="665">
        <v>1</v>
      </c>
      <c r="G424" s="665">
        <v>686</v>
      </c>
      <c r="H424" s="665">
        <v>1</v>
      </c>
      <c r="I424" s="665">
        <v>686</v>
      </c>
      <c r="J424" s="665"/>
      <c r="K424" s="665"/>
      <c r="L424" s="665"/>
      <c r="M424" s="665"/>
      <c r="N424" s="665"/>
      <c r="O424" s="665"/>
      <c r="P424" s="678"/>
      <c r="Q424" s="666"/>
    </row>
    <row r="425" spans="1:17" ht="14.4" customHeight="1" x14ac:dyDescent="0.3">
      <c r="A425" s="661" t="s">
        <v>9329</v>
      </c>
      <c r="B425" s="662" t="s">
        <v>8931</v>
      </c>
      <c r="C425" s="662" t="s">
        <v>6767</v>
      </c>
      <c r="D425" s="662" t="s">
        <v>9372</v>
      </c>
      <c r="E425" s="662" t="s">
        <v>9373</v>
      </c>
      <c r="F425" s="665">
        <v>6</v>
      </c>
      <c r="G425" s="665">
        <v>2082</v>
      </c>
      <c r="H425" s="665">
        <v>1</v>
      </c>
      <c r="I425" s="665">
        <v>347</v>
      </c>
      <c r="J425" s="665">
        <v>2</v>
      </c>
      <c r="K425" s="665">
        <v>696</v>
      </c>
      <c r="L425" s="665">
        <v>0.33429394812680113</v>
      </c>
      <c r="M425" s="665">
        <v>348</v>
      </c>
      <c r="N425" s="665">
        <v>4</v>
      </c>
      <c r="O425" s="665">
        <v>1392</v>
      </c>
      <c r="P425" s="678">
        <v>0.66858789625360227</v>
      </c>
      <c r="Q425" s="666">
        <v>348</v>
      </c>
    </row>
    <row r="426" spans="1:17" ht="14.4" customHeight="1" x14ac:dyDescent="0.3">
      <c r="A426" s="661" t="s">
        <v>9329</v>
      </c>
      <c r="B426" s="662" t="s">
        <v>8931</v>
      </c>
      <c r="C426" s="662" t="s">
        <v>6767</v>
      </c>
      <c r="D426" s="662" t="s">
        <v>9374</v>
      </c>
      <c r="E426" s="662" t="s">
        <v>9375</v>
      </c>
      <c r="F426" s="665">
        <v>8</v>
      </c>
      <c r="G426" s="665">
        <v>1376</v>
      </c>
      <c r="H426" s="665">
        <v>1</v>
      </c>
      <c r="I426" s="665">
        <v>172</v>
      </c>
      <c r="J426" s="665">
        <v>2</v>
      </c>
      <c r="K426" s="665">
        <v>346</v>
      </c>
      <c r="L426" s="665">
        <v>0.25145348837209303</v>
      </c>
      <c r="M426" s="665">
        <v>173</v>
      </c>
      <c r="N426" s="665">
        <v>4</v>
      </c>
      <c r="O426" s="665">
        <v>692</v>
      </c>
      <c r="P426" s="678">
        <v>0.50290697674418605</v>
      </c>
      <c r="Q426" s="666">
        <v>173</v>
      </c>
    </row>
    <row r="427" spans="1:17" ht="14.4" customHeight="1" x14ac:dyDescent="0.3">
      <c r="A427" s="661" t="s">
        <v>9329</v>
      </c>
      <c r="B427" s="662" t="s">
        <v>8931</v>
      </c>
      <c r="C427" s="662" t="s">
        <v>6767</v>
      </c>
      <c r="D427" s="662" t="s">
        <v>9376</v>
      </c>
      <c r="E427" s="662" t="s">
        <v>9377</v>
      </c>
      <c r="F427" s="665"/>
      <c r="G427" s="665"/>
      <c r="H427" s="665"/>
      <c r="I427" s="665"/>
      <c r="J427" s="665"/>
      <c r="K427" s="665"/>
      <c r="L427" s="665"/>
      <c r="M427" s="665"/>
      <c r="N427" s="665">
        <v>13</v>
      </c>
      <c r="O427" s="665">
        <v>5616</v>
      </c>
      <c r="P427" s="678"/>
      <c r="Q427" s="666">
        <v>432</v>
      </c>
    </row>
    <row r="428" spans="1:17" ht="14.4" customHeight="1" x14ac:dyDescent="0.3">
      <c r="A428" s="661" t="s">
        <v>9329</v>
      </c>
      <c r="B428" s="662" t="s">
        <v>8931</v>
      </c>
      <c r="C428" s="662" t="s">
        <v>6767</v>
      </c>
      <c r="D428" s="662" t="s">
        <v>9378</v>
      </c>
      <c r="E428" s="662" t="s">
        <v>9379</v>
      </c>
      <c r="F428" s="665">
        <v>1</v>
      </c>
      <c r="G428" s="665">
        <v>473</v>
      </c>
      <c r="H428" s="665">
        <v>1</v>
      </c>
      <c r="I428" s="665">
        <v>473</v>
      </c>
      <c r="J428" s="665"/>
      <c r="K428" s="665"/>
      <c r="L428" s="665"/>
      <c r="M428" s="665"/>
      <c r="N428" s="665">
        <v>1</v>
      </c>
      <c r="O428" s="665">
        <v>475</v>
      </c>
      <c r="P428" s="678">
        <v>1.0042283298097252</v>
      </c>
      <c r="Q428" s="666">
        <v>475</v>
      </c>
    </row>
    <row r="429" spans="1:17" ht="14.4" customHeight="1" x14ac:dyDescent="0.3">
      <c r="A429" s="661" t="s">
        <v>9329</v>
      </c>
      <c r="B429" s="662" t="s">
        <v>8931</v>
      </c>
      <c r="C429" s="662" t="s">
        <v>6767</v>
      </c>
      <c r="D429" s="662" t="s">
        <v>9380</v>
      </c>
      <c r="E429" s="662" t="s">
        <v>9381</v>
      </c>
      <c r="F429" s="665">
        <v>2</v>
      </c>
      <c r="G429" s="665">
        <v>574</v>
      </c>
      <c r="H429" s="665">
        <v>1</v>
      </c>
      <c r="I429" s="665">
        <v>287</v>
      </c>
      <c r="J429" s="665"/>
      <c r="K429" s="665"/>
      <c r="L429" s="665"/>
      <c r="M429" s="665"/>
      <c r="N429" s="665">
        <v>1</v>
      </c>
      <c r="O429" s="665">
        <v>289</v>
      </c>
      <c r="P429" s="678">
        <v>0.50348432055749126</v>
      </c>
      <c r="Q429" s="666">
        <v>289</v>
      </c>
    </row>
    <row r="430" spans="1:17" ht="14.4" customHeight="1" x14ac:dyDescent="0.3">
      <c r="A430" s="661" t="s">
        <v>9329</v>
      </c>
      <c r="B430" s="662" t="s">
        <v>8931</v>
      </c>
      <c r="C430" s="662" t="s">
        <v>6767</v>
      </c>
      <c r="D430" s="662" t="s">
        <v>9382</v>
      </c>
      <c r="E430" s="662" t="s">
        <v>9383</v>
      </c>
      <c r="F430" s="665"/>
      <c r="G430" s="665"/>
      <c r="H430" s="665"/>
      <c r="I430" s="665"/>
      <c r="J430" s="665">
        <v>1</v>
      </c>
      <c r="K430" s="665">
        <v>811</v>
      </c>
      <c r="L430" s="665"/>
      <c r="M430" s="665">
        <v>811</v>
      </c>
      <c r="N430" s="665"/>
      <c r="O430" s="665"/>
      <c r="P430" s="678"/>
      <c r="Q430" s="666"/>
    </row>
    <row r="431" spans="1:17" ht="14.4" customHeight="1" x14ac:dyDescent="0.3">
      <c r="A431" s="661" t="s">
        <v>9329</v>
      </c>
      <c r="B431" s="662" t="s">
        <v>8931</v>
      </c>
      <c r="C431" s="662" t="s">
        <v>6767</v>
      </c>
      <c r="D431" s="662" t="s">
        <v>8677</v>
      </c>
      <c r="E431" s="662" t="s">
        <v>8678</v>
      </c>
      <c r="F431" s="665"/>
      <c r="G431" s="665"/>
      <c r="H431" s="665"/>
      <c r="I431" s="665"/>
      <c r="J431" s="665"/>
      <c r="K431" s="665"/>
      <c r="L431" s="665"/>
      <c r="M431" s="665"/>
      <c r="N431" s="665">
        <v>15</v>
      </c>
      <c r="O431" s="665">
        <v>15120</v>
      </c>
      <c r="P431" s="678"/>
      <c r="Q431" s="666">
        <v>1008</v>
      </c>
    </row>
    <row r="432" spans="1:17" ht="14.4" customHeight="1" x14ac:dyDescent="0.3">
      <c r="A432" s="661" t="s">
        <v>9329</v>
      </c>
      <c r="B432" s="662" t="s">
        <v>8931</v>
      </c>
      <c r="C432" s="662" t="s">
        <v>6767</v>
      </c>
      <c r="D432" s="662" t="s">
        <v>9384</v>
      </c>
      <c r="E432" s="662" t="s">
        <v>9385</v>
      </c>
      <c r="F432" s="665">
        <v>9</v>
      </c>
      <c r="G432" s="665">
        <v>1494</v>
      </c>
      <c r="H432" s="665">
        <v>1</v>
      </c>
      <c r="I432" s="665">
        <v>166</v>
      </c>
      <c r="J432" s="665">
        <v>2</v>
      </c>
      <c r="K432" s="665">
        <v>334</v>
      </c>
      <c r="L432" s="665">
        <v>0.22356091030789826</v>
      </c>
      <c r="M432" s="665">
        <v>167</v>
      </c>
      <c r="N432" s="665">
        <v>4</v>
      </c>
      <c r="O432" s="665">
        <v>668</v>
      </c>
      <c r="P432" s="678">
        <v>0.44712182061579653</v>
      </c>
      <c r="Q432" s="666">
        <v>167</v>
      </c>
    </row>
    <row r="433" spans="1:17" ht="14.4" customHeight="1" x14ac:dyDescent="0.3">
      <c r="A433" s="661" t="s">
        <v>9329</v>
      </c>
      <c r="B433" s="662" t="s">
        <v>8931</v>
      </c>
      <c r="C433" s="662" t="s">
        <v>6767</v>
      </c>
      <c r="D433" s="662" t="s">
        <v>9386</v>
      </c>
      <c r="E433" s="662" t="s">
        <v>9387</v>
      </c>
      <c r="F433" s="665"/>
      <c r="G433" s="665"/>
      <c r="H433" s="665"/>
      <c r="I433" s="665"/>
      <c r="J433" s="665">
        <v>1</v>
      </c>
      <c r="K433" s="665">
        <v>185</v>
      </c>
      <c r="L433" s="665"/>
      <c r="M433" s="665">
        <v>185</v>
      </c>
      <c r="N433" s="665">
        <v>2</v>
      </c>
      <c r="O433" s="665">
        <v>372</v>
      </c>
      <c r="P433" s="678"/>
      <c r="Q433" s="666">
        <v>186</v>
      </c>
    </row>
    <row r="434" spans="1:17" ht="14.4" customHeight="1" x14ac:dyDescent="0.3">
      <c r="A434" s="661" t="s">
        <v>9329</v>
      </c>
      <c r="B434" s="662" t="s">
        <v>8931</v>
      </c>
      <c r="C434" s="662" t="s">
        <v>6767</v>
      </c>
      <c r="D434" s="662" t="s">
        <v>9388</v>
      </c>
      <c r="E434" s="662" t="s">
        <v>9389</v>
      </c>
      <c r="F434" s="665">
        <v>1</v>
      </c>
      <c r="G434" s="665">
        <v>188</v>
      </c>
      <c r="H434" s="665">
        <v>1</v>
      </c>
      <c r="I434" s="665">
        <v>188</v>
      </c>
      <c r="J434" s="665">
        <v>1</v>
      </c>
      <c r="K434" s="665">
        <v>189</v>
      </c>
      <c r="L434" s="665">
        <v>1.0053191489361701</v>
      </c>
      <c r="M434" s="665">
        <v>189</v>
      </c>
      <c r="N434" s="665"/>
      <c r="O434" s="665"/>
      <c r="P434" s="678"/>
      <c r="Q434" s="666"/>
    </row>
    <row r="435" spans="1:17" ht="14.4" customHeight="1" x14ac:dyDescent="0.3">
      <c r="A435" s="661" t="s">
        <v>9329</v>
      </c>
      <c r="B435" s="662" t="s">
        <v>8931</v>
      </c>
      <c r="C435" s="662" t="s">
        <v>6767</v>
      </c>
      <c r="D435" s="662" t="s">
        <v>9390</v>
      </c>
      <c r="E435" s="662" t="s">
        <v>9391</v>
      </c>
      <c r="F435" s="665"/>
      <c r="G435" s="665"/>
      <c r="H435" s="665"/>
      <c r="I435" s="665"/>
      <c r="J435" s="665">
        <v>1</v>
      </c>
      <c r="K435" s="665">
        <v>811</v>
      </c>
      <c r="L435" s="665"/>
      <c r="M435" s="665">
        <v>811</v>
      </c>
      <c r="N435" s="665"/>
      <c r="O435" s="665"/>
      <c r="P435" s="678"/>
      <c r="Q435" s="666"/>
    </row>
    <row r="436" spans="1:17" ht="14.4" customHeight="1" x14ac:dyDescent="0.3">
      <c r="A436" s="661" t="s">
        <v>9392</v>
      </c>
      <c r="B436" s="662" t="s">
        <v>8674</v>
      </c>
      <c r="C436" s="662" t="s">
        <v>6767</v>
      </c>
      <c r="D436" s="662" t="s">
        <v>8696</v>
      </c>
      <c r="E436" s="662" t="s">
        <v>8697</v>
      </c>
      <c r="F436" s="665">
        <v>3</v>
      </c>
      <c r="G436" s="665">
        <v>1491</v>
      </c>
      <c r="H436" s="665">
        <v>1</v>
      </c>
      <c r="I436" s="665">
        <v>497</v>
      </c>
      <c r="J436" s="665">
        <v>1</v>
      </c>
      <c r="K436" s="665">
        <v>497</v>
      </c>
      <c r="L436" s="665">
        <v>0.33333333333333331</v>
      </c>
      <c r="M436" s="665">
        <v>497</v>
      </c>
      <c r="N436" s="665"/>
      <c r="O436" s="665"/>
      <c r="P436" s="678"/>
      <c r="Q436" s="666"/>
    </row>
    <row r="437" spans="1:17" ht="14.4" customHeight="1" x14ac:dyDescent="0.3">
      <c r="A437" s="661" t="s">
        <v>9392</v>
      </c>
      <c r="B437" s="662" t="s">
        <v>8674</v>
      </c>
      <c r="C437" s="662" t="s">
        <v>6767</v>
      </c>
      <c r="D437" s="662" t="s">
        <v>8685</v>
      </c>
      <c r="E437" s="662" t="s">
        <v>8686</v>
      </c>
      <c r="F437" s="665">
        <v>1</v>
      </c>
      <c r="G437" s="665">
        <v>12779</v>
      </c>
      <c r="H437" s="665">
        <v>1</v>
      </c>
      <c r="I437" s="665">
        <v>12779</v>
      </c>
      <c r="J437" s="665"/>
      <c r="K437" s="665"/>
      <c r="L437" s="665"/>
      <c r="M437" s="665"/>
      <c r="N437" s="665">
        <v>14</v>
      </c>
      <c r="O437" s="665">
        <v>179088</v>
      </c>
      <c r="P437" s="678">
        <v>14.014242115971516</v>
      </c>
      <c r="Q437" s="666">
        <v>12792</v>
      </c>
    </row>
    <row r="438" spans="1:17" ht="14.4" customHeight="1" x14ac:dyDescent="0.3">
      <c r="A438" s="661" t="s">
        <v>9392</v>
      </c>
      <c r="B438" s="662" t="s">
        <v>8674</v>
      </c>
      <c r="C438" s="662" t="s">
        <v>6767</v>
      </c>
      <c r="D438" s="662" t="s">
        <v>9393</v>
      </c>
      <c r="E438" s="662" t="s">
        <v>9394</v>
      </c>
      <c r="F438" s="665">
        <v>1</v>
      </c>
      <c r="G438" s="665">
        <v>6257</v>
      </c>
      <c r="H438" s="665">
        <v>1</v>
      </c>
      <c r="I438" s="665">
        <v>6257</v>
      </c>
      <c r="J438" s="665">
        <v>1</v>
      </c>
      <c r="K438" s="665">
        <v>6257</v>
      </c>
      <c r="L438" s="665">
        <v>1</v>
      </c>
      <c r="M438" s="665">
        <v>6257</v>
      </c>
      <c r="N438" s="665"/>
      <c r="O438" s="665"/>
      <c r="P438" s="678"/>
      <c r="Q438" s="666"/>
    </row>
    <row r="439" spans="1:17" ht="14.4" customHeight="1" x14ac:dyDescent="0.3">
      <c r="A439" s="661" t="s">
        <v>9392</v>
      </c>
      <c r="B439" s="662" t="s">
        <v>8674</v>
      </c>
      <c r="C439" s="662" t="s">
        <v>6767</v>
      </c>
      <c r="D439" s="662" t="s">
        <v>8675</v>
      </c>
      <c r="E439" s="662" t="s">
        <v>8676</v>
      </c>
      <c r="F439" s="665">
        <v>30</v>
      </c>
      <c r="G439" s="665">
        <v>37350</v>
      </c>
      <c r="H439" s="665">
        <v>1</v>
      </c>
      <c r="I439" s="665">
        <v>1245</v>
      </c>
      <c r="J439" s="665">
        <v>40</v>
      </c>
      <c r="K439" s="665">
        <v>50216</v>
      </c>
      <c r="L439" s="665">
        <v>1.344471218206158</v>
      </c>
      <c r="M439" s="665">
        <v>1255.4000000000001</v>
      </c>
      <c r="N439" s="665">
        <v>34</v>
      </c>
      <c r="O439" s="665">
        <v>43112</v>
      </c>
      <c r="P439" s="678">
        <v>1.1542704149933065</v>
      </c>
      <c r="Q439" s="666">
        <v>1268</v>
      </c>
    </row>
    <row r="440" spans="1:17" ht="14.4" customHeight="1" x14ac:dyDescent="0.3">
      <c r="A440" s="661" t="s">
        <v>9392</v>
      </c>
      <c r="B440" s="662" t="s">
        <v>8674</v>
      </c>
      <c r="C440" s="662" t="s">
        <v>6767</v>
      </c>
      <c r="D440" s="662" t="s">
        <v>8687</v>
      </c>
      <c r="E440" s="662" t="s">
        <v>8688</v>
      </c>
      <c r="F440" s="665">
        <v>153</v>
      </c>
      <c r="G440" s="665">
        <v>1428561</v>
      </c>
      <c r="H440" s="665">
        <v>1</v>
      </c>
      <c r="I440" s="665">
        <v>9337</v>
      </c>
      <c r="J440" s="665">
        <v>98</v>
      </c>
      <c r="K440" s="665">
        <v>920201</v>
      </c>
      <c r="L440" s="665">
        <v>0.64414540226143646</v>
      </c>
      <c r="M440" s="665">
        <v>9389.8061224489793</v>
      </c>
      <c r="N440" s="665">
        <v>68</v>
      </c>
      <c r="O440" s="665">
        <v>642328</v>
      </c>
      <c r="P440" s="678">
        <v>0.44963288232004095</v>
      </c>
      <c r="Q440" s="666">
        <v>9446</v>
      </c>
    </row>
    <row r="441" spans="1:17" ht="14.4" customHeight="1" x14ac:dyDescent="0.3">
      <c r="A441" s="661" t="s">
        <v>9392</v>
      </c>
      <c r="B441" s="662" t="s">
        <v>8674</v>
      </c>
      <c r="C441" s="662" t="s">
        <v>6767</v>
      </c>
      <c r="D441" s="662" t="s">
        <v>8623</v>
      </c>
      <c r="E441" s="662" t="s">
        <v>8624</v>
      </c>
      <c r="F441" s="665">
        <v>3</v>
      </c>
      <c r="G441" s="665">
        <v>492</v>
      </c>
      <c r="H441" s="665">
        <v>1</v>
      </c>
      <c r="I441" s="665">
        <v>164</v>
      </c>
      <c r="J441" s="665"/>
      <c r="K441" s="665"/>
      <c r="L441" s="665"/>
      <c r="M441" s="665"/>
      <c r="N441" s="665"/>
      <c r="O441" s="665"/>
      <c r="P441" s="678"/>
      <c r="Q441" s="666"/>
    </row>
    <row r="442" spans="1:17" ht="14.4" customHeight="1" x14ac:dyDescent="0.3">
      <c r="A442" s="661" t="s">
        <v>9392</v>
      </c>
      <c r="B442" s="662" t="s">
        <v>8674</v>
      </c>
      <c r="C442" s="662" t="s">
        <v>6767</v>
      </c>
      <c r="D442" s="662" t="s">
        <v>8677</v>
      </c>
      <c r="E442" s="662" t="s">
        <v>8678</v>
      </c>
      <c r="F442" s="665"/>
      <c r="G442" s="665"/>
      <c r="H442" s="665"/>
      <c r="I442" s="665"/>
      <c r="J442" s="665">
        <v>12</v>
      </c>
      <c r="K442" s="665">
        <v>12072</v>
      </c>
      <c r="L442" s="665"/>
      <c r="M442" s="665">
        <v>1006</v>
      </c>
      <c r="N442" s="665"/>
      <c r="O442" s="665"/>
      <c r="P442" s="678"/>
      <c r="Q442" s="666"/>
    </row>
    <row r="443" spans="1:17" ht="14.4" customHeight="1" x14ac:dyDescent="0.3">
      <c r="A443" s="661" t="s">
        <v>9392</v>
      </c>
      <c r="B443" s="662" t="s">
        <v>8674</v>
      </c>
      <c r="C443" s="662" t="s">
        <v>6767</v>
      </c>
      <c r="D443" s="662" t="s">
        <v>8679</v>
      </c>
      <c r="E443" s="662" t="s">
        <v>8680</v>
      </c>
      <c r="F443" s="665">
        <v>90</v>
      </c>
      <c r="G443" s="665">
        <v>200970</v>
      </c>
      <c r="H443" s="665">
        <v>1</v>
      </c>
      <c r="I443" s="665">
        <v>2233</v>
      </c>
      <c r="J443" s="665">
        <v>109</v>
      </c>
      <c r="K443" s="665">
        <v>245434</v>
      </c>
      <c r="L443" s="665">
        <v>1.2212469522814351</v>
      </c>
      <c r="M443" s="665">
        <v>2251.6880733944954</v>
      </c>
      <c r="N443" s="665">
        <v>83</v>
      </c>
      <c r="O443" s="665">
        <v>187912</v>
      </c>
      <c r="P443" s="678">
        <v>0.93502512812857641</v>
      </c>
      <c r="Q443" s="666">
        <v>2264</v>
      </c>
    </row>
    <row r="444" spans="1:17" ht="14.4" customHeight="1" x14ac:dyDescent="0.3">
      <c r="A444" s="661" t="s">
        <v>9392</v>
      </c>
      <c r="B444" s="662" t="s">
        <v>8674</v>
      </c>
      <c r="C444" s="662" t="s">
        <v>6767</v>
      </c>
      <c r="D444" s="662" t="s">
        <v>9395</v>
      </c>
      <c r="E444" s="662" t="s">
        <v>9396</v>
      </c>
      <c r="F444" s="665">
        <v>12</v>
      </c>
      <c r="G444" s="665">
        <v>90588</v>
      </c>
      <c r="H444" s="665">
        <v>1</v>
      </c>
      <c r="I444" s="665">
        <v>7549</v>
      </c>
      <c r="J444" s="665">
        <v>28</v>
      </c>
      <c r="K444" s="665">
        <v>211436</v>
      </c>
      <c r="L444" s="665">
        <v>2.3340398286748796</v>
      </c>
      <c r="M444" s="665">
        <v>7551.2857142857147</v>
      </c>
      <c r="N444" s="665">
        <v>54</v>
      </c>
      <c r="O444" s="665">
        <v>407970</v>
      </c>
      <c r="P444" s="678">
        <v>4.5035766326665785</v>
      </c>
      <c r="Q444" s="666">
        <v>7555</v>
      </c>
    </row>
    <row r="445" spans="1:17" ht="14.4" customHeight="1" x14ac:dyDescent="0.3">
      <c r="A445" s="661" t="s">
        <v>9392</v>
      </c>
      <c r="B445" s="662" t="s">
        <v>8674</v>
      </c>
      <c r="C445" s="662" t="s">
        <v>6767</v>
      </c>
      <c r="D445" s="662" t="s">
        <v>9397</v>
      </c>
      <c r="E445" s="662" t="s">
        <v>9398</v>
      </c>
      <c r="F445" s="665"/>
      <c r="G445" s="665"/>
      <c r="H445" s="665"/>
      <c r="I445" s="665"/>
      <c r="J445" s="665"/>
      <c r="K445" s="665"/>
      <c r="L445" s="665"/>
      <c r="M445" s="665"/>
      <c r="N445" s="665">
        <v>12</v>
      </c>
      <c r="O445" s="665">
        <v>0</v>
      </c>
      <c r="P445" s="678"/>
      <c r="Q445" s="666">
        <v>0</v>
      </c>
    </row>
    <row r="446" spans="1:17" ht="14.4" customHeight="1" x14ac:dyDescent="0.3">
      <c r="A446" s="661" t="s">
        <v>9392</v>
      </c>
      <c r="B446" s="662" t="s">
        <v>8674</v>
      </c>
      <c r="C446" s="662" t="s">
        <v>6767</v>
      </c>
      <c r="D446" s="662" t="s">
        <v>9399</v>
      </c>
      <c r="E446" s="662" t="s">
        <v>9400</v>
      </c>
      <c r="F446" s="665"/>
      <c r="G446" s="665"/>
      <c r="H446" s="665"/>
      <c r="I446" s="665"/>
      <c r="J446" s="665"/>
      <c r="K446" s="665"/>
      <c r="L446" s="665"/>
      <c r="M446" s="665"/>
      <c r="N446" s="665">
        <v>14</v>
      </c>
      <c r="O446" s="665">
        <v>0</v>
      </c>
      <c r="P446" s="678"/>
      <c r="Q446" s="666">
        <v>0</v>
      </c>
    </row>
    <row r="447" spans="1:17" ht="14.4" customHeight="1" x14ac:dyDescent="0.3">
      <c r="A447" s="661" t="s">
        <v>9392</v>
      </c>
      <c r="B447" s="662" t="s">
        <v>8674</v>
      </c>
      <c r="C447" s="662" t="s">
        <v>6767</v>
      </c>
      <c r="D447" s="662" t="s">
        <v>9401</v>
      </c>
      <c r="E447" s="662" t="s">
        <v>9402</v>
      </c>
      <c r="F447" s="665"/>
      <c r="G447" s="665"/>
      <c r="H447" s="665"/>
      <c r="I447" s="665"/>
      <c r="J447" s="665"/>
      <c r="K447" s="665"/>
      <c r="L447" s="665"/>
      <c r="M447" s="665"/>
      <c r="N447" s="665">
        <v>17</v>
      </c>
      <c r="O447" s="665">
        <v>0</v>
      </c>
      <c r="P447" s="678"/>
      <c r="Q447" s="666">
        <v>0</v>
      </c>
    </row>
    <row r="448" spans="1:17" ht="14.4" customHeight="1" x14ac:dyDescent="0.3">
      <c r="A448" s="661" t="s">
        <v>9392</v>
      </c>
      <c r="B448" s="662" t="s">
        <v>8674</v>
      </c>
      <c r="C448" s="662" t="s">
        <v>6767</v>
      </c>
      <c r="D448" s="662" t="s">
        <v>9403</v>
      </c>
      <c r="E448" s="662" t="s">
        <v>9404</v>
      </c>
      <c r="F448" s="665"/>
      <c r="G448" s="665"/>
      <c r="H448" s="665"/>
      <c r="I448" s="665"/>
      <c r="J448" s="665"/>
      <c r="K448" s="665"/>
      <c r="L448" s="665"/>
      <c r="M448" s="665"/>
      <c r="N448" s="665">
        <v>16</v>
      </c>
      <c r="O448" s="665">
        <v>0</v>
      </c>
      <c r="P448" s="678"/>
      <c r="Q448" s="666">
        <v>0</v>
      </c>
    </row>
    <row r="449" spans="1:17" ht="14.4" customHeight="1" thickBot="1" x14ac:dyDescent="0.35">
      <c r="A449" s="667" t="s">
        <v>9392</v>
      </c>
      <c r="B449" s="668" t="s">
        <v>8674</v>
      </c>
      <c r="C449" s="668" t="s">
        <v>6767</v>
      </c>
      <c r="D449" s="668" t="s">
        <v>9405</v>
      </c>
      <c r="E449" s="668" t="s">
        <v>9406</v>
      </c>
      <c r="F449" s="671"/>
      <c r="G449" s="671"/>
      <c r="H449" s="671"/>
      <c r="I449" s="671"/>
      <c r="J449" s="671"/>
      <c r="K449" s="671"/>
      <c r="L449" s="671"/>
      <c r="M449" s="671"/>
      <c r="N449" s="671">
        <v>20</v>
      </c>
      <c r="O449" s="671">
        <v>0</v>
      </c>
      <c r="P449" s="679"/>
      <c r="Q449" s="672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14167</v>
      </c>
      <c r="D3" s="197">
        <f>SUBTOTAL(9,D6:D1048576)</f>
        <v>15454</v>
      </c>
      <c r="E3" s="197">
        <f>SUBTOTAL(9,E6:E1048576)</f>
        <v>14338</v>
      </c>
      <c r="F3" s="198">
        <f>IF(OR(E3=0,C3=0),"",E3/C3)</f>
        <v>1.0120703042281358</v>
      </c>
      <c r="G3" s="451">
        <f>SUBTOTAL(9,G6:G1048576)</f>
        <v>27125.042700000009</v>
      </c>
      <c r="H3" s="452">
        <f>SUBTOTAL(9,H6:H1048576)</f>
        <v>28424.053700000008</v>
      </c>
      <c r="I3" s="452">
        <f>SUBTOTAL(9,I6:I1048576)</f>
        <v>27873.408100000011</v>
      </c>
      <c r="J3" s="198">
        <f>IF(OR(I3=0,G3=0),"",I3/G3)</f>
        <v>1.0275894644029446</v>
      </c>
      <c r="K3" s="451">
        <f>SUBTOTAL(9,K6:K1048576)</f>
        <v>4130.16</v>
      </c>
      <c r="L3" s="452">
        <f>SUBTOTAL(9,L6:L1048576)</f>
        <v>4564.74</v>
      </c>
      <c r="M3" s="452">
        <f>SUBTOTAL(9,M6:M1048576)</f>
        <v>4329.8599999999997</v>
      </c>
      <c r="N3" s="199">
        <f>IF(OR(M3=0,E3=0),"",M3/E3)</f>
        <v>0.3019849351373971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5"/>
      <c r="B5" s="906"/>
      <c r="C5" s="913">
        <v>2013</v>
      </c>
      <c r="D5" s="913">
        <v>2014</v>
      </c>
      <c r="E5" s="913">
        <v>2015</v>
      </c>
      <c r="F5" s="914" t="s">
        <v>2</v>
      </c>
      <c r="G5" s="924">
        <v>2013</v>
      </c>
      <c r="H5" s="913">
        <v>2014</v>
      </c>
      <c r="I5" s="913">
        <v>2015</v>
      </c>
      <c r="J5" s="914" t="s">
        <v>2</v>
      </c>
      <c r="K5" s="924">
        <v>2013</v>
      </c>
      <c r="L5" s="913">
        <v>2014</v>
      </c>
      <c r="M5" s="913">
        <v>2015</v>
      </c>
      <c r="N5" s="925" t="s">
        <v>93</v>
      </c>
    </row>
    <row r="6" spans="1:14" ht="14.4" customHeight="1" x14ac:dyDescent="0.3">
      <c r="A6" s="907" t="s">
        <v>7488</v>
      </c>
      <c r="B6" s="910" t="s">
        <v>9408</v>
      </c>
      <c r="C6" s="915">
        <v>12519</v>
      </c>
      <c r="D6" s="916">
        <v>13658</v>
      </c>
      <c r="E6" s="916">
        <v>12606</v>
      </c>
      <c r="F6" s="921">
        <v>1.0069494368559788</v>
      </c>
      <c r="G6" s="915">
        <v>11979.237000000001</v>
      </c>
      <c r="H6" s="916">
        <v>12509.511200000006</v>
      </c>
      <c r="I6" s="916">
        <v>11765.066200000012</v>
      </c>
      <c r="J6" s="921">
        <v>0.9821214990570778</v>
      </c>
      <c r="K6" s="915">
        <v>1383.66</v>
      </c>
      <c r="L6" s="916">
        <v>1525.74</v>
      </c>
      <c r="M6" s="916">
        <v>1395.36</v>
      </c>
      <c r="N6" s="926">
        <v>110.69014754878629</v>
      </c>
    </row>
    <row r="7" spans="1:14" ht="14.4" customHeight="1" x14ac:dyDescent="0.3">
      <c r="A7" s="908" t="s">
        <v>7707</v>
      </c>
      <c r="B7" s="911" t="s">
        <v>9409</v>
      </c>
      <c r="C7" s="917">
        <v>1131</v>
      </c>
      <c r="D7" s="918">
        <v>1281</v>
      </c>
      <c r="E7" s="918">
        <v>1222</v>
      </c>
      <c r="F7" s="922">
        <v>1.0804597701149425</v>
      </c>
      <c r="G7" s="917">
        <v>12109.760100000009</v>
      </c>
      <c r="H7" s="918">
        <v>12902.2965</v>
      </c>
      <c r="I7" s="918">
        <v>13085.510299999996</v>
      </c>
      <c r="J7" s="922">
        <v>1.0805755185852102</v>
      </c>
      <c r="K7" s="917">
        <v>2262</v>
      </c>
      <c r="L7" s="918">
        <v>2562</v>
      </c>
      <c r="M7" s="918">
        <v>2444</v>
      </c>
      <c r="N7" s="927">
        <v>2000</v>
      </c>
    </row>
    <row r="8" spans="1:14" ht="14.4" customHeight="1" x14ac:dyDescent="0.3">
      <c r="A8" s="908" t="s">
        <v>7715</v>
      </c>
      <c r="B8" s="911" t="s">
        <v>9409</v>
      </c>
      <c r="C8" s="917">
        <v>452</v>
      </c>
      <c r="D8" s="918">
        <v>439</v>
      </c>
      <c r="E8" s="918">
        <v>471</v>
      </c>
      <c r="F8" s="922">
        <v>1.0420353982300885</v>
      </c>
      <c r="G8" s="917">
        <v>2715.7032000000004</v>
      </c>
      <c r="H8" s="918">
        <v>2637.6876000000002</v>
      </c>
      <c r="I8" s="918">
        <v>2830.6239999999989</v>
      </c>
      <c r="J8" s="922">
        <v>1.0423171427569842</v>
      </c>
      <c r="K8" s="917">
        <v>452</v>
      </c>
      <c r="L8" s="918">
        <v>439</v>
      </c>
      <c r="M8" s="918">
        <v>471</v>
      </c>
      <c r="N8" s="927">
        <v>1000</v>
      </c>
    </row>
    <row r="9" spans="1:14" ht="14.4" customHeight="1" thickBot="1" x14ac:dyDescent="0.35">
      <c r="A9" s="909" t="s">
        <v>7713</v>
      </c>
      <c r="B9" s="912" t="s">
        <v>9409</v>
      </c>
      <c r="C9" s="919">
        <v>65</v>
      </c>
      <c r="D9" s="920">
        <v>76</v>
      </c>
      <c r="E9" s="920">
        <v>39</v>
      </c>
      <c r="F9" s="923">
        <v>0.6</v>
      </c>
      <c r="G9" s="919">
        <v>320.34240000000005</v>
      </c>
      <c r="H9" s="920">
        <v>374.55840000000006</v>
      </c>
      <c r="I9" s="920">
        <v>192.20760000000001</v>
      </c>
      <c r="J9" s="923">
        <v>0.6000067427852197</v>
      </c>
      <c r="K9" s="919">
        <v>32.5</v>
      </c>
      <c r="L9" s="920">
        <v>38</v>
      </c>
      <c r="M9" s="920">
        <v>19.5</v>
      </c>
      <c r="N9" s="92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1.0888516691445302</v>
      </c>
      <c r="C4" s="330">
        <f t="shared" ref="C4:M4" si="0">(C10+C8)/C6</f>
        <v>1.4448786430326233</v>
      </c>
      <c r="D4" s="330">
        <f t="shared" si="0"/>
        <v>1.4386125437512893</v>
      </c>
      <c r="E4" s="330">
        <f t="shared" si="0"/>
        <v>1.6024484289376888</v>
      </c>
      <c r="F4" s="330">
        <f t="shared" si="0"/>
        <v>1.5671584036991351</v>
      </c>
      <c r="G4" s="330">
        <f t="shared" si="0"/>
        <v>1.6114868222203695</v>
      </c>
      <c r="H4" s="330">
        <f t="shared" si="0"/>
        <v>1.5640961419630981</v>
      </c>
      <c r="I4" s="330">
        <f t="shared" si="0"/>
        <v>1.503949720014105</v>
      </c>
      <c r="J4" s="330">
        <f t="shared" si="0"/>
        <v>1.5201991608399612</v>
      </c>
      <c r="K4" s="330">
        <f t="shared" si="0"/>
        <v>4.0794294049730756E-2</v>
      </c>
      <c r="L4" s="330">
        <f t="shared" si="0"/>
        <v>4.0794294049730756E-2</v>
      </c>
      <c r="M4" s="330">
        <f t="shared" si="0"/>
        <v>4.0794294049730756E-2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8699.5642000000007</v>
      </c>
      <c r="C5" s="330">
        <f>IF(ISERROR(VLOOKUP($A5,'Man Tab'!$A:$Q,COLUMN()+2,0)),0,VLOOKUP($A5,'Man Tab'!$A:$Q,COLUMN()+2,0))</f>
        <v>8805.2498700000197</v>
      </c>
      <c r="D5" s="330">
        <f>IF(ISERROR(VLOOKUP($A5,'Man Tab'!$A:$Q,COLUMN()+2,0)),0,VLOOKUP($A5,'Man Tab'!$A:$Q,COLUMN()+2,0))</f>
        <v>9795.3920699999999</v>
      </c>
      <c r="E5" s="330">
        <f>IF(ISERROR(VLOOKUP($A5,'Man Tab'!$A:$Q,COLUMN()+2,0)),0,VLOOKUP($A5,'Man Tab'!$A:$Q,COLUMN()+2,0))</f>
        <v>9141.3497599999992</v>
      </c>
      <c r="F5" s="330">
        <f>IF(ISERROR(VLOOKUP($A5,'Man Tab'!$A:$Q,COLUMN()+2,0)),0,VLOOKUP($A5,'Man Tab'!$A:$Q,COLUMN()+2,0))</f>
        <v>9658.7426400000004</v>
      </c>
      <c r="G5" s="330">
        <f>IF(ISERROR(VLOOKUP($A5,'Man Tab'!$A:$Q,COLUMN()+2,0)),0,VLOOKUP($A5,'Man Tab'!$A:$Q,COLUMN()+2,0))</f>
        <v>9146.4619500000008</v>
      </c>
      <c r="H5" s="330">
        <f>IF(ISERROR(VLOOKUP($A5,'Man Tab'!$A:$Q,COLUMN()+2,0)),0,VLOOKUP($A5,'Man Tab'!$A:$Q,COLUMN()+2,0))</f>
        <v>11295.56623</v>
      </c>
      <c r="I5" s="330">
        <f>IF(ISERROR(VLOOKUP($A5,'Man Tab'!$A:$Q,COLUMN()+2,0)),0,VLOOKUP($A5,'Man Tab'!$A:$Q,COLUMN()+2,0))</f>
        <v>9173.2553800000005</v>
      </c>
      <c r="J5" s="330">
        <f>IF(ISERROR(VLOOKUP($A5,'Man Tab'!$A:$Q,COLUMN()+2,0)),0,VLOOKUP($A5,'Man Tab'!$A:$Q,COLUMN()+2,0))</f>
        <v>9183.0435699999998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8699.5642000000007</v>
      </c>
      <c r="C6" s="332">
        <f t="shared" ref="C6:M6" si="1">C5+B6</f>
        <v>17504.814070000022</v>
      </c>
      <c r="D6" s="332">
        <f t="shared" si="1"/>
        <v>27300.206140000024</v>
      </c>
      <c r="E6" s="332">
        <f t="shared" si="1"/>
        <v>36441.555900000021</v>
      </c>
      <c r="F6" s="332">
        <f t="shared" si="1"/>
        <v>46100.298540000018</v>
      </c>
      <c r="G6" s="332">
        <f t="shared" si="1"/>
        <v>55246.760490000015</v>
      </c>
      <c r="H6" s="332">
        <f t="shared" si="1"/>
        <v>66542.326720000012</v>
      </c>
      <c r="I6" s="332">
        <f t="shared" si="1"/>
        <v>75715.582100000014</v>
      </c>
      <c r="J6" s="332">
        <f t="shared" si="1"/>
        <v>84898.625670000009</v>
      </c>
      <c r="K6" s="332">
        <f t="shared" si="1"/>
        <v>84898.625670000009</v>
      </c>
      <c r="L6" s="332">
        <f t="shared" si="1"/>
        <v>84898.625670000009</v>
      </c>
      <c r="M6" s="332">
        <f t="shared" si="1"/>
        <v>84898.625670000009</v>
      </c>
    </row>
    <row r="7" spans="1:13" ht="14.4" customHeight="1" x14ac:dyDescent="0.3">
      <c r="A7" s="331" t="s">
        <v>126</v>
      </c>
      <c r="B7" s="331">
        <v>301.78899999999999</v>
      </c>
      <c r="C7" s="331">
        <v>817.17100000000005</v>
      </c>
      <c r="D7" s="331">
        <v>1269.171</v>
      </c>
      <c r="E7" s="331">
        <v>1890.769</v>
      </c>
      <c r="F7" s="331">
        <v>2336.5169999999998</v>
      </c>
      <c r="G7" s="331">
        <v>2879.3069999999998</v>
      </c>
      <c r="H7" s="331">
        <v>3373.5650000000001</v>
      </c>
      <c r="I7" s="331">
        <v>3693.7159999999999</v>
      </c>
      <c r="J7" s="331">
        <v>4186.6480000000001</v>
      </c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9053.67</v>
      </c>
      <c r="C8" s="332">
        <f t="shared" ref="C8:M8" si="2">C7*30</f>
        <v>24515.13</v>
      </c>
      <c r="D8" s="332">
        <f t="shared" si="2"/>
        <v>38075.130000000005</v>
      </c>
      <c r="E8" s="332">
        <f t="shared" si="2"/>
        <v>56723.07</v>
      </c>
      <c r="F8" s="332">
        <f t="shared" si="2"/>
        <v>70095.509999999995</v>
      </c>
      <c r="G8" s="332">
        <f t="shared" si="2"/>
        <v>86379.209999999992</v>
      </c>
      <c r="H8" s="332">
        <f t="shared" si="2"/>
        <v>101206.95</v>
      </c>
      <c r="I8" s="332">
        <f t="shared" si="2"/>
        <v>110811.48</v>
      </c>
      <c r="J8" s="332">
        <f t="shared" si="2"/>
        <v>125599.44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418865</v>
      </c>
      <c r="C9" s="331">
        <v>358337</v>
      </c>
      <c r="D9" s="331">
        <v>422087</v>
      </c>
      <c r="E9" s="331">
        <v>473355</v>
      </c>
      <c r="F9" s="331">
        <v>478316.26999999996</v>
      </c>
      <c r="G9" s="331">
        <v>499256.2300000001</v>
      </c>
      <c r="H9" s="331">
        <v>221430</v>
      </c>
      <c r="I9" s="331">
        <v>189302</v>
      </c>
      <c r="J9" s="331">
        <v>402431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418.86500000000001</v>
      </c>
      <c r="C10" s="332">
        <f t="shared" ref="C10:M10" si="3">C9/1000+B10</f>
        <v>777.202</v>
      </c>
      <c r="D10" s="332">
        <f t="shared" si="3"/>
        <v>1199.289</v>
      </c>
      <c r="E10" s="332">
        <f t="shared" si="3"/>
        <v>1672.644</v>
      </c>
      <c r="F10" s="332">
        <f t="shared" si="3"/>
        <v>2150.96027</v>
      </c>
      <c r="G10" s="332">
        <f t="shared" si="3"/>
        <v>2650.2165</v>
      </c>
      <c r="H10" s="332">
        <f t="shared" si="3"/>
        <v>2871.6464999999998</v>
      </c>
      <c r="I10" s="332">
        <f t="shared" si="3"/>
        <v>3060.9485</v>
      </c>
      <c r="J10" s="332">
        <f t="shared" si="3"/>
        <v>3463.3795</v>
      </c>
      <c r="K10" s="332">
        <f t="shared" si="3"/>
        <v>3463.3795</v>
      </c>
      <c r="L10" s="332">
        <f t="shared" si="3"/>
        <v>3463.3795</v>
      </c>
      <c r="M10" s="332">
        <f t="shared" si="3"/>
        <v>3463.3795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9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1.5001590204020152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1.5001590204020152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48.595999999999997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48.595999999999997</v>
      </c>
      <c r="Q6" s="188" t="s">
        <v>336</v>
      </c>
    </row>
    <row r="7" spans="1:17" ht="14.4" customHeight="1" x14ac:dyDescent="0.3">
      <c r="A7" s="19" t="s">
        <v>35</v>
      </c>
      <c r="B7" s="55">
        <v>7904.6875470309296</v>
      </c>
      <c r="C7" s="56">
        <v>658.72396225257705</v>
      </c>
      <c r="D7" s="56">
        <v>557.08770000000004</v>
      </c>
      <c r="E7" s="56">
        <v>563.00714000000096</v>
      </c>
      <c r="F7" s="56">
        <v>765.61648000000002</v>
      </c>
      <c r="G7" s="56">
        <v>560.63171</v>
      </c>
      <c r="H7" s="56">
        <v>742.81502</v>
      </c>
      <c r="I7" s="56">
        <v>789.56840999999997</v>
      </c>
      <c r="J7" s="56">
        <v>591.64347999999995</v>
      </c>
      <c r="K7" s="56">
        <v>527.12661000000003</v>
      </c>
      <c r="L7" s="56">
        <v>681.23847999999998</v>
      </c>
      <c r="M7" s="56">
        <v>0</v>
      </c>
      <c r="N7" s="56">
        <v>0</v>
      </c>
      <c r="O7" s="56">
        <v>0</v>
      </c>
      <c r="P7" s="57">
        <v>5778.7350299999998</v>
      </c>
      <c r="Q7" s="189">
        <v>0.97473555964799996</v>
      </c>
    </row>
    <row r="8" spans="1:17" ht="14.4" customHeight="1" x14ac:dyDescent="0.3">
      <c r="A8" s="19" t="s">
        <v>36</v>
      </c>
      <c r="B8" s="55">
        <v>1816.35074269759</v>
      </c>
      <c r="C8" s="56">
        <v>151.36256189146599</v>
      </c>
      <c r="D8" s="56">
        <v>229.57400000000001</v>
      </c>
      <c r="E8" s="56">
        <v>128.33799999999999</v>
      </c>
      <c r="F8" s="56">
        <v>140.16800000000001</v>
      </c>
      <c r="G8" s="56">
        <v>131.86699999999999</v>
      </c>
      <c r="H8" s="56">
        <v>236.90100000000001</v>
      </c>
      <c r="I8" s="56">
        <v>90.103999999999999</v>
      </c>
      <c r="J8" s="56">
        <v>180.46</v>
      </c>
      <c r="K8" s="56">
        <v>142.21600000000001</v>
      </c>
      <c r="L8" s="56">
        <v>217.09700000000001</v>
      </c>
      <c r="M8" s="56">
        <v>0</v>
      </c>
      <c r="N8" s="56">
        <v>0</v>
      </c>
      <c r="O8" s="56">
        <v>0</v>
      </c>
      <c r="P8" s="57">
        <v>1496.7249999999999</v>
      </c>
      <c r="Q8" s="189">
        <v>1.098704829646</v>
      </c>
    </row>
    <row r="9" spans="1:17" ht="14.4" customHeight="1" x14ac:dyDescent="0.3">
      <c r="A9" s="19" t="s">
        <v>37</v>
      </c>
      <c r="B9" s="55">
        <v>17917.508500694301</v>
      </c>
      <c r="C9" s="56">
        <v>1493.1257083911901</v>
      </c>
      <c r="D9" s="56">
        <v>1037.23695</v>
      </c>
      <c r="E9" s="56">
        <v>1196.6353200000001</v>
      </c>
      <c r="F9" s="56">
        <v>1720.29943</v>
      </c>
      <c r="G9" s="56">
        <v>1466.7873300000001</v>
      </c>
      <c r="H9" s="56">
        <v>1597.42965</v>
      </c>
      <c r="I9" s="56">
        <v>1411.3705500000001</v>
      </c>
      <c r="J9" s="56">
        <v>1546.6593600000001</v>
      </c>
      <c r="K9" s="56">
        <v>1510.8358800000001</v>
      </c>
      <c r="L9" s="56">
        <v>1430.91065</v>
      </c>
      <c r="M9" s="56">
        <v>0</v>
      </c>
      <c r="N9" s="56">
        <v>0</v>
      </c>
      <c r="O9" s="56">
        <v>0</v>
      </c>
      <c r="P9" s="57">
        <v>12918.16512</v>
      </c>
      <c r="Q9" s="189">
        <v>0.96130665484699995</v>
      </c>
    </row>
    <row r="10" spans="1:17" ht="14.4" customHeight="1" x14ac:dyDescent="0.3">
      <c r="A10" s="19" t="s">
        <v>38</v>
      </c>
      <c r="B10" s="55">
        <v>1492.9298147756101</v>
      </c>
      <c r="C10" s="56">
        <v>124.410817897968</v>
      </c>
      <c r="D10" s="56">
        <v>108.14202</v>
      </c>
      <c r="E10" s="56">
        <v>108.76759</v>
      </c>
      <c r="F10" s="56">
        <v>129.77973</v>
      </c>
      <c r="G10" s="56">
        <v>125.71559999999999</v>
      </c>
      <c r="H10" s="56">
        <v>130.74515</v>
      </c>
      <c r="I10" s="56">
        <v>123.1464</v>
      </c>
      <c r="J10" s="56">
        <v>93.752899999999997</v>
      </c>
      <c r="K10" s="56">
        <v>81.706209999999999</v>
      </c>
      <c r="L10" s="56">
        <v>115.47342</v>
      </c>
      <c r="M10" s="56">
        <v>0</v>
      </c>
      <c r="N10" s="56">
        <v>0</v>
      </c>
      <c r="O10" s="56">
        <v>0</v>
      </c>
      <c r="P10" s="57">
        <v>1017.22902</v>
      </c>
      <c r="Q10" s="189">
        <v>0.90848568135999996</v>
      </c>
    </row>
    <row r="11" spans="1:17" ht="14.4" customHeight="1" x14ac:dyDescent="0.3">
      <c r="A11" s="19" t="s">
        <v>39</v>
      </c>
      <c r="B11" s="55">
        <v>1017.90724495326</v>
      </c>
      <c r="C11" s="56">
        <v>84.825603746103994</v>
      </c>
      <c r="D11" s="56">
        <v>55.55585</v>
      </c>
      <c r="E11" s="56">
        <v>82.180890000000005</v>
      </c>
      <c r="F11" s="56">
        <v>86.302260000000004</v>
      </c>
      <c r="G11" s="56">
        <v>101.45595</v>
      </c>
      <c r="H11" s="56">
        <v>76.76388</v>
      </c>
      <c r="I11" s="56">
        <v>92.561670000000007</v>
      </c>
      <c r="J11" s="56">
        <v>79.936160000000001</v>
      </c>
      <c r="K11" s="56">
        <v>72.502790000000005</v>
      </c>
      <c r="L11" s="56">
        <v>79.295950000000005</v>
      </c>
      <c r="M11" s="56">
        <v>0</v>
      </c>
      <c r="N11" s="56">
        <v>0</v>
      </c>
      <c r="O11" s="56">
        <v>0</v>
      </c>
      <c r="P11" s="57">
        <v>726.55539999999996</v>
      </c>
      <c r="Q11" s="189">
        <v>0.95169823983099999</v>
      </c>
    </row>
    <row r="12" spans="1:17" ht="14.4" customHeight="1" x14ac:dyDescent="0.3">
      <c r="A12" s="19" t="s">
        <v>40</v>
      </c>
      <c r="B12" s="55">
        <v>81.603062798340005</v>
      </c>
      <c r="C12" s="56">
        <v>6.8002552331950001</v>
      </c>
      <c r="D12" s="56">
        <v>6.0241100000000003</v>
      </c>
      <c r="E12" s="56">
        <v>36.292589999999997</v>
      </c>
      <c r="F12" s="56">
        <v>0.56745000000000001</v>
      </c>
      <c r="G12" s="56">
        <v>0.19478999999999999</v>
      </c>
      <c r="H12" s="56">
        <v>0.97169000000000005</v>
      </c>
      <c r="I12" s="56">
        <v>1.34107</v>
      </c>
      <c r="J12" s="56">
        <v>10.95978</v>
      </c>
      <c r="K12" s="56">
        <v>61.205719999999999</v>
      </c>
      <c r="L12" s="56">
        <v>10.581989999999999</v>
      </c>
      <c r="M12" s="56">
        <v>0</v>
      </c>
      <c r="N12" s="56">
        <v>0</v>
      </c>
      <c r="O12" s="56">
        <v>0</v>
      </c>
      <c r="P12" s="57">
        <v>128.13919000000001</v>
      </c>
      <c r="Q12" s="189">
        <v>2.0936990288650001</v>
      </c>
    </row>
    <row r="13" spans="1:17" ht="14.4" customHeight="1" x14ac:dyDescent="0.3">
      <c r="A13" s="19" t="s">
        <v>41</v>
      </c>
      <c r="B13" s="55">
        <v>247.9999921886</v>
      </c>
      <c r="C13" s="56">
        <v>20.666666015716</v>
      </c>
      <c r="D13" s="56">
        <v>20.08173</v>
      </c>
      <c r="E13" s="56">
        <v>22.025410000000001</v>
      </c>
      <c r="F13" s="56">
        <v>18.620280000000001</v>
      </c>
      <c r="G13" s="56">
        <v>16.177810000000001</v>
      </c>
      <c r="H13" s="56">
        <v>12.62688</v>
      </c>
      <c r="I13" s="56">
        <v>35.046799999999998</v>
      </c>
      <c r="J13" s="56">
        <v>15.014860000000001</v>
      </c>
      <c r="K13" s="56">
        <v>21.234249999999999</v>
      </c>
      <c r="L13" s="56">
        <v>18.023219999999998</v>
      </c>
      <c r="M13" s="56">
        <v>0</v>
      </c>
      <c r="N13" s="56">
        <v>0</v>
      </c>
      <c r="O13" s="56">
        <v>0</v>
      </c>
      <c r="P13" s="57">
        <v>178.85123999999999</v>
      </c>
      <c r="Q13" s="189">
        <v>0.961565836738</v>
      </c>
    </row>
    <row r="14" spans="1:17" ht="14.4" customHeight="1" x14ac:dyDescent="0.3">
      <c r="A14" s="19" t="s">
        <v>42</v>
      </c>
      <c r="B14" s="55">
        <v>2180.3410572040698</v>
      </c>
      <c r="C14" s="56">
        <v>181.69508810033901</v>
      </c>
      <c r="D14" s="56">
        <v>241.82900000000001</v>
      </c>
      <c r="E14" s="56">
        <v>206.84900000000101</v>
      </c>
      <c r="F14" s="56">
        <v>200.77600000000001</v>
      </c>
      <c r="G14" s="56">
        <v>183.95599999999999</v>
      </c>
      <c r="H14" s="56">
        <v>136.351</v>
      </c>
      <c r="I14" s="56">
        <v>119.569</v>
      </c>
      <c r="J14" s="56">
        <v>119.447</v>
      </c>
      <c r="K14" s="56">
        <v>119.35</v>
      </c>
      <c r="L14" s="56">
        <v>125.223</v>
      </c>
      <c r="M14" s="56">
        <v>0</v>
      </c>
      <c r="N14" s="56">
        <v>0</v>
      </c>
      <c r="O14" s="56">
        <v>0</v>
      </c>
      <c r="P14" s="57">
        <v>1453.35</v>
      </c>
      <c r="Q14" s="189">
        <v>0.88876003760800004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605.33137817935506</v>
      </c>
      <c r="C17" s="56">
        <v>50.444281514945999</v>
      </c>
      <c r="D17" s="56">
        <v>6.7093400000000001</v>
      </c>
      <c r="E17" s="56">
        <v>24.658799999999999</v>
      </c>
      <c r="F17" s="56">
        <v>14.522349999999999</v>
      </c>
      <c r="G17" s="56">
        <v>22.538019999999999</v>
      </c>
      <c r="H17" s="56">
        <v>11.218500000000001</v>
      </c>
      <c r="I17" s="56">
        <v>55.144979999999997</v>
      </c>
      <c r="J17" s="56">
        <v>44.065669999999997</v>
      </c>
      <c r="K17" s="56">
        <v>18.721990000000002</v>
      </c>
      <c r="L17" s="56">
        <v>18.418289999999999</v>
      </c>
      <c r="M17" s="56">
        <v>0</v>
      </c>
      <c r="N17" s="56">
        <v>0</v>
      </c>
      <c r="O17" s="56">
        <v>0</v>
      </c>
      <c r="P17" s="57">
        <v>215.99794</v>
      </c>
      <c r="Q17" s="189">
        <v>0.47576792433800003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6.3029999999999999</v>
      </c>
      <c r="E18" s="56">
        <v>5.4</v>
      </c>
      <c r="F18" s="56">
        <v>18.238</v>
      </c>
      <c r="G18" s="56">
        <v>17.864999999999998</v>
      </c>
      <c r="H18" s="56">
        <v>47.347000000000001</v>
      </c>
      <c r="I18" s="56">
        <v>50.265000000000001</v>
      </c>
      <c r="J18" s="56">
        <v>1.081</v>
      </c>
      <c r="K18" s="56">
        <v>31.077000000000002</v>
      </c>
      <c r="L18" s="56">
        <v>7.8330000000000002</v>
      </c>
      <c r="M18" s="56">
        <v>0</v>
      </c>
      <c r="N18" s="56">
        <v>0</v>
      </c>
      <c r="O18" s="56">
        <v>0</v>
      </c>
      <c r="P18" s="57">
        <v>185.40899999999999</v>
      </c>
      <c r="Q18" s="189" t="s">
        <v>336</v>
      </c>
    </row>
    <row r="19" spans="1:17" ht="14.4" customHeight="1" x14ac:dyDescent="0.3">
      <c r="A19" s="19" t="s">
        <v>47</v>
      </c>
      <c r="B19" s="55">
        <v>2209.3463135586999</v>
      </c>
      <c r="C19" s="56">
        <v>184.11219279655899</v>
      </c>
      <c r="D19" s="56">
        <v>206.36037999999999</v>
      </c>
      <c r="E19" s="56">
        <v>155.97484</v>
      </c>
      <c r="F19" s="56">
        <v>180.06515999999999</v>
      </c>
      <c r="G19" s="56">
        <v>166.65982</v>
      </c>
      <c r="H19" s="56">
        <v>144.36873</v>
      </c>
      <c r="I19" s="56">
        <v>190.58519000000001</v>
      </c>
      <c r="J19" s="56">
        <v>180.41609</v>
      </c>
      <c r="K19" s="56">
        <v>168.81408999999999</v>
      </c>
      <c r="L19" s="56">
        <v>222.99719999999999</v>
      </c>
      <c r="M19" s="56">
        <v>0</v>
      </c>
      <c r="N19" s="56">
        <v>0</v>
      </c>
      <c r="O19" s="56">
        <v>0</v>
      </c>
      <c r="P19" s="57">
        <v>1616.2415000000001</v>
      </c>
      <c r="Q19" s="189">
        <v>0.97539650232300001</v>
      </c>
    </row>
    <row r="20" spans="1:17" ht="14.4" customHeight="1" x14ac:dyDescent="0.3">
      <c r="A20" s="19" t="s">
        <v>48</v>
      </c>
      <c r="B20" s="55">
        <v>70493.997779609897</v>
      </c>
      <c r="C20" s="56">
        <v>5874.4998149674902</v>
      </c>
      <c r="D20" s="56">
        <v>5958.7355699999998</v>
      </c>
      <c r="E20" s="56">
        <v>5931.90499000001</v>
      </c>
      <c r="F20" s="56">
        <v>6256.3146500000003</v>
      </c>
      <c r="G20" s="56">
        <v>6099.6928900000003</v>
      </c>
      <c r="H20" s="56">
        <v>6246.2393499999998</v>
      </c>
      <c r="I20" s="56">
        <v>5939.24694</v>
      </c>
      <c r="J20" s="56">
        <v>8112.4079099999999</v>
      </c>
      <c r="K20" s="56">
        <v>6114.6074600000002</v>
      </c>
      <c r="L20" s="56">
        <v>5987.6080400000001</v>
      </c>
      <c r="M20" s="56">
        <v>0</v>
      </c>
      <c r="N20" s="56">
        <v>0</v>
      </c>
      <c r="O20" s="56">
        <v>0</v>
      </c>
      <c r="P20" s="57">
        <v>56646.757799999999</v>
      </c>
      <c r="Q20" s="189">
        <v>1.071424699676</v>
      </c>
    </row>
    <row r="21" spans="1:17" ht="14.4" customHeight="1" x14ac:dyDescent="0.3">
      <c r="A21" s="20" t="s">
        <v>49</v>
      </c>
      <c r="B21" s="55">
        <v>2852.9885830581902</v>
      </c>
      <c r="C21" s="56">
        <v>237.749048588183</v>
      </c>
      <c r="D21" s="56">
        <v>239.673</v>
      </c>
      <c r="E21" s="56">
        <v>239.74900000000099</v>
      </c>
      <c r="F21" s="56">
        <v>260.28500000000003</v>
      </c>
      <c r="G21" s="56">
        <v>238.113</v>
      </c>
      <c r="H21" s="56">
        <v>238.113</v>
      </c>
      <c r="I21" s="56">
        <v>232.82300000000001</v>
      </c>
      <c r="J21" s="56">
        <v>237.315</v>
      </c>
      <c r="K21" s="56">
        <v>237.31399999999999</v>
      </c>
      <c r="L21" s="56">
        <v>234.12</v>
      </c>
      <c r="M21" s="56">
        <v>0</v>
      </c>
      <c r="N21" s="56">
        <v>0</v>
      </c>
      <c r="O21" s="56">
        <v>0</v>
      </c>
      <c r="P21" s="57">
        <v>2157.5050000000001</v>
      </c>
      <c r="Q21" s="189">
        <v>1.0083017332819999</v>
      </c>
    </row>
    <row r="22" spans="1:17" ht="14.4" customHeight="1" x14ac:dyDescent="0.3">
      <c r="A22" s="19" t="s">
        <v>50</v>
      </c>
      <c r="B22" s="55">
        <v>146</v>
      </c>
      <c r="C22" s="56">
        <v>12.166666666666</v>
      </c>
      <c r="D22" s="56">
        <v>0</v>
      </c>
      <c r="E22" s="56">
        <v>93</v>
      </c>
      <c r="F22" s="56">
        <v>0</v>
      </c>
      <c r="G22" s="56">
        <v>0</v>
      </c>
      <c r="H22" s="56">
        <v>5.4207999999999998</v>
      </c>
      <c r="I22" s="56">
        <v>0</v>
      </c>
      <c r="J22" s="56">
        <v>23.361000000000001</v>
      </c>
      <c r="K22" s="56">
        <v>49.896099999999997</v>
      </c>
      <c r="L22" s="56">
        <v>25.491070000000001</v>
      </c>
      <c r="M22" s="56">
        <v>0</v>
      </c>
      <c r="N22" s="56">
        <v>0</v>
      </c>
      <c r="O22" s="56">
        <v>0</v>
      </c>
      <c r="P22" s="57">
        <v>197.16897</v>
      </c>
      <c r="Q22" s="189">
        <v>1.800629863013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-2.91038304567337E-11</v>
      </c>
      <c r="C24" s="56">
        <v>-1.8189894035458601E-12</v>
      </c>
      <c r="D24" s="56">
        <v>26.251549999999</v>
      </c>
      <c r="E24" s="56">
        <v>10.4663</v>
      </c>
      <c r="F24" s="56">
        <v>3.8372800000009999</v>
      </c>
      <c r="G24" s="56">
        <v>9.6948399999999992</v>
      </c>
      <c r="H24" s="56">
        <v>31.430989999998001</v>
      </c>
      <c r="I24" s="56">
        <v>15.688940000001001</v>
      </c>
      <c r="J24" s="56">
        <v>10.450019999996</v>
      </c>
      <c r="K24" s="56">
        <v>16.647279999997</v>
      </c>
      <c r="L24" s="56">
        <v>8.7322600000000001</v>
      </c>
      <c r="M24" s="56">
        <v>0</v>
      </c>
      <c r="N24" s="56">
        <v>0</v>
      </c>
      <c r="O24" s="56">
        <v>0</v>
      </c>
      <c r="P24" s="57">
        <v>133.19945999999601</v>
      </c>
      <c r="Q24" s="189"/>
    </row>
    <row r="25" spans="1:17" ht="14.4" customHeight="1" x14ac:dyDescent="0.3">
      <c r="A25" s="21" t="s">
        <v>53</v>
      </c>
      <c r="B25" s="58">
        <v>108966.99201674901</v>
      </c>
      <c r="C25" s="59">
        <v>9080.5826680623904</v>
      </c>
      <c r="D25" s="59">
        <v>8699.5642000000007</v>
      </c>
      <c r="E25" s="59">
        <v>8805.2498700000197</v>
      </c>
      <c r="F25" s="59">
        <v>9795.3920699999999</v>
      </c>
      <c r="G25" s="59">
        <v>9141.3497599999992</v>
      </c>
      <c r="H25" s="59">
        <v>9658.7426400000004</v>
      </c>
      <c r="I25" s="59">
        <v>9146.4619500000008</v>
      </c>
      <c r="J25" s="59">
        <v>11295.56623</v>
      </c>
      <c r="K25" s="59">
        <v>9173.2553800000005</v>
      </c>
      <c r="L25" s="59">
        <v>9183.0435699999998</v>
      </c>
      <c r="M25" s="59">
        <v>0</v>
      </c>
      <c r="N25" s="59">
        <v>0</v>
      </c>
      <c r="O25" s="59">
        <v>0</v>
      </c>
      <c r="P25" s="60">
        <v>84898.625669999994</v>
      </c>
      <c r="Q25" s="190">
        <v>1.03882988293</v>
      </c>
    </row>
    <row r="26" spans="1:17" ht="14.4" customHeight="1" x14ac:dyDescent="0.3">
      <c r="A26" s="19" t="s">
        <v>54</v>
      </c>
      <c r="B26" s="55">
        <v>12357.3272948013</v>
      </c>
      <c r="C26" s="56">
        <v>1029.7772745667801</v>
      </c>
      <c r="D26" s="56">
        <v>1292.4792600000001</v>
      </c>
      <c r="E26" s="56">
        <v>1012.7303900000001</v>
      </c>
      <c r="F26" s="56">
        <v>1335.6705199999999</v>
      </c>
      <c r="G26" s="56">
        <v>1128.6206099999999</v>
      </c>
      <c r="H26" s="56">
        <v>1087.0165400000001</v>
      </c>
      <c r="I26" s="56">
        <v>1215.9924900000001</v>
      </c>
      <c r="J26" s="56">
        <v>1318.76162</v>
      </c>
      <c r="K26" s="56">
        <v>880.45910000000003</v>
      </c>
      <c r="L26" s="56">
        <v>1217.0663400000001</v>
      </c>
      <c r="M26" s="56">
        <v>0</v>
      </c>
      <c r="N26" s="56">
        <v>0</v>
      </c>
      <c r="O26" s="56">
        <v>0</v>
      </c>
      <c r="P26" s="57">
        <v>10488.79687</v>
      </c>
      <c r="Q26" s="189">
        <v>1.1317222696860001</v>
      </c>
    </row>
    <row r="27" spans="1:17" ht="14.4" customHeight="1" x14ac:dyDescent="0.3">
      <c r="A27" s="22" t="s">
        <v>55</v>
      </c>
      <c r="B27" s="58">
        <v>121324.31931155</v>
      </c>
      <c r="C27" s="59">
        <v>10110.3599426292</v>
      </c>
      <c r="D27" s="59">
        <v>9992.0434600000008</v>
      </c>
      <c r="E27" s="59">
        <v>9817.9802600000203</v>
      </c>
      <c r="F27" s="59">
        <v>11131.06259</v>
      </c>
      <c r="G27" s="59">
        <v>10269.970369999999</v>
      </c>
      <c r="H27" s="59">
        <v>10745.759179999999</v>
      </c>
      <c r="I27" s="59">
        <v>10362.45444</v>
      </c>
      <c r="J27" s="59">
        <v>12614.32785</v>
      </c>
      <c r="K27" s="59">
        <v>10053.714480000001</v>
      </c>
      <c r="L27" s="59">
        <v>10400.109909999999</v>
      </c>
      <c r="M27" s="59">
        <v>0</v>
      </c>
      <c r="N27" s="59">
        <v>0</v>
      </c>
      <c r="O27" s="59">
        <v>0</v>
      </c>
      <c r="P27" s="60">
        <v>95387.42254</v>
      </c>
      <c r="Q27" s="190">
        <v>1.048291313522</v>
      </c>
    </row>
    <row r="28" spans="1:17" ht="14.4" customHeight="1" x14ac:dyDescent="0.3">
      <c r="A28" s="20" t="s">
        <v>56</v>
      </c>
      <c r="B28" s="55">
        <v>180.29054925313801</v>
      </c>
      <c r="C28" s="56">
        <v>15.024212437760999</v>
      </c>
      <c r="D28" s="56">
        <v>5.3565199999999997</v>
      </c>
      <c r="E28" s="56">
        <v>31.453340000000001</v>
      </c>
      <c r="F28" s="56">
        <v>-22.658460000000002</v>
      </c>
      <c r="G28" s="56">
        <v>0.49519999999999997</v>
      </c>
      <c r="H28" s="56">
        <v>64.301829999999995</v>
      </c>
      <c r="I28" s="56">
        <v>4.2758900000000004</v>
      </c>
      <c r="J28" s="56">
        <v>2.8890500000000001</v>
      </c>
      <c r="K28" s="56">
        <v>8.0347799999999996</v>
      </c>
      <c r="L28" s="56">
        <v>16.242550000000001</v>
      </c>
      <c r="M28" s="56">
        <v>0</v>
      </c>
      <c r="N28" s="56">
        <v>0</v>
      </c>
      <c r="O28" s="56">
        <v>0</v>
      </c>
      <c r="P28" s="57">
        <v>110.3907</v>
      </c>
      <c r="Q28" s="189">
        <v>0.81639110097400003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1.4757800000000001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2.9476599999999999</v>
      </c>
      <c r="M31" s="62">
        <v>0</v>
      </c>
      <c r="N31" s="62">
        <v>0</v>
      </c>
      <c r="O31" s="62">
        <v>0</v>
      </c>
      <c r="P31" s="63">
        <v>4.4234400000000003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105925.19662785</v>
      </c>
      <c r="C6" s="616">
        <v>111467.00924</v>
      </c>
      <c r="D6" s="617">
        <v>5541.8126121501</v>
      </c>
      <c r="E6" s="618">
        <v>1.0523181715829999</v>
      </c>
      <c r="F6" s="616">
        <v>108966.99201674901</v>
      </c>
      <c r="G6" s="617">
        <v>81725.244012561496</v>
      </c>
      <c r="H6" s="619">
        <v>9183.0435699999998</v>
      </c>
      <c r="I6" s="616">
        <v>84898.625669999994</v>
      </c>
      <c r="J6" s="617">
        <v>3173.38165743847</v>
      </c>
      <c r="K6" s="620">
        <v>0.77912241219699996</v>
      </c>
    </row>
    <row r="7" spans="1:11" ht="14.4" customHeight="1" thickBot="1" x14ac:dyDescent="0.35">
      <c r="A7" s="635" t="s">
        <v>339</v>
      </c>
      <c r="B7" s="616">
        <v>32133.9547517387</v>
      </c>
      <c r="C7" s="616">
        <v>32486.576379999999</v>
      </c>
      <c r="D7" s="617">
        <v>352.62162826134198</v>
      </c>
      <c r="E7" s="618">
        <v>1.01097348991</v>
      </c>
      <c r="F7" s="616">
        <v>32659.327962342599</v>
      </c>
      <c r="G7" s="617">
        <v>24494.495971756998</v>
      </c>
      <c r="H7" s="619">
        <v>2677.84539</v>
      </c>
      <c r="I7" s="616">
        <v>23746.351170000002</v>
      </c>
      <c r="J7" s="617">
        <v>-748.14480175698202</v>
      </c>
      <c r="K7" s="620">
        <v>0.727092461834</v>
      </c>
    </row>
    <row r="8" spans="1:11" ht="14.4" customHeight="1" thickBot="1" x14ac:dyDescent="0.35">
      <c r="A8" s="636" t="s">
        <v>340</v>
      </c>
      <c r="B8" s="616">
        <v>29780.059848555498</v>
      </c>
      <c r="C8" s="616">
        <v>30358.54638</v>
      </c>
      <c r="D8" s="617">
        <v>578.48653144451202</v>
      </c>
      <c r="E8" s="618">
        <v>1.019425297812</v>
      </c>
      <c r="F8" s="616">
        <v>30478.986905138601</v>
      </c>
      <c r="G8" s="617">
        <v>22859.240178853899</v>
      </c>
      <c r="H8" s="619">
        <v>2552.62239</v>
      </c>
      <c r="I8" s="616">
        <v>22293.00117</v>
      </c>
      <c r="J8" s="617">
        <v>-566.23900885392095</v>
      </c>
      <c r="K8" s="620">
        <v>0.73142198719999996</v>
      </c>
    </row>
    <row r="9" spans="1:11" ht="14.4" customHeight="1" thickBot="1" x14ac:dyDescent="0.35">
      <c r="A9" s="637" t="s">
        <v>341</v>
      </c>
      <c r="B9" s="621">
        <v>0</v>
      </c>
      <c r="C9" s="621">
        <v>7.2500000000000004E-3</v>
      </c>
      <c r="D9" s="622">
        <v>7.2500000000000004E-3</v>
      </c>
      <c r="E9" s="623" t="s">
        <v>336</v>
      </c>
      <c r="F9" s="621">
        <v>0</v>
      </c>
      <c r="G9" s="622">
        <v>0</v>
      </c>
      <c r="H9" s="624">
        <v>1.6800000000000001E-3</v>
      </c>
      <c r="I9" s="621">
        <v>5.1700000000000001E-3</v>
      </c>
      <c r="J9" s="622">
        <v>5.1700000000000001E-3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7.2500000000000004E-3</v>
      </c>
      <c r="D10" s="617">
        <v>7.2500000000000004E-3</v>
      </c>
      <c r="E10" s="626" t="s">
        <v>336</v>
      </c>
      <c r="F10" s="616">
        <v>0</v>
      </c>
      <c r="G10" s="617">
        <v>0</v>
      </c>
      <c r="H10" s="619">
        <v>1.6800000000000001E-3</v>
      </c>
      <c r="I10" s="616">
        <v>5.1700000000000001E-3</v>
      </c>
      <c r="J10" s="617">
        <v>5.1700000000000001E-3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43.646710178603001</v>
      </c>
      <c r="C11" s="621">
        <v>0</v>
      </c>
      <c r="D11" s="622">
        <v>-43.646710178603001</v>
      </c>
      <c r="E11" s="628">
        <v>0</v>
      </c>
      <c r="F11" s="621">
        <v>0</v>
      </c>
      <c r="G11" s="622">
        <v>0</v>
      </c>
      <c r="H11" s="624">
        <v>0</v>
      </c>
      <c r="I11" s="621">
        <v>48.595999999999997</v>
      </c>
      <c r="J11" s="622">
        <v>48.595999999999997</v>
      </c>
      <c r="K11" s="625" t="s">
        <v>344</v>
      </c>
    </row>
    <row r="12" spans="1:11" ht="14.4" customHeight="1" thickBot="1" x14ac:dyDescent="0.35">
      <c r="A12" s="638" t="s">
        <v>345</v>
      </c>
      <c r="B12" s="616">
        <v>43.646710178603001</v>
      </c>
      <c r="C12" s="616">
        <v>0</v>
      </c>
      <c r="D12" s="617">
        <v>-43.646710178603001</v>
      </c>
      <c r="E12" s="618">
        <v>0</v>
      </c>
      <c r="F12" s="616">
        <v>0</v>
      </c>
      <c r="G12" s="617">
        <v>0</v>
      </c>
      <c r="H12" s="619">
        <v>0</v>
      </c>
      <c r="I12" s="616">
        <v>48.595999999999997</v>
      </c>
      <c r="J12" s="617">
        <v>48.595999999999997</v>
      </c>
      <c r="K12" s="627" t="s">
        <v>344</v>
      </c>
    </row>
    <row r="13" spans="1:11" ht="14.4" customHeight="1" thickBot="1" x14ac:dyDescent="0.35">
      <c r="A13" s="637" t="s">
        <v>346</v>
      </c>
      <c r="B13" s="621">
        <v>7701.2209676511902</v>
      </c>
      <c r="C13" s="621">
        <v>8296.8996999999999</v>
      </c>
      <c r="D13" s="622">
        <v>595.67873234881199</v>
      </c>
      <c r="E13" s="628">
        <v>1.0773486093760001</v>
      </c>
      <c r="F13" s="621">
        <v>7904.6875470309296</v>
      </c>
      <c r="G13" s="622">
        <v>5928.5156602732004</v>
      </c>
      <c r="H13" s="624">
        <v>681.23847999999998</v>
      </c>
      <c r="I13" s="621">
        <v>5778.7350299999998</v>
      </c>
      <c r="J13" s="622">
        <v>-149.780630273193</v>
      </c>
      <c r="K13" s="629">
        <v>0.731051669736</v>
      </c>
    </row>
    <row r="14" spans="1:11" ht="14.4" customHeight="1" thickBot="1" x14ac:dyDescent="0.35">
      <c r="A14" s="638" t="s">
        <v>347</v>
      </c>
      <c r="B14" s="616">
        <v>4554.56305584864</v>
      </c>
      <c r="C14" s="616">
        <v>3993.33133</v>
      </c>
      <c r="D14" s="617">
        <v>-561.23172584863403</v>
      </c>
      <c r="E14" s="618">
        <v>0.87677594558100003</v>
      </c>
      <c r="F14" s="616">
        <v>3933.2867630989399</v>
      </c>
      <c r="G14" s="617">
        <v>2949.9650723242098</v>
      </c>
      <c r="H14" s="619">
        <v>316.84553</v>
      </c>
      <c r="I14" s="616">
        <v>2583.0015199999998</v>
      </c>
      <c r="J14" s="617">
        <v>-366.96355232420501</v>
      </c>
      <c r="K14" s="620">
        <v>0.65670307698700003</v>
      </c>
    </row>
    <row r="15" spans="1:11" ht="14.4" customHeight="1" thickBot="1" x14ac:dyDescent="0.35">
      <c r="A15" s="638" t="s">
        <v>348</v>
      </c>
      <c r="B15" s="616">
        <v>0</v>
      </c>
      <c r="C15" s="616">
        <v>0</v>
      </c>
      <c r="D15" s="617">
        <v>0</v>
      </c>
      <c r="E15" s="618">
        <v>1</v>
      </c>
      <c r="F15" s="616">
        <v>1309</v>
      </c>
      <c r="G15" s="617">
        <v>981.75</v>
      </c>
      <c r="H15" s="619">
        <v>1105.2256600000001</v>
      </c>
      <c r="I15" s="616">
        <v>1105.2256600000001</v>
      </c>
      <c r="J15" s="617">
        <v>123.47566</v>
      </c>
      <c r="K15" s="620">
        <v>0.84432823529400003</v>
      </c>
    </row>
    <row r="16" spans="1:11" ht="14.4" customHeight="1" thickBot="1" x14ac:dyDescent="0.35">
      <c r="A16" s="638" t="s">
        <v>349</v>
      </c>
      <c r="B16" s="616">
        <v>1391.5864660663999</v>
      </c>
      <c r="C16" s="616">
        <v>1478.8598500000001</v>
      </c>
      <c r="D16" s="617">
        <v>87.273383933595994</v>
      </c>
      <c r="E16" s="618">
        <v>1.0627150278199999</v>
      </c>
      <c r="F16" s="616">
        <v>193</v>
      </c>
      <c r="G16" s="617">
        <v>144.75</v>
      </c>
      <c r="H16" s="619">
        <v>-955.11780999999996</v>
      </c>
      <c r="I16" s="616">
        <v>144.94861</v>
      </c>
      <c r="J16" s="617">
        <v>0.19861000000000001</v>
      </c>
      <c r="K16" s="620">
        <v>0.75102906735700004</v>
      </c>
    </row>
    <row r="17" spans="1:11" ht="14.4" customHeight="1" thickBot="1" x14ac:dyDescent="0.35">
      <c r="A17" s="638" t="s">
        <v>350</v>
      </c>
      <c r="B17" s="616">
        <v>136.00119417090201</v>
      </c>
      <c r="C17" s="616">
        <v>227.9512</v>
      </c>
      <c r="D17" s="617">
        <v>91.950005829096995</v>
      </c>
      <c r="E17" s="618">
        <v>1.6760970474529999</v>
      </c>
      <c r="F17" s="616">
        <v>131.042867562895</v>
      </c>
      <c r="G17" s="617">
        <v>98.282150672170999</v>
      </c>
      <c r="H17" s="619">
        <v>51.755000000000003</v>
      </c>
      <c r="I17" s="616">
        <v>232.25726</v>
      </c>
      <c r="J17" s="617">
        <v>133.97510932782899</v>
      </c>
      <c r="K17" s="620">
        <v>1.772376202684</v>
      </c>
    </row>
    <row r="18" spans="1:11" ht="14.4" customHeight="1" thickBot="1" x14ac:dyDescent="0.35">
      <c r="A18" s="638" t="s">
        <v>351</v>
      </c>
      <c r="B18" s="616">
        <v>39.999999999998998</v>
      </c>
      <c r="C18" s="616">
        <v>239.41782000000001</v>
      </c>
      <c r="D18" s="617">
        <v>199.417820000001</v>
      </c>
      <c r="E18" s="618">
        <v>5.9854455</v>
      </c>
      <c r="F18" s="616">
        <v>37.999998803091998</v>
      </c>
      <c r="G18" s="617">
        <v>28.499999102318998</v>
      </c>
      <c r="H18" s="619">
        <v>0</v>
      </c>
      <c r="I18" s="616">
        <v>364.39881000000003</v>
      </c>
      <c r="J18" s="617">
        <v>335.89881089768102</v>
      </c>
      <c r="K18" s="620">
        <v>9.5894426704650009</v>
      </c>
    </row>
    <row r="19" spans="1:11" ht="14.4" customHeight="1" thickBot="1" x14ac:dyDescent="0.35">
      <c r="A19" s="638" t="s">
        <v>352</v>
      </c>
      <c r="B19" s="616">
        <v>1218.32021644618</v>
      </c>
      <c r="C19" s="616">
        <v>1742.42911</v>
      </c>
      <c r="D19" s="617">
        <v>524.10889355381698</v>
      </c>
      <c r="E19" s="618">
        <v>1.4301897698799999</v>
      </c>
      <c r="F19" s="616">
        <v>1665.2556682172401</v>
      </c>
      <c r="G19" s="617">
        <v>1248.9417511629299</v>
      </c>
      <c r="H19" s="619">
        <v>140.01172</v>
      </c>
      <c r="I19" s="616">
        <v>991.55268000000001</v>
      </c>
      <c r="J19" s="617">
        <v>-257.38907116292899</v>
      </c>
      <c r="K19" s="620">
        <v>0.59543570331200002</v>
      </c>
    </row>
    <row r="20" spans="1:11" ht="14.4" customHeight="1" thickBot="1" x14ac:dyDescent="0.35">
      <c r="A20" s="638" t="s">
        <v>353</v>
      </c>
      <c r="B20" s="616">
        <v>67.004542806326995</v>
      </c>
      <c r="C20" s="616">
        <v>299.93214</v>
      </c>
      <c r="D20" s="617">
        <v>232.92759719367299</v>
      </c>
      <c r="E20" s="618">
        <v>4.4762955978510002</v>
      </c>
      <c r="F20" s="616">
        <v>312.78314083113497</v>
      </c>
      <c r="G20" s="617">
        <v>234.58735562335099</v>
      </c>
      <c r="H20" s="619">
        <v>2.0173999999999999</v>
      </c>
      <c r="I20" s="616">
        <v>142.07703000000001</v>
      </c>
      <c r="J20" s="617">
        <v>-92.510325623349999</v>
      </c>
      <c r="K20" s="620">
        <v>0.45423493613600002</v>
      </c>
    </row>
    <row r="21" spans="1:11" ht="14.4" customHeight="1" thickBot="1" x14ac:dyDescent="0.35">
      <c r="A21" s="638" t="s">
        <v>354</v>
      </c>
      <c r="B21" s="616">
        <v>293.74549231274301</v>
      </c>
      <c r="C21" s="616">
        <v>314.97825</v>
      </c>
      <c r="D21" s="617">
        <v>21.232757687256999</v>
      </c>
      <c r="E21" s="618">
        <v>1.0722828375</v>
      </c>
      <c r="F21" s="616">
        <v>322.31910851762399</v>
      </c>
      <c r="G21" s="617">
        <v>241.73933138821801</v>
      </c>
      <c r="H21" s="619">
        <v>20.500979999999998</v>
      </c>
      <c r="I21" s="616">
        <v>215.27346</v>
      </c>
      <c r="J21" s="617">
        <v>-26.465871388218002</v>
      </c>
      <c r="K21" s="620">
        <v>0.66788922627000002</v>
      </c>
    </row>
    <row r="22" spans="1:11" ht="14.4" customHeight="1" thickBot="1" x14ac:dyDescent="0.35">
      <c r="A22" s="637" t="s">
        <v>355</v>
      </c>
      <c r="B22" s="621">
        <v>1841.46911911452</v>
      </c>
      <c r="C22" s="621">
        <v>1793.3140000000001</v>
      </c>
      <c r="D22" s="622">
        <v>-48.155119114519998</v>
      </c>
      <c r="E22" s="628">
        <v>0.97384961897199995</v>
      </c>
      <c r="F22" s="621">
        <v>1816.35074269759</v>
      </c>
      <c r="G22" s="622">
        <v>1362.26305702319</v>
      </c>
      <c r="H22" s="624">
        <v>217.09700000000001</v>
      </c>
      <c r="I22" s="621">
        <v>1496.7249999999999</v>
      </c>
      <c r="J22" s="622">
        <v>134.46194297680901</v>
      </c>
      <c r="K22" s="629">
        <v>0.82402862223399997</v>
      </c>
    </row>
    <row r="23" spans="1:11" ht="14.4" customHeight="1" thickBot="1" x14ac:dyDescent="0.35">
      <c r="A23" s="638" t="s">
        <v>356</v>
      </c>
      <c r="B23" s="616">
        <v>1399.9917048428799</v>
      </c>
      <c r="C23" s="616">
        <v>1434.1479999999999</v>
      </c>
      <c r="D23" s="617">
        <v>34.156295157118997</v>
      </c>
      <c r="E23" s="618">
        <v>1.024397498241</v>
      </c>
      <c r="F23" s="616">
        <v>1448.99995436002</v>
      </c>
      <c r="G23" s="617">
        <v>1086.74996577001</v>
      </c>
      <c r="H23" s="619">
        <v>168.215</v>
      </c>
      <c r="I23" s="616">
        <v>1186.9549999999999</v>
      </c>
      <c r="J23" s="617">
        <v>100.205034229986</v>
      </c>
      <c r="K23" s="620">
        <v>0.81915461517300003</v>
      </c>
    </row>
    <row r="24" spans="1:11" ht="14.4" customHeight="1" thickBot="1" x14ac:dyDescent="0.35">
      <c r="A24" s="638" t="s">
        <v>357</v>
      </c>
      <c r="B24" s="616">
        <v>441.47741427163999</v>
      </c>
      <c r="C24" s="616">
        <v>359.166</v>
      </c>
      <c r="D24" s="617">
        <v>-82.311414271638995</v>
      </c>
      <c r="E24" s="618">
        <v>0.81355464263599997</v>
      </c>
      <c r="F24" s="616">
        <v>367.35078833757001</v>
      </c>
      <c r="G24" s="617">
        <v>275.51309125317698</v>
      </c>
      <c r="H24" s="619">
        <v>48.881999999999998</v>
      </c>
      <c r="I24" s="616">
        <v>309.77</v>
      </c>
      <c r="J24" s="617">
        <v>34.256908746821999</v>
      </c>
      <c r="K24" s="620">
        <v>0.843253941013</v>
      </c>
    </row>
    <row r="25" spans="1:11" ht="14.4" customHeight="1" thickBot="1" x14ac:dyDescent="0.35">
      <c r="A25" s="637" t="s">
        <v>358</v>
      </c>
      <c r="B25" s="621">
        <v>17366.454672131302</v>
      </c>
      <c r="C25" s="621">
        <v>17335.75794</v>
      </c>
      <c r="D25" s="622">
        <v>-30.696732131255001</v>
      </c>
      <c r="E25" s="628">
        <v>0.99823241227299997</v>
      </c>
      <c r="F25" s="621">
        <v>17917.508500694301</v>
      </c>
      <c r="G25" s="622">
        <v>13438.131375520699</v>
      </c>
      <c r="H25" s="624">
        <v>1430.91065</v>
      </c>
      <c r="I25" s="621">
        <v>12918.16512</v>
      </c>
      <c r="J25" s="622">
        <v>-519.96625552068701</v>
      </c>
      <c r="K25" s="629">
        <v>0.720979991135</v>
      </c>
    </row>
    <row r="26" spans="1:11" ht="14.4" customHeight="1" thickBot="1" x14ac:dyDescent="0.35">
      <c r="A26" s="638" t="s">
        <v>359</v>
      </c>
      <c r="B26" s="616">
        <v>225.999860005682</v>
      </c>
      <c r="C26" s="616">
        <v>81.079660000000004</v>
      </c>
      <c r="D26" s="617">
        <v>-144.92020000568201</v>
      </c>
      <c r="E26" s="618">
        <v>0.358759779753</v>
      </c>
      <c r="F26" s="616">
        <v>92.999997070725001</v>
      </c>
      <c r="G26" s="617">
        <v>69.749997803043996</v>
      </c>
      <c r="H26" s="619">
        <v>15.0959</v>
      </c>
      <c r="I26" s="616">
        <v>68.328059999999994</v>
      </c>
      <c r="J26" s="617">
        <v>-1.421937803044</v>
      </c>
      <c r="K26" s="620">
        <v>0.734710345722</v>
      </c>
    </row>
    <row r="27" spans="1:11" ht="14.4" customHeight="1" thickBot="1" x14ac:dyDescent="0.35">
      <c r="A27" s="638" t="s">
        <v>360</v>
      </c>
      <c r="B27" s="616">
        <v>9.9999946156030006</v>
      </c>
      <c r="C27" s="616">
        <v>58.051519999999996</v>
      </c>
      <c r="D27" s="617">
        <v>48.051525384396001</v>
      </c>
      <c r="E27" s="618">
        <v>5.8051551257250003</v>
      </c>
      <c r="F27" s="616">
        <v>9.9999996850239992</v>
      </c>
      <c r="G27" s="617">
        <v>7.4999997637679998</v>
      </c>
      <c r="H27" s="619">
        <v>0</v>
      </c>
      <c r="I27" s="616">
        <v>10.709490000000001</v>
      </c>
      <c r="J27" s="617">
        <v>3.2094902362309998</v>
      </c>
      <c r="K27" s="620">
        <v>1.070949033732</v>
      </c>
    </row>
    <row r="28" spans="1:11" ht="14.4" customHeight="1" thickBot="1" x14ac:dyDescent="0.35">
      <c r="A28" s="638" t="s">
        <v>361</v>
      </c>
      <c r="B28" s="616">
        <v>88.143502070427999</v>
      </c>
      <c r="C28" s="616">
        <v>81.055149999999998</v>
      </c>
      <c r="D28" s="617">
        <v>-7.0883520704279999</v>
      </c>
      <c r="E28" s="618">
        <v>0.91958168323300005</v>
      </c>
      <c r="F28" s="616">
        <v>87.200716553933006</v>
      </c>
      <c r="G28" s="617">
        <v>65.400537415448994</v>
      </c>
      <c r="H28" s="619">
        <v>10.1891</v>
      </c>
      <c r="I28" s="616">
        <v>55.737839999999998</v>
      </c>
      <c r="J28" s="617">
        <v>-9.6626974154489993</v>
      </c>
      <c r="K28" s="620">
        <v>0.63919016038700005</v>
      </c>
    </row>
    <row r="29" spans="1:11" ht="14.4" customHeight="1" thickBot="1" x14ac:dyDescent="0.35">
      <c r="A29" s="638" t="s">
        <v>362</v>
      </c>
      <c r="B29" s="616">
        <v>3.658361260475</v>
      </c>
      <c r="C29" s="616">
        <v>2.2260499999999999</v>
      </c>
      <c r="D29" s="617">
        <v>-1.4323112604749999</v>
      </c>
      <c r="E29" s="618">
        <v>0.608482826463</v>
      </c>
      <c r="F29" s="616">
        <v>3.9999998740090001</v>
      </c>
      <c r="G29" s="617">
        <v>2.9999999055069999</v>
      </c>
      <c r="H29" s="619">
        <v>0.72951999999999995</v>
      </c>
      <c r="I29" s="616">
        <v>2.4331100000000001</v>
      </c>
      <c r="J29" s="617">
        <v>-0.56688990550700002</v>
      </c>
      <c r="K29" s="620">
        <v>0.60827751915899997</v>
      </c>
    </row>
    <row r="30" spans="1:11" ht="14.4" customHeight="1" thickBot="1" x14ac:dyDescent="0.35">
      <c r="A30" s="638" t="s">
        <v>363</v>
      </c>
      <c r="B30" s="616">
        <v>897.34421625042398</v>
      </c>
      <c r="C30" s="616">
        <v>797.86924999999997</v>
      </c>
      <c r="D30" s="617">
        <v>-99.474966250422995</v>
      </c>
      <c r="E30" s="618">
        <v>0.88914514135199996</v>
      </c>
      <c r="F30" s="616">
        <v>835.09069278921595</v>
      </c>
      <c r="G30" s="617">
        <v>626.31801959191205</v>
      </c>
      <c r="H30" s="619">
        <v>50.794559999999997</v>
      </c>
      <c r="I30" s="616">
        <v>550.92647999999997</v>
      </c>
      <c r="J30" s="617">
        <v>-75.391539591911993</v>
      </c>
      <c r="K30" s="620">
        <v>0.65972053665200003</v>
      </c>
    </row>
    <row r="31" spans="1:11" ht="14.4" customHeight="1" thickBot="1" x14ac:dyDescent="0.35">
      <c r="A31" s="638" t="s">
        <v>364</v>
      </c>
      <c r="B31" s="616">
        <v>4261.0608089863999</v>
      </c>
      <c r="C31" s="616">
        <v>4193.8582800000004</v>
      </c>
      <c r="D31" s="617">
        <v>-67.202528986399997</v>
      </c>
      <c r="E31" s="618">
        <v>0.98422868576599998</v>
      </c>
      <c r="F31" s="616">
        <v>4566.1103264348203</v>
      </c>
      <c r="G31" s="617">
        <v>3424.5827448261098</v>
      </c>
      <c r="H31" s="619">
        <v>320.87615</v>
      </c>
      <c r="I31" s="616">
        <v>3163.5796599999999</v>
      </c>
      <c r="J31" s="617">
        <v>-261.00308482611098</v>
      </c>
      <c r="K31" s="620">
        <v>0.692839076113</v>
      </c>
    </row>
    <row r="32" spans="1:11" ht="14.4" customHeight="1" thickBot="1" x14ac:dyDescent="0.35">
      <c r="A32" s="638" t="s">
        <v>365</v>
      </c>
      <c r="B32" s="616">
        <v>127.29984181685199</v>
      </c>
      <c r="C32" s="616">
        <v>148.79634999999999</v>
      </c>
      <c r="D32" s="617">
        <v>21.496508183147998</v>
      </c>
      <c r="E32" s="618">
        <v>1.16886516021</v>
      </c>
      <c r="F32" s="616">
        <v>187.16434028354601</v>
      </c>
      <c r="G32" s="617">
        <v>140.37325521265899</v>
      </c>
      <c r="H32" s="619">
        <v>12.846299999999999</v>
      </c>
      <c r="I32" s="616">
        <v>134.6755</v>
      </c>
      <c r="J32" s="617">
        <v>-5.6977552126589996</v>
      </c>
      <c r="K32" s="620">
        <v>0.71955747444100004</v>
      </c>
    </row>
    <row r="33" spans="1:11" ht="14.4" customHeight="1" thickBot="1" x14ac:dyDescent="0.35">
      <c r="A33" s="638" t="s">
        <v>366</v>
      </c>
      <c r="B33" s="616">
        <v>74.566854825505004</v>
      </c>
      <c r="C33" s="616">
        <v>88.328569999999999</v>
      </c>
      <c r="D33" s="617">
        <v>13.761715174494</v>
      </c>
      <c r="E33" s="618">
        <v>1.184555392696</v>
      </c>
      <c r="F33" s="616">
        <v>85.689227452135</v>
      </c>
      <c r="G33" s="617">
        <v>64.266920589101005</v>
      </c>
      <c r="H33" s="619">
        <v>0</v>
      </c>
      <c r="I33" s="616">
        <v>22.371500000000001</v>
      </c>
      <c r="J33" s="617">
        <v>-41.895420589101001</v>
      </c>
      <c r="K33" s="620">
        <v>0.26107715829799999</v>
      </c>
    </row>
    <row r="34" spans="1:11" ht="14.4" customHeight="1" thickBot="1" x14ac:dyDescent="0.35">
      <c r="A34" s="638" t="s">
        <v>367</v>
      </c>
      <c r="B34" s="616">
        <v>36.590587451043</v>
      </c>
      <c r="C34" s="616">
        <v>50.291629999999998</v>
      </c>
      <c r="D34" s="617">
        <v>13.701042548956</v>
      </c>
      <c r="E34" s="618">
        <v>1.3744417213110001</v>
      </c>
      <c r="F34" s="616">
        <v>75.249667460734003</v>
      </c>
      <c r="G34" s="617">
        <v>56.437250595549997</v>
      </c>
      <c r="H34" s="619">
        <v>3.9098700000000002</v>
      </c>
      <c r="I34" s="616">
        <v>57.681989999999999</v>
      </c>
      <c r="J34" s="617">
        <v>1.2447394044490001</v>
      </c>
      <c r="K34" s="620">
        <v>0.76654146053299999</v>
      </c>
    </row>
    <row r="35" spans="1:11" ht="14.4" customHeight="1" thickBot="1" x14ac:dyDescent="0.35">
      <c r="A35" s="638" t="s">
        <v>368</v>
      </c>
      <c r="B35" s="616">
        <v>217.30157104881599</v>
      </c>
      <c r="C35" s="616">
        <v>232.00371000000001</v>
      </c>
      <c r="D35" s="617">
        <v>14.702138951184001</v>
      </c>
      <c r="E35" s="618">
        <v>1.0676577664860001</v>
      </c>
      <c r="F35" s="616">
        <v>243.01069505472699</v>
      </c>
      <c r="G35" s="617">
        <v>182.25802129104599</v>
      </c>
      <c r="H35" s="619">
        <v>18.187550000000002</v>
      </c>
      <c r="I35" s="616">
        <v>171.27376000000001</v>
      </c>
      <c r="J35" s="617">
        <v>-10.984261291045</v>
      </c>
      <c r="K35" s="620">
        <v>0.70479926803799997</v>
      </c>
    </row>
    <row r="36" spans="1:11" ht="14.4" customHeight="1" thickBot="1" x14ac:dyDescent="0.35">
      <c r="A36" s="638" t="s">
        <v>369</v>
      </c>
      <c r="B36" s="616">
        <v>325.50824940368398</v>
      </c>
      <c r="C36" s="616">
        <v>224.13218000000001</v>
      </c>
      <c r="D36" s="617">
        <v>-101.376069403684</v>
      </c>
      <c r="E36" s="618">
        <v>0.68856067522200004</v>
      </c>
      <c r="F36" s="616">
        <v>255.88515460942</v>
      </c>
      <c r="G36" s="617">
        <v>191.91386595706501</v>
      </c>
      <c r="H36" s="619">
        <v>34.435760000000002</v>
      </c>
      <c r="I36" s="616">
        <v>137.63740999999999</v>
      </c>
      <c r="J36" s="617">
        <v>-54.276455957064002</v>
      </c>
      <c r="K36" s="620">
        <v>0.53788743708099995</v>
      </c>
    </row>
    <row r="37" spans="1:11" ht="14.4" customHeight="1" thickBot="1" x14ac:dyDescent="0.35">
      <c r="A37" s="638" t="s">
        <v>370</v>
      </c>
      <c r="B37" s="616">
        <v>0</v>
      </c>
      <c r="C37" s="616">
        <v>0</v>
      </c>
      <c r="D37" s="617">
        <v>0</v>
      </c>
      <c r="E37" s="618">
        <v>1</v>
      </c>
      <c r="F37" s="616">
        <v>4.9999998425119996</v>
      </c>
      <c r="G37" s="617">
        <v>3.7499998818839999</v>
      </c>
      <c r="H37" s="619">
        <v>0</v>
      </c>
      <c r="I37" s="616">
        <v>0</v>
      </c>
      <c r="J37" s="617">
        <v>-3.7499998818839999</v>
      </c>
      <c r="K37" s="620">
        <v>0</v>
      </c>
    </row>
    <row r="38" spans="1:11" ht="14.4" customHeight="1" thickBot="1" x14ac:dyDescent="0.35">
      <c r="A38" s="638" t="s">
        <v>371</v>
      </c>
      <c r="B38" s="616">
        <v>0</v>
      </c>
      <c r="C38" s="616">
        <v>0</v>
      </c>
      <c r="D38" s="617">
        <v>0</v>
      </c>
      <c r="E38" s="618">
        <v>1</v>
      </c>
      <c r="F38" s="616">
        <v>0</v>
      </c>
      <c r="G38" s="617">
        <v>0</v>
      </c>
      <c r="H38" s="619">
        <v>17.070029999999999</v>
      </c>
      <c r="I38" s="616">
        <v>42.754860000000001</v>
      </c>
      <c r="J38" s="617">
        <v>42.754860000000001</v>
      </c>
      <c r="K38" s="627" t="s">
        <v>344</v>
      </c>
    </row>
    <row r="39" spans="1:11" ht="14.4" customHeight="1" thickBot="1" x14ac:dyDescent="0.35">
      <c r="A39" s="638" t="s">
        <v>372</v>
      </c>
      <c r="B39" s="616">
        <v>11098.9808243963</v>
      </c>
      <c r="C39" s="616">
        <v>11378.06559</v>
      </c>
      <c r="D39" s="617">
        <v>279.08476560366398</v>
      </c>
      <c r="E39" s="618">
        <v>1.0251450804369999</v>
      </c>
      <c r="F39" s="616">
        <v>11470.107683583499</v>
      </c>
      <c r="G39" s="617">
        <v>8602.5807626875903</v>
      </c>
      <c r="H39" s="619">
        <v>946.77590999999995</v>
      </c>
      <c r="I39" s="616">
        <v>8500.0554599999996</v>
      </c>
      <c r="J39" s="617">
        <v>-102.525302687589</v>
      </c>
      <c r="K39" s="620">
        <v>0.74106152221699995</v>
      </c>
    </row>
    <row r="40" spans="1:11" ht="14.4" customHeight="1" thickBot="1" x14ac:dyDescent="0.35">
      <c r="A40" s="637" t="s">
        <v>373</v>
      </c>
      <c r="B40" s="621">
        <v>1447.49489496964</v>
      </c>
      <c r="C40" s="621">
        <v>1416.47083</v>
      </c>
      <c r="D40" s="622">
        <v>-31.024064969634999</v>
      </c>
      <c r="E40" s="628">
        <v>0.97856706432700002</v>
      </c>
      <c r="F40" s="621">
        <v>1492.9298147756101</v>
      </c>
      <c r="G40" s="622">
        <v>1119.6973610817099</v>
      </c>
      <c r="H40" s="624">
        <v>115.47342</v>
      </c>
      <c r="I40" s="621">
        <v>1017.22902</v>
      </c>
      <c r="J40" s="622">
        <v>-102.468341081708</v>
      </c>
      <c r="K40" s="629">
        <v>0.68136426102000003</v>
      </c>
    </row>
    <row r="41" spans="1:11" ht="14.4" customHeight="1" thickBot="1" x14ac:dyDescent="0.35">
      <c r="A41" s="638" t="s">
        <v>374</v>
      </c>
      <c r="B41" s="616">
        <v>1271.9955139215001</v>
      </c>
      <c r="C41" s="616">
        <v>1218.76412</v>
      </c>
      <c r="D41" s="617">
        <v>-53.231393921502999</v>
      </c>
      <c r="E41" s="618">
        <v>0.95815127228100005</v>
      </c>
      <c r="F41" s="616">
        <v>1279.9999596831001</v>
      </c>
      <c r="G41" s="617">
        <v>959.99996976232603</v>
      </c>
      <c r="H41" s="619">
        <v>91.541880000000006</v>
      </c>
      <c r="I41" s="616">
        <v>801.79504999999995</v>
      </c>
      <c r="J41" s="617">
        <v>-158.204919762326</v>
      </c>
      <c r="K41" s="620">
        <v>0.62640240254199997</v>
      </c>
    </row>
    <row r="42" spans="1:11" ht="14.4" customHeight="1" thickBot="1" x14ac:dyDescent="0.35">
      <c r="A42" s="638" t="s">
        <v>375</v>
      </c>
      <c r="B42" s="616">
        <v>175.49938104813199</v>
      </c>
      <c r="C42" s="616">
        <v>196.05224000000001</v>
      </c>
      <c r="D42" s="617">
        <v>20.552858951867002</v>
      </c>
      <c r="E42" s="618">
        <v>1.117110720443</v>
      </c>
      <c r="F42" s="616">
        <v>212.929855092509</v>
      </c>
      <c r="G42" s="617">
        <v>159.69739131938201</v>
      </c>
      <c r="H42" s="619">
        <v>23.931539999999998</v>
      </c>
      <c r="I42" s="616">
        <v>215.43396999999999</v>
      </c>
      <c r="J42" s="617">
        <v>55.736578680618003</v>
      </c>
      <c r="K42" s="620">
        <v>1.011760280898</v>
      </c>
    </row>
    <row r="43" spans="1:11" ht="14.4" customHeight="1" thickBot="1" x14ac:dyDescent="0.35">
      <c r="A43" s="638" t="s">
        <v>376</v>
      </c>
      <c r="B43" s="616">
        <v>0</v>
      </c>
      <c r="C43" s="616">
        <v>1.6544700000000001</v>
      </c>
      <c r="D43" s="617">
        <v>1.6544700000000001</v>
      </c>
      <c r="E43" s="626" t="s">
        <v>336</v>
      </c>
      <c r="F43" s="616">
        <v>0</v>
      </c>
      <c r="G43" s="617">
        <v>0</v>
      </c>
      <c r="H43" s="619">
        <v>0</v>
      </c>
      <c r="I43" s="616">
        <v>0</v>
      </c>
      <c r="J43" s="617">
        <v>0</v>
      </c>
      <c r="K43" s="627" t="s">
        <v>336</v>
      </c>
    </row>
    <row r="44" spans="1:11" ht="14.4" customHeight="1" thickBot="1" x14ac:dyDescent="0.35">
      <c r="A44" s="637" t="s">
        <v>377</v>
      </c>
      <c r="B44" s="621">
        <v>1095.1300380667001</v>
      </c>
      <c r="C44" s="621">
        <v>1163.40806</v>
      </c>
      <c r="D44" s="622">
        <v>68.278021933304998</v>
      </c>
      <c r="E44" s="628">
        <v>1.062346953841</v>
      </c>
      <c r="F44" s="621">
        <v>1017.90724495326</v>
      </c>
      <c r="G44" s="622">
        <v>763.43043371494298</v>
      </c>
      <c r="H44" s="624">
        <v>79.295950000000005</v>
      </c>
      <c r="I44" s="621">
        <v>726.55539999999996</v>
      </c>
      <c r="J44" s="622">
        <v>-36.875033714941999</v>
      </c>
      <c r="K44" s="629">
        <v>0.713773679873</v>
      </c>
    </row>
    <row r="45" spans="1:11" ht="14.4" customHeight="1" thickBot="1" x14ac:dyDescent="0.35">
      <c r="A45" s="638" t="s">
        <v>378</v>
      </c>
      <c r="B45" s="616">
        <v>188.692643082426</v>
      </c>
      <c r="C45" s="616">
        <v>176.3219</v>
      </c>
      <c r="D45" s="617">
        <v>-12.370743082425999</v>
      </c>
      <c r="E45" s="618">
        <v>0.93443971698899997</v>
      </c>
      <c r="F45" s="616">
        <v>38.639641114172001</v>
      </c>
      <c r="G45" s="617">
        <v>28.979730835628999</v>
      </c>
      <c r="H45" s="619">
        <v>0</v>
      </c>
      <c r="I45" s="616">
        <v>8.1379999999999999</v>
      </c>
      <c r="J45" s="617">
        <v>-20.841730835629001</v>
      </c>
      <c r="K45" s="620">
        <v>0.210612722202</v>
      </c>
    </row>
    <row r="46" spans="1:11" ht="14.4" customHeight="1" thickBot="1" x14ac:dyDescent="0.35">
      <c r="A46" s="638" t="s">
        <v>379</v>
      </c>
      <c r="B46" s="616">
        <v>35.083877379402999</v>
      </c>
      <c r="C46" s="616">
        <v>45.606760000000001</v>
      </c>
      <c r="D46" s="617">
        <v>10.522882620596</v>
      </c>
      <c r="E46" s="618">
        <v>1.299934995975</v>
      </c>
      <c r="F46" s="616">
        <v>45.999998551110998</v>
      </c>
      <c r="G46" s="617">
        <v>34.499998913333002</v>
      </c>
      <c r="H46" s="619">
        <v>3.1337600000000001</v>
      </c>
      <c r="I46" s="616">
        <v>29.232279999999999</v>
      </c>
      <c r="J46" s="617">
        <v>-5.2677189133329998</v>
      </c>
      <c r="K46" s="620">
        <v>0.63548436784200002</v>
      </c>
    </row>
    <row r="47" spans="1:11" ht="14.4" customHeight="1" thickBot="1" x14ac:dyDescent="0.35">
      <c r="A47" s="638" t="s">
        <v>380</v>
      </c>
      <c r="B47" s="616">
        <v>541.88103473703302</v>
      </c>
      <c r="C47" s="616">
        <v>602.25142000000005</v>
      </c>
      <c r="D47" s="617">
        <v>60.370385262966998</v>
      </c>
      <c r="E47" s="618">
        <v>1.111408928146</v>
      </c>
      <c r="F47" s="616">
        <v>591.41991631449503</v>
      </c>
      <c r="G47" s="617">
        <v>443.56493723587198</v>
      </c>
      <c r="H47" s="619">
        <v>43.111280000000001</v>
      </c>
      <c r="I47" s="616">
        <v>439.99767000000003</v>
      </c>
      <c r="J47" s="617">
        <v>-3.5672672358709998</v>
      </c>
      <c r="K47" s="620">
        <v>0.74396830046200002</v>
      </c>
    </row>
    <row r="48" spans="1:11" ht="14.4" customHeight="1" thickBot="1" x14ac:dyDescent="0.35">
      <c r="A48" s="638" t="s">
        <v>381</v>
      </c>
      <c r="B48" s="616">
        <v>153.87420758319001</v>
      </c>
      <c r="C48" s="616">
        <v>129.81596999999999</v>
      </c>
      <c r="D48" s="617">
        <v>-24.058237583189999</v>
      </c>
      <c r="E48" s="618">
        <v>0.84364996602700004</v>
      </c>
      <c r="F48" s="616">
        <v>133.99999577932499</v>
      </c>
      <c r="G48" s="617">
        <v>100.499996834494</v>
      </c>
      <c r="H48" s="619">
        <v>8.7539599999999993</v>
      </c>
      <c r="I48" s="616">
        <v>93.69135</v>
      </c>
      <c r="J48" s="617">
        <v>-6.8086468344929996</v>
      </c>
      <c r="K48" s="620">
        <v>0.699189201127</v>
      </c>
    </row>
    <row r="49" spans="1:11" ht="14.4" customHeight="1" thickBot="1" x14ac:dyDescent="0.35">
      <c r="A49" s="638" t="s">
        <v>382</v>
      </c>
      <c r="B49" s="616">
        <v>24.138434320363999</v>
      </c>
      <c r="C49" s="616">
        <v>6.6780600000000003</v>
      </c>
      <c r="D49" s="617">
        <v>-17.460374320364</v>
      </c>
      <c r="E49" s="618">
        <v>0.276656717306</v>
      </c>
      <c r="F49" s="616">
        <v>23.999999244057999</v>
      </c>
      <c r="G49" s="617">
        <v>17.999999433043001</v>
      </c>
      <c r="H49" s="619">
        <v>1.7567900000000001</v>
      </c>
      <c r="I49" s="616">
        <v>6.3215199999999996</v>
      </c>
      <c r="J49" s="617">
        <v>-11.678479433043</v>
      </c>
      <c r="K49" s="620">
        <v>0.26339667496300001</v>
      </c>
    </row>
    <row r="50" spans="1:11" ht="14.4" customHeight="1" thickBot="1" x14ac:dyDescent="0.35">
      <c r="A50" s="638" t="s">
        <v>383</v>
      </c>
      <c r="B50" s="616">
        <v>0</v>
      </c>
      <c r="C50" s="616">
        <v>0.11872000000000001</v>
      </c>
      <c r="D50" s="617">
        <v>0.11872000000000001</v>
      </c>
      <c r="E50" s="626" t="s">
        <v>344</v>
      </c>
      <c r="F50" s="616">
        <v>0.132636199584</v>
      </c>
      <c r="G50" s="617">
        <v>9.9477149688000005E-2</v>
      </c>
      <c r="H50" s="619">
        <v>0</v>
      </c>
      <c r="I50" s="616">
        <v>0</v>
      </c>
      <c r="J50" s="617">
        <v>-9.9477149688000005E-2</v>
      </c>
      <c r="K50" s="620">
        <v>0</v>
      </c>
    </row>
    <row r="51" spans="1:11" ht="14.4" customHeight="1" thickBot="1" x14ac:dyDescent="0.35">
      <c r="A51" s="638" t="s">
        <v>384</v>
      </c>
      <c r="B51" s="616">
        <v>15.114783319237</v>
      </c>
      <c r="C51" s="616">
        <v>25.725069999999999</v>
      </c>
      <c r="D51" s="617">
        <v>10.610286680762</v>
      </c>
      <c r="E51" s="618">
        <v>1.7019807334749999</v>
      </c>
      <c r="F51" s="616">
        <v>20.834672589337</v>
      </c>
      <c r="G51" s="617">
        <v>15.626004442003</v>
      </c>
      <c r="H51" s="619">
        <v>1.3571899999999999</v>
      </c>
      <c r="I51" s="616">
        <v>15.86889</v>
      </c>
      <c r="J51" s="617">
        <v>0.24288555799700001</v>
      </c>
      <c r="K51" s="620">
        <v>0.76165775737300001</v>
      </c>
    </row>
    <row r="52" spans="1:11" ht="14.4" customHeight="1" thickBot="1" x14ac:dyDescent="0.35">
      <c r="A52" s="638" t="s">
        <v>385</v>
      </c>
      <c r="B52" s="616">
        <v>40.353207588583999</v>
      </c>
      <c r="C52" s="616">
        <v>45.48216</v>
      </c>
      <c r="D52" s="617">
        <v>5.1289524114149998</v>
      </c>
      <c r="E52" s="618">
        <v>1.1271014801029999</v>
      </c>
      <c r="F52" s="616">
        <v>45.398441079822</v>
      </c>
      <c r="G52" s="617">
        <v>34.048830809865997</v>
      </c>
      <c r="H52" s="619">
        <v>4.8733500000000003</v>
      </c>
      <c r="I52" s="616">
        <v>22.723130000000001</v>
      </c>
      <c r="J52" s="617">
        <v>-11.325700809865999</v>
      </c>
      <c r="K52" s="620">
        <v>0.50052665817399999</v>
      </c>
    </row>
    <row r="53" spans="1:11" ht="14.4" customHeight="1" thickBot="1" x14ac:dyDescent="0.35">
      <c r="A53" s="638" t="s">
        <v>386</v>
      </c>
      <c r="B53" s="616">
        <v>0</v>
      </c>
      <c r="C53" s="616">
        <v>7.7370000000000001</v>
      </c>
      <c r="D53" s="617">
        <v>7.7370000000000001</v>
      </c>
      <c r="E53" s="626" t="s">
        <v>336</v>
      </c>
      <c r="F53" s="616">
        <v>0</v>
      </c>
      <c r="G53" s="617">
        <v>0</v>
      </c>
      <c r="H53" s="619">
        <v>0</v>
      </c>
      <c r="I53" s="616">
        <v>0</v>
      </c>
      <c r="J53" s="617">
        <v>0</v>
      </c>
      <c r="K53" s="627" t="s">
        <v>336</v>
      </c>
    </row>
    <row r="54" spans="1:11" ht="14.4" customHeight="1" thickBot="1" x14ac:dyDescent="0.35">
      <c r="A54" s="638" t="s">
        <v>387</v>
      </c>
      <c r="B54" s="616">
        <v>0</v>
      </c>
      <c r="C54" s="616">
        <v>2.88</v>
      </c>
      <c r="D54" s="617">
        <v>2.88</v>
      </c>
      <c r="E54" s="626" t="s">
        <v>336</v>
      </c>
      <c r="F54" s="616">
        <v>0</v>
      </c>
      <c r="G54" s="617">
        <v>0</v>
      </c>
      <c r="H54" s="619">
        <v>0</v>
      </c>
      <c r="I54" s="616">
        <v>0</v>
      </c>
      <c r="J54" s="617">
        <v>0</v>
      </c>
      <c r="K54" s="627" t="s">
        <v>336</v>
      </c>
    </row>
    <row r="55" spans="1:11" ht="14.4" customHeight="1" thickBot="1" x14ac:dyDescent="0.35">
      <c r="A55" s="638" t="s">
        <v>388</v>
      </c>
      <c r="B55" s="616">
        <v>0</v>
      </c>
      <c r="C55" s="616">
        <v>0.999</v>
      </c>
      <c r="D55" s="617">
        <v>0.999</v>
      </c>
      <c r="E55" s="626" t="s">
        <v>336</v>
      </c>
      <c r="F55" s="616">
        <v>0</v>
      </c>
      <c r="G55" s="617">
        <v>0</v>
      </c>
      <c r="H55" s="619">
        <v>0</v>
      </c>
      <c r="I55" s="616">
        <v>0.999</v>
      </c>
      <c r="J55" s="617">
        <v>0.999</v>
      </c>
      <c r="K55" s="627" t="s">
        <v>344</v>
      </c>
    </row>
    <row r="56" spans="1:11" ht="14.4" customHeight="1" thickBot="1" x14ac:dyDescent="0.35">
      <c r="A56" s="638" t="s">
        <v>389</v>
      </c>
      <c r="B56" s="616">
        <v>95.991850056454993</v>
      </c>
      <c r="C56" s="616">
        <v>119.792</v>
      </c>
      <c r="D56" s="617">
        <v>23.800149943544</v>
      </c>
      <c r="E56" s="618">
        <v>1.2479392774439999</v>
      </c>
      <c r="F56" s="616">
        <v>117.481944081351</v>
      </c>
      <c r="G56" s="617">
        <v>88.111458061012996</v>
      </c>
      <c r="H56" s="619">
        <v>16.309619999999999</v>
      </c>
      <c r="I56" s="616">
        <v>109.58356000000001</v>
      </c>
      <c r="J56" s="617">
        <v>21.472101938986999</v>
      </c>
      <c r="K56" s="620">
        <v>0.93276937879099997</v>
      </c>
    </row>
    <row r="57" spans="1:11" ht="14.4" customHeight="1" thickBot="1" x14ac:dyDescent="0.35">
      <c r="A57" s="637" t="s">
        <v>390</v>
      </c>
      <c r="B57" s="621">
        <v>78.122264217139005</v>
      </c>
      <c r="C57" s="621">
        <v>124.51666</v>
      </c>
      <c r="D57" s="622">
        <v>46.394395782860002</v>
      </c>
      <c r="E57" s="628">
        <v>1.5938690621389999</v>
      </c>
      <c r="F57" s="621">
        <v>81.603062798340005</v>
      </c>
      <c r="G57" s="622">
        <v>61.202297098754997</v>
      </c>
      <c r="H57" s="624">
        <v>10.581989999999999</v>
      </c>
      <c r="I57" s="621">
        <v>128.13919000000001</v>
      </c>
      <c r="J57" s="622">
        <v>66.936892901245002</v>
      </c>
      <c r="K57" s="629">
        <v>1.5702742716489999</v>
      </c>
    </row>
    <row r="58" spans="1:11" ht="14.4" customHeight="1" thickBot="1" x14ac:dyDescent="0.35">
      <c r="A58" s="638" t="s">
        <v>391</v>
      </c>
      <c r="B58" s="616">
        <v>0.39510268639700002</v>
      </c>
      <c r="C58" s="616">
        <v>2.2270599999999998</v>
      </c>
      <c r="D58" s="617">
        <v>1.831957313602</v>
      </c>
      <c r="E58" s="618">
        <v>5.6366612444559996</v>
      </c>
      <c r="F58" s="616">
        <v>0</v>
      </c>
      <c r="G58" s="617">
        <v>0</v>
      </c>
      <c r="H58" s="619">
        <v>0</v>
      </c>
      <c r="I58" s="616">
        <v>0.2</v>
      </c>
      <c r="J58" s="617">
        <v>0.2</v>
      </c>
      <c r="K58" s="627" t="s">
        <v>336</v>
      </c>
    </row>
    <row r="59" spans="1:11" ht="14.4" customHeight="1" thickBot="1" x14ac:dyDescent="0.35">
      <c r="A59" s="638" t="s">
        <v>392</v>
      </c>
      <c r="B59" s="616">
        <v>0</v>
      </c>
      <c r="C59" s="616">
        <v>11.04163</v>
      </c>
      <c r="D59" s="617">
        <v>11.04163</v>
      </c>
      <c r="E59" s="626" t="s">
        <v>336</v>
      </c>
      <c r="F59" s="616">
        <v>0</v>
      </c>
      <c r="G59" s="617">
        <v>0</v>
      </c>
      <c r="H59" s="619">
        <v>4.4310000000000002E-2</v>
      </c>
      <c r="I59" s="616">
        <v>1.52275</v>
      </c>
      <c r="J59" s="617">
        <v>1.52275</v>
      </c>
      <c r="K59" s="627" t="s">
        <v>336</v>
      </c>
    </row>
    <row r="60" spans="1:11" ht="14.4" customHeight="1" thickBot="1" x14ac:dyDescent="0.35">
      <c r="A60" s="638" t="s">
        <v>393</v>
      </c>
      <c r="B60" s="616">
        <v>9.8858746088909992</v>
      </c>
      <c r="C60" s="616">
        <v>1.841</v>
      </c>
      <c r="D60" s="617">
        <v>-8.0448746088909999</v>
      </c>
      <c r="E60" s="618">
        <v>0.18622530356</v>
      </c>
      <c r="F60" s="616">
        <v>3.3212128759740001</v>
      </c>
      <c r="G60" s="617">
        <v>2.49090965698</v>
      </c>
      <c r="H60" s="619">
        <v>0</v>
      </c>
      <c r="I60" s="616">
        <v>0</v>
      </c>
      <c r="J60" s="617">
        <v>-2.49090965698</v>
      </c>
      <c r="K60" s="620">
        <v>0</v>
      </c>
    </row>
    <row r="61" spans="1:11" ht="14.4" customHeight="1" thickBot="1" x14ac:dyDescent="0.35">
      <c r="A61" s="638" t="s">
        <v>394</v>
      </c>
      <c r="B61" s="616">
        <v>59.839794937729003</v>
      </c>
      <c r="C61" s="616">
        <v>55.283720000000002</v>
      </c>
      <c r="D61" s="617">
        <v>-4.556074937729</v>
      </c>
      <c r="E61" s="618">
        <v>0.92386212314899996</v>
      </c>
      <c r="F61" s="616">
        <v>65.281850331832999</v>
      </c>
      <c r="G61" s="617">
        <v>48.961387748874998</v>
      </c>
      <c r="H61" s="619">
        <v>9.5830000000000002</v>
      </c>
      <c r="I61" s="616">
        <v>90.552030000000002</v>
      </c>
      <c r="J61" s="617">
        <v>41.590642251124002</v>
      </c>
      <c r="K61" s="620">
        <v>1.387093495967</v>
      </c>
    </row>
    <row r="62" spans="1:11" ht="14.4" customHeight="1" thickBot="1" x14ac:dyDescent="0.35">
      <c r="A62" s="638" t="s">
        <v>395</v>
      </c>
      <c r="B62" s="616">
        <v>0</v>
      </c>
      <c r="C62" s="616">
        <v>0</v>
      </c>
      <c r="D62" s="617">
        <v>0</v>
      </c>
      <c r="E62" s="626" t="s">
        <v>336</v>
      </c>
      <c r="F62" s="616">
        <v>0</v>
      </c>
      <c r="G62" s="617">
        <v>0</v>
      </c>
      <c r="H62" s="619">
        <v>0.76229999999999998</v>
      </c>
      <c r="I62" s="616">
        <v>3.0491999999999999</v>
      </c>
      <c r="J62" s="617">
        <v>3.0491999999999999</v>
      </c>
      <c r="K62" s="627" t="s">
        <v>344</v>
      </c>
    </row>
    <row r="63" spans="1:11" ht="14.4" customHeight="1" thickBot="1" x14ac:dyDescent="0.35">
      <c r="A63" s="638" t="s">
        <v>396</v>
      </c>
      <c r="B63" s="616">
        <v>8.0014919841189993</v>
      </c>
      <c r="C63" s="616">
        <v>54.123249999999999</v>
      </c>
      <c r="D63" s="617">
        <v>46.121758015879998</v>
      </c>
      <c r="E63" s="618">
        <v>6.7641447504299999</v>
      </c>
      <c r="F63" s="616">
        <v>12.999999590531001</v>
      </c>
      <c r="G63" s="617">
        <v>9.7499996928979993</v>
      </c>
      <c r="H63" s="619">
        <v>0.19238</v>
      </c>
      <c r="I63" s="616">
        <v>32.81521</v>
      </c>
      <c r="J63" s="617">
        <v>23.065210307101001</v>
      </c>
      <c r="K63" s="620">
        <v>2.524247002584</v>
      </c>
    </row>
    <row r="64" spans="1:11" ht="14.4" customHeight="1" thickBot="1" x14ac:dyDescent="0.35">
      <c r="A64" s="637" t="s">
        <v>397</v>
      </c>
      <c r="B64" s="621">
        <v>206.521182226458</v>
      </c>
      <c r="C64" s="621">
        <v>224.76054999999999</v>
      </c>
      <c r="D64" s="622">
        <v>18.239367773541002</v>
      </c>
      <c r="E64" s="628">
        <v>1.0883171768469999</v>
      </c>
      <c r="F64" s="621">
        <v>247.9999921886</v>
      </c>
      <c r="G64" s="622">
        <v>185.99999414145</v>
      </c>
      <c r="H64" s="624">
        <v>18.023219999999998</v>
      </c>
      <c r="I64" s="621">
        <v>178.85123999999999</v>
      </c>
      <c r="J64" s="622">
        <v>-7.1487541414500004</v>
      </c>
      <c r="K64" s="629">
        <v>0.72117437755299996</v>
      </c>
    </row>
    <row r="65" spans="1:11" ht="14.4" customHeight="1" thickBot="1" x14ac:dyDescent="0.35">
      <c r="A65" s="638" t="s">
        <v>398</v>
      </c>
      <c r="B65" s="616">
        <v>0</v>
      </c>
      <c r="C65" s="616">
        <v>0.76229999999999998</v>
      </c>
      <c r="D65" s="617">
        <v>0.76229999999999998</v>
      </c>
      <c r="E65" s="626" t="s">
        <v>344</v>
      </c>
      <c r="F65" s="616">
        <v>0</v>
      </c>
      <c r="G65" s="617">
        <v>0</v>
      </c>
      <c r="H65" s="619">
        <v>0</v>
      </c>
      <c r="I65" s="616">
        <v>0</v>
      </c>
      <c r="J65" s="617">
        <v>0</v>
      </c>
      <c r="K65" s="627" t="s">
        <v>336</v>
      </c>
    </row>
    <row r="66" spans="1:11" ht="14.4" customHeight="1" thickBot="1" x14ac:dyDescent="0.35">
      <c r="A66" s="638" t="s">
        <v>399</v>
      </c>
      <c r="B66" s="616">
        <v>43.53857438691</v>
      </c>
      <c r="C66" s="616">
        <v>48.109319999999997</v>
      </c>
      <c r="D66" s="617">
        <v>4.5707456130889996</v>
      </c>
      <c r="E66" s="618">
        <v>1.104981517595</v>
      </c>
      <c r="F66" s="616">
        <v>47.999998488114997</v>
      </c>
      <c r="G66" s="617">
        <v>35.999998866086003</v>
      </c>
      <c r="H66" s="619">
        <v>3.75373</v>
      </c>
      <c r="I66" s="616">
        <v>52.562069999999999</v>
      </c>
      <c r="J66" s="617">
        <v>16.562071133913001</v>
      </c>
      <c r="K66" s="620">
        <v>1.095043159491</v>
      </c>
    </row>
    <row r="67" spans="1:11" ht="14.4" customHeight="1" thickBot="1" x14ac:dyDescent="0.35">
      <c r="A67" s="638" t="s">
        <v>400</v>
      </c>
      <c r="B67" s="616">
        <v>0</v>
      </c>
      <c r="C67" s="616">
        <v>7.7145299999999999</v>
      </c>
      <c r="D67" s="617">
        <v>7.7145299999999999</v>
      </c>
      <c r="E67" s="626" t="s">
        <v>336</v>
      </c>
      <c r="F67" s="616">
        <v>6.9999997795160001</v>
      </c>
      <c r="G67" s="617">
        <v>5.2499998346370003</v>
      </c>
      <c r="H67" s="619">
        <v>0.27588000000000001</v>
      </c>
      <c r="I67" s="616">
        <v>1.86219</v>
      </c>
      <c r="J67" s="617">
        <v>-3.3878098346369998</v>
      </c>
      <c r="K67" s="620">
        <v>0.26602715123600001</v>
      </c>
    </row>
    <row r="68" spans="1:11" ht="14.4" customHeight="1" thickBot="1" x14ac:dyDescent="0.35">
      <c r="A68" s="638" t="s">
        <v>401</v>
      </c>
      <c r="B68" s="616">
        <v>0</v>
      </c>
      <c r="C68" s="616">
        <v>3.1824300000000001</v>
      </c>
      <c r="D68" s="617">
        <v>3.1824300000000001</v>
      </c>
      <c r="E68" s="626" t="s">
        <v>336</v>
      </c>
      <c r="F68" s="616">
        <v>3.9999998740090001</v>
      </c>
      <c r="G68" s="617">
        <v>2.9999999055069999</v>
      </c>
      <c r="H68" s="619">
        <v>0</v>
      </c>
      <c r="I68" s="616">
        <v>1.89405</v>
      </c>
      <c r="J68" s="617">
        <v>-1.1059499055069999</v>
      </c>
      <c r="K68" s="620">
        <v>0.47351251491399998</v>
      </c>
    </row>
    <row r="69" spans="1:11" ht="14.4" customHeight="1" thickBot="1" x14ac:dyDescent="0.35">
      <c r="A69" s="638" t="s">
        <v>402</v>
      </c>
      <c r="B69" s="616">
        <v>17.001635298974001</v>
      </c>
      <c r="C69" s="616">
        <v>17.046060000000001</v>
      </c>
      <c r="D69" s="617">
        <v>4.4424701024999999E-2</v>
      </c>
      <c r="E69" s="618">
        <v>1.0026129663550001</v>
      </c>
      <c r="F69" s="616">
        <v>19.999999370047998</v>
      </c>
      <c r="G69" s="617">
        <v>14.999999527536</v>
      </c>
      <c r="H69" s="619">
        <v>1.88958</v>
      </c>
      <c r="I69" s="616">
        <v>13.71284</v>
      </c>
      <c r="J69" s="617">
        <v>-1.2871595275359999</v>
      </c>
      <c r="K69" s="620">
        <v>0.68564202159599996</v>
      </c>
    </row>
    <row r="70" spans="1:11" ht="14.4" customHeight="1" thickBot="1" x14ac:dyDescent="0.35">
      <c r="A70" s="638" t="s">
        <v>403</v>
      </c>
      <c r="B70" s="616">
        <v>6.9998640777560004</v>
      </c>
      <c r="C70" s="616">
        <v>4.0980100000000004</v>
      </c>
      <c r="D70" s="617">
        <v>-2.901854077756</v>
      </c>
      <c r="E70" s="618">
        <v>0.58544136778599998</v>
      </c>
      <c r="F70" s="616">
        <v>4.9999998425119996</v>
      </c>
      <c r="G70" s="617">
        <v>3.7499998818839999</v>
      </c>
      <c r="H70" s="619">
        <v>0.441</v>
      </c>
      <c r="I70" s="616">
        <v>1.10036</v>
      </c>
      <c r="J70" s="617">
        <v>-2.6496398818840001</v>
      </c>
      <c r="K70" s="620">
        <v>0.22007200693100001</v>
      </c>
    </row>
    <row r="71" spans="1:11" ht="14.4" customHeight="1" thickBot="1" x14ac:dyDescent="0.35">
      <c r="A71" s="638" t="s">
        <v>404</v>
      </c>
      <c r="B71" s="616">
        <v>138.98110846281699</v>
      </c>
      <c r="C71" s="616">
        <v>143.84790000000001</v>
      </c>
      <c r="D71" s="617">
        <v>4.8667915371830004</v>
      </c>
      <c r="E71" s="618">
        <v>1.0350176480169999</v>
      </c>
      <c r="F71" s="616">
        <v>163.999994834398</v>
      </c>
      <c r="G71" s="617">
        <v>122.99999612579801</v>
      </c>
      <c r="H71" s="619">
        <v>11.663029999999999</v>
      </c>
      <c r="I71" s="616">
        <v>107.71973</v>
      </c>
      <c r="J71" s="617">
        <v>-15.280266125798001</v>
      </c>
      <c r="K71" s="620">
        <v>0.65682764263899995</v>
      </c>
    </row>
    <row r="72" spans="1:11" ht="14.4" customHeight="1" thickBot="1" x14ac:dyDescent="0.35">
      <c r="A72" s="637" t="s">
        <v>405</v>
      </c>
      <c r="B72" s="621">
        <v>0</v>
      </c>
      <c r="C72" s="621">
        <v>3.4113899999999999</v>
      </c>
      <c r="D72" s="622">
        <v>3.4113899999999999</v>
      </c>
      <c r="E72" s="623" t="s">
        <v>344</v>
      </c>
      <c r="F72" s="621">
        <v>0</v>
      </c>
      <c r="G72" s="622">
        <v>0</v>
      </c>
      <c r="H72" s="624">
        <v>0</v>
      </c>
      <c r="I72" s="621">
        <v>0</v>
      </c>
      <c r="J72" s="622">
        <v>0</v>
      </c>
      <c r="K72" s="625" t="s">
        <v>336</v>
      </c>
    </row>
    <row r="73" spans="1:11" ht="14.4" customHeight="1" thickBot="1" x14ac:dyDescent="0.35">
      <c r="A73" s="638" t="s">
        <v>406</v>
      </c>
      <c r="B73" s="616">
        <v>0</v>
      </c>
      <c r="C73" s="616">
        <v>0.31339</v>
      </c>
      <c r="D73" s="617">
        <v>0.31339</v>
      </c>
      <c r="E73" s="626" t="s">
        <v>344</v>
      </c>
      <c r="F73" s="616">
        <v>0</v>
      </c>
      <c r="G73" s="617">
        <v>0</v>
      </c>
      <c r="H73" s="619">
        <v>0</v>
      </c>
      <c r="I73" s="616">
        <v>0</v>
      </c>
      <c r="J73" s="617">
        <v>0</v>
      </c>
      <c r="K73" s="627" t="s">
        <v>336</v>
      </c>
    </row>
    <row r="74" spans="1:11" ht="14.4" customHeight="1" thickBot="1" x14ac:dyDescent="0.35">
      <c r="A74" s="638" t="s">
        <v>407</v>
      </c>
      <c r="B74" s="616">
        <v>0</v>
      </c>
      <c r="C74" s="616">
        <v>3.0979999999999999</v>
      </c>
      <c r="D74" s="617">
        <v>3.0979999999999999</v>
      </c>
      <c r="E74" s="626" t="s">
        <v>344</v>
      </c>
      <c r="F74" s="616">
        <v>0</v>
      </c>
      <c r="G74" s="617">
        <v>0</v>
      </c>
      <c r="H74" s="619">
        <v>0</v>
      </c>
      <c r="I74" s="616">
        <v>0</v>
      </c>
      <c r="J74" s="617">
        <v>0</v>
      </c>
      <c r="K74" s="627" t="s">
        <v>336</v>
      </c>
    </row>
    <row r="75" spans="1:11" ht="14.4" customHeight="1" thickBot="1" x14ac:dyDescent="0.35">
      <c r="A75" s="636" t="s">
        <v>42</v>
      </c>
      <c r="B75" s="616">
        <v>2353.8949031831698</v>
      </c>
      <c r="C75" s="616">
        <v>2128.0300000000002</v>
      </c>
      <c r="D75" s="617">
        <v>-225.86490318316899</v>
      </c>
      <c r="E75" s="618">
        <v>0.90404630942599995</v>
      </c>
      <c r="F75" s="616">
        <v>2180.3410572040698</v>
      </c>
      <c r="G75" s="617">
        <v>1635.25579290305</v>
      </c>
      <c r="H75" s="619">
        <v>125.223</v>
      </c>
      <c r="I75" s="616">
        <v>1453.35</v>
      </c>
      <c r="J75" s="617">
        <v>-181.90579290305399</v>
      </c>
      <c r="K75" s="620">
        <v>0.66657002820599998</v>
      </c>
    </row>
    <row r="76" spans="1:11" ht="14.4" customHeight="1" thickBot="1" x14ac:dyDescent="0.35">
      <c r="A76" s="637" t="s">
        <v>408</v>
      </c>
      <c r="B76" s="621">
        <v>2353.8949031831698</v>
      </c>
      <c r="C76" s="621">
        <v>2128.0300000000002</v>
      </c>
      <c r="D76" s="622">
        <v>-225.86490318316899</v>
      </c>
      <c r="E76" s="628">
        <v>0.90404630942599995</v>
      </c>
      <c r="F76" s="621">
        <v>2180.3410572040698</v>
      </c>
      <c r="G76" s="622">
        <v>1635.25579290305</v>
      </c>
      <c r="H76" s="624">
        <v>125.223</v>
      </c>
      <c r="I76" s="621">
        <v>1453.35</v>
      </c>
      <c r="J76" s="622">
        <v>-181.90579290305399</v>
      </c>
      <c r="K76" s="629">
        <v>0.66657002820599998</v>
      </c>
    </row>
    <row r="77" spans="1:11" ht="14.4" customHeight="1" thickBot="1" x14ac:dyDescent="0.35">
      <c r="A77" s="638" t="s">
        <v>409</v>
      </c>
      <c r="B77" s="616">
        <v>997.96128499323197</v>
      </c>
      <c r="C77" s="616">
        <v>838.58500000000004</v>
      </c>
      <c r="D77" s="617">
        <v>-159.37628499323199</v>
      </c>
      <c r="E77" s="618">
        <v>0.84029812840399998</v>
      </c>
      <c r="F77" s="616">
        <v>861.34109874937201</v>
      </c>
      <c r="G77" s="617">
        <v>646.00582406202898</v>
      </c>
      <c r="H77" s="619">
        <v>56.456000000000003</v>
      </c>
      <c r="I77" s="616">
        <v>534.27499999999998</v>
      </c>
      <c r="J77" s="617">
        <v>-111.730824062029</v>
      </c>
      <c r="K77" s="620">
        <v>0.62028272048699995</v>
      </c>
    </row>
    <row r="78" spans="1:11" ht="14.4" customHeight="1" thickBot="1" x14ac:dyDescent="0.35">
      <c r="A78" s="638" t="s">
        <v>410</v>
      </c>
      <c r="B78" s="616">
        <v>400.02891862419898</v>
      </c>
      <c r="C78" s="616">
        <v>402.66899999999998</v>
      </c>
      <c r="D78" s="617">
        <v>2.640081375801</v>
      </c>
      <c r="E78" s="618">
        <v>1.006599726301</v>
      </c>
      <c r="F78" s="616">
        <v>399.99998740096902</v>
      </c>
      <c r="G78" s="617">
        <v>299.99999055072698</v>
      </c>
      <c r="H78" s="619">
        <v>32.14</v>
      </c>
      <c r="I78" s="616">
        <v>274.14</v>
      </c>
      <c r="J78" s="617">
        <v>-25.859990550727002</v>
      </c>
      <c r="K78" s="620">
        <v>0.685350021586</v>
      </c>
    </row>
    <row r="79" spans="1:11" ht="14.4" customHeight="1" thickBot="1" x14ac:dyDescent="0.35">
      <c r="A79" s="638" t="s">
        <v>411</v>
      </c>
      <c r="B79" s="616">
        <v>955.90469956573804</v>
      </c>
      <c r="C79" s="616">
        <v>886.77600000000098</v>
      </c>
      <c r="D79" s="617">
        <v>-69.128699565736994</v>
      </c>
      <c r="E79" s="618">
        <v>0.92768243570999998</v>
      </c>
      <c r="F79" s="616">
        <v>918.99997105373097</v>
      </c>
      <c r="G79" s="617">
        <v>689.24997829029803</v>
      </c>
      <c r="H79" s="619">
        <v>36.627000000000002</v>
      </c>
      <c r="I79" s="616">
        <v>644.93499999999995</v>
      </c>
      <c r="J79" s="617">
        <v>-44.314978290298001</v>
      </c>
      <c r="K79" s="620">
        <v>0.70177912983000001</v>
      </c>
    </row>
    <row r="80" spans="1:11" ht="14.4" customHeight="1" thickBot="1" x14ac:dyDescent="0.35">
      <c r="A80" s="639" t="s">
        <v>412</v>
      </c>
      <c r="B80" s="621">
        <v>2693.9332001938701</v>
      </c>
      <c r="C80" s="621">
        <v>3082.9218999999998</v>
      </c>
      <c r="D80" s="622">
        <v>388.98869980612801</v>
      </c>
      <c r="E80" s="628">
        <v>1.1443943375350001</v>
      </c>
      <c r="F80" s="621">
        <v>2814.6776917380598</v>
      </c>
      <c r="G80" s="622">
        <v>2111.00826880354</v>
      </c>
      <c r="H80" s="624">
        <v>249.24849</v>
      </c>
      <c r="I80" s="621">
        <v>2017.6484399999999</v>
      </c>
      <c r="J80" s="622">
        <v>-93.359828803544005</v>
      </c>
      <c r="K80" s="629">
        <v>0.71683107658199996</v>
      </c>
    </row>
    <row r="81" spans="1:11" ht="14.4" customHeight="1" thickBot="1" x14ac:dyDescent="0.35">
      <c r="A81" s="636" t="s">
        <v>45</v>
      </c>
      <c r="B81" s="616">
        <v>554.36828865589598</v>
      </c>
      <c r="C81" s="616">
        <v>619.99121000000002</v>
      </c>
      <c r="D81" s="617">
        <v>65.622921344104</v>
      </c>
      <c r="E81" s="618">
        <v>1.1183742336760001</v>
      </c>
      <c r="F81" s="616">
        <v>605.33137817935506</v>
      </c>
      <c r="G81" s="617">
        <v>453.99853363451598</v>
      </c>
      <c r="H81" s="619">
        <v>18.418289999999999</v>
      </c>
      <c r="I81" s="616">
        <v>215.99794</v>
      </c>
      <c r="J81" s="617">
        <v>-238.00059363451601</v>
      </c>
      <c r="K81" s="620">
        <v>0.35682594325299999</v>
      </c>
    </row>
    <row r="82" spans="1:11" ht="14.4" customHeight="1" thickBot="1" x14ac:dyDescent="0.35">
      <c r="A82" s="640" t="s">
        <v>413</v>
      </c>
      <c r="B82" s="616">
        <v>554.36828865589598</v>
      </c>
      <c r="C82" s="616">
        <v>619.99121000000002</v>
      </c>
      <c r="D82" s="617">
        <v>65.622921344104</v>
      </c>
      <c r="E82" s="618">
        <v>1.1183742336760001</v>
      </c>
      <c r="F82" s="616">
        <v>605.33137817935506</v>
      </c>
      <c r="G82" s="617">
        <v>453.99853363451598</v>
      </c>
      <c r="H82" s="619">
        <v>18.418289999999999</v>
      </c>
      <c r="I82" s="616">
        <v>215.99794</v>
      </c>
      <c r="J82" s="617">
        <v>-238.00059363451601</v>
      </c>
      <c r="K82" s="620">
        <v>0.35682594325299999</v>
      </c>
    </row>
    <row r="83" spans="1:11" ht="14.4" customHeight="1" thickBot="1" x14ac:dyDescent="0.35">
      <c r="A83" s="638" t="s">
        <v>414</v>
      </c>
      <c r="B83" s="616">
        <v>134.79247563324</v>
      </c>
      <c r="C83" s="616">
        <v>259.67509000000001</v>
      </c>
      <c r="D83" s="617">
        <v>124.88261436676</v>
      </c>
      <c r="E83" s="618">
        <v>1.9264806049450001</v>
      </c>
      <c r="F83" s="616">
        <v>155.599528063316</v>
      </c>
      <c r="G83" s="617">
        <v>116.69964604748699</v>
      </c>
      <c r="H83" s="619">
        <v>1.4738</v>
      </c>
      <c r="I83" s="616">
        <v>88.18665</v>
      </c>
      <c r="J83" s="617">
        <v>-28.512996047487</v>
      </c>
      <c r="K83" s="620">
        <v>0.56675396832799996</v>
      </c>
    </row>
    <row r="84" spans="1:11" ht="14.4" customHeight="1" thickBot="1" x14ac:dyDescent="0.35">
      <c r="A84" s="638" t="s">
        <v>415</v>
      </c>
      <c r="B84" s="616">
        <v>0</v>
      </c>
      <c r="C84" s="616">
        <v>6.9020000000000001</v>
      </c>
      <c r="D84" s="617">
        <v>6.9020000000000001</v>
      </c>
      <c r="E84" s="626" t="s">
        <v>344</v>
      </c>
      <c r="F84" s="616">
        <v>19.809641995398</v>
      </c>
      <c r="G84" s="617">
        <v>14.857231496549</v>
      </c>
      <c r="H84" s="619">
        <v>0</v>
      </c>
      <c r="I84" s="616">
        <v>4.484</v>
      </c>
      <c r="J84" s="617">
        <v>-10.373231496549</v>
      </c>
      <c r="K84" s="620">
        <v>0.226354418774</v>
      </c>
    </row>
    <row r="85" spans="1:11" ht="14.4" customHeight="1" thickBot="1" x14ac:dyDescent="0.35">
      <c r="A85" s="638" t="s">
        <v>416</v>
      </c>
      <c r="B85" s="616">
        <v>40.099858193997001</v>
      </c>
      <c r="C85" s="616">
        <v>34.621920000000003</v>
      </c>
      <c r="D85" s="617">
        <v>-5.4779381939969998</v>
      </c>
      <c r="E85" s="618">
        <v>0.86339257940699998</v>
      </c>
      <c r="F85" s="616">
        <v>26.668731757793999</v>
      </c>
      <c r="G85" s="617">
        <v>20.001548818345999</v>
      </c>
      <c r="H85" s="619">
        <v>0</v>
      </c>
      <c r="I85" s="616">
        <v>40.820480000000003</v>
      </c>
      <c r="J85" s="617">
        <v>20.818931181654001</v>
      </c>
      <c r="K85" s="620">
        <v>1.5306494651010001</v>
      </c>
    </row>
    <row r="86" spans="1:11" ht="14.4" customHeight="1" thickBot="1" x14ac:dyDescent="0.35">
      <c r="A86" s="638" t="s">
        <v>417</v>
      </c>
      <c r="B86" s="616">
        <v>288.99951208030899</v>
      </c>
      <c r="C86" s="616">
        <v>218.98728</v>
      </c>
      <c r="D86" s="617">
        <v>-70.012232080309005</v>
      </c>
      <c r="E86" s="618">
        <v>0.757742732586</v>
      </c>
      <c r="F86" s="616">
        <v>302.99999045623503</v>
      </c>
      <c r="G86" s="617">
        <v>227.249992842176</v>
      </c>
      <c r="H86" s="619">
        <v>8.7917500000000004</v>
      </c>
      <c r="I86" s="616">
        <v>33.613230000000001</v>
      </c>
      <c r="J86" s="617">
        <v>-193.63676284217601</v>
      </c>
      <c r="K86" s="620">
        <v>0.110934755969</v>
      </c>
    </row>
    <row r="87" spans="1:11" ht="14.4" customHeight="1" thickBot="1" x14ac:dyDescent="0.35">
      <c r="A87" s="638" t="s">
        <v>418</v>
      </c>
      <c r="B87" s="616">
        <v>90.476442748348006</v>
      </c>
      <c r="C87" s="616">
        <v>99.804919999999996</v>
      </c>
      <c r="D87" s="617">
        <v>9.3284772516509999</v>
      </c>
      <c r="E87" s="618">
        <v>1.1031039347730001</v>
      </c>
      <c r="F87" s="616">
        <v>100.253485906611</v>
      </c>
      <c r="G87" s="617">
        <v>75.190114429958001</v>
      </c>
      <c r="H87" s="619">
        <v>8.1527399999999997</v>
      </c>
      <c r="I87" s="616">
        <v>48.89358</v>
      </c>
      <c r="J87" s="617">
        <v>-26.296534429958001</v>
      </c>
      <c r="K87" s="620">
        <v>0.487699550373</v>
      </c>
    </row>
    <row r="88" spans="1:11" ht="14.4" customHeight="1" thickBot="1" x14ac:dyDescent="0.35">
      <c r="A88" s="641" t="s">
        <v>46</v>
      </c>
      <c r="B88" s="621">
        <v>0</v>
      </c>
      <c r="C88" s="621">
        <v>257.565</v>
      </c>
      <c r="D88" s="622">
        <v>257.565</v>
      </c>
      <c r="E88" s="623" t="s">
        <v>336</v>
      </c>
      <c r="F88" s="621">
        <v>0</v>
      </c>
      <c r="G88" s="622">
        <v>0</v>
      </c>
      <c r="H88" s="624">
        <v>7.8330000000000002</v>
      </c>
      <c r="I88" s="621">
        <v>185.40899999999999</v>
      </c>
      <c r="J88" s="622">
        <v>185.40899999999999</v>
      </c>
      <c r="K88" s="625" t="s">
        <v>336</v>
      </c>
    </row>
    <row r="89" spans="1:11" ht="14.4" customHeight="1" thickBot="1" x14ac:dyDescent="0.35">
      <c r="A89" s="637" t="s">
        <v>419</v>
      </c>
      <c r="B89" s="621">
        <v>0</v>
      </c>
      <c r="C89" s="621">
        <v>71.522000000000006</v>
      </c>
      <c r="D89" s="622">
        <v>71.522000000000006</v>
      </c>
      <c r="E89" s="623" t="s">
        <v>336</v>
      </c>
      <c r="F89" s="621">
        <v>0</v>
      </c>
      <c r="G89" s="622">
        <v>0</v>
      </c>
      <c r="H89" s="624">
        <v>7.8330000000000002</v>
      </c>
      <c r="I89" s="621">
        <v>99.736000000000004</v>
      </c>
      <c r="J89" s="622">
        <v>99.736000000000004</v>
      </c>
      <c r="K89" s="625" t="s">
        <v>336</v>
      </c>
    </row>
    <row r="90" spans="1:11" ht="14.4" customHeight="1" thickBot="1" x14ac:dyDescent="0.35">
      <c r="A90" s="638" t="s">
        <v>420</v>
      </c>
      <c r="B90" s="616">
        <v>0</v>
      </c>
      <c r="C90" s="616">
        <v>49.503999999999998</v>
      </c>
      <c r="D90" s="617">
        <v>49.503999999999998</v>
      </c>
      <c r="E90" s="626" t="s">
        <v>336</v>
      </c>
      <c r="F90" s="616">
        <v>0</v>
      </c>
      <c r="G90" s="617">
        <v>0</v>
      </c>
      <c r="H90" s="619">
        <v>6.2930000000000001</v>
      </c>
      <c r="I90" s="616">
        <v>94.843999999999994</v>
      </c>
      <c r="J90" s="617">
        <v>94.843999999999994</v>
      </c>
      <c r="K90" s="627" t="s">
        <v>336</v>
      </c>
    </row>
    <row r="91" spans="1:11" ht="14.4" customHeight="1" thickBot="1" x14ac:dyDescent="0.35">
      <c r="A91" s="638" t="s">
        <v>421</v>
      </c>
      <c r="B91" s="616">
        <v>0</v>
      </c>
      <c r="C91" s="616">
        <v>22.018000000000001</v>
      </c>
      <c r="D91" s="617">
        <v>22.018000000000001</v>
      </c>
      <c r="E91" s="626" t="s">
        <v>336</v>
      </c>
      <c r="F91" s="616">
        <v>0</v>
      </c>
      <c r="G91" s="617">
        <v>0</v>
      </c>
      <c r="H91" s="619">
        <v>1.54</v>
      </c>
      <c r="I91" s="616">
        <v>4.8920000000000003</v>
      </c>
      <c r="J91" s="617">
        <v>4.8920000000000003</v>
      </c>
      <c r="K91" s="627" t="s">
        <v>336</v>
      </c>
    </row>
    <row r="92" spans="1:11" ht="14.4" customHeight="1" thickBot="1" x14ac:dyDescent="0.35">
      <c r="A92" s="637" t="s">
        <v>422</v>
      </c>
      <c r="B92" s="621">
        <v>0</v>
      </c>
      <c r="C92" s="621">
        <v>186.04300000000001</v>
      </c>
      <c r="D92" s="622">
        <v>186.04300000000001</v>
      </c>
      <c r="E92" s="623" t="s">
        <v>336</v>
      </c>
      <c r="F92" s="621">
        <v>0</v>
      </c>
      <c r="G92" s="622">
        <v>0</v>
      </c>
      <c r="H92" s="624">
        <v>0</v>
      </c>
      <c r="I92" s="621">
        <v>85.673000000000002</v>
      </c>
      <c r="J92" s="622">
        <v>85.673000000000002</v>
      </c>
      <c r="K92" s="625" t="s">
        <v>336</v>
      </c>
    </row>
    <row r="93" spans="1:11" ht="14.4" customHeight="1" thickBot="1" x14ac:dyDescent="0.35">
      <c r="A93" s="638" t="s">
        <v>423</v>
      </c>
      <c r="B93" s="616">
        <v>0</v>
      </c>
      <c r="C93" s="616">
        <v>139.61199999999999</v>
      </c>
      <c r="D93" s="617">
        <v>139.61199999999999</v>
      </c>
      <c r="E93" s="626" t="s">
        <v>336</v>
      </c>
      <c r="F93" s="616">
        <v>0</v>
      </c>
      <c r="G93" s="617">
        <v>0</v>
      </c>
      <c r="H93" s="619">
        <v>0</v>
      </c>
      <c r="I93" s="616">
        <v>85.673000000000002</v>
      </c>
      <c r="J93" s="617">
        <v>85.673000000000002</v>
      </c>
      <c r="K93" s="627" t="s">
        <v>336</v>
      </c>
    </row>
    <row r="94" spans="1:11" ht="14.4" customHeight="1" thickBot="1" x14ac:dyDescent="0.35">
      <c r="A94" s="638" t="s">
        <v>424</v>
      </c>
      <c r="B94" s="616">
        <v>0</v>
      </c>
      <c r="C94" s="616">
        <v>46.430999999999997</v>
      </c>
      <c r="D94" s="617">
        <v>46.430999999999997</v>
      </c>
      <c r="E94" s="626" t="s">
        <v>344</v>
      </c>
      <c r="F94" s="616">
        <v>0</v>
      </c>
      <c r="G94" s="617">
        <v>0</v>
      </c>
      <c r="H94" s="619">
        <v>0</v>
      </c>
      <c r="I94" s="616">
        <v>0</v>
      </c>
      <c r="J94" s="617">
        <v>0</v>
      </c>
      <c r="K94" s="627" t="s">
        <v>336</v>
      </c>
    </row>
    <row r="95" spans="1:11" ht="14.4" customHeight="1" thickBot="1" x14ac:dyDescent="0.35">
      <c r="A95" s="636" t="s">
        <v>47</v>
      </c>
      <c r="B95" s="616">
        <v>2139.5649115379802</v>
      </c>
      <c r="C95" s="616">
        <v>2205.3656900000001</v>
      </c>
      <c r="D95" s="617">
        <v>65.800778462023999</v>
      </c>
      <c r="E95" s="618">
        <v>1.0307542800439999</v>
      </c>
      <c r="F95" s="616">
        <v>2209.3463135586999</v>
      </c>
      <c r="G95" s="617">
        <v>1657.0097351690299</v>
      </c>
      <c r="H95" s="619">
        <v>222.99719999999999</v>
      </c>
      <c r="I95" s="616">
        <v>1616.2415000000001</v>
      </c>
      <c r="J95" s="617">
        <v>-40.768235169027001</v>
      </c>
      <c r="K95" s="620">
        <v>0.73154737674199999</v>
      </c>
    </row>
    <row r="96" spans="1:11" ht="14.4" customHeight="1" thickBot="1" x14ac:dyDescent="0.35">
      <c r="A96" s="637" t="s">
        <v>425</v>
      </c>
      <c r="B96" s="621">
        <v>0.63830696931399999</v>
      </c>
      <c r="C96" s="621">
        <v>0.82699999999999996</v>
      </c>
      <c r="D96" s="622">
        <v>0.18869303068500001</v>
      </c>
      <c r="E96" s="628">
        <v>1.2956148683249999</v>
      </c>
      <c r="F96" s="621">
        <v>0.84200541601699996</v>
      </c>
      <c r="G96" s="622">
        <v>0.63150406201300002</v>
      </c>
      <c r="H96" s="624">
        <v>0</v>
      </c>
      <c r="I96" s="621">
        <v>0.67200000000000004</v>
      </c>
      <c r="J96" s="622">
        <v>4.0495937986E-2</v>
      </c>
      <c r="K96" s="629">
        <v>0.79809462886600002</v>
      </c>
    </row>
    <row r="97" spans="1:11" ht="14.4" customHeight="1" thickBot="1" x14ac:dyDescent="0.35">
      <c r="A97" s="638" t="s">
        <v>426</v>
      </c>
      <c r="B97" s="616">
        <v>0.63830696931399999</v>
      </c>
      <c r="C97" s="616">
        <v>0.82699999999999996</v>
      </c>
      <c r="D97" s="617">
        <v>0.18869303068500001</v>
      </c>
      <c r="E97" s="618">
        <v>1.2956148683249999</v>
      </c>
      <c r="F97" s="616">
        <v>0.84200541601699996</v>
      </c>
      <c r="G97" s="617">
        <v>0.63150406201300002</v>
      </c>
      <c r="H97" s="619">
        <v>0</v>
      </c>
      <c r="I97" s="616">
        <v>0.67200000000000004</v>
      </c>
      <c r="J97" s="617">
        <v>4.0495937986E-2</v>
      </c>
      <c r="K97" s="620">
        <v>0.79809462886600002</v>
      </c>
    </row>
    <row r="98" spans="1:11" ht="14.4" customHeight="1" thickBot="1" x14ac:dyDescent="0.35">
      <c r="A98" s="637" t="s">
        <v>427</v>
      </c>
      <c r="B98" s="621">
        <v>56.052456668818998</v>
      </c>
      <c r="C98" s="621">
        <v>49.799860000000002</v>
      </c>
      <c r="D98" s="622">
        <v>-6.2525966688189998</v>
      </c>
      <c r="E98" s="628">
        <v>0.88845097895000003</v>
      </c>
      <c r="F98" s="621">
        <v>52.305529274994001</v>
      </c>
      <c r="G98" s="622">
        <v>39.229146956245003</v>
      </c>
      <c r="H98" s="624">
        <v>3.9029199999999999</v>
      </c>
      <c r="I98" s="621">
        <v>37.895139999999998</v>
      </c>
      <c r="J98" s="622">
        <v>-1.3340069562450001</v>
      </c>
      <c r="K98" s="629">
        <v>0.72449587118699998</v>
      </c>
    </row>
    <row r="99" spans="1:11" ht="14.4" customHeight="1" thickBot="1" x14ac:dyDescent="0.35">
      <c r="A99" s="638" t="s">
        <v>428</v>
      </c>
      <c r="B99" s="616">
        <v>25.952751403297999</v>
      </c>
      <c r="C99" s="616">
        <v>23.416899999999998</v>
      </c>
      <c r="D99" s="617">
        <v>-2.535851403298</v>
      </c>
      <c r="E99" s="618">
        <v>0.90228968929300002</v>
      </c>
      <c r="F99" s="616">
        <v>22.700209994855001</v>
      </c>
      <c r="G99" s="617">
        <v>17.025157496140999</v>
      </c>
      <c r="H99" s="619">
        <v>1.6016999999999999</v>
      </c>
      <c r="I99" s="616">
        <v>17.5595</v>
      </c>
      <c r="J99" s="617">
        <v>0.53434250385799997</v>
      </c>
      <c r="K99" s="620">
        <v>0.77353909959300005</v>
      </c>
    </row>
    <row r="100" spans="1:11" ht="14.4" customHeight="1" thickBot="1" x14ac:dyDescent="0.35">
      <c r="A100" s="638" t="s">
        <v>429</v>
      </c>
      <c r="B100" s="616">
        <v>30.099705265520999</v>
      </c>
      <c r="C100" s="616">
        <v>26.382960000000001</v>
      </c>
      <c r="D100" s="617">
        <v>-3.7167452655209998</v>
      </c>
      <c r="E100" s="618">
        <v>0.87651888173799997</v>
      </c>
      <c r="F100" s="616">
        <v>29.605319280138001</v>
      </c>
      <c r="G100" s="617">
        <v>22.203989460104001</v>
      </c>
      <c r="H100" s="619">
        <v>2.3012199999999998</v>
      </c>
      <c r="I100" s="616">
        <v>20.335640000000001</v>
      </c>
      <c r="J100" s="617">
        <v>-1.868349460103</v>
      </c>
      <c r="K100" s="620">
        <v>0.68689142675899995</v>
      </c>
    </row>
    <row r="101" spans="1:11" ht="14.4" customHeight="1" thickBot="1" x14ac:dyDescent="0.35">
      <c r="A101" s="637" t="s">
        <v>430</v>
      </c>
      <c r="B101" s="621">
        <v>112.29515961951201</v>
      </c>
      <c r="C101" s="621">
        <v>121.77526</v>
      </c>
      <c r="D101" s="622">
        <v>9.4801003804880004</v>
      </c>
      <c r="E101" s="628">
        <v>1.084421273477</v>
      </c>
      <c r="F101" s="621">
        <v>124.999996062801</v>
      </c>
      <c r="G101" s="622">
        <v>93.749997047099995</v>
      </c>
      <c r="H101" s="624">
        <v>0</v>
      </c>
      <c r="I101" s="621">
        <v>104.2608</v>
      </c>
      <c r="J101" s="622">
        <v>10.510802952899001</v>
      </c>
      <c r="K101" s="629">
        <v>0.83408642627100005</v>
      </c>
    </row>
    <row r="102" spans="1:11" ht="14.4" customHeight="1" thickBot="1" x14ac:dyDescent="0.35">
      <c r="A102" s="638" t="s">
        <v>431</v>
      </c>
      <c r="B102" s="616">
        <v>77.247658499625004</v>
      </c>
      <c r="C102" s="616">
        <v>76.275000000000006</v>
      </c>
      <c r="D102" s="617">
        <v>-0.97265849962499995</v>
      </c>
      <c r="E102" s="618">
        <v>0.987408569806</v>
      </c>
      <c r="F102" s="616">
        <v>101.999996787245</v>
      </c>
      <c r="G102" s="617">
        <v>76.499997590432997</v>
      </c>
      <c r="H102" s="619">
        <v>0</v>
      </c>
      <c r="I102" s="616">
        <v>68.444999999999993</v>
      </c>
      <c r="J102" s="617">
        <v>-8.0549975904330005</v>
      </c>
      <c r="K102" s="620">
        <v>0.67102943289999994</v>
      </c>
    </row>
    <row r="103" spans="1:11" ht="14.4" customHeight="1" thickBot="1" x14ac:dyDescent="0.35">
      <c r="A103" s="638" t="s">
        <v>432</v>
      </c>
      <c r="B103" s="616">
        <v>35.047501119886</v>
      </c>
      <c r="C103" s="616">
        <v>45.500259999999997</v>
      </c>
      <c r="D103" s="617">
        <v>10.452758880113</v>
      </c>
      <c r="E103" s="618">
        <v>1.2982454824480001</v>
      </c>
      <c r="F103" s="616">
        <v>22.999999275554998</v>
      </c>
      <c r="G103" s="617">
        <v>17.249999456666</v>
      </c>
      <c r="H103" s="619">
        <v>0</v>
      </c>
      <c r="I103" s="616">
        <v>35.815800000000003</v>
      </c>
      <c r="J103" s="617">
        <v>18.565800543333001</v>
      </c>
      <c r="K103" s="620">
        <v>1.5572087447</v>
      </c>
    </row>
    <row r="104" spans="1:11" ht="14.4" customHeight="1" thickBot="1" x14ac:dyDescent="0.35">
      <c r="A104" s="637" t="s">
        <v>433</v>
      </c>
      <c r="B104" s="621">
        <v>1431.2057210964899</v>
      </c>
      <c r="C104" s="621">
        <v>1457.58753</v>
      </c>
      <c r="D104" s="622">
        <v>26.381808903507</v>
      </c>
      <c r="E104" s="628">
        <v>1.018433275185</v>
      </c>
      <c r="F104" s="621">
        <v>1521.34128326004</v>
      </c>
      <c r="G104" s="622">
        <v>1141.00596244503</v>
      </c>
      <c r="H104" s="624">
        <v>176.72394</v>
      </c>
      <c r="I104" s="621">
        <v>1128.9575199999999</v>
      </c>
      <c r="J104" s="622">
        <v>-12.048442445031</v>
      </c>
      <c r="K104" s="629">
        <v>0.74208038158300005</v>
      </c>
    </row>
    <row r="105" spans="1:11" ht="14.4" customHeight="1" thickBot="1" x14ac:dyDescent="0.35">
      <c r="A105" s="638" t="s">
        <v>434</v>
      </c>
      <c r="B105" s="616">
        <v>1103.4157090649501</v>
      </c>
      <c r="C105" s="616">
        <v>1108.3432399999999</v>
      </c>
      <c r="D105" s="617">
        <v>4.9275309350459997</v>
      </c>
      <c r="E105" s="618">
        <v>1.0044657067089999</v>
      </c>
      <c r="F105" s="616">
        <v>1168.89625884364</v>
      </c>
      <c r="G105" s="617">
        <v>876.67219413272903</v>
      </c>
      <c r="H105" s="619">
        <v>105.55307999999999</v>
      </c>
      <c r="I105" s="616">
        <v>835.74242000000004</v>
      </c>
      <c r="J105" s="617">
        <v>-40.929774132729001</v>
      </c>
      <c r="K105" s="620">
        <v>0.71498425431400003</v>
      </c>
    </row>
    <row r="106" spans="1:11" ht="14.4" customHeight="1" thickBot="1" x14ac:dyDescent="0.35">
      <c r="A106" s="638" t="s">
        <v>435</v>
      </c>
      <c r="B106" s="616">
        <v>0</v>
      </c>
      <c r="C106" s="616">
        <v>1.452</v>
      </c>
      <c r="D106" s="617">
        <v>1.452</v>
      </c>
      <c r="E106" s="626" t="s">
        <v>344</v>
      </c>
      <c r="F106" s="616">
        <v>4.4645867378070001</v>
      </c>
      <c r="G106" s="617">
        <v>3.3484400533550001</v>
      </c>
      <c r="H106" s="619">
        <v>0</v>
      </c>
      <c r="I106" s="616">
        <v>0</v>
      </c>
      <c r="J106" s="617">
        <v>-3.3484400533550001</v>
      </c>
      <c r="K106" s="620">
        <v>0</v>
      </c>
    </row>
    <row r="107" spans="1:11" ht="14.4" customHeight="1" thickBot="1" x14ac:dyDescent="0.35">
      <c r="A107" s="638" t="s">
        <v>436</v>
      </c>
      <c r="B107" s="616">
        <v>327.79001203153899</v>
      </c>
      <c r="C107" s="616">
        <v>347.79228999999998</v>
      </c>
      <c r="D107" s="617">
        <v>20.002277968461001</v>
      </c>
      <c r="E107" s="618">
        <v>1.061021621264</v>
      </c>
      <c r="F107" s="616">
        <v>347.98043767859502</v>
      </c>
      <c r="G107" s="617">
        <v>260.98532825894603</v>
      </c>
      <c r="H107" s="619">
        <v>72.170860000000005</v>
      </c>
      <c r="I107" s="616">
        <v>293.21510000000001</v>
      </c>
      <c r="J107" s="617">
        <v>32.229771741054002</v>
      </c>
      <c r="K107" s="620">
        <v>0.84261949308399997</v>
      </c>
    </row>
    <row r="108" spans="1:11" ht="14.4" customHeight="1" thickBot="1" x14ac:dyDescent="0.35">
      <c r="A108" s="637" t="s">
        <v>437</v>
      </c>
      <c r="B108" s="621">
        <v>539.37326718383804</v>
      </c>
      <c r="C108" s="621">
        <v>570.93557999999996</v>
      </c>
      <c r="D108" s="622">
        <v>31.562312816161999</v>
      </c>
      <c r="E108" s="628">
        <v>1.058516642808</v>
      </c>
      <c r="F108" s="621">
        <v>509.85749954484902</v>
      </c>
      <c r="G108" s="622">
        <v>382.39312465863702</v>
      </c>
      <c r="H108" s="624">
        <v>41.827260000000003</v>
      </c>
      <c r="I108" s="621">
        <v>339.64877999999999</v>
      </c>
      <c r="J108" s="622">
        <v>-42.744344658636003</v>
      </c>
      <c r="K108" s="629">
        <v>0.66616413469000002</v>
      </c>
    </row>
    <row r="109" spans="1:11" ht="14.4" customHeight="1" thickBot="1" x14ac:dyDescent="0.35">
      <c r="A109" s="638" t="s">
        <v>438</v>
      </c>
      <c r="B109" s="616">
        <v>20.853725840568</v>
      </c>
      <c r="C109" s="616">
        <v>42.651400000000002</v>
      </c>
      <c r="D109" s="617">
        <v>21.797674159431001</v>
      </c>
      <c r="E109" s="618">
        <v>2.0452652118889998</v>
      </c>
      <c r="F109" s="616">
        <v>9.9999996850239992</v>
      </c>
      <c r="G109" s="617">
        <v>7.4999997637679998</v>
      </c>
      <c r="H109" s="619">
        <v>0</v>
      </c>
      <c r="I109" s="616">
        <v>19.385000000000002</v>
      </c>
      <c r="J109" s="617">
        <v>11.885000236231001</v>
      </c>
      <c r="K109" s="620">
        <v>1.9385000610580001</v>
      </c>
    </row>
    <row r="110" spans="1:11" ht="14.4" customHeight="1" thickBot="1" x14ac:dyDescent="0.35">
      <c r="A110" s="638" t="s">
        <v>439</v>
      </c>
      <c r="B110" s="616">
        <v>336.35006466313899</v>
      </c>
      <c r="C110" s="616">
        <v>371.85430000000002</v>
      </c>
      <c r="D110" s="617">
        <v>35.504235336861001</v>
      </c>
      <c r="E110" s="618">
        <v>1.1055573911429999</v>
      </c>
      <c r="F110" s="616">
        <v>343.04354441413602</v>
      </c>
      <c r="G110" s="617">
        <v>257.28265831060202</v>
      </c>
      <c r="H110" s="619">
        <v>32.947319999999998</v>
      </c>
      <c r="I110" s="616">
        <v>224.60882000000001</v>
      </c>
      <c r="J110" s="617">
        <v>-32.673838310600999</v>
      </c>
      <c r="K110" s="620">
        <v>0.65475308793099996</v>
      </c>
    </row>
    <row r="111" spans="1:11" ht="14.4" customHeight="1" thickBot="1" x14ac:dyDescent="0.35">
      <c r="A111" s="638" t="s">
        <v>440</v>
      </c>
      <c r="B111" s="616">
        <v>40.014576669623999</v>
      </c>
      <c r="C111" s="616">
        <v>29.989000000000001</v>
      </c>
      <c r="D111" s="617">
        <v>-10.025576669624</v>
      </c>
      <c r="E111" s="618">
        <v>0.74945188718599998</v>
      </c>
      <c r="F111" s="616">
        <v>11.999999622029</v>
      </c>
      <c r="G111" s="617">
        <v>8.9999997165209997</v>
      </c>
      <c r="H111" s="619">
        <v>0</v>
      </c>
      <c r="I111" s="616">
        <v>12.8917</v>
      </c>
      <c r="J111" s="617">
        <v>3.8917002834779999</v>
      </c>
      <c r="K111" s="620">
        <v>1.0743083671710001</v>
      </c>
    </row>
    <row r="112" spans="1:11" ht="14.4" customHeight="1" thickBot="1" x14ac:dyDescent="0.35">
      <c r="A112" s="638" t="s">
        <v>441</v>
      </c>
      <c r="B112" s="616">
        <v>6.6440718321579997</v>
      </c>
      <c r="C112" s="616">
        <v>6.0015999999999998</v>
      </c>
      <c r="D112" s="617">
        <v>-0.64247183215799997</v>
      </c>
      <c r="E112" s="618">
        <v>0.90330149215800004</v>
      </c>
      <c r="F112" s="616">
        <v>7.319054795784</v>
      </c>
      <c r="G112" s="617">
        <v>5.4892910968380004</v>
      </c>
      <c r="H112" s="619">
        <v>0</v>
      </c>
      <c r="I112" s="616">
        <v>2.5167999999999999</v>
      </c>
      <c r="J112" s="617">
        <v>-2.9724910968380001</v>
      </c>
      <c r="K112" s="620">
        <v>0.34386953919899998</v>
      </c>
    </row>
    <row r="113" spans="1:11" ht="14.4" customHeight="1" thickBot="1" x14ac:dyDescent="0.35">
      <c r="A113" s="638" t="s">
        <v>442</v>
      </c>
      <c r="B113" s="616">
        <v>135.51082817834799</v>
      </c>
      <c r="C113" s="616">
        <v>120.43928</v>
      </c>
      <c r="D113" s="617">
        <v>-15.071548178346999</v>
      </c>
      <c r="E113" s="618">
        <v>0.88877975006900001</v>
      </c>
      <c r="F113" s="616">
        <v>137.49490102787499</v>
      </c>
      <c r="G113" s="617">
        <v>103.121175770907</v>
      </c>
      <c r="H113" s="619">
        <v>8.8799399999999995</v>
      </c>
      <c r="I113" s="616">
        <v>80.246459999999999</v>
      </c>
      <c r="J113" s="617">
        <v>-22.874715770906001</v>
      </c>
      <c r="K113" s="620">
        <v>0.58363226127000001</v>
      </c>
    </row>
    <row r="114" spans="1:11" ht="14.4" customHeight="1" thickBot="1" x14ac:dyDescent="0.35">
      <c r="A114" s="637" t="s">
        <v>443</v>
      </c>
      <c r="B114" s="621">
        <v>0</v>
      </c>
      <c r="C114" s="621">
        <v>4.0330000000000004</v>
      </c>
      <c r="D114" s="622">
        <v>4.0330000000000004</v>
      </c>
      <c r="E114" s="623" t="s">
        <v>336</v>
      </c>
      <c r="F114" s="621">
        <v>0</v>
      </c>
      <c r="G114" s="622">
        <v>0</v>
      </c>
      <c r="H114" s="624">
        <v>0</v>
      </c>
      <c r="I114" s="621">
        <v>4.0339999999999998</v>
      </c>
      <c r="J114" s="622">
        <v>4.0339999999999998</v>
      </c>
      <c r="K114" s="625" t="s">
        <v>344</v>
      </c>
    </row>
    <row r="115" spans="1:11" ht="14.4" customHeight="1" thickBot="1" x14ac:dyDescent="0.35">
      <c r="A115" s="638" t="s">
        <v>444</v>
      </c>
      <c r="B115" s="616">
        <v>0</v>
      </c>
      <c r="C115" s="616">
        <v>0</v>
      </c>
      <c r="D115" s="617">
        <v>0</v>
      </c>
      <c r="E115" s="626" t="s">
        <v>336</v>
      </c>
      <c r="F115" s="616">
        <v>0</v>
      </c>
      <c r="G115" s="617">
        <v>0</v>
      </c>
      <c r="H115" s="619">
        <v>0</v>
      </c>
      <c r="I115" s="616">
        <v>4.0339999999999998</v>
      </c>
      <c r="J115" s="617">
        <v>4.0339999999999998</v>
      </c>
      <c r="K115" s="627" t="s">
        <v>344</v>
      </c>
    </row>
    <row r="116" spans="1:11" ht="14.4" customHeight="1" thickBot="1" x14ac:dyDescent="0.35">
      <c r="A116" s="638" t="s">
        <v>445</v>
      </c>
      <c r="B116" s="616">
        <v>0</v>
      </c>
      <c r="C116" s="616">
        <v>4.0330000000000004</v>
      </c>
      <c r="D116" s="617">
        <v>4.0330000000000004</v>
      </c>
      <c r="E116" s="626" t="s">
        <v>344</v>
      </c>
      <c r="F116" s="616">
        <v>0</v>
      </c>
      <c r="G116" s="617">
        <v>0</v>
      </c>
      <c r="H116" s="619">
        <v>0</v>
      </c>
      <c r="I116" s="616">
        <v>0</v>
      </c>
      <c r="J116" s="617">
        <v>0</v>
      </c>
      <c r="K116" s="620">
        <v>0</v>
      </c>
    </row>
    <row r="117" spans="1:11" ht="14.4" customHeight="1" thickBot="1" x14ac:dyDescent="0.35">
      <c r="A117" s="637" t="s">
        <v>446</v>
      </c>
      <c r="B117" s="621">
        <v>0</v>
      </c>
      <c r="C117" s="621">
        <v>0.40745999999999999</v>
      </c>
      <c r="D117" s="622">
        <v>0.40745999999999999</v>
      </c>
      <c r="E117" s="623" t="s">
        <v>336</v>
      </c>
      <c r="F117" s="621">
        <v>0</v>
      </c>
      <c r="G117" s="622">
        <v>0</v>
      </c>
      <c r="H117" s="624">
        <v>0.54308000000000001</v>
      </c>
      <c r="I117" s="621">
        <v>0.77325999999999995</v>
      </c>
      <c r="J117" s="622">
        <v>0.77325999999999995</v>
      </c>
      <c r="K117" s="625" t="s">
        <v>336</v>
      </c>
    </row>
    <row r="118" spans="1:11" ht="14.4" customHeight="1" thickBot="1" x14ac:dyDescent="0.35">
      <c r="A118" s="638" t="s">
        <v>447</v>
      </c>
      <c r="B118" s="616">
        <v>0</v>
      </c>
      <c r="C118" s="616">
        <v>0.40745999999999999</v>
      </c>
      <c r="D118" s="617">
        <v>0.40745999999999999</v>
      </c>
      <c r="E118" s="626" t="s">
        <v>336</v>
      </c>
      <c r="F118" s="616">
        <v>0</v>
      </c>
      <c r="G118" s="617">
        <v>0</v>
      </c>
      <c r="H118" s="619">
        <v>0.54308000000000001</v>
      </c>
      <c r="I118" s="616">
        <v>0.77325999999999995</v>
      </c>
      <c r="J118" s="617">
        <v>0.77325999999999995</v>
      </c>
      <c r="K118" s="627" t="s">
        <v>336</v>
      </c>
    </row>
    <row r="119" spans="1:11" ht="14.4" customHeight="1" thickBot="1" x14ac:dyDescent="0.35">
      <c r="A119" s="635" t="s">
        <v>48</v>
      </c>
      <c r="B119" s="616">
        <v>68016.335961322693</v>
      </c>
      <c r="C119" s="616">
        <v>72299.708010000002</v>
      </c>
      <c r="D119" s="617">
        <v>4283.37204867734</v>
      </c>
      <c r="E119" s="618">
        <v>1.0629756364859999</v>
      </c>
      <c r="F119" s="616">
        <v>70493.997779609897</v>
      </c>
      <c r="G119" s="617">
        <v>52870.498334707401</v>
      </c>
      <c r="H119" s="619">
        <v>5987.6080400000001</v>
      </c>
      <c r="I119" s="616">
        <v>56646.757799999999</v>
      </c>
      <c r="J119" s="617">
        <v>3776.25946529262</v>
      </c>
      <c r="K119" s="620">
        <v>0.80356852475700002</v>
      </c>
    </row>
    <row r="120" spans="1:11" ht="14.4" customHeight="1" thickBot="1" x14ac:dyDescent="0.35">
      <c r="A120" s="641" t="s">
        <v>448</v>
      </c>
      <c r="B120" s="621">
        <v>50448.999999999098</v>
      </c>
      <c r="C120" s="621">
        <v>54172</v>
      </c>
      <c r="D120" s="622">
        <v>3723.00000000093</v>
      </c>
      <c r="E120" s="628">
        <v>1.0737973002429999</v>
      </c>
      <c r="F120" s="621">
        <v>52293.998352865703</v>
      </c>
      <c r="G120" s="622">
        <v>39220.498764649303</v>
      </c>
      <c r="H120" s="624">
        <v>4462.71</v>
      </c>
      <c r="I120" s="621">
        <v>42040.273000000001</v>
      </c>
      <c r="J120" s="622">
        <v>2819.7742353507201</v>
      </c>
      <c r="K120" s="629">
        <v>0.80392156507699997</v>
      </c>
    </row>
    <row r="121" spans="1:11" ht="14.4" customHeight="1" thickBot="1" x14ac:dyDescent="0.35">
      <c r="A121" s="637" t="s">
        <v>449</v>
      </c>
      <c r="B121" s="621">
        <v>50179.999999999098</v>
      </c>
      <c r="C121" s="621">
        <v>53966.31</v>
      </c>
      <c r="D121" s="622">
        <v>3786.3100000009299</v>
      </c>
      <c r="E121" s="628">
        <v>1.075454563571</v>
      </c>
      <c r="F121" s="621">
        <v>52001.998362063001</v>
      </c>
      <c r="G121" s="622">
        <v>39001.498771547303</v>
      </c>
      <c r="H121" s="624">
        <v>4451.51</v>
      </c>
      <c r="I121" s="621">
        <v>41869.955000000002</v>
      </c>
      <c r="J121" s="622">
        <v>2868.4562284527401</v>
      </c>
      <c r="K121" s="629">
        <v>0.80516049995700001</v>
      </c>
    </row>
    <row r="122" spans="1:11" ht="14.4" customHeight="1" thickBot="1" x14ac:dyDescent="0.35">
      <c r="A122" s="638" t="s">
        <v>450</v>
      </c>
      <c r="B122" s="616">
        <v>50179.999999999098</v>
      </c>
      <c r="C122" s="616">
        <v>53966.31</v>
      </c>
      <c r="D122" s="617">
        <v>3786.3100000009299</v>
      </c>
      <c r="E122" s="618">
        <v>1.075454563571</v>
      </c>
      <c r="F122" s="616">
        <v>52001.998362063001</v>
      </c>
      <c r="G122" s="617">
        <v>39001.498771547303</v>
      </c>
      <c r="H122" s="619">
        <v>4451.51</v>
      </c>
      <c r="I122" s="616">
        <v>41869.955000000002</v>
      </c>
      <c r="J122" s="617">
        <v>2868.4562284527401</v>
      </c>
      <c r="K122" s="620">
        <v>0.80516049995700001</v>
      </c>
    </row>
    <row r="123" spans="1:11" ht="14.4" customHeight="1" thickBot="1" x14ac:dyDescent="0.35">
      <c r="A123" s="637" t="s">
        <v>451</v>
      </c>
      <c r="B123" s="621">
        <v>0</v>
      </c>
      <c r="C123" s="621">
        <v>0.55800000000000005</v>
      </c>
      <c r="D123" s="622">
        <v>0.55800000000000005</v>
      </c>
      <c r="E123" s="623" t="s">
        <v>336</v>
      </c>
      <c r="F123" s="621">
        <v>0</v>
      </c>
      <c r="G123" s="622">
        <v>0</v>
      </c>
      <c r="H123" s="624">
        <v>0</v>
      </c>
      <c r="I123" s="621">
        <v>0.372</v>
      </c>
      <c r="J123" s="622">
        <v>0.372</v>
      </c>
      <c r="K123" s="625" t="s">
        <v>336</v>
      </c>
    </row>
    <row r="124" spans="1:11" ht="14.4" customHeight="1" thickBot="1" x14ac:dyDescent="0.35">
      <c r="A124" s="638" t="s">
        <v>452</v>
      </c>
      <c r="B124" s="616">
        <v>0</v>
      </c>
      <c r="C124" s="616">
        <v>0.55800000000000005</v>
      </c>
      <c r="D124" s="617">
        <v>0.55800000000000005</v>
      </c>
      <c r="E124" s="626" t="s">
        <v>336</v>
      </c>
      <c r="F124" s="616">
        <v>0</v>
      </c>
      <c r="G124" s="617">
        <v>0</v>
      </c>
      <c r="H124" s="619">
        <v>0</v>
      </c>
      <c r="I124" s="616">
        <v>0.372</v>
      </c>
      <c r="J124" s="617">
        <v>0.372</v>
      </c>
      <c r="K124" s="627" t="s">
        <v>336</v>
      </c>
    </row>
    <row r="125" spans="1:11" ht="14.4" customHeight="1" thickBot="1" x14ac:dyDescent="0.35">
      <c r="A125" s="637" t="s">
        <v>453</v>
      </c>
      <c r="B125" s="621">
        <v>105.999999999998</v>
      </c>
      <c r="C125" s="621">
        <v>121.4</v>
      </c>
      <c r="D125" s="622">
        <v>15.400000000002001</v>
      </c>
      <c r="E125" s="628">
        <v>1.145283018867</v>
      </c>
      <c r="F125" s="621">
        <v>129.99999590531499</v>
      </c>
      <c r="G125" s="622">
        <v>97.499996928985993</v>
      </c>
      <c r="H125" s="624">
        <v>11.2</v>
      </c>
      <c r="I125" s="621">
        <v>97.8</v>
      </c>
      <c r="J125" s="622">
        <v>0.300003071013</v>
      </c>
      <c r="K125" s="629">
        <v>0.75230771600299995</v>
      </c>
    </row>
    <row r="126" spans="1:11" ht="14.4" customHeight="1" thickBot="1" x14ac:dyDescent="0.35">
      <c r="A126" s="638" t="s">
        <v>454</v>
      </c>
      <c r="B126" s="616">
        <v>105.999999999998</v>
      </c>
      <c r="C126" s="616">
        <v>121.4</v>
      </c>
      <c r="D126" s="617">
        <v>15.400000000002001</v>
      </c>
      <c r="E126" s="618">
        <v>1.145283018867</v>
      </c>
      <c r="F126" s="616">
        <v>129.99999590531499</v>
      </c>
      <c r="G126" s="617">
        <v>97.499996928985993</v>
      </c>
      <c r="H126" s="619">
        <v>11.2</v>
      </c>
      <c r="I126" s="616">
        <v>97.8</v>
      </c>
      <c r="J126" s="617">
        <v>0.300003071013</v>
      </c>
      <c r="K126" s="620">
        <v>0.75230771600299995</v>
      </c>
    </row>
    <row r="127" spans="1:11" ht="14.4" customHeight="1" thickBot="1" x14ac:dyDescent="0.35">
      <c r="A127" s="637" t="s">
        <v>455</v>
      </c>
      <c r="B127" s="621">
        <v>162.99999999999699</v>
      </c>
      <c r="C127" s="621">
        <v>83.731999999999999</v>
      </c>
      <c r="D127" s="622">
        <v>-79.267999999995993</v>
      </c>
      <c r="E127" s="628">
        <v>0.51369325153300005</v>
      </c>
      <c r="F127" s="621">
        <v>161.99999489739301</v>
      </c>
      <c r="G127" s="622">
        <v>121.499996173044</v>
      </c>
      <c r="H127" s="624">
        <v>0</v>
      </c>
      <c r="I127" s="621">
        <v>72.146000000000001</v>
      </c>
      <c r="J127" s="622">
        <v>-49.353996173044003</v>
      </c>
      <c r="K127" s="629">
        <v>0.44534569303900001</v>
      </c>
    </row>
    <row r="128" spans="1:11" ht="14.4" customHeight="1" thickBot="1" x14ac:dyDescent="0.35">
      <c r="A128" s="638" t="s">
        <v>456</v>
      </c>
      <c r="B128" s="616">
        <v>162.99999999999699</v>
      </c>
      <c r="C128" s="616">
        <v>83.731999999999999</v>
      </c>
      <c r="D128" s="617">
        <v>-79.267999999995993</v>
      </c>
      <c r="E128" s="618">
        <v>0.51369325153300005</v>
      </c>
      <c r="F128" s="616">
        <v>161.99999489739301</v>
      </c>
      <c r="G128" s="617">
        <v>121.499996173044</v>
      </c>
      <c r="H128" s="619">
        <v>0</v>
      </c>
      <c r="I128" s="616">
        <v>72.146000000000001</v>
      </c>
      <c r="J128" s="617">
        <v>-49.353996173044003</v>
      </c>
      <c r="K128" s="620">
        <v>0.44534569303900001</v>
      </c>
    </row>
    <row r="129" spans="1:11" ht="14.4" customHeight="1" thickBot="1" x14ac:dyDescent="0.35">
      <c r="A129" s="636" t="s">
        <v>457</v>
      </c>
      <c r="B129" s="616">
        <v>17063.335961323599</v>
      </c>
      <c r="C129" s="616">
        <v>17586.976900000001</v>
      </c>
      <c r="D129" s="617">
        <v>523.64093867641702</v>
      </c>
      <c r="E129" s="618">
        <v>1.030688075289</v>
      </c>
      <c r="F129" s="616">
        <v>17679.999443122801</v>
      </c>
      <c r="G129" s="617">
        <v>13259.9995823421</v>
      </c>
      <c r="H129" s="619">
        <v>1480.3839700000001</v>
      </c>
      <c r="I129" s="616">
        <v>14187.066129999999</v>
      </c>
      <c r="J129" s="617">
        <v>927.06654765786902</v>
      </c>
      <c r="K129" s="620">
        <v>0.80243589235599999</v>
      </c>
    </row>
    <row r="130" spans="1:11" ht="14.4" customHeight="1" thickBot="1" x14ac:dyDescent="0.35">
      <c r="A130" s="637" t="s">
        <v>458</v>
      </c>
      <c r="B130" s="621">
        <v>4517.3359613238399</v>
      </c>
      <c r="C130" s="621">
        <v>4867.9963500000003</v>
      </c>
      <c r="D130" s="622">
        <v>350.66038867616197</v>
      </c>
      <c r="E130" s="628">
        <v>1.0776254836200001</v>
      </c>
      <c r="F130" s="621">
        <v>4679.9998525913397</v>
      </c>
      <c r="G130" s="622">
        <v>3509.9998894435098</v>
      </c>
      <c r="H130" s="624">
        <v>401.91246999999998</v>
      </c>
      <c r="I130" s="621">
        <v>3777.9379300000001</v>
      </c>
      <c r="J130" s="622">
        <v>267.93804055649298</v>
      </c>
      <c r="K130" s="629">
        <v>0.80725171987</v>
      </c>
    </row>
    <row r="131" spans="1:11" ht="14.4" customHeight="1" thickBot="1" x14ac:dyDescent="0.35">
      <c r="A131" s="638" t="s">
        <v>459</v>
      </c>
      <c r="B131" s="616">
        <v>4517.3359613238399</v>
      </c>
      <c r="C131" s="616">
        <v>4867.9963500000003</v>
      </c>
      <c r="D131" s="617">
        <v>350.66038867616197</v>
      </c>
      <c r="E131" s="618">
        <v>1.0776254836200001</v>
      </c>
      <c r="F131" s="616">
        <v>4679.9998525913397</v>
      </c>
      <c r="G131" s="617">
        <v>3509.9998894435098</v>
      </c>
      <c r="H131" s="619">
        <v>401.91246999999998</v>
      </c>
      <c r="I131" s="616">
        <v>3777.9379300000001</v>
      </c>
      <c r="J131" s="617">
        <v>267.93804055649298</v>
      </c>
      <c r="K131" s="620">
        <v>0.80725171987</v>
      </c>
    </row>
    <row r="132" spans="1:11" ht="14.4" customHeight="1" thickBot="1" x14ac:dyDescent="0.35">
      <c r="A132" s="637" t="s">
        <v>460</v>
      </c>
      <c r="B132" s="621">
        <v>12545.9999999997</v>
      </c>
      <c r="C132" s="621">
        <v>12718.98055</v>
      </c>
      <c r="D132" s="622">
        <v>172.98055000025499</v>
      </c>
      <c r="E132" s="628">
        <v>1.0137877052440001</v>
      </c>
      <c r="F132" s="621">
        <v>12999.999590531501</v>
      </c>
      <c r="G132" s="622">
        <v>9749.9996928986293</v>
      </c>
      <c r="H132" s="624">
        <v>1078.4715000000001</v>
      </c>
      <c r="I132" s="621">
        <v>10409.128199999999</v>
      </c>
      <c r="J132" s="622">
        <v>659.128507101374</v>
      </c>
      <c r="K132" s="629">
        <v>0.80070219445000002</v>
      </c>
    </row>
    <row r="133" spans="1:11" ht="14.4" customHeight="1" thickBot="1" x14ac:dyDescent="0.35">
      <c r="A133" s="638" t="s">
        <v>461</v>
      </c>
      <c r="B133" s="616">
        <v>12545.9999999997</v>
      </c>
      <c r="C133" s="616">
        <v>12718.98055</v>
      </c>
      <c r="D133" s="617">
        <v>172.98055000025499</v>
      </c>
      <c r="E133" s="618">
        <v>1.0137877052440001</v>
      </c>
      <c r="F133" s="616">
        <v>12999.999590531501</v>
      </c>
      <c r="G133" s="617">
        <v>9749.9996928986293</v>
      </c>
      <c r="H133" s="619">
        <v>1078.4715000000001</v>
      </c>
      <c r="I133" s="616">
        <v>10409.128199999999</v>
      </c>
      <c r="J133" s="617">
        <v>659.128507101374</v>
      </c>
      <c r="K133" s="620">
        <v>0.80070219445000002</v>
      </c>
    </row>
    <row r="134" spans="1:11" ht="14.4" customHeight="1" thickBot="1" x14ac:dyDescent="0.35">
      <c r="A134" s="636" t="s">
        <v>462</v>
      </c>
      <c r="B134" s="616">
        <v>503.99999999999</v>
      </c>
      <c r="C134" s="616">
        <v>540.73110999999994</v>
      </c>
      <c r="D134" s="617">
        <v>36.731110000009998</v>
      </c>
      <c r="E134" s="618">
        <v>1.072879186507</v>
      </c>
      <c r="F134" s="616">
        <v>519.99998362125996</v>
      </c>
      <c r="G134" s="617">
        <v>389.999987715945</v>
      </c>
      <c r="H134" s="619">
        <v>44.514069999999997</v>
      </c>
      <c r="I134" s="616">
        <v>419.41867000000002</v>
      </c>
      <c r="J134" s="617">
        <v>29.418682284054999</v>
      </c>
      <c r="K134" s="620">
        <v>0.80657439078899995</v>
      </c>
    </row>
    <row r="135" spans="1:11" ht="14.4" customHeight="1" thickBot="1" x14ac:dyDescent="0.35">
      <c r="A135" s="637" t="s">
        <v>463</v>
      </c>
      <c r="B135" s="621">
        <v>503.99999999999</v>
      </c>
      <c r="C135" s="621">
        <v>540.73110999999994</v>
      </c>
      <c r="D135" s="622">
        <v>36.731110000009998</v>
      </c>
      <c r="E135" s="628">
        <v>1.072879186507</v>
      </c>
      <c r="F135" s="621">
        <v>519.99998362125996</v>
      </c>
      <c r="G135" s="622">
        <v>389.999987715945</v>
      </c>
      <c r="H135" s="624">
        <v>44.514069999999997</v>
      </c>
      <c r="I135" s="621">
        <v>419.41867000000002</v>
      </c>
      <c r="J135" s="622">
        <v>29.418682284054999</v>
      </c>
      <c r="K135" s="629">
        <v>0.80657439078899995</v>
      </c>
    </row>
    <row r="136" spans="1:11" ht="14.4" customHeight="1" thickBot="1" x14ac:dyDescent="0.35">
      <c r="A136" s="638" t="s">
        <v>464</v>
      </c>
      <c r="B136" s="616">
        <v>503.99999999999</v>
      </c>
      <c r="C136" s="616">
        <v>540.73110999999994</v>
      </c>
      <c r="D136" s="617">
        <v>36.731110000009998</v>
      </c>
      <c r="E136" s="618">
        <v>1.072879186507</v>
      </c>
      <c r="F136" s="616">
        <v>519.99998362125996</v>
      </c>
      <c r="G136" s="617">
        <v>389.999987715945</v>
      </c>
      <c r="H136" s="619">
        <v>44.514069999999997</v>
      </c>
      <c r="I136" s="616">
        <v>419.41867000000002</v>
      </c>
      <c r="J136" s="617">
        <v>29.418682284054999</v>
      </c>
      <c r="K136" s="620">
        <v>0.80657439078899995</v>
      </c>
    </row>
    <row r="137" spans="1:11" ht="14.4" customHeight="1" thickBot="1" x14ac:dyDescent="0.35">
      <c r="A137" s="635" t="s">
        <v>465</v>
      </c>
      <c r="B137" s="616">
        <v>0</v>
      </c>
      <c r="C137" s="616">
        <v>253.17860999999999</v>
      </c>
      <c r="D137" s="617">
        <v>253.17860999999999</v>
      </c>
      <c r="E137" s="626" t="s">
        <v>336</v>
      </c>
      <c r="F137" s="616">
        <v>0</v>
      </c>
      <c r="G137" s="617">
        <v>0</v>
      </c>
      <c r="H137" s="619">
        <v>8.7305799999999998</v>
      </c>
      <c r="I137" s="616">
        <v>132.70203000000001</v>
      </c>
      <c r="J137" s="617">
        <v>132.70203000000001</v>
      </c>
      <c r="K137" s="627" t="s">
        <v>336</v>
      </c>
    </row>
    <row r="138" spans="1:11" ht="14.4" customHeight="1" thickBot="1" x14ac:dyDescent="0.35">
      <c r="A138" s="636" t="s">
        <v>466</v>
      </c>
      <c r="B138" s="616">
        <v>0</v>
      </c>
      <c r="C138" s="616">
        <v>7.6520000000000001</v>
      </c>
      <c r="D138" s="617">
        <v>7.6520000000000001</v>
      </c>
      <c r="E138" s="626" t="s">
        <v>336</v>
      </c>
      <c r="F138" s="616">
        <v>0</v>
      </c>
      <c r="G138" s="617">
        <v>0</v>
      </c>
      <c r="H138" s="619">
        <v>0</v>
      </c>
      <c r="I138" s="616">
        <v>0</v>
      </c>
      <c r="J138" s="617">
        <v>0</v>
      </c>
      <c r="K138" s="627" t="s">
        <v>336</v>
      </c>
    </row>
    <row r="139" spans="1:11" ht="14.4" customHeight="1" thickBot="1" x14ac:dyDescent="0.35">
      <c r="A139" s="637" t="s">
        <v>467</v>
      </c>
      <c r="B139" s="621">
        <v>0</v>
      </c>
      <c r="C139" s="621">
        <v>7.6520000000000001</v>
      </c>
      <c r="D139" s="622">
        <v>7.6520000000000001</v>
      </c>
      <c r="E139" s="623" t="s">
        <v>336</v>
      </c>
      <c r="F139" s="621">
        <v>0</v>
      </c>
      <c r="G139" s="622">
        <v>0</v>
      </c>
      <c r="H139" s="624">
        <v>0</v>
      </c>
      <c r="I139" s="621">
        <v>0</v>
      </c>
      <c r="J139" s="622">
        <v>0</v>
      </c>
      <c r="K139" s="625" t="s">
        <v>336</v>
      </c>
    </row>
    <row r="140" spans="1:11" ht="14.4" customHeight="1" thickBot="1" x14ac:dyDescent="0.35">
      <c r="A140" s="638" t="s">
        <v>468</v>
      </c>
      <c r="B140" s="616">
        <v>0</v>
      </c>
      <c r="C140" s="616">
        <v>7.6520000000000001</v>
      </c>
      <c r="D140" s="617">
        <v>7.6520000000000001</v>
      </c>
      <c r="E140" s="626" t="s">
        <v>336</v>
      </c>
      <c r="F140" s="616">
        <v>0</v>
      </c>
      <c r="G140" s="617">
        <v>0</v>
      </c>
      <c r="H140" s="619">
        <v>0</v>
      </c>
      <c r="I140" s="616">
        <v>0</v>
      </c>
      <c r="J140" s="617">
        <v>0</v>
      </c>
      <c r="K140" s="627" t="s">
        <v>336</v>
      </c>
    </row>
    <row r="141" spans="1:11" ht="14.4" customHeight="1" thickBot="1" x14ac:dyDescent="0.35">
      <c r="A141" s="636" t="s">
        <v>469</v>
      </c>
      <c r="B141" s="616">
        <v>0</v>
      </c>
      <c r="C141" s="616">
        <v>245.52661000000001</v>
      </c>
      <c r="D141" s="617">
        <v>245.52661000000001</v>
      </c>
      <c r="E141" s="626" t="s">
        <v>336</v>
      </c>
      <c r="F141" s="616">
        <v>0</v>
      </c>
      <c r="G141" s="617">
        <v>0</v>
      </c>
      <c r="H141" s="619">
        <v>8.7305799999999998</v>
      </c>
      <c r="I141" s="616">
        <v>132.70203000000001</v>
      </c>
      <c r="J141" s="617">
        <v>132.70203000000001</v>
      </c>
      <c r="K141" s="627" t="s">
        <v>336</v>
      </c>
    </row>
    <row r="142" spans="1:11" ht="14.4" customHeight="1" thickBot="1" x14ac:dyDescent="0.35">
      <c r="A142" s="637" t="s">
        <v>470</v>
      </c>
      <c r="B142" s="621">
        <v>0</v>
      </c>
      <c r="C142" s="621">
        <v>73.700500000000005</v>
      </c>
      <c r="D142" s="622">
        <v>73.700500000000005</v>
      </c>
      <c r="E142" s="623" t="s">
        <v>336</v>
      </c>
      <c r="F142" s="621">
        <v>0</v>
      </c>
      <c r="G142" s="622">
        <v>0</v>
      </c>
      <c r="H142" s="624">
        <v>6.3259999999999996</v>
      </c>
      <c r="I142" s="621">
        <v>85.312849999999997</v>
      </c>
      <c r="J142" s="622">
        <v>85.312849999999997</v>
      </c>
      <c r="K142" s="625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15.047499999999999</v>
      </c>
      <c r="D143" s="617">
        <v>15.047499999999999</v>
      </c>
      <c r="E143" s="626" t="s">
        <v>336</v>
      </c>
      <c r="F143" s="616">
        <v>0</v>
      </c>
      <c r="G143" s="617">
        <v>0</v>
      </c>
      <c r="H143" s="619">
        <v>2.3460000000000001</v>
      </c>
      <c r="I143" s="616">
        <v>7.1691500000000001</v>
      </c>
      <c r="J143" s="617">
        <v>7.1691500000000001</v>
      </c>
      <c r="K143" s="627" t="s">
        <v>336</v>
      </c>
    </row>
    <row r="144" spans="1:11" ht="14.4" customHeight="1" thickBot="1" x14ac:dyDescent="0.35">
      <c r="A144" s="638" t="s">
        <v>472</v>
      </c>
      <c r="B144" s="616">
        <v>0</v>
      </c>
      <c r="C144" s="616">
        <v>-4.0339999999999998</v>
      </c>
      <c r="D144" s="617">
        <v>-4.0339999999999998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0</v>
      </c>
      <c r="J144" s="617">
        <v>0</v>
      </c>
      <c r="K144" s="627" t="s">
        <v>336</v>
      </c>
    </row>
    <row r="145" spans="1:11" ht="14.4" customHeight="1" thickBot="1" x14ac:dyDescent="0.35">
      <c r="A145" s="638" t="s">
        <v>473</v>
      </c>
      <c r="B145" s="616">
        <v>0</v>
      </c>
      <c r="C145" s="616">
        <v>10</v>
      </c>
      <c r="D145" s="617">
        <v>10</v>
      </c>
      <c r="E145" s="626" t="s">
        <v>336</v>
      </c>
      <c r="F145" s="616">
        <v>0</v>
      </c>
      <c r="G145" s="617">
        <v>0</v>
      </c>
      <c r="H145" s="619">
        <v>-18.3018</v>
      </c>
      <c r="I145" s="616">
        <v>19.7</v>
      </c>
      <c r="J145" s="617">
        <v>19.7</v>
      </c>
      <c r="K145" s="627" t="s">
        <v>336</v>
      </c>
    </row>
    <row r="146" spans="1:11" ht="14.4" customHeight="1" thickBot="1" x14ac:dyDescent="0.35">
      <c r="A146" s="638" t="s">
        <v>474</v>
      </c>
      <c r="B146" s="616">
        <v>0</v>
      </c>
      <c r="C146" s="616">
        <v>52.487000000000002</v>
      </c>
      <c r="D146" s="617">
        <v>52.487000000000002</v>
      </c>
      <c r="E146" s="626" t="s">
        <v>336</v>
      </c>
      <c r="F146" s="616">
        <v>0</v>
      </c>
      <c r="G146" s="617">
        <v>0</v>
      </c>
      <c r="H146" s="619">
        <v>3.98</v>
      </c>
      <c r="I146" s="616">
        <v>17.161999999999999</v>
      </c>
      <c r="J146" s="617">
        <v>17.161999999999999</v>
      </c>
      <c r="K146" s="627" t="s">
        <v>336</v>
      </c>
    </row>
    <row r="147" spans="1:11" ht="14.4" customHeight="1" thickBot="1" x14ac:dyDescent="0.35">
      <c r="A147" s="638" t="s">
        <v>475</v>
      </c>
      <c r="B147" s="616">
        <v>0</v>
      </c>
      <c r="C147" s="616">
        <v>0.2</v>
      </c>
      <c r="D147" s="617">
        <v>0.2</v>
      </c>
      <c r="E147" s="626" t="s">
        <v>336</v>
      </c>
      <c r="F147" s="616">
        <v>0</v>
      </c>
      <c r="G147" s="617">
        <v>0</v>
      </c>
      <c r="H147" s="619">
        <v>-22.379899999999999</v>
      </c>
      <c r="I147" s="616">
        <v>0.6</v>
      </c>
      <c r="J147" s="617">
        <v>0.6</v>
      </c>
      <c r="K147" s="627" t="s">
        <v>336</v>
      </c>
    </row>
    <row r="148" spans="1:11" ht="14.4" customHeight="1" thickBot="1" x14ac:dyDescent="0.35">
      <c r="A148" s="638" t="s">
        <v>476</v>
      </c>
      <c r="B148" s="616">
        <v>0</v>
      </c>
      <c r="C148" s="616">
        <v>0</v>
      </c>
      <c r="D148" s="617">
        <v>0</v>
      </c>
      <c r="E148" s="618">
        <v>1</v>
      </c>
      <c r="F148" s="616">
        <v>0</v>
      </c>
      <c r="G148" s="617">
        <v>0</v>
      </c>
      <c r="H148" s="619">
        <v>40.681699999999999</v>
      </c>
      <c r="I148" s="616">
        <v>40.681699999999999</v>
      </c>
      <c r="J148" s="617">
        <v>40.681699999999999</v>
      </c>
      <c r="K148" s="627" t="s">
        <v>344</v>
      </c>
    </row>
    <row r="149" spans="1:11" ht="14.4" customHeight="1" thickBot="1" x14ac:dyDescent="0.35">
      <c r="A149" s="637" t="s">
        <v>477</v>
      </c>
      <c r="B149" s="621">
        <v>0</v>
      </c>
      <c r="C149" s="621">
        <v>1.28</v>
      </c>
      <c r="D149" s="622">
        <v>1.28</v>
      </c>
      <c r="E149" s="623" t="s">
        <v>344</v>
      </c>
      <c r="F149" s="621">
        <v>0</v>
      </c>
      <c r="G149" s="622">
        <v>0</v>
      </c>
      <c r="H149" s="624">
        <v>0</v>
      </c>
      <c r="I149" s="621">
        <v>0</v>
      </c>
      <c r="J149" s="622">
        <v>0</v>
      </c>
      <c r="K149" s="625" t="s">
        <v>336</v>
      </c>
    </row>
    <row r="150" spans="1:11" ht="14.4" customHeight="1" thickBot="1" x14ac:dyDescent="0.35">
      <c r="A150" s="638" t="s">
        <v>478</v>
      </c>
      <c r="B150" s="616">
        <v>0</v>
      </c>
      <c r="C150" s="616">
        <v>1.28</v>
      </c>
      <c r="D150" s="617">
        <v>1.28</v>
      </c>
      <c r="E150" s="626" t="s">
        <v>344</v>
      </c>
      <c r="F150" s="616">
        <v>0</v>
      </c>
      <c r="G150" s="617">
        <v>0</v>
      </c>
      <c r="H150" s="619">
        <v>0</v>
      </c>
      <c r="I150" s="616">
        <v>0</v>
      </c>
      <c r="J150" s="617">
        <v>0</v>
      </c>
      <c r="K150" s="627" t="s">
        <v>336</v>
      </c>
    </row>
    <row r="151" spans="1:11" ht="14.4" customHeight="1" thickBot="1" x14ac:dyDescent="0.35">
      <c r="A151" s="640" t="s">
        <v>479</v>
      </c>
      <c r="B151" s="616">
        <v>0</v>
      </c>
      <c r="C151" s="616">
        <v>8.3930000000000007</v>
      </c>
      <c r="D151" s="617">
        <v>8.3930000000000007</v>
      </c>
      <c r="E151" s="626" t="s">
        <v>344</v>
      </c>
      <c r="F151" s="616">
        <v>0</v>
      </c>
      <c r="G151" s="617">
        <v>0</v>
      </c>
      <c r="H151" s="619">
        <v>0</v>
      </c>
      <c r="I151" s="616">
        <v>0</v>
      </c>
      <c r="J151" s="617">
        <v>0</v>
      </c>
      <c r="K151" s="627" t="s">
        <v>336</v>
      </c>
    </row>
    <row r="152" spans="1:11" ht="14.4" customHeight="1" thickBot="1" x14ac:dyDescent="0.35">
      <c r="A152" s="638" t="s">
        <v>480</v>
      </c>
      <c r="B152" s="616">
        <v>0</v>
      </c>
      <c r="C152" s="616">
        <v>8.3930000000000007</v>
      </c>
      <c r="D152" s="617">
        <v>8.3930000000000007</v>
      </c>
      <c r="E152" s="626" t="s">
        <v>344</v>
      </c>
      <c r="F152" s="616">
        <v>0</v>
      </c>
      <c r="G152" s="617">
        <v>0</v>
      </c>
      <c r="H152" s="619">
        <v>0</v>
      </c>
      <c r="I152" s="616">
        <v>0</v>
      </c>
      <c r="J152" s="617">
        <v>0</v>
      </c>
      <c r="K152" s="627" t="s">
        <v>336</v>
      </c>
    </row>
    <row r="153" spans="1:11" ht="14.4" customHeight="1" thickBot="1" x14ac:dyDescent="0.35">
      <c r="A153" s="637" t="s">
        <v>481</v>
      </c>
      <c r="B153" s="621">
        <v>0</v>
      </c>
      <c r="C153" s="621">
        <v>32.13711</v>
      </c>
      <c r="D153" s="622">
        <v>32.13711</v>
      </c>
      <c r="E153" s="623" t="s">
        <v>344</v>
      </c>
      <c r="F153" s="621">
        <v>0</v>
      </c>
      <c r="G153" s="622">
        <v>0</v>
      </c>
      <c r="H153" s="624">
        <v>0</v>
      </c>
      <c r="I153" s="621">
        <v>0</v>
      </c>
      <c r="J153" s="622">
        <v>0</v>
      </c>
      <c r="K153" s="625" t="s">
        <v>336</v>
      </c>
    </row>
    <row r="154" spans="1:11" ht="14.4" customHeight="1" thickBot="1" x14ac:dyDescent="0.35">
      <c r="A154" s="638" t="s">
        <v>482</v>
      </c>
      <c r="B154" s="616">
        <v>0</v>
      </c>
      <c r="C154" s="616">
        <v>32.13711</v>
      </c>
      <c r="D154" s="617">
        <v>32.13711</v>
      </c>
      <c r="E154" s="626" t="s">
        <v>344</v>
      </c>
      <c r="F154" s="616">
        <v>0</v>
      </c>
      <c r="G154" s="617">
        <v>0</v>
      </c>
      <c r="H154" s="619">
        <v>0</v>
      </c>
      <c r="I154" s="616">
        <v>0</v>
      </c>
      <c r="J154" s="617">
        <v>0</v>
      </c>
      <c r="K154" s="627" t="s">
        <v>336</v>
      </c>
    </row>
    <row r="155" spans="1:11" ht="14.4" customHeight="1" thickBot="1" x14ac:dyDescent="0.35">
      <c r="A155" s="640" t="s">
        <v>483</v>
      </c>
      <c r="B155" s="616">
        <v>0</v>
      </c>
      <c r="C155" s="616">
        <v>33.979999999999997</v>
      </c>
      <c r="D155" s="617">
        <v>33.979999999999997</v>
      </c>
      <c r="E155" s="626" t="s">
        <v>336</v>
      </c>
      <c r="F155" s="616">
        <v>0</v>
      </c>
      <c r="G155" s="617">
        <v>0</v>
      </c>
      <c r="H155" s="619">
        <v>0</v>
      </c>
      <c r="I155" s="616">
        <v>21.85</v>
      </c>
      <c r="J155" s="617">
        <v>21.85</v>
      </c>
      <c r="K155" s="627" t="s">
        <v>336</v>
      </c>
    </row>
    <row r="156" spans="1:11" ht="14.4" customHeight="1" thickBot="1" x14ac:dyDescent="0.35">
      <c r="A156" s="638" t="s">
        <v>484</v>
      </c>
      <c r="B156" s="616">
        <v>0</v>
      </c>
      <c r="C156" s="616">
        <v>33.979999999999997</v>
      </c>
      <c r="D156" s="617">
        <v>33.979999999999997</v>
      </c>
      <c r="E156" s="626" t="s">
        <v>336</v>
      </c>
      <c r="F156" s="616">
        <v>0</v>
      </c>
      <c r="G156" s="617">
        <v>0</v>
      </c>
      <c r="H156" s="619">
        <v>0</v>
      </c>
      <c r="I156" s="616">
        <v>21.85</v>
      </c>
      <c r="J156" s="617">
        <v>21.85</v>
      </c>
      <c r="K156" s="627" t="s">
        <v>336</v>
      </c>
    </row>
    <row r="157" spans="1:11" ht="14.4" customHeight="1" thickBot="1" x14ac:dyDescent="0.35">
      <c r="A157" s="640" t="s">
        <v>485</v>
      </c>
      <c r="B157" s="616">
        <v>0</v>
      </c>
      <c r="C157" s="616">
        <v>0</v>
      </c>
      <c r="D157" s="617">
        <v>0</v>
      </c>
      <c r="E157" s="626" t="s">
        <v>336</v>
      </c>
      <c r="F157" s="616">
        <v>0</v>
      </c>
      <c r="G157" s="617">
        <v>0</v>
      </c>
      <c r="H157" s="619">
        <v>0</v>
      </c>
      <c r="I157" s="616">
        <v>5.2</v>
      </c>
      <c r="J157" s="617">
        <v>5.2</v>
      </c>
      <c r="K157" s="627" t="s">
        <v>344</v>
      </c>
    </row>
    <row r="158" spans="1:11" ht="14.4" customHeight="1" thickBot="1" x14ac:dyDescent="0.35">
      <c r="A158" s="638" t="s">
        <v>486</v>
      </c>
      <c r="B158" s="616">
        <v>0</v>
      </c>
      <c r="C158" s="616">
        <v>0</v>
      </c>
      <c r="D158" s="617">
        <v>0</v>
      </c>
      <c r="E158" s="626" t="s">
        <v>336</v>
      </c>
      <c r="F158" s="616">
        <v>0</v>
      </c>
      <c r="G158" s="617">
        <v>0</v>
      </c>
      <c r="H158" s="619">
        <v>0</v>
      </c>
      <c r="I158" s="616">
        <v>5.2</v>
      </c>
      <c r="J158" s="617">
        <v>5.2</v>
      </c>
      <c r="K158" s="627" t="s">
        <v>344</v>
      </c>
    </row>
    <row r="159" spans="1:11" ht="14.4" customHeight="1" thickBot="1" x14ac:dyDescent="0.35">
      <c r="A159" s="640" t="s">
        <v>487</v>
      </c>
      <c r="B159" s="616">
        <v>0</v>
      </c>
      <c r="C159" s="616">
        <v>96.036000000000001</v>
      </c>
      <c r="D159" s="617">
        <v>96.036000000000001</v>
      </c>
      <c r="E159" s="626" t="s">
        <v>344</v>
      </c>
      <c r="F159" s="616">
        <v>0</v>
      </c>
      <c r="G159" s="617">
        <v>0</v>
      </c>
      <c r="H159" s="619">
        <v>0</v>
      </c>
      <c r="I159" s="616">
        <v>16.689</v>
      </c>
      <c r="J159" s="617">
        <v>16.689</v>
      </c>
      <c r="K159" s="627" t="s">
        <v>336</v>
      </c>
    </row>
    <row r="160" spans="1:11" ht="14.4" customHeight="1" thickBot="1" x14ac:dyDescent="0.35">
      <c r="A160" s="638" t="s">
        <v>488</v>
      </c>
      <c r="B160" s="616">
        <v>0</v>
      </c>
      <c r="C160" s="616">
        <v>96.036000000000001</v>
      </c>
      <c r="D160" s="617">
        <v>96.036000000000001</v>
      </c>
      <c r="E160" s="626" t="s">
        <v>344</v>
      </c>
      <c r="F160" s="616">
        <v>0</v>
      </c>
      <c r="G160" s="617">
        <v>0</v>
      </c>
      <c r="H160" s="619">
        <v>0</v>
      </c>
      <c r="I160" s="616">
        <v>16.689</v>
      </c>
      <c r="J160" s="617">
        <v>16.689</v>
      </c>
      <c r="K160" s="627" t="s">
        <v>336</v>
      </c>
    </row>
    <row r="161" spans="1:11" ht="14.4" customHeight="1" thickBot="1" x14ac:dyDescent="0.35">
      <c r="A161" s="637" t="s">
        <v>489</v>
      </c>
      <c r="B161" s="621">
        <v>0</v>
      </c>
      <c r="C161" s="621">
        <v>0</v>
      </c>
      <c r="D161" s="622">
        <v>0</v>
      </c>
      <c r="E161" s="623" t="s">
        <v>336</v>
      </c>
      <c r="F161" s="621">
        <v>0</v>
      </c>
      <c r="G161" s="622">
        <v>0</v>
      </c>
      <c r="H161" s="624">
        <v>2.4045800000000002</v>
      </c>
      <c r="I161" s="621">
        <v>3.6501800000000002</v>
      </c>
      <c r="J161" s="622">
        <v>3.6501800000000002</v>
      </c>
      <c r="K161" s="625" t="s">
        <v>344</v>
      </c>
    </row>
    <row r="162" spans="1:11" ht="14.4" customHeight="1" thickBot="1" x14ac:dyDescent="0.35">
      <c r="A162" s="638" t="s">
        <v>490</v>
      </c>
      <c r="B162" s="616">
        <v>0</v>
      </c>
      <c r="C162" s="616">
        <v>0</v>
      </c>
      <c r="D162" s="617">
        <v>0</v>
      </c>
      <c r="E162" s="626" t="s">
        <v>336</v>
      </c>
      <c r="F162" s="616">
        <v>0</v>
      </c>
      <c r="G162" s="617">
        <v>0</v>
      </c>
      <c r="H162" s="619">
        <v>2.4045800000000002</v>
      </c>
      <c r="I162" s="616">
        <v>3.6501800000000002</v>
      </c>
      <c r="J162" s="617">
        <v>3.6501800000000002</v>
      </c>
      <c r="K162" s="627" t="s">
        <v>344</v>
      </c>
    </row>
    <row r="163" spans="1:11" ht="14.4" customHeight="1" thickBot="1" x14ac:dyDescent="0.35">
      <c r="A163" s="635" t="s">
        <v>491</v>
      </c>
      <c r="B163" s="616">
        <v>3080.97271459473</v>
      </c>
      <c r="C163" s="616">
        <v>3344.1986400000001</v>
      </c>
      <c r="D163" s="617">
        <v>263.22592540527</v>
      </c>
      <c r="E163" s="618">
        <v>1.085435980707</v>
      </c>
      <c r="F163" s="616">
        <v>2998.9885830581902</v>
      </c>
      <c r="G163" s="617">
        <v>2249.24143729364</v>
      </c>
      <c r="H163" s="619">
        <v>259.61106999999998</v>
      </c>
      <c r="I163" s="616">
        <v>2354.6739699999998</v>
      </c>
      <c r="J163" s="617">
        <v>105.43253270635699</v>
      </c>
      <c r="K163" s="620">
        <v>0.78515603003599999</v>
      </c>
    </row>
    <row r="164" spans="1:11" ht="14.4" customHeight="1" thickBot="1" x14ac:dyDescent="0.35">
      <c r="A164" s="636" t="s">
        <v>492</v>
      </c>
      <c r="B164" s="616">
        <v>3031.97271459473</v>
      </c>
      <c r="C164" s="616">
        <v>3050.3649999999998</v>
      </c>
      <c r="D164" s="617">
        <v>18.392285405269</v>
      </c>
      <c r="E164" s="618">
        <v>1.0060661117809999</v>
      </c>
      <c r="F164" s="616">
        <v>2852.9885830581902</v>
      </c>
      <c r="G164" s="617">
        <v>2139.74143729364</v>
      </c>
      <c r="H164" s="619">
        <v>234.12</v>
      </c>
      <c r="I164" s="616">
        <v>2157.5050000000001</v>
      </c>
      <c r="J164" s="617">
        <v>17.763562706356002</v>
      </c>
      <c r="K164" s="620">
        <v>0.75622629996199997</v>
      </c>
    </row>
    <row r="165" spans="1:11" ht="14.4" customHeight="1" thickBot="1" x14ac:dyDescent="0.35">
      <c r="A165" s="637" t="s">
        <v>493</v>
      </c>
      <c r="B165" s="621">
        <v>3031.97271459473</v>
      </c>
      <c r="C165" s="621">
        <v>3032.395</v>
      </c>
      <c r="D165" s="622">
        <v>0.42228540526899999</v>
      </c>
      <c r="E165" s="628">
        <v>1.0001392774419999</v>
      </c>
      <c r="F165" s="621">
        <v>2852.9885830581902</v>
      </c>
      <c r="G165" s="622">
        <v>2139.74143729364</v>
      </c>
      <c r="H165" s="624">
        <v>234.12</v>
      </c>
      <c r="I165" s="621">
        <v>2135.34</v>
      </c>
      <c r="J165" s="622">
        <v>-4.4014372936430002</v>
      </c>
      <c r="K165" s="629">
        <v>0.74845725380000006</v>
      </c>
    </row>
    <row r="166" spans="1:11" ht="14.4" customHeight="1" thickBot="1" x14ac:dyDescent="0.35">
      <c r="A166" s="638" t="s">
        <v>494</v>
      </c>
      <c r="B166" s="616">
        <v>312.98756457935201</v>
      </c>
      <c r="C166" s="616">
        <v>316.089</v>
      </c>
      <c r="D166" s="617">
        <v>3.1014354206479999</v>
      </c>
      <c r="E166" s="618">
        <v>1.0099091330500001</v>
      </c>
      <c r="F166" s="616">
        <v>324.99998976328101</v>
      </c>
      <c r="G166" s="617">
        <v>243.749992322461</v>
      </c>
      <c r="H166" s="619">
        <v>27.157</v>
      </c>
      <c r="I166" s="616">
        <v>244.357</v>
      </c>
      <c r="J166" s="617">
        <v>0.607007677538</v>
      </c>
      <c r="K166" s="620">
        <v>0.75186771598900004</v>
      </c>
    </row>
    <row r="167" spans="1:11" ht="14.4" customHeight="1" thickBot="1" x14ac:dyDescent="0.35">
      <c r="A167" s="638" t="s">
        <v>495</v>
      </c>
      <c r="B167" s="616">
        <v>535.99999999999</v>
      </c>
      <c r="C167" s="616">
        <v>535.32899999999995</v>
      </c>
      <c r="D167" s="617">
        <v>-0.67099999999000004</v>
      </c>
      <c r="E167" s="618">
        <v>0.99874813432800003</v>
      </c>
      <c r="F167" s="616">
        <v>557.99998242434106</v>
      </c>
      <c r="G167" s="617">
        <v>418.49998681825599</v>
      </c>
      <c r="H167" s="619">
        <v>48.831000000000003</v>
      </c>
      <c r="I167" s="616">
        <v>412.529</v>
      </c>
      <c r="J167" s="617">
        <v>-5.9709868182549997</v>
      </c>
      <c r="K167" s="620">
        <v>0.73929930643999997</v>
      </c>
    </row>
    <row r="168" spans="1:11" ht="14.4" customHeight="1" thickBot="1" x14ac:dyDescent="0.35">
      <c r="A168" s="638" t="s">
        <v>496</v>
      </c>
      <c r="B168" s="616">
        <v>8.0000669316599993</v>
      </c>
      <c r="C168" s="616">
        <v>8.2200000000000006</v>
      </c>
      <c r="D168" s="617">
        <v>0.219933068339</v>
      </c>
      <c r="E168" s="618">
        <v>1.0274914035360001</v>
      </c>
      <c r="F168" s="616">
        <v>8.0000666796769995</v>
      </c>
      <c r="G168" s="617">
        <v>6.0000500097570004</v>
      </c>
      <c r="H168" s="619">
        <v>0.68500000000000005</v>
      </c>
      <c r="I168" s="616">
        <v>6.165</v>
      </c>
      <c r="J168" s="617">
        <v>0.16494999024199999</v>
      </c>
      <c r="K168" s="620">
        <v>0.77061857692500002</v>
      </c>
    </row>
    <row r="169" spans="1:11" ht="14.4" customHeight="1" thickBot="1" x14ac:dyDescent="0.35">
      <c r="A169" s="638" t="s">
        <v>497</v>
      </c>
      <c r="B169" s="616">
        <v>1210.9850830837499</v>
      </c>
      <c r="C169" s="616">
        <v>1211.607</v>
      </c>
      <c r="D169" s="617">
        <v>0.62191691625300005</v>
      </c>
      <c r="E169" s="618">
        <v>1.000513562821</v>
      </c>
      <c r="F169" s="616">
        <v>1216.98856765661</v>
      </c>
      <c r="G169" s="617">
        <v>912.74142574245695</v>
      </c>
      <c r="H169" s="619">
        <v>101.321</v>
      </c>
      <c r="I169" s="616">
        <v>911.88</v>
      </c>
      <c r="J169" s="617">
        <v>-0.86142574245600001</v>
      </c>
      <c r="K169" s="620">
        <v>0.749292166117</v>
      </c>
    </row>
    <row r="170" spans="1:11" ht="14.4" customHeight="1" thickBot="1" x14ac:dyDescent="0.35">
      <c r="A170" s="638" t="s">
        <v>498</v>
      </c>
      <c r="B170" s="616">
        <v>854.99999999998499</v>
      </c>
      <c r="C170" s="616">
        <v>855.43299999999999</v>
      </c>
      <c r="D170" s="617">
        <v>0.433000000015</v>
      </c>
      <c r="E170" s="618">
        <v>1.000506432748</v>
      </c>
      <c r="F170" s="616">
        <v>687.99997832964505</v>
      </c>
      <c r="G170" s="617">
        <v>515.99998374723396</v>
      </c>
      <c r="H170" s="619">
        <v>53.52</v>
      </c>
      <c r="I170" s="616">
        <v>510.505</v>
      </c>
      <c r="J170" s="617">
        <v>-5.4949837472340004</v>
      </c>
      <c r="K170" s="620">
        <v>0.74201310476600002</v>
      </c>
    </row>
    <row r="171" spans="1:11" ht="14.4" customHeight="1" thickBot="1" x14ac:dyDescent="0.35">
      <c r="A171" s="638" t="s">
        <v>499</v>
      </c>
      <c r="B171" s="616">
        <v>108.999999999998</v>
      </c>
      <c r="C171" s="616">
        <v>105.717</v>
      </c>
      <c r="D171" s="617">
        <v>-3.2829999999970001</v>
      </c>
      <c r="E171" s="618">
        <v>0.96988073394399998</v>
      </c>
      <c r="F171" s="616">
        <v>56.999998204637002</v>
      </c>
      <c r="G171" s="617">
        <v>42.749998653477</v>
      </c>
      <c r="H171" s="619">
        <v>2.6059999999999999</v>
      </c>
      <c r="I171" s="616">
        <v>49.904000000000003</v>
      </c>
      <c r="J171" s="617">
        <v>7.1540013465219996</v>
      </c>
      <c r="K171" s="620">
        <v>0.87550879950600002</v>
      </c>
    </row>
    <row r="172" spans="1:11" ht="14.4" customHeight="1" thickBot="1" x14ac:dyDescent="0.35">
      <c r="A172" s="637" t="s">
        <v>500</v>
      </c>
      <c r="B172" s="621">
        <v>0</v>
      </c>
      <c r="C172" s="621">
        <v>17.97</v>
      </c>
      <c r="D172" s="622">
        <v>17.97</v>
      </c>
      <c r="E172" s="623" t="s">
        <v>336</v>
      </c>
      <c r="F172" s="621">
        <v>0</v>
      </c>
      <c r="G172" s="622">
        <v>0</v>
      </c>
      <c r="H172" s="624">
        <v>0</v>
      </c>
      <c r="I172" s="621">
        <v>22.164999999999999</v>
      </c>
      <c r="J172" s="622">
        <v>22.164999999999999</v>
      </c>
      <c r="K172" s="625" t="s">
        <v>336</v>
      </c>
    </row>
    <row r="173" spans="1:11" ht="14.4" customHeight="1" thickBot="1" x14ac:dyDescent="0.35">
      <c r="A173" s="638" t="s">
        <v>501</v>
      </c>
      <c r="B173" s="616">
        <v>0</v>
      </c>
      <c r="C173" s="616">
        <v>6.89</v>
      </c>
      <c r="D173" s="617">
        <v>6.89</v>
      </c>
      <c r="E173" s="626" t="s">
        <v>336</v>
      </c>
      <c r="F173" s="616">
        <v>0</v>
      </c>
      <c r="G173" s="617">
        <v>0</v>
      </c>
      <c r="H173" s="619">
        <v>0</v>
      </c>
      <c r="I173" s="616">
        <v>22.164999999999999</v>
      </c>
      <c r="J173" s="617">
        <v>22.164999999999999</v>
      </c>
      <c r="K173" s="627" t="s">
        <v>344</v>
      </c>
    </row>
    <row r="174" spans="1:11" ht="14.4" customHeight="1" thickBot="1" x14ac:dyDescent="0.35">
      <c r="A174" s="638" t="s">
        <v>502</v>
      </c>
      <c r="B174" s="616">
        <v>0</v>
      </c>
      <c r="C174" s="616">
        <v>11.08</v>
      </c>
      <c r="D174" s="617">
        <v>11.08</v>
      </c>
      <c r="E174" s="626" t="s">
        <v>336</v>
      </c>
      <c r="F174" s="616">
        <v>0</v>
      </c>
      <c r="G174" s="617">
        <v>0</v>
      </c>
      <c r="H174" s="619">
        <v>0</v>
      </c>
      <c r="I174" s="616">
        <v>0</v>
      </c>
      <c r="J174" s="617">
        <v>0</v>
      </c>
      <c r="K174" s="627" t="s">
        <v>336</v>
      </c>
    </row>
    <row r="175" spans="1:11" ht="14.4" customHeight="1" thickBot="1" x14ac:dyDescent="0.35">
      <c r="A175" s="636" t="s">
        <v>503</v>
      </c>
      <c r="B175" s="616">
        <v>49</v>
      </c>
      <c r="C175" s="616">
        <v>293.83364</v>
      </c>
      <c r="D175" s="617">
        <v>244.83364</v>
      </c>
      <c r="E175" s="618">
        <v>5.9966048979590001</v>
      </c>
      <c r="F175" s="616">
        <v>146</v>
      </c>
      <c r="G175" s="617">
        <v>109.5</v>
      </c>
      <c r="H175" s="619">
        <v>25.491070000000001</v>
      </c>
      <c r="I175" s="616">
        <v>197.16897</v>
      </c>
      <c r="J175" s="617">
        <v>87.668970000000002</v>
      </c>
      <c r="K175" s="620">
        <v>1.3504723972599999</v>
      </c>
    </row>
    <row r="176" spans="1:11" ht="14.4" customHeight="1" thickBot="1" x14ac:dyDescent="0.35">
      <c r="A176" s="637" t="s">
        <v>504</v>
      </c>
      <c r="B176" s="621">
        <v>49</v>
      </c>
      <c r="C176" s="621">
        <v>72.304100000000005</v>
      </c>
      <c r="D176" s="622">
        <v>23.304099999999998</v>
      </c>
      <c r="E176" s="628">
        <v>1.475593877551</v>
      </c>
      <c r="F176" s="621">
        <v>146</v>
      </c>
      <c r="G176" s="622">
        <v>109.5</v>
      </c>
      <c r="H176" s="624">
        <v>0</v>
      </c>
      <c r="I176" s="621">
        <v>0</v>
      </c>
      <c r="J176" s="622">
        <v>-109.5</v>
      </c>
      <c r="K176" s="629">
        <v>0</v>
      </c>
    </row>
    <row r="177" spans="1:11" ht="14.4" customHeight="1" thickBot="1" x14ac:dyDescent="0.35">
      <c r="A177" s="638" t="s">
        <v>505</v>
      </c>
      <c r="B177" s="616">
        <v>49</v>
      </c>
      <c r="C177" s="616">
        <v>72.304100000000005</v>
      </c>
      <c r="D177" s="617">
        <v>23.304099999999998</v>
      </c>
      <c r="E177" s="618">
        <v>1.475593877551</v>
      </c>
      <c r="F177" s="616">
        <v>146</v>
      </c>
      <c r="G177" s="617">
        <v>109.5</v>
      </c>
      <c r="H177" s="619">
        <v>0</v>
      </c>
      <c r="I177" s="616">
        <v>0</v>
      </c>
      <c r="J177" s="617">
        <v>-109.5</v>
      </c>
      <c r="K177" s="620">
        <v>0</v>
      </c>
    </row>
    <row r="178" spans="1:11" ht="14.4" customHeight="1" thickBot="1" x14ac:dyDescent="0.35">
      <c r="A178" s="637" t="s">
        <v>506</v>
      </c>
      <c r="B178" s="621">
        <v>0</v>
      </c>
      <c r="C178" s="621">
        <v>25.14085</v>
      </c>
      <c r="D178" s="622">
        <v>25.14085</v>
      </c>
      <c r="E178" s="623" t="s">
        <v>336</v>
      </c>
      <c r="F178" s="621">
        <v>0</v>
      </c>
      <c r="G178" s="622">
        <v>0</v>
      </c>
      <c r="H178" s="624">
        <v>0</v>
      </c>
      <c r="I178" s="621">
        <v>0</v>
      </c>
      <c r="J178" s="622">
        <v>0</v>
      </c>
      <c r="K178" s="625" t="s">
        <v>336</v>
      </c>
    </row>
    <row r="179" spans="1:11" ht="14.4" customHeight="1" thickBot="1" x14ac:dyDescent="0.35">
      <c r="A179" s="638" t="s">
        <v>507</v>
      </c>
      <c r="B179" s="616">
        <v>0</v>
      </c>
      <c r="C179" s="616">
        <v>8.0888500000000008</v>
      </c>
      <c r="D179" s="617">
        <v>8.0888500000000008</v>
      </c>
      <c r="E179" s="626" t="s">
        <v>336</v>
      </c>
      <c r="F179" s="616">
        <v>0</v>
      </c>
      <c r="G179" s="617">
        <v>0</v>
      </c>
      <c r="H179" s="619">
        <v>0</v>
      </c>
      <c r="I179" s="616">
        <v>0</v>
      </c>
      <c r="J179" s="617">
        <v>0</v>
      </c>
      <c r="K179" s="627" t="s">
        <v>336</v>
      </c>
    </row>
    <row r="180" spans="1:11" ht="14.4" customHeight="1" thickBot="1" x14ac:dyDescent="0.35">
      <c r="A180" s="638" t="s">
        <v>508</v>
      </c>
      <c r="B180" s="616">
        <v>0</v>
      </c>
      <c r="C180" s="616">
        <v>17.052</v>
      </c>
      <c r="D180" s="617">
        <v>17.052</v>
      </c>
      <c r="E180" s="626" t="s">
        <v>344</v>
      </c>
      <c r="F180" s="616">
        <v>0</v>
      </c>
      <c r="G180" s="617">
        <v>0</v>
      </c>
      <c r="H180" s="619">
        <v>0</v>
      </c>
      <c r="I180" s="616">
        <v>0</v>
      </c>
      <c r="J180" s="617">
        <v>0</v>
      </c>
      <c r="K180" s="627" t="s">
        <v>336</v>
      </c>
    </row>
    <row r="181" spans="1:11" ht="14.4" customHeight="1" thickBot="1" x14ac:dyDescent="0.35">
      <c r="A181" s="637" t="s">
        <v>509</v>
      </c>
      <c r="B181" s="621">
        <v>0</v>
      </c>
      <c r="C181" s="621">
        <v>4.5999999999999996</v>
      </c>
      <c r="D181" s="622">
        <v>4.5999999999999996</v>
      </c>
      <c r="E181" s="623" t="s">
        <v>344</v>
      </c>
      <c r="F181" s="621">
        <v>0</v>
      </c>
      <c r="G181" s="622">
        <v>0</v>
      </c>
      <c r="H181" s="624">
        <v>7.7077</v>
      </c>
      <c r="I181" s="621">
        <v>30.8308</v>
      </c>
      <c r="J181" s="622">
        <v>30.8308</v>
      </c>
      <c r="K181" s="625" t="s">
        <v>336</v>
      </c>
    </row>
    <row r="182" spans="1:11" ht="14.4" customHeight="1" thickBot="1" x14ac:dyDescent="0.35">
      <c r="A182" s="638" t="s">
        <v>510</v>
      </c>
      <c r="B182" s="616">
        <v>0</v>
      </c>
      <c r="C182" s="616">
        <v>4.5999999999999996</v>
      </c>
      <c r="D182" s="617">
        <v>4.5999999999999996</v>
      </c>
      <c r="E182" s="626" t="s">
        <v>344</v>
      </c>
      <c r="F182" s="616">
        <v>0</v>
      </c>
      <c r="G182" s="617">
        <v>0</v>
      </c>
      <c r="H182" s="619">
        <v>0</v>
      </c>
      <c r="I182" s="616">
        <v>0</v>
      </c>
      <c r="J182" s="617">
        <v>0</v>
      </c>
      <c r="K182" s="627" t="s">
        <v>336</v>
      </c>
    </row>
    <row r="183" spans="1:11" ht="14.4" customHeight="1" thickBot="1" x14ac:dyDescent="0.35">
      <c r="A183" s="638" t="s">
        <v>511</v>
      </c>
      <c r="B183" s="616">
        <v>0</v>
      </c>
      <c r="C183" s="616">
        <v>0</v>
      </c>
      <c r="D183" s="617">
        <v>0</v>
      </c>
      <c r="E183" s="618">
        <v>1</v>
      </c>
      <c r="F183" s="616">
        <v>0</v>
      </c>
      <c r="G183" s="617">
        <v>0</v>
      </c>
      <c r="H183" s="619">
        <v>7.7077</v>
      </c>
      <c r="I183" s="616">
        <v>30.8308</v>
      </c>
      <c r="J183" s="617">
        <v>30.8308</v>
      </c>
      <c r="K183" s="627" t="s">
        <v>344</v>
      </c>
    </row>
    <row r="184" spans="1:11" ht="14.4" customHeight="1" thickBot="1" x14ac:dyDescent="0.35">
      <c r="A184" s="637" t="s">
        <v>512</v>
      </c>
      <c r="B184" s="621">
        <v>0</v>
      </c>
      <c r="C184" s="621">
        <v>42.125</v>
      </c>
      <c r="D184" s="622">
        <v>42.125</v>
      </c>
      <c r="E184" s="623" t="s">
        <v>336</v>
      </c>
      <c r="F184" s="621">
        <v>0</v>
      </c>
      <c r="G184" s="622">
        <v>0</v>
      </c>
      <c r="H184" s="624">
        <v>0</v>
      </c>
      <c r="I184" s="621">
        <v>55.5548</v>
      </c>
      <c r="J184" s="622">
        <v>55.5548</v>
      </c>
      <c r="K184" s="625" t="s">
        <v>336</v>
      </c>
    </row>
    <row r="185" spans="1:11" ht="14.4" customHeight="1" thickBot="1" x14ac:dyDescent="0.35">
      <c r="A185" s="638" t="s">
        <v>513</v>
      </c>
      <c r="B185" s="616">
        <v>0</v>
      </c>
      <c r="C185" s="616">
        <v>32.527000000000001</v>
      </c>
      <c r="D185" s="617">
        <v>32.527000000000001</v>
      </c>
      <c r="E185" s="626" t="s">
        <v>336</v>
      </c>
      <c r="F185" s="616">
        <v>0</v>
      </c>
      <c r="G185" s="617">
        <v>0</v>
      </c>
      <c r="H185" s="619">
        <v>0</v>
      </c>
      <c r="I185" s="616">
        <v>55.5548</v>
      </c>
      <c r="J185" s="617">
        <v>55.5548</v>
      </c>
      <c r="K185" s="627" t="s">
        <v>336</v>
      </c>
    </row>
    <row r="186" spans="1:11" ht="14.4" customHeight="1" thickBot="1" x14ac:dyDescent="0.35">
      <c r="A186" s="638" t="s">
        <v>514</v>
      </c>
      <c r="B186" s="616">
        <v>0</v>
      </c>
      <c r="C186" s="616">
        <v>9.5980000000000008</v>
      </c>
      <c r="D186" s="617">
        <v>9.5980000000000008</v>
      </c>
      <c r="E186" s="626" t="s">
        <v>344</v>
      </c>
      <c r="F186" s="616">
        <v>0</v>
      </c>
      <c r="G186" s="617">
        <v>0</v>
      </c>
      <c r="H186" s="619">
        <v>0</v>
      </c>
      <c r="I186" s="616">
        <v>0</v>
      </c>
      <c r="J186" s="617">
        <v>0</v>
      </c>
      <c r="K186" s="627" t="s">
        <v>336</v>
      </c>
    </row>
    <row r="187" spans="1:11" ht="14.4" customHeight="1" thickBot="1" x14ac:dyDescent="0.35">
      <c r="A187" s="637" t="s">
        <v>515</v>
      </c>
      <c r="B187" s="621">
        <v>0</v>
      </c>
      <c r="C187" s="621">
        <v>149.66369</v>
      </c>
      <c r="D187" s="622">
        <v>149.66369</v>
      </c>
      <c r="E187" s="623" t="s">
        <v>344</v>
      </c>
      <c r="F187" s="621">
        <v>0</v>
      </c>
      <c r="G187" s="622">
        <v>0</v>
      </c>
      <c r="H187" s="624">
        <v>17.783370000000001</v>
      </c>
      <c r="I187" s="621">
        <v>110.78337000000001</v>
      </c>
      <c r="J187" s="622">
        <v>110.78337000000001</v>
      </c>
      <c r="K187" s="625" t="s">
        <v>336</v>
      </c>
    </row>
    <row r="188" spans="1:11" ht="14.4" customHeight="1" thickBot="1" x14ac:dyDescent="0.35">
      <c r="A188" s="638" t="s">
        <v>516</v>
      </c>
      <c r="B188" s="616">
        <v>0</v>
      </c>
      <c r="C188" s="616">
        <v>139.96789999999999</v>
      </c>
      <c r="D188" s="617">
        <v>139.96789999999999</v>
      </c>
      <c r="E188" s="626" t="s">
        <v>344</v>
      </c>
      <c r="F188" s="616">
        <v>0</v>
      </c>
      <c r="G188" s="617">
        <v>0</v>
      </c>
      <c r="H188" s="619">
        <v>17.783370000000001</v>
      </c>
      <c r="I188" s="616">
        <v>110.78337000000001</v>
      </c>
      <c r="J188" s="617">
        <v>110.78337000000001</v>
      </c>
      <c r="K188" s="627" t="s">
        <v>336</v>
      </c>
    </row>
    <row r="189" spans="1:11" ht="14.4" customHeight="1" thickBot="1" x14ac:dyDescent="0.35">
      <c r="A189" s="638" t="s">
        <v>517</v>
      </c>
      <c r="B189" s="616">
        <v>0</v>
      </c>
      <c r="C189" s="616">
        <v>3.8889999999999998</v>
      </c>
      <c r="D189" s="617">
        <v>3.8889999999999998</v>
      </c>
      <c r="E189" s="626" t="s">
        <v>344</v>
      </c>
      <c r="F189" s="616">
        <v>0</v>
      </c>
      <c r="G189" s="617">
        <v>0</v>
      </c>
      <c r="H189" s="619">
        <v>0</v>
      </c>
      <c r="I189" s="616">
        <v>0</v>
      </c>
      <c r="J189" s="617">
        <v>0</v>
      </c>
      <c r="K189" s="627" t="s">
        <v>336</v>
      </c>
    </row>
    <row r="190" spans="1:11" ht="14.4" customHeight="1" thickBot="1" x14ac:dyDescent="0.35">
      <c r="A190" s="638" t="s">
        <v>518</v>
      </c>
      <c r="B190" s="616">
        <v>0</v>
      </c>
      <c r="C190" s="616">
        <v>5.8067900000000003</v>
      </c>
      <c r="D190" s="617">
        <v>5.8067900000000003</v>
      </c>
      <c r="E190" s="626" t="s">
        <v>344</v>
      </c>
      <c r="F190" s="616">
        <v>0</v>
      </c>
      <c r="G190" s="617">
        <v>0</v>
      </c>
      <c r="H190" s="619">
        <v>0</v>
      </c>
      <c r="I190" s="616">
        <v>0</v>
      </c>
      <c r="J190" s="617">
        <v>0</v>
      </c>
      <c r="K190" s="627" t="s">
        <v>336</v>
      </c>
    </row>
    <row r="191" spans="1:11" ht="14.4" customHeight="1" thickBot="1" x14ac:dyDescent="0.35">
      <c r="A191" s="635" t="s">
        <v>519</v>
      </c>
      <c r="B191" s="616">
        <v>0</v>
      </c>
      <c r="C191" s="616">
        <v>0.42570000000000002</v>
      </c>
      <c r="D191" s="617">
        <v>0.42570000000000002</v>
      </c>
      <c r="E191" s="626" t="s">
        <v>336</v>
      </c>
      <c r="F191" s="616">
        <v>0</v>
      </c>
      <c r="G191" s="617">
        <v>0</v>
      </c>
      <c r="H191" s="619">
        <v>0</v>
      </c>
      <c r="I191" s="616">
        <v>0.49225999999999998</v>
      </c>
      <c r="J191" s="617">
        <v>0.49225999999999998</v>
      </c>
      <c r="K191" s="627" t="s">
        <v>336</v>
      </c>
    </row>
    <row r="192" spans="1:11" ht="14.4" customHeight="1" thickBot="1" x14ac:dyDescent="0.35">
      <c r="A192" s="636" t="s">
        <v>520</v>
      </c>
      <c r="B192" s="616">
        <v>0</v>
      </c>
      <c r="C192" s="616">
        <v>0.42570000000000002</v>
      </c>
      <c r="D192" s="617">
        <v>0.42570000000000002</v>
      </c>
      <c r="E192" s="626" t="s">
        <v>336</v>
      </c>
      <c r="F192" s="616">
        <v>0</v>
      </c>
      <c r="G192" s="617">
        <v>0</v>
      </c>
      <c r="H192" s="619">
        <v>0</v>
      </c>
      <c r="I192" s="616">
        <v>0.49225999999999998</v>
      </c>
      <c r="J192" s="617">
        <v>0.49225999999999998</v>
      </c>
      <c r="K192" s="627" t="s">
        <v>336</v>
      </c>
    </row>
    <row r="193" spans="1:11" ht="14.4" customHeight="1" thickBot="1" x14ac:dyDescent="0.35">
      <c r="A193" s="637" t="s">
        <v>521</v>
      </c>
      <c r="B193" s="621">
        <v>0</v>
      </c>
      <c r="C193" s="621">
        <v>0.42570000000000002</v>
      </c>
      <c r="D193" s="622">
        <v>0.42570000000000002</v>
      </c>
      <c r="E193" s="623" t="s">
        <v>336</v>
      </c>
      <c r="F193" s="621">
        <v>0</v>
      </c>
      <c r="G193" s="622">
        <v>0</v>
      </c>
      <c r="H193" s="624">
        <v>0</v>
      </c>
      <c r="I193" s="621">
        <v>0.49225999999999998</v>
      </c>
      <c r="J193" s="622">
        <v>0.49225999999999998</v>
      </c>
      <c r="K193" s="625" t="s">
        <v>336</v>
      </c>
    </row>
    <row r="194" spans="1:11" ht="14.4" customHeight="1" thickBot="1" x14ac:dyDescent="0.35">
      <c r="A194" s="638" t="s">
        <v>522</v>
      </c>
      <c r="B194" s="616">
        <v>0</v>
      </c>
      <c r="C194" s="616">
        <v>0.42570000000000002</v>
      </c>
      <c r="D194" s="617">
        <v>0.42570000000000002</v>
      </c>
      <c r="E194" s="626" t="s">
        <v>336</v>
      </c>
      <c r="F194" s="616">
        <v>0</v>
      </c>
      <c r="G194" s="617">
        <v>0</v>
      </c>
      <c r="H194" s="619">
        <v>0</v>
      </c>
      <c r="I194" s="616">
        <v>0.49225999999999998</v>
      </c>
      <c r="J194" s="617">
        <v>0.49225999999999998</v>
      </c>
      <c r="K194" s="627" t="s">
        <v>336</v>
      </c>
    </row>
    <row r="195" spans="1:11" ht="14.4" customHeight="1" thickBot="1" x14ac:dyDescent="0.35">
      <c r="A195" s="634" t="s">
        <v>523</v>
      </c>
      <c r="B195" s="616">
        <v>97204.886959703406</v>
      </c>
      <c r="C195" s="616">
        <v>99199.452340000003</v>
      </c>
      <c r="D195" s="617">
        <v>1994.5653802966101</v>
      </c>
      <c r="E195" s="618">
        <v>1.0205191883110001</v>
      </c>
      <c r="F195" s="616">
        <v>97832.290549278696</v>
      </c>
      <c r="G195" s="617">
        <v>73374.217911959</v>
      </c>
      <c r="H195" s="619">
        <v>7553.3696499999996</v>
      </c>
      <c r="I195" s="616">
        <v>71913.452000000005</v>
      </c>
      <c r="J195" s="617">
        <v>-1460.7659119590001</v>
      </c>
      <c r="K195" s="620">
        <v>0.73506867309500001</v>
      </c>
    </row>
    <row r="196" spans="1:11" ht="14.4" customHeight="1" thickBot="1" x14ac:dyDescent="0.35">
      <c r="A196" s="635" t="s">
        <v>524</v>
      </c>
      <c r="B196" s="616">
        <v>97100.702804444503</v>
      </c>
      <c r="C196" s="616">
        <v>99026.162370000005</v>
      </c>
      <c r="D196" s="617">
        <v>1925.4595655554999</v>
      </c>
      <c r="E196" s="618">
        <v>1.0198295121450001</v>
      </c>
      <c r="F196" s="616">
        <v>97672.290549278594</v>
      </c>
      <c r="G196" s="617">
        <v>73254.217911959</v>
      </c>
      <c r="H196" s="619">
        <v>7548.9758400000001</v>
      </c>
      <c r="I196" s="616">
        <v>71829.088669999997</v>
      </c>
      <c r="J196" s="617">
        <v>-1425.1292419589699</v>
      </c>
      <c r="K196" s="620">
        <v>0.73540907319799997</v>
      </c>
    </row>
    <row r="197" spans="1:11" ht="14.4" customHeight="1" thickBot="1" x14ac:dyDescent="0.35">
      <c r="A197" s="636" t="s">
        <v>525</v>
      </c>
      <c r="B197" s="616">
        <v>97100.702804444503</v>
      </c>
      <c r="C197" s="616">
        <v>99026.162370000005</v>
      </c>
      <c r="D197" s="617">
        <v>1925.4595655554999</v>
      </c>
      <c r="E197" s="618">
        <v>1.0198295121450001</v>
      </c>
      <c r="F197" s="616">
        <v>97672.290549278594</v>
      </c>
      <c r="G197" s="617">
        <v>73254.217911959</v>
      </c>
      <c r="H197" s="619">
        <v>7548.9758400000001</v>
      </c>
      <c r="I197" s="616">
        <v>71829.088669999997</v>
      </c>
      <c r="J197" s="617">
        <v>-1425.1292419589699</v>
      </c>
      <c r="K197" s="620">
        <v>0.73540907319799997</v>
      </c>
    </row>
    <row r="198" spans="1:11" ht="14.4" customHeight="1" thickBot="1" x14ac:dyDescent="0.35">
      <c r="A198" s="637" t="s">
        <v>526</v>
      </c>
      <c r="B198" s="621">
        <v>131.70287122877599</v>
      </c>
      <c r="C198" s="621">
        <v>217.48927</v>
      </c>
      <c r="D198" s="622">
        <v>85.786398771223006</v>
      </c>
      <c r="E198" s="628">
        <v>1.6513631629350001</v>
      </c>
      <c r="F198" s="621">
        <v>180.29054925313801</v>
      </c>
      <c r="G198" s="622">
        <v>135.217911939853</v>
      </c>
      <c r="H198" s="624">
        <v>16.242550000000001</v>
      </c>
      <c r="I198" s="621">
        <v>110.3907</v>
      </c>
      <c r="J198" s="622">
        <v>-24.827211939853001</v>
      </c>
      <c r="K198" s="629">
        <v>0.61229332572999995</v>
      </c>
    </row>
    <row r="199" spans="1:11" ht="14.4" customHeight="1" thickBot="1" x14ac:dyDescent="0.35">
      <c r="A199" s="638" t="s">
        <v>527</v>
      </c>
      <c r="B199" s="616">
        <v>3.6100797320589999</v>
      </c>
      <c r="C199" s="616">
        <v>0.11983000000000001</v>
      </c>
      <c r="D199" s="617">
        <v>-3.490249732059</v>
      </c>
      <c r="E199" s="618">
        <v>3.3193172697999998E-2</v>
      </c>
      <c r="F199" s="616">
        <v>0.111846305688</v>
      </c>
      <c r="G199" s="617">
        <v>8.3884729266000005E-2</v>
      </c>
      <c r="H199" s="619">
        <v>0</v>
      </c>
      <c r="I199" s="616">
        <v>0</v>
      </c>
      <c r="J199" s="617">
        <v>-8.3884729266000005E-2</v>
      </c>
      <c r="K199" s="620">
        <v>0</v>
      </c>
    </row>
    <row r="200" spans="1:11" ht="14.4" customHeight="1" thickBot="1" x14ac:dyDescent="0.35">
      <c r="A200" s="638" t="s">
        <v>528</v>
      </c>
      <c r="B200" s="616">
        <v>0.49098892337799999</v>
      </c>
      <c r="C200" s="616">
        <v>0.29185</v>
      </c>
      <c r="D200" s="617">
        <v>-0.19913892337799999</v>
      </c>
      <c r="E200" s="618">
        <v>0.594412594874</v>
      </c>
      <c r="F200" s="616">
        <v>0.23038190970299999</v>
      </c>
      <c r="G200" s="617">
        <v>0.172786432277</v>
      </c>
      <c r="H200" s="619">
        <v>0</v>
      </c>
      <c r="I200" s="616">
        <v>0</v>
      </c>
      <c r="J200" s="617">
        <v>-0.172786432277</v>
      </c>
      <c r="K200" s="620">
        <v>0</v>
      </c>
    </row>
    <row r="201" spans="1:11" ht="14.4" customHeight="1" thickBot="1" x14ac:dyDescent="0.35">
      <c r="A201" s="638" t="s">
        <v>529</v>
      </c>
      <c r="B201" s="616">
        <v>25.735459301378999</v>
      </c>
      <c r="C201" s="616">
        <v>24.348500000000001</v>
      </c>
      <c r="D201" s="617">
        <v>-1.386959301379</v>
      </c>
      <c r="E201" s="618">
        <v>0.94610707020399998</v>
      </c>
      <c r="F201" s="616">
        <v>22.110275215209001</v>
      </c>
      <c r="G201" s="617">
        <v>16.582706411406999</v>
      </c>
      <c r="H201" s="619">
        <v>0</v>
      </c>
      <c r="I201" s="616">
        <v>6.9565000000000001</v>
      </c>
      <c r="J201" s="617">
        <v>-9.6262064114070007</v>
      </c>
      <c r="K201" s="620">
        <v>0.31462747217199999</v>
      </c>
    </row>
    <row r="202" spans="1:11" ht="14.4" customHeight="1" thickBot="1" x14ac:dyDescent="0.35">
      <c r="A202" s="638" t="s">
        <v>530</v>
      </c>
      <c r="B202" s="616">
        <v>12.017773662186</v>
      </c>
      <c r="C202" s="616">
        <v>134.21799999999999</v>
      </c>
      <c r="D202" s="617">
        <v>122.20022633781301</v>
      </c>
      <c r="E202" s="618">
        <v>11.16829154657</v>
      </c>
      <c r="F202" s="616">
        <v>107.612196222523</v>
      </c>
      <c r="G202" s="617">
        <v>80.709147166891995</v>
      </c>
      <c r="H202" s="619">
        <v>10.88603</v>
      </c>
      <c r="I202" s="616">
        <v>58.546340000000001</v>
      </c>
      <c r="J202" s="617">
        <v>-22.162807166892001</v>
      </c>
      <c r="K202" s="620">
        <v>0.54404929975500005</v>
      </c>
    </row>
    <row r="203" spans="1:11" ht="14.4" customHeight="1" thickBot="1" x14ac:dyDescent="0.35">
      <c r="A203" s="638" t="s">
        <v>531</v>
      </c>
      <c r="B203" s="616">
        <v>89.848569609771005</v>
      </c>
      <c r="C203" s="616">
        <v>58.511090000000003</v>
      </c>
      <c r="D203" s="617">
        <v>-31.337479609771002</v>
      </c>
      <c r="E203" s="618">
        <v>0.65121893708599998</v>
      </c>
      <c r="F203" s="616">
        <v>50.225849600011998</v>
      </c>
      <c r="G203" s="617">
        <v>37.669387200008998</v>
      </c>
      <c r="H203" s="619">
        <v>5.3565199999999997</v>
      </c>
      <c r="I203" s="616">
        <v>44.887860000000003</v>
      </c>
      <c r="J203" s="617">
        <v>7.2184727999899998</v>
      </c>
      <c r="K203" s="620">
        <v>0.89372027267700005</v>
      </c>
    </row>
    <row r="204" spans="1:11" ht="14.4" customHeight="1" thickBot="1" x14ac:dyDescent="0.35">
      <c r="A204" s="637" t="s">
        <v>532</v>
      </c>
      <c r="B204" s="621">
        <v>0</v>
      </c>
      <c r="C204" s="621">
        <v>359.40034000000003</v>
      </c>
      <c r="D204" s="622">
        <v>359.40034000000003</v>
      </c>
      <c r="E204" s="623" t="s">
        <v>336</v>
      </c>
      <c r="F204" s="621">
        <v>423.00000000011102</v>
      </c>
      <c r="G204" s="622">
        <v>317.25000000008299</v>
      </c>
      <c r="H204" s="624">
        <v>42.671759999999999</v>
      </c>
      <c r="I204" s="621">
        <v>221.68575000000001</v>
      </c>
      <c r="J204" s="622">
        <v>-95.564250000083007</v>
      </c>
      <c r="K204" s="629">
        <v>0.52407978723299997</v>
      </c>
    </row>
    <row r="205" spans="1:11" ht="14.4" customHeight="1" thickBot="1" x14ac:dyDescent="0.35">
      <c r="A205" s="638" t="s">
        <v>533</v>
      </c>
      <c r="B205" s="616">
        <v>0</v>
      </c>
      <c r="C205" s="616">
        <v>359.15944000000002</v>
      </c>
      <c r="D205" s="617">
        <v>359.15944000000002</v>
      </c>
      <c r="E205" s="626" t="s">
        <v>336</v>
      </c>
      <c r="F205" s="616">
        <v>423.00000000011102</v>
      </c>
      <c r="G205" s="617">
        <v>317.25000000008299</v>
      </c>
      <c r="H205" s="619">
        <v>42.930259999999997</v>
      </c>
      <c r="I205" s="616">
        <v>221.20724999999999</v>
      </c>
      <c r="J205" s="617">
        <v>-96.042750000081995</v>
      </c>
      <c r="K205" s="620">
        <v>0.52294858156000001</v>
      </c>
    </row>
    <row r="206" spans="1:11" ht="14.4" customHeight="1" thickBot="1" x14ac:dyDescent="0.35">
      <c r="A206" s="638" t="s">
        <v>534</v>
      </c>
      <c r="B206" s="616">
        <v>0</v>
      </c>
      <c r="C206" s="616">
        <v>0.2409</v>
      </c>
      <c r="D206" s="617">
        <v>0.2409</v>
      </c>
      <c r="E206" s="626" t="s">
        <v>336</v>
      </c>
      <c r="F206" s="616">
        <v>0</v>
      </c>
      <c r="G206" s="617">
        <v>0</v>
      </c>
      <c r="H206" s="619">
        <v>-0.25850000000000001</v>
      </c>
      <c r="I206" s="616">
        <v>0.47849999999999998</v>
      </c>
      <c r="J206" s="617">
        <v>0.47849999999999998</v>
      </c>
      <c r="K206" s="627" t="s">
        <v>336</v>
      </c>
    </row>
    <row r="207" spans="1:11" ht="14.4" customHeight="1" thickBot="1" x14ac:dyDescent="0.35">
      <c r="A207" s="637" t="s">
        <v>535</v>
      </c>
      <c r="B207" s="621">
        <v>9.9999332156909997</v>
      </c>
      <c r="C207" s="621">
        <v>179.45812000000001</v>
      </c>
      <c r="D207" s="622">
        <v>169.458186784308</v>
      </c>
      <c r="E207" s="628">
        <v>17.945931850664</v>
      </c>
      <c r="F207" s="621">
        <v>365.00000000009499</v>
      </c>
      <c r="G207" s="622">
        <v>273.75000000007202</v>
      </c>
      <c r="H207" s="624">
        <v>2.9000000000000001E-2</v>
      </c>
      <c r="I207" s="621">
        <v>20.28575</v>
      </c>
      <c r="J207" s="622">
        <v>-253.46425000007201</v>
      </c>
      <c r="K207" s="629">
        <v>5.5577397260000001E-2</v>
      </c>
    </row>
    <row r="208" spans="1:11" ht="14.4" customHeight="1" thickBot="1" x14ac:dyDescent="0.35">
      <c r="A208" s="638" t="s">
        <v>536</v>
      </c>
      <c r="B208" s="616">
        <v>9.9999332156909997</v>
      </c>
      <c r="C208" s="616">
        <v>5.6392699999999998</v>
      </c>
      <c r="D208" s="617">
        <v>-4.3606632156909999</v>
      </c>
      <c r="E208" s="618">
        <v>0.563930766172</v>
      </c>
      <c r="F208" s="616">
        <v>2</v>
      </c>
      <c r="G208" s="617">
        <v>1.5</v>
      </c>
      <c r="H208" s="619">
        <v>-1E-3</v>
      </c>
      <c r="I208" s="616">
        <v>3.5049999999999998E-2</v>
      </c>
      <c r="J208" s="617">
        <v>-1.46495</v>
      </c>
      <c r="K208" s="620">
        <v>1.7524999999E-2</v>
      </c>
    </row>
    <row r="209" spans="1:11" ht="14.4" customHeight="1" thickBot="1" x14ac:dyDescent="0.35">
      <c r="A209" s="638" t="s">
        <v>537</v>
      </c>
      <c r="B209" s="616">
        <v>0</v>
      </c>
      <c r="C209" s="616">
        <v>173.81885</v>
      </c>
      <c r="D209" s="617">
        <v>173.81885</v>
      </c>
      <c r="E209" s="626" t="s">
        <v>336</v>
      </c>
      <c r="F209" s="616">
        <v>363.00000000009499</v>
      </c>
      <c r="G209" s="617">
        <v>272.250000000071</v>
      </c>
      <c r="H209" s="619">
        <v>0.03</v>
      </c>
      <c r="I209" s="616">
        <v>20.250699999999998</v>
      </c>
      <c r="J209" s="617">
        <v>-251.999300000071</v>
      </c>
      <c r="K209" s="620">
        <v>5.5787052341000003E-2</v>
      </c>
    </row>
    <row r="210" spans="1:11" ht="14.4" customHeight="1" thickBot="1" x14ac:dyDescent="0.35">
      <c r="A210" s="637" t="s">
        <v>538</v>
      </c>
      <c r="B210" s="621">
        <v>0</v>
      </c>
      <c r="C210" s="621">
        <v>0</v>
      </c>
      <c r="D210" s="622">
        <v>0</v>
      </c>
      <c r="E210" s="623" t="s">
        <v>336</v>
      </c>
      <c r="F210" s="621">
        <v>0</v>
      </c>
      <c r="G210" s="622">
        <v>0</v>
      </c>
      <c r="H210" s="624">
        <v>0</v>
      </c>
      <c r="I210" s="621">
        <v>-5.2845000000000004</v>
      </c>
      <c r="J210" s="622">
        <v>-5.2845000000000004</v>
      </c>
      <c r="K210" s="625" t="s">
        <v>344</v>
      </c>
    </row>
    <row r="211" spans="1:11" ht="14.4" customHeight="1" thickBot="1" x14ac:dyDescent="0.35">
      <c r="A211" s="638" t="s">
        <v>539</v>
      </c>
      <c r="B211" s="616">
        <v>0</v>
      </c>
      <c r="C211" s="616">
        <v>0</v>
      </c>
      <c r="D211" s="617">
        <v>0</v>
      </c>
      <c r="E211" s="626" t="s">
        <v>336</v>
      </c>
      <c r="F211" s="616">
        <v>0</v>
      </c>
      <c r="G211" s="617">
        <v>0</v>
      </c>
      <c r="H211" s="619">
        <v>0</v>
      </c>
      <c r="I211" s="616">
        <v>-5.2845000000000004</v>
      </c>
      <c r="J211" s="617">
        <v>-5.2845000000000004</v>
      </c>
      <c r="K211" s="627" t="s">
        <v>344</v>
      </c>
    </row>
    <row r="212" spans="1:11" ht="14.4" customHeight="1" thickBot="1" x14ac:dyDescent="0.35">
      <c r="A212" s="637" t="s">
        <v>540</v>
      </c>
      <c r="B212" s="621">
        <v>96959</v>
      </c>
      <c r="C212" s="621">
        <v>93728.530830000003</v>
      </c>
      <c r="D212" s="622">
        <v>-3230.4691700000399</v>
      </c>
      <c r="E212" s="628">
        <v>0.96668211130399995</v>
      </c>
      <c r="F212" s="621">
        <v>96704.000000025306</v>
      </c>
      <c r="G212" s="622">
        <v>72528.000000018903</v>
      </c>
      <c r="H212" s="624">
        <v>7856.0529299999998</v>
      </c>
      <c r="I212" s="621">
        <v>68324.641730000003</v>
      </c>
      <c r="J212" s="622">
        <v>-4203.3582700189399</v>
      </c>
      <c r="K212" s="629">
        <v>0.70653377037099996</v>
      </c>
    </row>
    <row r="213" spans="1:11" ht="14.4" customHeight="1" thickBot="1" x14ac:dyDescent="0.35">
      <c r="A213" s="638" t="s">
        <v>541</v>
      </c>
      <c r="B213" s="616">
        <v>45630</v>
      </c>
      <c r="C213" s="616">
        <v>42449.71499</v>
      </c>
      <c r="D213" s="617">
        <v>-3180.2850100000301</v>
      </c>
      <c r="E213" s="618">
        <v>0.93030276112200005</v>
      </c>
      <c r="F213" s="616">
        <v>45842.000000011998</v>
      </c>
      <c r="G213" s="617">
        <v>34381.500000009</v>
      </c>
      <c r="H213" s="619">
        <v>4018.49656</v>
      </c>
      <c r="I213" s="616">
        <v>32048.641660000001</v>
      </c>
      <c r="J213" s="617">
        <v>-2332.8583400089801</v>
      </c>
      <c r="K213" s="620">
        <v>0.69911089524799996</v>
      </c>
    </row>
    <row r="214" spans="1:11" ht="14.4" customHeight="1" thickBot="1" x14ac:dyDescent="0.35">
      <c r="A214" s="638" t="s">
        <v>542</v>
      </c>
      <c r="B214" s="616">
        <v>51329</v>
      </c>
      <c r="C214" s="616">
        <v>51278.815840000003</v>
      </c>
      <c r="D214" s="617">
        <v>-50.184160000003999</v>
      </c>
      <c r="E214" s="618">
        <v>0.99902230396000002</v>
      </c>
      <c r="F214" s="616">
        <v>50862.0000000133</v>
      </c>
      <c r="G214" s="617">
        <v>38146.500000009997</v>
      </c>
      <c r="H214" s="619">
        <v>3837.5563699999998</v>
      </c>
      <c r="I214" s="616">
        <v>36276.000070000002</v>
      </c>
      <c r="J214" s="617">
        <v>-1870.4999300099701</v>
      </c>
      <c r="K214" s="620">
        <v>0.71322401930599999</v>
      </c>
    </row>
    <row r="215" spans="1:11" ht="14.4" customHeight="1" thickBot="1" x14ac:dyDescent="0.35">
      <c r="A215" s="637" t="s">
        <v>543</v>
      </c>
      <c r="B215" s="621">
        <v>0</v>
      </c>
      <c r="C215" s="621">
        <v>4541.2838099999999</v>
      </c>
      <c r="D215" s="622">
        <v>4541.2838099999999</v>
      </c>
      <c r="E215" s="623" t="s">
        <v>336</v>
      </c>
      <c r="F215" s="621">
        <v>0</v>
      </c>
      <c r="G215" s="622">
        <v>0</v>
      </c>
      <c r="H215" s="624">
        <v>-366.0204</v>
      </c>
      <c r="I215" s="621">
        <v>3157.36924</v>
      </c>
      <c r="J215" s="622">
        <v>3157.36924</v>
      </c>
      <c r="K215" s="625" t="s">
        <v>336</v>
      </c>
    </row>
    <row r="216" spans="1:11" ht="14.4" customHeight="1" thickBot="1" x14ac:dyDescent="0.35">
      <c r="A216" s="638" t="s">
        <v>544</v>
      </c>
      <c r="B216" s="616">
        <v>0</v>
      </c>
      <c r="C216" s="616">
        <v>244.4444</v>
      </c>
      <c r="D216" s="617">
        <v>244.4444</v>
      </c>
      <c r="E216" s="626" t="s">
        <v>336</v>
      </c>
      <c r="F216" s="616">
        <v>0</v>
      </c>
      <c r="G216" s="617">
        <v>0</v>
      </c>
      <c r="H216" s="619">
        <v>0</v>
      </c>
      <c r="I216" s="616">
        <v>805.70569</v>
      </c>
      <c r="J216" s="617">
        <v>805.70569</v>
      </c>
      <c r="K216" s="627" t="s">
        <v>336</v>
      </c>
    </row>
    <row r="217" spans="1:11" ht="14.4" customHeight="1" thickBot="1" x14ac:dyDescent="0.35">
      <c r="A217" s="638" t="s">
        <v>545</v>
      </c>
      <c r="B217" s="616">
        <v>0</v>
      </c>
      <c r="C217" s="616">
        <v>4296.8394099999996</v>
      </c>
      <c r="D217" s="617">
        <v>4296.8394099999996</v>
      </c>
      <c r="E217" s="626" t="s">
        <v>336</v>
      </c>
      <c r="F217" s="616">
        <v>0</v>
      </c>
      <c r="G217" s="617">
        <v>0</v>
      </c>
      <c r="H217" s="619">
        <v>-366.0204</v>
      </c>
      <c r="I217" s="616">
        <v>2351.6635500000002</v>
      </c>
      <c r="J217" s="617">
        <v>2351.6635500000002</v>
      </c>
      <c r="K217" s="627" t="s">
        <v>336</v>
      </c>
    </row>
    <row r="218" spans="1:11" ht="14.4" customHeight="1" thickBot="1" x14ac:dyDescent="0.35">
      <c r="A218" s="635" t="s">
        <v>546</v>
      </c>
      <c r="B218" s="616">
        <v>58.184155258894997</v>
      </c>
      <c r="C218" s="616">
        <v>132.08896999999999</v>
      </c>
      <c r="D218" s="617">
        <v>73.904814741104005</v>
      </c>
      <c r="E218" s="618">
        <v>2.270187981801</v>
      </c>
      <c r="F218" s="616">
        <v>69</v>
      </c>
      <c r="G218" s="617">
        <v>51.75</v>
      </c>
      <c r="H218" s="619">
        <v>4.3938100000000002</v>
      </c>
      <c r="I218" s="616">
        <v>38.527729999999998</v>
      </c>
      <c r="J218" s="617">
        <v>-13.22227</v>
      </c>
      <c r="K218" s="620">
        <v>0.55837289855000005</v>
      </c>
    </row>
    <row r="219" spans="1:11" ht="14.4" customHeight="1" thickBot="1" x14ac:dyDescent="0.35">
      <c r="A219" s="636" t="s">
        <v>547</v>
      </c>
      <c r="B219" s="616">
        <v>0</v>
      </c>
      <c r="C219" s="616">
        <v>6.5276399999999999</v>
      </c>
      <c r="D219" s="617">
        <v>6.5276399999999999</v>
      </c>
      <c r="E219" s="626" t="s">
        <v>336</v>
      </c>
      <c r="F219" s="616">
        <v>0</v>
      </c>
      <c r="G219" s="617">
        <v>0</v>
      </c>
      <c r="H219" s="619">
        <v>2.9476599999999999</v>
      </c>
      <c r="I219" s="616">
        <v>4.4234400000000003</v>
      </c>
      <c r="J219" s="617">
        <v>4.4234400000000003</v>
      </c>
      <c r="K219" s="627" t="s">
        <v>336</v>
      </c>
    </row>
    <row r="220" spans="1:11" ht="14.4" customHeight="1" thickBot="1" x14ac:dyDescent="0.35">
      <c r="A220" s="637" t="s">
        <v>548</v>
      </c>
      <c r="B220" s="621">
        <v>0</v>
      </c>
      <c r="C220" s="621">
        <v>6.5276399999999999</v>
      </c>
      <c r="D220" s="622">
        <v>6.5276399999999999</v>
      </c>
      <c r="E220" s="623" t="s">
        <v>336</v>
      </c>
      <c r="F220" s="621">
        <v>0</v>
      </c>
      <c r="G220" s="622">
        <v>0</v>
      </c>
      <c r="H220" s="624">
        <v>2.9476599999999999</v>
      </c>
      <c r="I220" s="621">
        <v>4.4234400000000003</v>
      </c>
      <c r="J220" s="622">
        <v>4.4234400000000003</v>
      </c>
      <c r="K220" s="625" t="s">
        <v>336</v>
      </c>
    </row>
    <row r="221" spans="1:11" ht="14.4" customHeight="1" thickBot="1" x14ac:dyDescent="0.35">
      <c r="A221" s="638" t="s">
        <v>549</v>
      </c>
      <c r="B221" s="616">
        <v>0</v>
      </c>
      <c r="C221" s="616">
        <v>6.5276399999999999</v>
      </c>
      <c r="D221" s="617">
        <v>6.5276399999999999</v>
      </c>
      <c r="E221" s="626" t="s">
        <v>336</v>
      </c>
      <c r="F221" s="616">
        <v>0</v>
      </c>
      <c r="G221" s="617">
        <v>0</v>
      </c>
      <c r="H221" s="619">
        <v>2.9476599999999999</v>
      </c>
      <c r="I221" s="616">
        <v>4.4234400000000003</v>
      </c>
      <c r="J221" s="617">
        <v>4.4234400000000003</v>
      </c>
      <c r="K221" s="627" t="s">
        <v>336</v>
      </c>
    </row>
    <row r="222" spans="1:11" ht="14.4" customHeight="1" thickBot="1" x14ac:dyDescent="0.35">
      <c r="A222" s="641" t="s">
        <v>550</v>
      </c>
      <c r="B222" s="621">
        <v>58.184155258894997</v>
      </c>
      <c r="C222" s="621">
        <v>125.56133</v>
      </c>
      <c r="D222" s="622">
        <v>67.377174741104</v>
      </c>
      <c r="E222" s="628">
        <v>2.1579986757779999</v>
      </c>
      <c r="F222" s="621">
        <v>69</v>
      </c>
      <c r="G222" s="622">
        <v>51.75</v>
      </c>
      <c r="H222" s="624">
        <v>1.44615</v>
      </c>
      <c r="I222" s="621">
        <v>34.104289999999999</v>
      </c>
      <c r="J222" s="622">
        <v>-17.645710000000001</v>
      </c>
      <c r="K222" s="629">
        <v>0.494265072463</v>
      </c>
    </row>
    <row r="223" spans="1:11" ht="14.4" customHeight="1" thickBot="1" x14ac:dyDescent="0.35">
      <c r="A223" s="637" t="s">
        <v>551</v>
      </c>
      <c r="B223" s="621">
        <v>0</v>
      </c>
      <c r="C223" s="621">
        <v>9.6727000000000007</v>
      </c>
      <c r="D223" s="622">
        <v>9.6727000000000007</v>
      </c>
      <c r="E223" s="623" t="s">
        <v>336</v>
      </c>
      <c r="F223" s="621">
        <v>0</v>
      </c>
      <c r="G223" s="622">
        <v>0</v>
      </c>
      <c r="H223" s="624">
        <v>-1.4999999999999999E-4</v>
      </c>
      <c r="I223" s="621">
        <v>-1.1E-4</v>
      </c>
      <c r="J223" s="622">
        <v>-1.1E-4</v>
      </c>
      <c r="K223" s="625" t="s">
        <v>336</v>
      </c>
    </row>
    <row r="224" spans="1:11" ht="14.4" customHeight="1" thickBot="1" x14ac:dyDescent="0.35">
      <c r="A224" s="638" t="s">
        <v>552</v>
      </c>
      <c r="B224" s="616">
        <v>0</v>
      </c>
      <c r="C224" s="616">
        <v>-2.9999999999999997E-4</v>
      </c>
      <c r="D224" s="617">
        <v>-2.9999999999999997E-4</v>
      </c>
      <c r="E224" s="626" t="s">
        <v>336</v>
      </c>
      <c r="F224" s="616">
        <v>0</v>
      </c>
      <c r="G224" s="617">
        <v>0</v>
      </c>
      <c r="H224" s="619">
        <v>-1.4999999999999999E-4</v>
      </c>
      <c r="I224" s="616">
        <v>-1.1E-4</v>
      </c>
      <c r="J224" s="617">
        <v>-1.1E-4</v>
      </c>
      <c r="K224" s="627" t="s">
        <v>336</v>
      </c>
    </row>
    <row r="225" spans="1:11" ht="14.4" customHeight="1" thickBot="1" x14ac:dyDescent="0.35">
      <c r="A225" s="638" t="s">
        <v>553</v>
      </c>
      <c r="B225" s="616">
        <v>0</v>
      </c>
      <c r="C225" s="616">
        <v>9.673</v>
      </c>
      <c r="D225" s="617">
        <v>9.673</v>
      </c>
      <c r="E225" s="626" t="s">
        <v>344</v>
      </c>
      <c r="F225" s="616">
        <v>0</v>
      </c>
      <c r="G225" s="617">
        <v>0</v>
      </c>
      <c r="H225" s="619">
        <v>0</v>
      </c>
      <c r="I225" s="616">
        <v>0</v>
      </c>
      <c r="J225" s="617">
        <v>0</v>
      </c>
      <c r="K225" s="627" t="s">
        <v>336</v>
      </c>
    </row>
    <row r="226" spans="1:11" ht="14.4" customHeight="1" thickBot="1" x14ac:dyDescent="0.35">
      <c r="A226" s="637" t="s">
        <v>554</v>
      </c>
      <c r="B226" s="621">
        <v>58.184155258894997</v>
      </c>
      <c r="C226" s="621">
        <v>82.251630000000006</v>
      </c>
      <c r="D226" s="622">
        <v>24.067474741104</v>
      </c>
      <c r="E226" s="628">
        <v>1.4136431066840001</v>
      </c>
      <c r="F226" s="621">
        <v>69</v>
      </c>
      <c r="G226" s="622">
        <v>51.75</v>
      </c>
      <c r="H226" s="624">
        <v>1.4462999999999999</v>
      </c>
      <c r="I226" s="621">
        <v>34.104399999999998</v>
      </c>
      <c r="J226" s="622">
        <v>-17.645600000000002</v>
      </c>
      <c r="K226" s="629">
        <v>0.494266666666</v>
      </c>
    </row>
    <row r="227" spans="1:11" ht="14.4" customHeight="1" thickBot="1" x14ac:dyDescent="0.35">
      <c r="A227" s="638" t="s">
        <v>555</v>
      </c>
      <c r="B227" s="616">
        <v>0</v>
      </c>
      <c r="C227" s="616">
        <v>0.57999999999999996</v>
      </c>
      <c r="D227" s="617">
        <v>0.57999999999999996</v>
      </c>
      <c r="E227" s="626" t="s">
        <v>336</v>
      </c>
      <c r="F227" s="616">
        <v>0</v>
      </c>
      <c r="G227" s="617">
        <v>0</v>
      </c>
      <c r="H227" s="619">
        <v>0</v>
      </c>
      <c r="I227" s="616">
        <v>0.42</v>
      </c>
      <c r="J227" s="617">
        <v>0.42</v>
      </c>
      <c r="K227" s="627" t="s">
        <v>336</v>
      </c>
    </row>
    <row r="228" spans="1:11" ht="14.4" customHeight="1" thickBot="1" x14ac:dyDescent="0.35">
      <c r="A228" s="638" t="s">
        <v>556</v>
      </c>
      <c r="B228" s="616">
        <v>18.782652204923</v>
      </c>
      <c r="C228" s="616">
        <v>10.79969</v>
      </c>
      <c r="D228" s="617">
        <v>-7.982962204923</v>
      </c>
      <c r="E228" s="618">
        <v>0.57498216344300002</v>
      </c>
      <c r="F228" s="616">
        <v>8</v>
      </c>
      <c r="G228" s="617">
        <v>6</v>
      </c>
      <c r="H228" s="619">
        <v>0</v>
      </c>
      <c r="I228" s="616">
        <v>14.7</v>
      </c>
      <c r="J228" s="617">
        <v>8.6999999999999993</v>
      </c>
      <c r="K228" s="620">
        <v>1.8374999999999999</v>
      </c>
    </row>
    <row r="229" spans="1:11" ht="14.4" customHeight="1" thickBot="1" x14ac:dyDescent="0.35">
      <c r="A229" s="638" t="s">
        <v>557</v>
      </c>
      <c r="B229" s="616">
        <v>5.1400212690000002E-2</v>
      </c>
      <c r="C229" s="616">
        <v>0</v>
      </c>
      <c r="D229" s="617">
        <v>-5.1400212690000002E-2</v>
      </c>
      <c r="E229" s="618">
        <v>0</v>
      </c>
      <c r="F229" s="616">
        <v>0</v>
      </c>
      <c r="G229" s="617">
        <v>0</v>
      </c>
      <c r="H229" s="619">
        <v>0</v>
      </c>
      <c r="I229" s="616">
        <v>0</v>
      </c>
      <c r="J229" s="617">
        <v>0</v>
      </c>
      <c r="K229" s="620">
        <v>0</v>
      </c>
    </row>
    <row r="230" spans="1:11" ht="14.4" customHeight="1" thickBot="1" x14ac:dyDescent="0.35">
      <c r="A230" s="638" t="s">
        <v>558</v>
      </c>
      <c r="B230" s="616">
        <v>39.350102841281</v>
      </c>
      <c r="C230" s="616">
        <v>70.871939999999995</v>
      </c>
      <c r="D230" s="617">
        <v>31.521837158718</v>
      </c>
      <c r="E230" s="618">
        <v>1.801061112492</v>
      </c>
      <c r="F230" s="616">
        <v>61</v>
      </c>
      <c r="G230" s="617">
        <v>45.75</v>
      </c>
      <c r="H230" s="619">
        <v>1.4462999999999999</v>
      </c>
      <c r="I230" s="616">
        <v>18.984400000000001</v>
      </c>
      <c r="J230" s="617">
        <v>-26.765599999999999</v>
      </c>
      <c r="K230" s="620">
        <v>0.31121967213099999</v>
      </c>
    </row>
    <row r="231" spans="1:11" ht="14.4" customHeight="1" thickBot="1" x14ac:dyDescent="0.35">
      <c r="A231" s="637" t="s">
        <v>559</v>
      </c>
      <c r="B231" s="621">
        <v>0</v>
      </c>
      <c r="C231" s="621">
        <v>33.637</v>
      </c>
      <c r="D231" s="622">
        <v>33.637</v>
      </c>
      <c r="E231" s="623" t="s">
        <v>344</v>
      </c>
      <c r="F231" s="621">
        <v>0</v>
      </c>
      <c r="G231" s="622">
        <v>0</v>
      </c>
      <c r="H231" s="624">
        <v>0</v>
      </c>
      <c r="I231" s="621">
        <v>0</v>
      </c>
      <c r="J231" s="622">
        <v>0</v>
      </c>
      <c r="K231" s="625" t="s">
        <v>336</v>
      </c>
    </row>
    <row r="232" spans="1:11" ht="14.4" customHeight="1" thickBot="1" x14ac:dyDescent="0.35">
      <c r="A232" s="638" t="s">
        <v>560</v>
      </c>
      <c r="B232" s="616">
        <v>0</v>
      </c>
      <c r="C232" s="616">
        <v>33.637</v>
      </c>
      <c r="D232" s="617">
        <v>33.637</v>
      </c>
      <c r="E232" s="626" t="s">
        <v>344</v>
      </c>
      <c r="F232" s="616">
        <v>0</v>
      </c>
      <c r="G232" s="617">
        <v>0</v>
      </c>
      <c r="H232" s="619">
        <v>0</v>
      </c>
      <c r="I232" s="616">
        <v>0</v>
      </c>
      <c r="J232" s="617">
        <v>0</v>
      </c>
      <c r="K232" s="627" t="s">
        <v>336</v>
      </c>
    </row>
    <row r="233" spans="1:11" ht="14.4" customHeight="1" thickBot="1" x14ac:dyDescent="0.35">
      <c r="A233" s="635" t="s">
        <v>561</v>
      </c>
      <c r="B233" s="616">
        <v>0</v>
      </c>
      <c r="C233" s="616">
        <v>0</v>
      </c>
      <c r="D233" s="617">
        <v>0</v>
      </c>
      <c r="E233" s="618">
        <v>1</v>
      </c>
      <c r="F233" s="616">
        <v>0</v>
      </c>
      <c r="G233" s="617">
        <v>0</v>
      </c>
      <c r="H233" s="619">
        <v>0</v>
      </c>
      <c r="I233" s="616">
        <v>0.1716</v>
      </c>
      <c r="J233" s="617">
        <v>0.1716</v>
      </c>
      <c r="K233" s="627" t="s">
        <v>344</v>
      </c>
    </row>
    <row r="234" spans="1:11" ht="14.4" customHeight="1" thickBot="1" x14ac:dyDescent="0.35">
      <c r="A234" s="641" t="s">
        <v>562</v>
      </c>
      <c r="B234" s="621">
        <v>0</v>
      </c>
      <c r="C234" s="621">
        <v>0</v>
      </c>
      <c r="D234" s="622">
        <v>0</v>
      </c>
      <c r="E234" s="628">
        <v>1</v>
      </c>
      <c r="F234" s="621">
        <v>0</v>
      </c>
      <c r="G234" s="622">
        <v>0</v>
      </c>
      <c r="H234" s="624">
        <v>0</v>
      </c>
      <c r="I234" s="621">
        <v>0.1716</v>
      </c>
      <c r="J234" s="622">
        <v>0.1716</v>
      </c>
      <c r="K234" s="625" t="s">
        <v>344</v>
      </c>
    </row>
    <row r="235" spans="1:11" ht="14.4" customHeight="1" thickBot="1" x14ac:dyDescent="0.35">
      <c r="A235" s="637" t="s">
        <v>563</v>
      </c>
      <c r="B235" s="621">
        <v>0</v>
      </c>
      <c r="C235" s="621">
        <v>0</v>
      </c>
      <c r="D235" s="622">
        <v>0</v>
      </c>
      <c r="E235" s="628">
        <v>1</v>
      </c>
      <c r="F235" s="621">
        <v>0</v>
      </c>
      <c r="G235" s="622">
        <v>0</v>
      </c>
      <c r="H235" s="624">
        <v>0</v>
      </c>
      <c r="I235" s="621">
        <v>0.1716</v>
      </c>
      <c r="J235" s="622">
        <v>0.1716</v>
      </c>
      <c r="K235" s="625" t="s">
        <v>344</v>
      </c>
    </row>
    <row r="236" spans="1:11" ht="14.4" customHeight="1" thickBot="1" x14ac:dyDescent="0.35">
      <c r="A236" s="638" t="s">
        <v>564</v>
      </c>
      <c r="B236" s="616">
        <v>0</v>
      </c>
      <c r="C236" s="616">
        <v>0</v>
      </c>
      <c r="D236" s="617">
        <v>0</v>
      </c>
      <c r="E236" s="618">
        <v>1</v>
      </c>
      <c r="F236" s="616">
        <v>0</v>
      </c>
      <c r="G236" s="617">
        <v>0</v>
      </c>
      <c r="H236" s="619">
        <v>0</v>
      </c>
      <c r="I236" s="616">
        <v>0.1716</v>
      </c>
      <c r="J236" s="617">
        <v>0.1716</v>
      </c>
      <c r="K236" s="627" t="s">
        <v>344</v>
      </c>
    </row>
    <row r="237" spans="1:11" ht="14.4" customHeight="1" thickBot="1" x14ac:dyDescent="0.35">
      <c r="A237" s="635" t="s">
        <v>565</v>
      </c>
      <c r="B237" s="616">
        <v>46</v>
      </c>
      <c r="C237" s="616">
        <v>41.201000000000001</v>
      </c>
      <c r="D237" s="617">
        <v>-4.7990000000000004</v>
      </c>
      <c r="E237" s="618">
        <v>0.89567391304300004</v>
      </c>
      <c r="F237" s="616">
        <v>91.000000000022993</v>
      </c>
      <c r="G237" s="617">
        <v>68.250000000016996</v>
      </c>
      <c r="H237" s="619">
        <v>0</v>
      </c>
      <c r="I237" s="616">
        <v>45.664000000000001</v>
      </c>
      <c r="J237" s="617">
        <v>-22.586000000016998</v>
      </c>
      <c r="K237" s="620">
        <v>0.50180219780199997</v>
      </c>
    </row>
    <row r="238" spans="1:11" ht="14.4" customHeight="1" thickBot="1" x14ac:dyDescent="0.35">
      <c r="A238" s="641" t="s">
        <v>566</v>
      </c>
      <c r="B238" s="621">
        <v>46</v>
      </c>
      <c r="C238" s="621">
        <v>41.201000000000001</v>
      </c>
      <c r="D238" s="622">
        <v>-4.7990000000000004</v>
      </c>
      <c r="E238" s="628">
        <v>0.89567391304300004</v>
      </c>
      <c r="F238" s="621">
        <v>91.000000000022993</v>
      </c>
      <c r="G238" s="622">
        <v>68.250000000016996</v>
      </c>
      <c r="H238" s="624">
        <v>0</v>
      </c>
      <c r="I238" s="621">
        <v>45.664000000000001</v>
      </c>
      <c r="J238" s="622">
        <v>-22.586000000016998</v>
      </c>
      <c r="K238" s="629">
        <v>0.50180219780199997</v>
      </c>
    </row>
    <row r="239" spans="1:11" ht="14.4" customHeight="1" thickBot="1" x14ac:dyDescent="0.35">
      <c r="A239" s="637" t="s">
        <v>567</v>
      </c>
      <c r="B239" s="621">
        <v>46</v>
      </c>
      <c r="C239" s="621">
        <v>41.201000000000001</v>
      </c>
      <c r="D239" s="622">
        <v>-4.7990000000000004</v>
      </c>
      <c r="E239" s="628">
        <v>0.89567391304300004</v>
      </c>
      <c r="F239" s="621">
        <v>91.000000000022993</v>
      </c>
      <c r="G239" s="622">
        <v>68.250000000016996</v>
      </c>
      <c r="H239" s="624">
        <v>0</v>
      </c>
      <c r="I239" s="621">
        <v>45.664000000000001</v>
      </c>
      <c r="J239" s="622">
        <v>-22.586000000016998</v>
      </c>
      <c r="K239" s="629">
        <v>0.50180219780199997</v>
      </c>
    </row>
    <row r="240" spans="1:11" ht="14.4" customHeight="1" thickBot="1" x14ac:dyDescent="0.35">
      <c r="A240" s="638" t="s">
        <v>568</v>
      </c>
      <c r="B240" s="616">
        <v>46</v>
      </c>
      <c r="C240" s="616">
        <v>41.201000000000001</v>
      </c>
      <c r="D240" s="617">
        <v>-4.7990000000000004</v>
      </c>
      <c r="E240" s="618">
        <v>0.89567391304300004</v>
      </c>
      <c r="F240" s="616">
        <v>91.000000000022993</v>
      </c>
      <c r="G240" s="617">
        <v>68.250000000016996</v>
      </c>
      <c r="H240" s="619">
        <v>0</v>
      </c>
      <c r="I240" s="616">
        <v>45.664000000000001</v>
      </c>
      <c r="J240" s="617">
        <v>-22.586000000016998</v>
      </c>
      <c r="K240" s="620">
        <v>0.50180219780199997</v>
      </c>
    </row>
    <row r="241" spans="1:11" ht="14.4" customHeight="1" thickBot="1" x14ac:dyDescent="0.35">
      <c r="A241" s="634" t="s">
        <v>569</v>
      </c>
      <c r="B241" s="616">
        <v>11863.0212645308</v>
      </c>
      <c r="C241" s="616">
        <v>14465.50009</v>
      </c>
      <c r="D241" s="617">
        <v>2602.4788254692398</v>
      </c>
      <c r="E241" s="618">
        <v>1.219377405421</v>
      </c>
      <c r="F241" s="616">
        <v>12357.3272948013</v>
      </c>
      <c r="G241" s="617">
        <v>9267.9954711010105</v>
      </c>
      <c r="H241" s="619">
        <v>1217.0663400000001</v>
      </c>
      <c r="I241" s="616">
        <v>10488.79687</v>
      </c>
      <c r="J241" s="617">
        <v>1220.8013988990001</v>
      </c>
      <c r="K241" s="620">
        <v>0.84879170226400003</v>
      </c>
    </row>
    <row r="242" spans="1:11" ht="14.4" customHeight="1" thickBot="1" x14ac:dyDescent="0.35">
      <c r="A242" s="639" t="s">
        <v>570</v>
      </c>
      <c r="B242" s="621">
        <v>11863.0212645308</v>
      </c>
      <c r="C242" s="621">
        <v>14465.50009</v>
      </c>
      <c r="D242" s="622">
        <v>2602.4788254692398</v>
      </c>
      <c r="E242" s="628">
        <v>1.219377405421</v>
      </c>
      <c r="F242" s="621">
        <v>12357.3272948013</v>
      </c>
      <c r="G242" s="622">
        <v>9267.9954711010105</v>
      </c>
      <c r="H242" s="624">
        <v>1217.0663400000001</v>
      </c>
      <c r="I242" s="621">
        <v>10488.79687</v>
      </c>
      <c r="J242" s="622">
        <v>1220.8013988990001</v>
      </c>
      <c r="K242" s="629">
        <v>0.84879170226400003</v>
      </c>
    </row>
    <row r="243" spans="1:11" ht="14.4" customHeight="1" thickBot="1" x14ac:dyDescent="0.35">
      <c r="A243" s="641" t="s">
        <v>54</v>
      </c>
      <c r="B243" s="621">
        <v>11863.0212645308</v>
      </c>
      <c r="C243" s="621">
        <v>14465.50009</v>
      </c>
      <c r="D243" s="622">
        <v>2602.4788254692398</v>
      </c>
      <c r="E243" s="628">
        <v>1.219377405421</v>
      </c>
      <c r="F243" s="621">
        <v>12357.3272948013</v>
      </c>
      <c r="G243" s="622">
        <v>9267.9954711010105</v>
      </c>
      <c r="H243" s="624">
        <v>1217.0663400000001</v>
      </c>
      <c r="I243" s="621">
        <v>10488.79687</v>
      </c>
      <c r="J243" s="622">
        <v>1220.8013988990001</v>
      </c>
      <c r="K243" s="629">
        <v>0.84879170226400003</v>
      </c>
    </row>
    <row r="244" spans="1:11" ht="14.4" customHeight="1" thickBot="1" x14ac:dyDescent="0.35">
      <c r="A244" s="637" t="s">
        <v>571</v>
      </c>
      <c r="B244" s="621">
        <v>92</v>
      </c>
      <c r="C244" s="621">
        <v>122.012</v>
      </c>
      <c r="D244" s="622">
        <v>30.012</v>
      </c>
      <c r="E244" s="628">
        <v>1.3262173913040001</v>
      </c>
      <c r="F244" s="621">
        <v>132.074227368338</v>
      </c>
      <c r="G244" s="622">
        <v>99.055670526252996</v>
      </c>
      <c r="H244" s="624">
        <v>10.372</v>
      </c>
      <c r="I244" s="621">
        <v>102.92625</v>
      </c>
      <c r="J244" s="622">
        <v>3.870579473746</v>
      </c>
      <c r="K244" s="629">
        <v>0.77930609211799995</v>
      </c>
    </row>
    <row r="245" spans="1:11" ht="14.4" customHeight="1" thickBot="1" x14ac:dyDescent="0.35">
      <c r="A245" s="638" t="s">
        <v>572</v>
      </c>
      <c r="B245" s="616">
        <v>92</v>
      </c>
      <c r="C245" s="616">
        <v>122.012</v>
      </c>
      <c r="D245" s="617">
        <v>30.012</v>
      </c>
      <c r="E245" s="618">
        <v>1.3262173913040001</v>
      </c>
      <c r="F245" s="616">
        <v>132.074227368338</v>
      </c>
      <c r="G245" s="617">
        <v>99.055670526252996</v>
      </c>
      <c r="H245" s="619">
        <v>10.372</v>
      </c>
      <c r="I245" s="616">
        <v>102.92625</v>
      </c>
      <c r="J245" s="617">
        <v>3.870579473746</v>
      </c>
      <c r="K245" s="620">
        <v>0.77930609211799995</v>
      </c>
    </row>
    <row r="246" spans="1:11" ht="14.4" customHeight="1" thickBot="1" x14ac:dyDescent="0.35">
      <c r="A246" s="637" t="s">
        <v>573</v>
      </c>
      <c r="B246" s="621">
        <v>150.02126453076301</v>
      </c>
      <c r="C246" s="621">
        <v>149.52662000000001</v>
      </c>
      <c r="D246" s="622">
        <v>-0.49464453076199999</v>
      </c>
      <c r="E246" s="628">
        <v>0.99670283721200004</v>
      </c>
      <c r="F246" s="621">
        <v>184.294584594306</v>
      </c>
      <c r="G246" s="622">
        <v>138.22093844572899</v>
      </c>
      <c r="H246" s="624">
        <v>18.083100000000002</v>
      </c>
      <c r="I246" s="621">
        <v>115.61190000000001</v>
      </c>
      <c r="J246" s="622">
        <v>-22.609038445728999</v>
      </c>
      <c r="K246" s="629">
        <v>0.62732120021000004</v>
      </c>
    </row>
    <row r="247" spans="1:11" ht="14.4" customHeight="1" thickBot="1" x14ac:dyDescent="0.35">
      <c r="A247" s="638" t="s">
        <v>574</v>
      </c>
      <c r="B247" s="616">
        <v>150.02126453076301</v>
      </c>
      <c r="C247" s="616">
        <v>149.52662000000001</v>
      </c>
      <c r="D247" s="617">
        <v>-0.49464453076199999</v>
      </c>
      <c r="E247" s="618">
        <v>0.99670283721200004</v>
      </c>
      <c r="F247" s="616">
        <v>0</v>
      </c>
      <c r="G247" s="617">
        <v>0</v>
      </c>
      <c r="H247" s="619">
        <v>0</v>
      </c>
      <c r="I247" s="616">
        <v>1.4210854715202001E-13</v>
      </c>
      <c r="J247" s="617">
        <v>1.4210854715202001E-13</v>
      </c>
      <c r="K247" s="627" t="s">
        <v>336</v>
      </c>
    </row>
    <row r="248" spans="1:11" ht="14.4" customHeight="1" thickBot="1" x14ac:dyDescent="0.35">
      <c r="A248" s="638" t="s">
        <v>575</v>
      </c>
      <c r="B248" s="616">
        <v>0</v>
      </c>
      <c r="C248" s="616">
        <v>0</v>
      </c>
      <c r="D248" s="617">
        <v>0</v>
      </c>
      <c r="E248" s="618">
        <v>1</v>
      </c>
      <c r="F248" s="616">
        <v>120.363600935308</v>
      </c>
      <c r="G248" s="617">
        <v>90.272700701480005</v>
      </c>
      <c r="H248" s="619">
        <v>15.54</v>
      </c>
      <c r="I248" s="616">
        <v>90.65</v>
      </c>
      <c r="J248" s="617">
        <v>0.37729929851900001</v>
      </c>
      <c r="K248" s="620">
        <v>0.75313466276800001</v>
      </c>
    </row>
    <row r="249" spans="1:11" ht="14.4" customHeight="1" thickBot="1" x14ac:dyDescent="0.35">
      <c r="A249" s="638" t="s">
        <v>576</v>
      </c>
      <c r="B249" s="616">
        <v>0</v>
      </c>
      <c r="C249" s="616">
        <v>0</v>
      </c>
      <c r="D249" s="617">
        <v>0</v>
      </c>
      <c r="E249" s="618">
        <v>1</v>
      </c>
      <c r="F249" s="616">
        <v>26.800143781452</v>
      </c>
      <c r="G249" s="617">
        <v>20.100107836088998</v>
      </c>
      <c r="H249" s="619">
        <v>0</v>
      </c>
      <c r="I249" s="616">
        <v>8.9499999999999996E-2</v>
      </c>
      <c r="J249" s="617">
        <v>-20.010607836089001</v>
      </c>
      <c r="K249" s="620">
        <v>3.3395343219999999E-3</v>
      </c>
    </row>
    <row r="250" spans="1:11" ht="14.4" customHeight="1" thickBot="1" x14ac:dyDescent="0.35">
      <c r="A250" s="638" t="s">
        <v>577</v>
      </c>
      <c r="B250" s="616">
        <v>0</v>
      </c>
      <c r="C250" s="616">
        <v>0</v>
      </c>
      <c r="D250" s="617">
        <v>0</v>
      </c>
      <c r="E250" s="618">
        <v>1</v>
      </c>
      <c r="F250" s="616">
        <v>37.130839877545</v>
      </c>
      <c r="G250" s="617">
        <v>27.848129908158999</v>
      </c>
      <c r="H250" s="619">
        <v>2.5430999999999999</v>
      </c>
      <c r="I250" s="616">
        <v>24.872399999999999</v>
      </c>
      <c r="J250" s="617">
        <v>-2.9757299081589998</v>
      </c>
      <c r="K250" s="620">
        <v>0.66985826558200001</v>
      </c>
    </row>
    <row r="251" spans="1:11" ht="14.4" customHeight="1" thickBot="1" x14ac:dyDescent="0.35">
      <c r="A251" s="637" t="s">
        <v>578</v>
      </c>
      <c r="B251" s="621">
        <v>2246</v>
      </c>
      <c r="C251" s="621">
        <v>2501.70001</v>
      </c>
      <c r="D251" s="622">
        <v>255.70000999999999</v>
      </c>
      <c r="E251" s="628">
        <v>1.113846843276</v>
      </c>
      <c r="F251" s="621">
        <v>2464.7263767669101</v>
      </c>
      <c r="G251" s="622">
        <v>1848.5447825751801</v>
      </c>
      <c r="H251" s="624">
        <v>199.02498</v>
      </c>
      <c r="I251" s="621">
        <v>1857.3644300000001</v>
      </c>
      <c r="J251" s="622">
        <v>8.8196474248189993</v>
      </c>
      <c r="K251" s="629">
        <v>0.75357834748200003</v>
      </c>
    </row>
    <row r="252" spans="1:11" ht="14.4" customHeight="1" thickBot="1" x14ac:dyDescent="0.35">
      <c r="A252" s="638" t="s">
        <v>579</v>
      </c>
      <c r="B252" s="616">
        <v>2246</v>
      </c>
      <c r="C252" s="616">
        <v>2501.70001</v>
      </c>
      <c r="D252" s="617">
        <v>255.70000999999999</v>
      </c>
      <c r="E252" s="618">
        <v>1.113846843276</v>
      </c>
      <c r="F252" s="616">
        <v>2464.7263767669101</v>
      </c>
      <c r="G252" s="617">
        <v>1848.5447825751801</v>
      </c>
      <c r="H252" s="619">
        <v>199.02498</v>
      </c>
      <c r="I252" s="616">
        <v>1857.3644300000001</v>
      </c>
      <c r="J252" s="617">
        <v>8.8196474248189993</v>
      </c>
      <c r="K252" s="620">
        <v>0.75357834748200003</v>
      </c>
    </row>
    <row r="253" spans="1:11" ht="14.4" customHeight="1" thickBot="1" x14ac:dyDescent="0.35">
      <c r="A253" s="637" t="s">
        <v>580</v>
      </c>
      <c r="B253" s="621">
        <v>0</v>
      </c>
      <c r="C253" s="621">
        <v>17.297000000000001</v>
      </c>
      <c r="D253" s="622">
        <v>17.297000000000001</v>
      </c>
      <c r="E253" s="623" t="s">
        <v>344</v>
      </c>
      <c r="F253" s="621">
        <v>0</v>
      </c>
      <c r="G253" s="622">
        <v>0</v>
      </c>
      <c r="H253" s="624">
        <v>1.4430000000000001</v>
      </c>
      <c r="I253" s="621">
        <v>10.621</v>
      </c>
      <c r="J253" s="622">
        <v>10.621</v>
      </c>
      <c r="K253" s="625" t="s">
        <v>336</v>
      </c>
    </row>
    <row r="254" spans="1:11" ht="14.4" customHeight="1" thickBot="1" x14ac:dyDescent="0.35">
      <c r="A254" s="638" t="s">
        <v>581</v>
      </c>
      <c r="B254" s="616">
        <v>0</v>
      </c>
      <c r="C254" s="616">
        <v>17.297000000000001</v>
      </c>
      <c r="D254" s="617">
        <v>17.297000000000001</v>
      </c>
      <c r="E254" s="626" t="s">
        <v>344</v>
      </c>
      <c r="F254" s="616">
        <v>0</v>
      </c>
      <c r="G254" s="617">
        <v>0</v>
      </c>
      <c r="H254" s="619">
        <v>1.4430000000000001</v>
      </c>
      <c r="I254" s="616">
        <v>10.621</v>
      </c>
      <c r="J254" s="617">
        <v>10.621</v>
      </c>
      <c r="K254" s="627" t="s">
        <v>336</v>
      </c>
    </row>
    <row r="255" spans="1:11" ht="14.4" customHeight="1" thickBot="1" x14ac:dyDescent="0.35">
      <c r="A255" s="637" t="s">
        <v>582</v>
      </c>
      <c r="B255" s="621">
        <v>1791</v>
      </c>
      <c r="C255" s="621">
        <v>1577.1746499999999</v>
      </c>
      <c r="D255" s="622">
        <v>-213.82535000000101</v>
      </c>
      <c r="E255" s="628">
        <v>0.88061119486299999</v>
      </c>
      <c r="F255" s="621">
        <v>1564</v>
      </c>
      <c r="G255" s="622">
        <v>1173</v>
      </c>
      <c r="H255" s="624">
        <v>116.15864000000001</v>
      </c>
      <c r="I255" s="621">
        <v>994.13653000000102</v>
      </c>
      <c r="J255" s="622">
        <v>-178.86346999999901</v>
      </c>
      <c r="K255" s="629">
        <v>0.63563716751900001</v>
      </c>
    </row>
    <row r="256" spans="1:11" ht="14.4" customHeight="1" thickBot="1" x14ac:dyDescent="0.35">
      <c r="A256" s="638" t="s">
        <v>583</v>
      </c>
      <c r="B256" s="616">
        <v>1758</v>
      </c>
      <c r="C256" s="616">
        <v>1540.9740099999999</v>
      </c>
      <c r="D256" s="617">
        <v>-217.025990000001</v>
      </c>
      <c r="E256" s="618">
        <v>0.87654949374199997</v>
      </c>
      <c r="F256" s="616">
        <v>1564</v>
      </c>
      <c r="G256" s="617">
        <v>1173</v>
      </c>
      <c r="H256" s="619">
        <v>116.15864000000001</v>
      </c>
      <c r="I256" s="616">
        <v>994.13653000000102</v>
      </c>
      <c r="J256" s="617">
        <v>-178.86346999999901</v>
      </c>
      <c r="K256" s="620">
        <v>0.63563716751900001</v>
      </c>
    </row>
    <row r="257" spans="1:11" ht="14.4" customHeight="1" thickBot="1" x14ac:dyDescent="0.35">
      <c r="A257" s="638" t="s">
        <v>584</v>
      </c>
      <c r="B257" s="616">
        <v>33</v>
      </c>
      <c r="C257" s="616">
        <v>36.20064</v>
      </c>
      <c r="D257" s="617">
        <v>3.2006399999999999</v>
      </c>
      <c r="E257" s="618">
        <v>1.0969890909090001</v>
      </c>
      <c r="F257" s="616">
        <v>0</v>
      </c>
      <c r="G257" s="617">
        <v>0</v>
      </c>
      <c r="H257" s="619">
        <v>0</v>
      </c>
      <c r="I257" s="616">
        <v>0</v>
      </c>
      <c r="J257" s="617">
        <v>0</v>
      </c>
      <c r="K257" s="627" t="s">
        <v>336</v>
      </c>
    </row>
    <row r="258" spans="1:11" ht="14.4" customHeight="1" thickBot="1" x14ac:dyDescent="0.35">
      <c r="A258" s="637" t="s">
        <v>585</v>
      </c>
      <c r="B258" s="621">
        <v>0</v>
      </c>
      <c r="C258" s="621">
        <v>1833.3500100000001</v>
      </c>
      <c r="D258" s="622">
        <v>1833.3500100000001</v>
      </c>
      <c r="E258" s="623" t="s">
        <v>344</v>
      </c>
      <c r="F258" s="621">
        <v>0</v>
      </c>
      <c r="G258" s="622">
        <v>0</v>
      </c>
      <c r="H258" s="624">
        <v>210.55676</v>
      </c>
      <c r="I258" s="621">
        <v>1512.2107599999999</v>
      </c>
      <c r="J258" s="622">
        <v>1512.2107599999999</v>
      </c>
      <c r="K258" s="625" t="s">
        <v>336</v>
      </c>
    </row>
    <row r="259" spans="1:11" ht="14.4" customHeight="1" thickBot="1" x14ac:dyDescent="0.35">
      <c r="A259" s="638" t="s">
        <v>586</v>
      </c>
      <c r="B259" s="616">
        <v>0</v>
      </c>
      <c r="C259" s="616">
        <v>1833.3500100000001</v>
      </c>
      <c r="D259" s="617">
        <v>1833.3500100000001</v>
      </c>
      <c r="E259" s="626" t="s">
        <v>344</v>
      </c>
      <c r="F259" s="616">
        <v>0</v>
      </c>
      <c r="G259" s="617">
        <v>0</v>
      </c>
      <c r="H259" s="619">
        <v>210.55676</v>
      </c>
      <c r="I259" s="616">
        <v>1512.2107599999999</v>
      </c>
      <c r="J259" s="617">
        <v>1512.2107599999999</v>
      </c>
      <c r="K259" s="627" t="s">
        <v>336</v>
      </c>
    </row>
    <row r="260" spans="1:11" ht="14.4" customHeight="1" thickBot="1" x14ac:dyDescent="0.35">
      <c r="A260" s="637" t="s">
        <v>587</v>
      </c>
      <c r="B260" s="621">
        <v>7584</v>
      </c>
      <c r="C260" s="621">
        <v>8264.4398000000001</v>
      </c>
      <c r="D260" s="622">
        <v>680.43980000000204</v>
      </c>
      <c r="E260" s="628">
        <v>1.0897204377630001</v>
      </c>
      <c r="F260" s="621">
        <v>8012.2321060718004</v>
      </c>
      <c r="G260" s="622">
        <v>6009.1740795538499</v>
      </c>
      <c r="H260" s="624">
        <v>661.42786000000001</v>
      </c>
      <c r="I260" s="621">
        <v>5895.9260000000104</v>
      </c>
      <c r="J260" s="622">
        <v>-113.24807955383901</v>
      </c>
      <c r="K260" s="629">
        <v>0.73586560173799997</v>
      </c>
    </row>
    <row r="261" spans="1:11" ht="14.4" customHeight="1" thickBot="1" x14ac:dyDescent="0.35">
      <c r="A261" s="638" t="s">
        <v>588</v>
      </c>
      <c r="B261" s="616">
        <v>7584</v>
      </c>
      <c r="C261" s="616">
        <v>8264.4398000000001</v>
      </c>
      <c r="D261" s="617">
        <v>680.43980000000204</v>
      </c>
      <c r="E261" s="618">
        <v>1.0897204377630001</v>
      </c>
      <c r="F261" s="616">
        <v>8012.2321060718004</v>
      </c>
      <c r="G261" s="617">
        <v>6009.1740795538499</v>
      </c>
      <c r="H261" s="619">
        <v>661.42786000000001</v>
      </c>
      <c r="I261" s="616">
        <v>5895.9260000000104</v>
      </c>
      <c r="J261" s="617">
        <v>-113.24807955383901</v>
      </c>
      <c r="K261" s="620">
        <v>0.73586560173799997</v>
      </c>
    </row>
    <row r="262" spans="1:11" ht="14.4" customHeight="1" thickBot="1" x14ac:dyDescent="0.35">
      <c r="A262" s="642" t="s">
        <v>589</v>
      </c>
      <c r="B262" s="621">
        <v>0</v>
      </c>
      <c r="C262" s="621">
        <v>12.271140000000001</v>
      </c>
      <c r="D262" s="622">
        <v>12.271140000000001</v>
      </c>
      <c r="E262" s="623" t="s">
        <v>344</v>
      </c>
      <c r="F262" s="621">
        <v>0</v>
      </c>
      <c r="G262" s="622">
        <v>0</v>
      </c>
      <c r="H262" s="624">
        <v>0.41543000000000002</v>
      </c>
      <c r="I262" s="621">
        <v>4.5956200000000003</v>
      </c>
      <c r="J262" s="622">
        <v>4.5956200000000003</v>
      </c>
      <c r="K262" s="625" t="s">
        <v>336</v>
      </c>
    </row>
    <row r="263" spans="1:11" ht="14.4" customHeight="1" thickBot="1" x14ac:dyDescent="0.35">
      <c r="A263" s="639" t="s">
        <v>590</v>
      </c>
      <c r="B263" s="621">
        <v>0</v>
      </c>
      <c r="C263" s="621">
        <v>12.271140000000001</v>
      </c>
      <c r="D263" s="622">
        <v>12.271140000000001</v>
      </c>
      <c r="E263" s="623" t="s">
        <v>344</v>
      </c>
      <c r="F263" s="621">
        <v>0</v>
      </c>
      <c r="G263" s="622">
        <v>0</v>
      </c>
      <c r="H263" s="624">
        <v>0.41543000000000002</v>
      </c>
      <c r="I263" s="621">
        <v>4.5956200000000003</v>
      </c>
      <c r="J263" s="622">
        <v>4.5956200000000003</v>
      </c>
      <c r="K263" s="625" t="s">
        <v>336</v>
      </c>
    </row>
    <row r="264" spans="1:11" ht="14.4" customHeight="1" thickBot="1" x14ac:dyDescent="0.35">
      <c r="A264" s="641" t="s">
        <v>591</v>
      </c>
      <c r="B264" s="621">
        <v>0</v>
      </c>
      <c r="C264" s="621">
        <v>12.271140000000001</v>
      </c>
      <c r="D264" s="622">
        <v>12.271140000000001</v>
      </c>
      <c r="E264" s="623" t="s">
        <v>344</v>
      </c>
      <c r="F264" s="621">
        <v>0</v>
      </c>
      <c r="G264" s="622">
        <v>0</v>
      </c>
      <c r="H264" s="624">
        <v>0.41543000000000002</v>
      </c>
      <c r="I264" s="621">
        <v>4.5956200000000003</v>
      </c>
      <c r="J264" s="622">
        <v>4.5956200000000003</v>
      </c>
      <c r="K264" s="625" t="s">
        <v>336</v>
      </c>
    </row>
    <row r="265" spans="1:11" ht="14.4" customHeight="1" thickBot="1" x14ac:dyDescent="0.35">
      <c r="A265" s="637" t="s">
        <v>592</v>
      </c>
      <c r="B265" s="621">
        <v>0</v>
      </c>
      <c r="C265" s="621">
        <v>12.271140000000001</v>
      </c>
      <c r="D265" s="622">
        <v>12.271140000000001</v>
      </c>
      <c r="E265" s="623" t="s">
        <v>344</v>
      </c>
      <c r="F265" s="621">
        <v>0</v>
      </c>
      <c r="G265" s="622">
        <v>0</v>
      </c>
      <c r="H265" s="624">
        <v>0.41543000000000002</v>
      </c>
      <c r="I265" s="621">
        <v>4.5956200000000003</v>
      </c>
      <c r="J265" s="622">
        <v>4.5956200000000003</v>
      </c>
      <c r="K265" s="625" t="s">
        <v>336</v>
      </c>
    </row>
    <row r="266" spans="1:11" ht="14.4" customHeight="1" thickBot="1" x14ac:dyDescent="0.35">
      <c r="A266" s="638" t="s">
        <v>593</v>
      </c>
      <c r="B266" s="616">
        <v>0</v>
      </c>
      <c r="C266" s="616">
        <v>9.3281399999999994</v>
      </c>
      <c r="D266" s="617">
        <v>9.3281399999999994</v>
      </c>
      <c r="E266" s="626" t="s">
        <v>344</v>
      </c>
      <c r="F266" s="616">
        <v>0</v>
      </c>
      <c r="G266" s="617">
        <v>0</v>
      </c>
      <c r="H266" s="619">
        <v>0.41543000000000002</v>
      </c>
      <c r="I266" s="616">
        <v>4.5956200000000003</v>
      </c>
      <c r="J266" s="617">
        <v>4.5956200000000003</v>
      </c>
      <c r="K266" s="627" t="s">
        <v>336</v>
      </c>
    </row>
    <row r="267" spans="1:11" ht="14.4" customHeight="1" thickBot="1" x14ac:dyDescent="0.35">
      <c r="A267" s="638" t="s">
        <v>594</v>
      </c>
      <c r="B267" s="616">
        <v>0</v>
      </c>
      <c r="C267" s="616">
        <v>2.9430000000000001</v>
      </c>
      <c r="D267" s="617">
        <v>2.9430000000000001</v>
      </c>
      <c r="E267" s="626" t="s">
        <v>344</v>
      </c>
      <c r="F267" s="616">
        <v>0</v>
      </c>
      <c r="G267" s="617">
        <v>0</v>
      </c>
      <c r="H267" s="619">
        <v>0</v>
      </c>
      <c r="I267" s="616">
        <v>0</v>
      </c>
      <c r="J267" s="617">
        <v>0</v>
      </c>
      <c r="K267" s="627" t="s">
        <v>336</v>
      </c>
    </row>
    <row r="268" spans="1:11" ht="14.4" customHeight="1" thickBot="1" x14ac:dyDescent="0.35">
      <c r="A268" s="643"/>
      <c r="B268" s="616">
        <v>-20583.330932677301</v>
      </c>
      <c r="C268" s="616">
        <v>-26720.78585</v>
      </c>
      <c r="D268" s="617">
        <v>-6137.4549173227297</v>
      </c>
      <c r="E268" s="618">
        <v>1.2981759821759999</v>
      </c>
      <c r="F268" s="616">
        <v>-23492.028762271399</v>
      </c>
      <c r="G268" s="617">
        <v>-17619.021571703601</v>
      </c>
      <c r="H268" s="619">
        <v>-2846.32483</v>
      </c>
      <c r="I268" s="616">
        <v>-23469.374919999998</v>
      </c>
      <c r="J268" s="617">
        <v>-5850.3533482964704</v>
      </c>
      <c r="K268" s="620">
        <v>0.99903567961200002</v>
      </c>
    </row>
    <row r="269" spans="1:11" ht="14.4" customHeight="1" thickBot="1" x14ac:dyDescent="0.35">
      <c r="A269" s="644" t="s">
        <v>66</v>
      </c>
      <c r="B269" s="630">
        <v>-20583.330932677301</v>
      </c>
      <c r="C269" s="630">
        <v>-26720.78585</v>
      </c>
      <c r="D269" s="631">
        <v>-6137.4549173227297</v>
      </c>
      <c r="E269" s="632" t="s">
        <v>344</v>
      </c>
      <c r="F269" s="630">
        <v>-23492.028762271399</v>
      </c>
      <c r="G269" s="631">
        <v>-17619.021571703601</v>
      </c>
      <c r="H269" s="630">
        <v>-2846.32483</v>
      </c>
      <c r="I269" s="630">
        <v>-23469.374919999998</v>
      </c>
      <c r="J269" s="631">
        <v>-5850.3533482964704</v>
      </c>
      <c r="K269" s="633">
        <v>0.99903567961200002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595</v>
      </c>
      <c r="B5" s="646" t="s">
        <v>596</v>
      </c>
      <c r="C5" s="647" t="s">
        <v>597</v>
      </c>
      <c r="D5" s="647" t="s">
        <v>597</v>
      </c>
      <c r="E5" s="647"/>
      <c r="F5" s="647" t="s">
        <v>597</v>
      </c>
      <c r="G5" s="647" t="s">
        <v>597</v>
      </c>
      <c r="H5" s="647" t="s">
        <v>597</v>
      </c>
      <c r="I5" s="648" t="s">
        <v>597</v>
      </c>
      <c r="J5" s="649" t="s">
        <v>74</v>
      </c>
    </row>
    <row r="6" spans="1:10" ht="14.4" customHeight="1" x14ac:dyDescent="0.3">
      <c r="A6" s="645" t="s">
        <v>595</v>
      </c>
      <c r="B6" s="646" t="s">
        <v>347</v>
      </c>
      <c r="C6" s="647">
        <v>2987.813009999998</v>
      </c>
      <c r="D6" s="647">
        <v>2786.6041400000004</v>
      </c>
      <c r="E6" s="647"/>
      <c r="F6" s="647">
        <v>2583.0015199999998</v>
      </c>
      <c r="G6" s="647">
        <v>2949.9650723242016</v>
      </c>
      <c r="H6" s="647">
        <v>-366.96355232420183</v>
      </c>
      <c r="I6" s="648">
        <v>0.87560410264956778</v>
      </c>
      <c r="J6" s="649" t="s">
        <v>1</v>
      </c>
    </row>
    <row r="7" spans="1:10" ht="14.4" customHeight="1" x14ac:dyDescent="0.3">
      <c r="A7" s="645" t="s">
        <v>595</v>
      </c>
      <c r="B7" s="646" t="s">
        <v>348</v>
      </c>
      <c r="C7" s="647" t="s">
        <v>597</v>
      </c>
      <c r="D7" s="647" t="s">
        <v>597</v>
      </c>
      <c r="E7" s="647"/>
      <c r="F7" s="647">
        <v>1105.2256600000001</v>
      </c>
      <c r="G7" s="647">
        <v>981.75</v>
      </c>
      <c r="H7" s="647">
        <v>123.47566000000006</v>
      </c>
      <c r="I7" s="648">
        <v>1.125770980392157</v>
      </c>
      <c r="J7" s="649" t="s">
        <v>1</v>
      </c>
    </row>
    <row r="8" spans="1:10" ht="14.4" customHeight="1" x14ac:dyDescent="0.3">
      <c r="A8" s="645" t="s">
        <v>595</v>
      </c>
      <c r="B8" s="646" t="s">
        <v>349</v>
      </c>
      <c r="C8" s="647">
        <v>951.30432999999891</v>
      </c>
      <c r="D8" s="647">
        <v>1064.7575200000001</v>
      </c>
      <c r="E8" s="647"/>
      <c r="F8" s="647">
        <v>144.94861000000009</v>
      </c>
      <c r="G8" s="647">
        <v>144.75</v>
      </c>
      <c r="H8" s="647">
        <v>0.19861000000008744</v>
      </c>
      <c r="I8" s="648">
        <v>1.0013720898100178</v>
      </c>
      <c r="J8" s="649" t="s">
        <v>1</v>
      </c>
    </row>
    <row r="9" spans="1:10" ht="14.4" customHeight="1" x14ac:dyDescent="0.3">
      <c r="A9" s="645" t="s">
        <v>595</v>
      </c>
      <c r="B9" s="646" t="s">
        <v>350</v>
      </c>
      <c r="C9" s="647">
        <v>65.864100000000008</v>
      </c>
      <c r="D9" s="647">
        <v>186.80521999999999</v>
      </c>
      <c r="E9" s="647"/>
      <c r="F9" s="647">
        <v>232.25726</v>
      </c>
      <c r="G9" s="647">
        <v>98.282150672168996</v>
      </c>
      <c r="H9" s="647">
        <v>133.97510932783101</v>
      </c>
      <c r="I9" s="648">
        <v>2.3631682702459353</v>
      </c>
      <c r="J9" s="649" t="s">
        <v>1</v>
      </c>
    </row>
    <row r="10" spans="1:10" ht="14.4" customHeight="1" x14ac:dyDescent="0.3">
      <c r="A10" s="645" t="s">
        <v>595</v>
      </c>
      <c r="B10" s="646" t="s">
        <v>351</v>
      </c>
      <c r="C10" s="647">
        <v>40.013910000000003</v>
      </c>
      <c r="D10" s="647">
        <v>239.41782000000001</v>
      </c>
      <c r="E10" s="647"/>
      <c r="F10" s="647">
        <v>364.39881000000003</v>
      </c>
      <c r="G10" s="647">
        <v>28.499999102318998</v>
      </c>
      <c r="H10" s="647">
        <v>335.89881089768102</v>
      </c>
      <c r="I10" s="648">
        <v>12.785923560620375</v>
      </c>
      <c r="J10" s="649" t="s">
        <v>1</v>
      </c>
    </row>
    <row r="11" spans="1:10" ht="14.4" customHeight="1" x14ac:dyDescent="0.3">
      <c r="A11" s="645" t="s">
        <v>595</v>
      </c>
      <c r="B11" s="646" t="s">
        <v>352</v>
      </c>
      <c r="C11" s="647">
        <v>1324.998919999998</v>
      </c>
      <c r="D11" s="647">
        <v>1357.6216899999999</v>
      </c>
      <c r="E11" s="647"/>
      <c r="F11" s="647">
        <v>991.55268000000012</v>
      </c>
      <c r="G11" s="647">
        <v>1248.9417511629285</v>
      </c>
      <c r="H11" s="647">
        <v>-257.38907116292842</v>
      </c>
      <c r="I11" s="648">
        <v>0.79391427108328672</v>
      </c>
      <c r="J11" s="649" t="s">
        <v>1</v>
      </c>
    </row>
    <row r="12" spans="1:10" ht="14.4" customHeight="1" x14ac:dyDescent="0.3">
      <c r="A12" s="645" t="s">
        <v>595</v>
      </c>
      <c r="B12" s="646" t="s">
        <v>353</v>
      </c>
      <c r="C12" s="647">
        <v>55.882489999999002</v>
      </c>
      <c r="D12" s="647">
        <v>285.96727999999996</v>
      </c>
      <c r="E12" s="647"/>
      <c r="F12" s="647">
        <v>142.07702999999998</v>
      </c>
      <c r="G12" s="647">
        <v>234.58735562334977</v>
      </c>
      <c r="H12" s="647">
        <v>-92.510325623349786</v>
      </c>
      <c r="I12" s="648">
        <v>0.60564658151531792</v>
      </c>
      <c r="J12" s="649" t="s">
        <v>1</v>
      </c>
    </row>
    <row r="13" spans="1:10" ht="14.4" customHeight="1" x14ac:dyDescent="0.3">
      <c r="A13" s="645" t="s">
        <v>595</v>
      </c>
      <c r="B13" s="646" t="s">
        <v>354</v>
      </c>
      <c r="C13" s="647">
        <v>239.34357999999798</v>
      </c>
      <c r="D13" s="647">
        <v>231.80662999999998</v>
      </c>
      <c r="E13" s="647"/>
      <c r="F13" s="647">
        <v>215.27346</v>
      </c>
      <c r="G13" s="647">
        <v>241.73933138821724</v>
      </c>
      <c r="H13" s="647">
        <v>-26.465871388217238</v>
      </c>
      <c r="I13" s="648">
        <v>0.89051896836053202</v>
      </c>
      <c r="J13" s="649" t="s">
        <v>1</v>
      </c>
    </row>
    <row r="14" spans="1:10" ht="14.4" customHeight="1" x14ac:dyDescent="0.3">
      <c r="A14" s="645" t="s">
        <v>595</v>
      </c>
      <c r="B14" s="646" t="s">
        <v>598</v>
      </c>
      <c r="C14" s="647">
        <v>5665.2203399999917</v>
      </c>
      <c r="D14" s="647">
        <v>6152.9803000000002</v>
      </c>
      <c r="E14" s="647"/>
      <c r="F14" s="647">
        <v>5778.7350299999998</v>
      </c>
      <c r="G14" s="647">
        <v>5928.5156602731859</v>
      </c>
      <c r="H14" s="647">
        <v>-149.78063027318603</v>
      </c>
      <c r="I14" s="648">
        <v>0.97473555964828407</v>
      </c>
      <c r="J14" s="649" t="s">
        <v>599</v>
      </c>
    </row>
    <row r="16" spans="1:10" ht="14.4" customHeight="1" x14ac:dyDescent="0.3">
      <c r="A16" s="645" t="s">
        <v>595</v>
      </c>
      <c r="B16" s="646" t="s">
        <v>596</v>
      </c>
      <c r="C16" s="647" t="s">
        <v>597</v>
      </c>
      <c r="D16" s="647" t="s">
        <v>597</v>
      </c>
      <c r="E16" s="647"/>
      <c r="F16" s="647" t="s">
        <v>597</v>
      </c>
      <c r="G16" s="647" t="s">
        <v>597</v>
      </c>
      <c r="H16" s="647" t="s">
        <v>597</v>
      </c>
      <c r="I16" s="648" t="s">
        <v>597</v>
      </c>
      <c r="J16" s="649" t="s">
        <v>74</v>
      </c>
    </row>
    <row r="17" spans="1:10" ht="14.4" customHeight="1" x14ac:dyDescent="0.3">
      <c r="A17" s="645" t="s">
        <v>600</v>
      </c>
      <c r="B17" s="646" t="s">
        <v>601</v>
      </c>
      <c r="C17" s="647" t="s">
        <v>597</v>
      </c>
      <c r="D17" s="647" t="s">
        <v>597</v>
      </c>
      <c r="E17" s="647"/>
      <c r="F17" s="647" t="s">
        <v>597</v>
      </c>
      <c r="G17" s="647" t="s">
        <v>597</v>
      </c>
      <c r="H17" s="647" t="s">
        <v>597</v>
      </c>
      <c r="I17" s="648" t="s">
        <v>597</v>
      </c>
      <c r="J17" s="649" t="s">
        <v>0</v>
      </c>
    </row>
    <row r="18" spans="1:10" ht="14.4" customHeight="1" x14ac:dyDescent="0.3">
      <c r="A18" s="645" t="s">
        <v>600</v>
      </c>
      <c r="B18" s="646" t="s">
        <v>347</v>
      </c>
      <c r="C18" s="647">
        <v>471.94853999999901</v>
      </c>
      <c r="D18" s="647">
        <v>498.70839000000001</v>
      </c>
      <c r="E18" s="647"/>
      <c r="F18" s="647">
        <v>456.20666999999992</v>
      </c>
      <c r="G18" s="647">
        <v>575.24998188101927</v>
      </c>
      <c r="H18" s="647">
        <v>-119.04331188101935</v>
      </c>
      <c r="I18" s="648">
        <v>0.79305812145919985</v>
      </c>
      <c r="J18" s="649" t="s">
        <v>1</v>
      </c>
    </row>
    <row r="19" spans="1:10" ht="14.4" customHeight="1" x14ac:dyDescent="0.3">
      <c r="A19" s="645" t="s">
        <v>600</v>
      </c>
      <c r="B19" s="646" t="s">
        <v>348</v>
      </c>
      <c r="C19" s="647" t="s">
        <v>597</v>
      </c>
      <c r="D19" s="647" t="s">
        <v>597</v>
      </c>
      <c r="E19" s="647"/>
      <c r="F19" s="647">
        <v>223.96397999999999</v>
      </c>
      <c r="G19" s="647">
        <v>224.25</v>
      </c>
      <c r="H19" s="647">
        <v>-0.28602000000000771</v>
      </c>
      <c r="I19" s="648">
        <v>0.99872454849498327</v>
      </c>
      <c r="J19" s="649" t="s">
        <v>1</v>
      </c>
    </row>
    <row r="20" spans="1:10" ht="14.4" customHeight="1" x14ac:dyDescent="0.3">
      <c r="A20" s="645" t="s">
        <v>600</v>
      </c>
      <c r="B20" s="646" t="s">
        <v>349</v>
      </c>
      <c r="C20" s="647">
        <v>196.71402999999998</v>
      </c>
      <c r="D20" s="647">
        <v>278.20026000000001</v>
      </c>
      <c r="E20" s="647"/>
      <c r="F20" s="647">
        <v>71.898330000000044</v>
      </c>
      <c r="G20" s="647">
        <v>69</v>
      </c>
      <c r="H20" s="647">
        <v>2.898330000000044</v>
      </c>
      <c r="I20" s="648">
        <v>1.0420047826086962</v>
      </c>
      <c r="J20" s="649" t="s">
        <v>1</v>
      </c>
    </row>
    <row r="21" spans="1:10" ht="14.4" customHeight="1" x14ac:dyDescent="0.3">
      <c r="A21" s="645" t="s">
        <v>600</v>
      </c>
      <c r="B21" s="646" t="s">
        <v>350</v>
      </c>
      <c r="C21" s="647">
        <v>3.8420399999999999</v>
      </c>
      <c r="D21" s="647">
        <v>24.574560000000005</v>
      </c>
      <c r="E21" s="647"/>
      <c r="F21" s="647">
        <v>37.68732</v>
      </c>
      <c r="G21" s="647">
        <v>8.8717467482947505</v>
      </c>
      <c r="H21" s="647">
        <v>28.815573251705249</v>
      </c>
      <c r="I21" s="648">
        <v>4.2480157593817616</v>
      </c>
      <c r="J21" s="649" t="s">
        <v>1</v>
      </c>
    </row>
    <row r="22" spans="1:10" ht="14.4" customHeight="1" x14ac:dyDescent="0.3">
      <c r="A22" s="645" t="s">
        <v>600</v>
      </c>
      <c r="B22" s="646" t="s">
        <v>352</v>
      </c>
      <c r="C22" s="647">
        <v>245.69265000000001</v>
      </c>
      <c r="D22" s="647">
        <v>263.76084000000003</v>
      </c>
      <c r="E22" s="647"/>
      <c r="F22" s="647">
        <v>198.91320999999999</v>
      </c>
      <c r="G22" s="647">
        <v>244.79728184543626</v>
      </c>
      <c r="H22" s="647">
        <v>-45.884071845436267</v>
      </c>
      <c r="I22" s="648">
        <v>0.81256298477036504</v>
      </c>
      <c r="J22" s="649" t="s">
        <v>1</v>
      </c>
    </row>
    <row r="23" spans="1:10" ht="14.4" customHeight="1" x14ac:dyDescent="0.3">
      <c r="A23" s="645" t="s">
        <v>600</v>
      </c>
      <c r="B23" s="646" t="s">
        <v>353</v>
      </c>
      <c r="C23" s="647">
        <v>11.922320000000001</v>
      </c>
      <c r="D23" s="647">
        <v>49.325690000000002</v>
      </c>
      <c r="E23" s="647"/>
      <c r="F23" s="647">
        <v>18.026679999999999</v>
      </c>
      <c r="G23" s="647">
        <v>47.932615745850001</v>
      </c>
      <c r="H23" s="647">
        <v>-29.905935745850002</v>
      </c>
      <c r="I23" s="648">
        <v>0.37608379429117106</v>
      </c>
      <c r="J23" s="649" t="s">
        <v>1</v>
      </c>
    </row>
    <row r="24" spans="1:10" ht="14.4" customHeight="1" x14ac:dyDescent="0.3">
      <c r="A24" s="645" t="s">
        <v>600</v>
      </c>
      <c r="B24" s="646" t="s">
        <v>354</v>
      </c>
      <c r="C24" s="647">
        <v>72.988859999999008</v>
      </c>
      <c r="D24" s="647">
        <v>69.847399999999993</v>
      </c>
      <c r="E24" s="647"/>
      <c r="F24" s="647">
        <v>68.152300000000011</v>
      </c>
      <c r="G24" s="647">
        <v>75.465192355801491</v>
      </c>
      <c r="H24" s="647">
        <v>-7.3128923558014804</v>
      </c>
      <c r="I24" s="648">
        <v>0.90309582302099189</v>
      </c>
      <c r="J24" s="649" t="s">
        <v>1</v>
      </c>
    </row>
    <row r="25" spans="1:10" ht="14.4" customHeight="1" x14ac:dyDescent="0.3">
      <c r="A25" s="645" t="s">
        <v>600</v>
      </c>
      <c r="B25" s="646" t="s">
        <v>602</v>
      </c>
      <c r="C25" s="647">
        <v>1003.108439999998</v>
      </c>
      <c r="D25" s="647">
        <v>1184.41714</v>
      </c>
      <c r="E25" s="647"/>
      <c r="F25" s="647">
        <v>1074.8484899999999</v>
      </c>
      <c r="G25" s="647">
        <v>1245.5668185764018</v>
      </c>
      <c r="H25" s="647">
        <v>-170.71832857640197</v>
      </c>
      <c r="I25" s="648">
        <v>0.86293924498444696</v>
      </c>
      <c r="J25" s="649" t="s">
        <v>603</v>
      </c>
    </row>
    <row r="26" spans="1:10" ht="14.4" customHeight="1" x14ac:dyDescent="0.3">
      <c r="A26" s="645" t="s">
        <v>597</v>
      </c>
      <c r="B26" s="646" t="s">
        <v>597</v>
      </c>
      <c r="C26" s="647" t="s">
        <v>597</v>
      </c>
      <c r="D26" s="647" t="s">
        <v>597</v>
      </c>
      <c r="E26" s="647"/>
      <c r="F26" s="647" t="s">
        <v>597</v>
      </c>
      <c r="G26" s="647" t="s">
        <v>597</v>
      </c>
      <c r="H26" s="647" t="s">
        <v>597</v>
      </c>
      <c r="I26" s="648" t="s">
        <v>597</v>
      </c>
      <c r="J26" s="649" t="s">
        <v>604</v>
      </c>
    </row>
    <row r="27" spans="1:10" ht="14.4" customHeight="1" x14ac:dyDescent="0.3">
      <c r="A27" s="645" t="s">
        <v>605</v>
      </c>
      <c r="B27" s="646" t="s">
        <v>606</v>
      </c>
      <c r="C27" s="647" t="s">
        <v>597</v>
      </c>
      <c r="D27" s="647" t="s">
        <v>597</v>
      </c>
      <c r="E27" s="647"/>
      <c r="F27" s="647" t="s">
        <v>597</v>
      </c>
      <c r="G27" s="647" t="s">
        <v>597</v>
      </c>
      <c r="H27" s="647" t="s">
        <v>597</v>
      </c>
      <c r="I27" s="648" t="s">
        <v>597</v>
      </c>
      <c r="J27" s="649" t="s">
        <v>0</v>
      </c>
    </row>
    <row r="28" spans="1:10" ht="14.4" customHeight="1" x14ac:dyDescent="0.3">
      <c r="A28" s="645" t="s">
        <v>605</v>
      </c>
      <c r="B28" s="646" t="s">
        <v>347</v>
      </c>
      <c r="C28" s="647">
        <v>668.83927999999901</v>
      </c>
      <c r="D28" s="647">
        <v>603.78249000000005</v>
      </c>
      <c r="E28" s="647"/>
      <c r="F28" s="647">
        <v>548.48360000000002</v>
      </c>
      <c r="G28" s="647">
        <v>597.74998117232326</v>
      </c>
      <c r="H28" s="647">
        <v>-49.266381172323236</v>
      </c>
      <c r="I28" s="648">
        <v>0.91758028820728577</v>
      </c>
      <c r="J28" s="649" t="s">
        <v>1</v>
      </c>
    </row>
    <row r="29" spans="1:10" ht="14.4" customHeight="1" x14ac:dyDescent="0.3">
      <c r="A29" s="645" t="s">
        <v>605</v>
      </c>
      <c r="B29" s="646" t="s">
        <v>348</v>
      </c>
      <c r="C29" s="647" t="s">
        <v>597</v>
      </c>
      <c r="D29" s="647" t="s">
        <v>597</v>
      </c>
      <c r="E29" s="647"/>
      <c r="F29" s="647">
        <v>125.68773</v>
      </c>
      <c r="G29" s="647">
        <v>97.5</v>
      </c>
      <c r="H29" s="647">
        <v>28.187730000000002</v>
      </c>
      <c r="I29" s="648">
        <v>1.2891049230769231</v>
      </c>
      <c r="J29" s="649" t="s">
        <v>1</v>
      </c>
    </row>
    <row r="30" spans="1:10" ht="14.4" customHeight="1" x14ac:dyDescent="0.3">
      <c r="A30" s="645" t="s">
        <v>605</v>
      </c>
      <c r="B30" s="646" t="s">
        <v>349</v>
      </c>
      <c r="C30" s="647">
        <v>107.01826000000001</v>
      </c>
      <c r="D30" s="647">
        <v>123.94489999999999</v>
      </c>
      <c r="E30" s="647"/>
      <c r="F30" s="647">
        <v>30.282900000000012</v>
      </c>
      <c r="G30" s="647">
        <v>19.5</v>
      </c>
      <c r="H30" s="647">
        <v>10.782900000000012</v>
      </c>
      <c r="I30" s="648">
        <v>1.5529692307692313</v>
      </c>
      <c r="J30" s="649" t="s">
        <v>1</v>
      </c>
    </row>
    <row r="31" spans="1:10" ht="14.4" customHeight="1" x14ac:dyDescent="0.3">
      <c r="A31" s="645" t="s">
        <v>605</v>
      </c>
      <c r="B31" s="646" t="s">
        <v>350</v>
      </c>
      <c r="C31" s="647">
        <v>5.8352399999999998</v>
      </c>
      <c r="D31" s="647">
        <v>30.851100000000002</v>
      </c>
      <c r="E31" s="647"/>
      <c r="F31" s="647">
        <v>21.6172</v>
      </c>
      <c r="G31" s="647">
        <v>11.137662123201</v>
      </c>
      <c r="H31" s="647">
        <v>10.479537876799</v>
      </c>
      <c r="I31" s="648">
        <v>1.9409100187164905</v>
      </c>
      <c r="J31" s="649" t="s">
        <v>1</v>
      </c>
    </row>
    <row r="32" spans="1:10" ht="14.4" customHeight="1" x14ac:dyDescent="0.3">
      <c r="A32" s="645" t="s">
        <v>605</v>
      </c>
      <c r="B32" s="646" t="s">
        <v>351</v>
      </c>
      <c r="C32" s="647">
        <v>40.013910000000003</v>
      </c>
      <c r="D32" s="647">
        <v>0</v>
      </c>
      <c r="E32" s="647"/>
      <c r="F32" s="647">
        <v>213.91001</v>
      </c>
      <c r="G32" s="647">
        <v>0</v>
      </c>
      <c r="H32" s="647">
        <v>213.91001</v>
      </c>
      <c r="I32" s="648" t="s">
        <v>597</v>
      </c>
      <c r="J32" s="649" t="s">
        <v>1</v>
      </c>
    </row>
    <row r="33" spans="1:10" ht="14.4" customHeight="1" x14ac:dyDescent="0.3">
      <c r="A33" s="645" t="s">
        <v>605</v>
      </c>
      <c r="B33" s="646" t="s">
        <v>352</v>
      </c>
      <c r="C33" s="647">
        <v>401.75822000000005</v>
      </c>
      <c r="D33" s="647">
        <v>420.13858999999997</v>
      </c>
      <c r="E33" s="647"/>
      <c r="F33" s="647">
        <v>336.79516999999998</v>
      </c>
      <c r="G33" s="647">
        <v>377.35436105039474</v>
      </c>
      <c r="H33" s="647">
        <v>-40.559191050394759</v>
      </c>
      <c r="I33" s="648">
        <v>0.89251696750636422</v>
      </c>
      <c r="J33" s="649" t="s">
        <v>1</v>
      </c>
    </row>
    <row r="34" spans="1:10" ht="14.4" customHeight="1" x14ac:dyDescent="0.3">
      <c r="A34" s="645" t="s">
        <v>605</v>
      </c>
      <c r="B34" s="646" t="s">
        <v>353</v>
      </c>
      <c r="C34" s="647">
        <v>19.031189999999</v>
      </c>
      <c r="D34" s="647">
        <v>6.3325300000000002</v>
      </c>
      <c r="E34" s="647"/>
      <c r="F34" s="647">
        <v>3.6932400000000003</v>
      </c>
      <c r="G34" s="647">
        <v>8.0659045554779993</v>
      </c>
      <c r="H34" s="647">
        <v>-4.372664555477999</v>
      </c>
      <c r="I34" s="648">
        <v>0.45788292864086994</v>
      </c>
      <c r="J34" s="649" t="s">
        <v>1</v>
      </c>
    </row>
    <row r="35" spans="1:10" ht="14.4" customHeight="1" x14ac:dyDescent="0.3">
      <c r="A35" s="645" t="s">
        <v>605</v>
      </c>
      <c r="B35" s="646" t="s">
        <v>354</v>
      </c>
      <c r="C35" s="647">
        <v>1.4812000000000001</v>
      </c>
      <c r="D35" s="647">
        <v>0.74060000000000004</v>
      </c>
      <c r="E35" s="647"/>
      <c r="F35" s="647">
        <v>0.41399999999999998</v>
      </c>
      <c r="G35" s="647">
        <v>1.3148960877044999</v>
      </c>
      <c r="H35" s="647">
        <v>-0.90089608770450003</v>
      </c>
      <c r="I35" s="648">
        <v>0.31485377732224212</v>
      </c>
      <c r="J35" s="649" t="s">
        <v>1</v>
      </c>
    </row>
    <row r="36" spans="1:10" ht="14.4" customHeight="1" x14ac:dyDescent="0.3">
      <c r="A36" s="645" t="s">
        <v>605</v>
      </c>
      <c r="B36" s="646" t="s">
        <v>607</v>
      </c>
      <c r="C36" s="647">
        <v>1243.9772999999982</v>
      </c>
      <c r="D36" s="647">
        <v>1185.7902099999999</v>
      </c>
      <c r="E36" s="647"/>
      <c r="F36" s="647">
        <v>1280.8838499999999</v>
      </c>
      <c r="G36" s="647">
        <v>1112.6228049891015</v>
      </c>
      <c r="H36" s="647">
        <v>168.26104501089844</v>
      </c>
      <c r="I36" s="648">
        <v>1.1512291894938704</v>
      </c>
      <c r="J36" s="649" t="s">
        <v>603</v>
      </c>
    </row>
    <row r="37" spans="1:10" ht="14.4" customHeight="1" x14ac:dyDescent="0.3">
      <c r="A37" s="645" t="s">
        <v>597</v>
      </c>
      <c r="B37" s="646" t="s">
        <v>597</v>
      </c>
      <c r="C37" s="647" t="s">
        <v>597</v>
      </c>
      <c r="D37" s="647" t="s">
        <v>597</v>
      </c>
      <c r="E37" s="647"/>
      <c r="F37" s="647" t="s">
        <v>597</v>
      </c>
      <c r="G37" s="647" t="s">
        <v>597</v>
      </c>
      <c r="H37" s="647" t="s">
        <v>597</v>
      </c>
      <c r="I37" s="648" t="s">
        <v>597</v>
      </c>
      <c r="J37" s="649" t="s">
        <v>604</v>
      </c>
    </row>
    <row r="38" spans="1:10" ht="14.4" customHeight="1" x14ac:dyDescent="0.3">
      <c r="A38" s="645" t="s">
        <v>608</v>
      </c>
      <c r="B38" s="646" t="s">
        <v>609</v>
      </c>
      <c r="C38" s="647" t="s">
        <v>597</v>
      </c>
      <c r="D38" s="647" t="s">
        <v>597</v>
      </c>
      <c r="E38" s="647"/>
      <c r="F38" s="647" t="s">
        <v>597</v>
      </c>
      <c r="G38" s="647" t="s">
        <v>597</v>
      </c>
      <c r="H38" s="647" t="s">
        <v>597</v>
      </c>
      <c r="I38" s="648" t="s">
        <v>597</v>
      </c>
      <c r="J38" s="649" t="s">
        <v>0</v>
      </c>
    </row>
    <row r="39" spans="1:10" ht="14.4" customHeight="1" x14ac:dyDescent="0.3">
      <c r="A39" s="645" t="s">
        <v>608</v>
      </c>
      <c r="B39" s="646" t="s">
        <v>347</v>
      </c>
      <c r="C39" s="647">
        <v>669.20901000000003</v>
      </c>
      <c r="D39" s="647">
        <v>632.64048000000003</v>
      </c>
      <c r="E39" s="647"/>
      <c r="F39" s="647">
        <v>597.14978999999994</v>
      </c>
      <c r="G39" s="647">
        <v>652.49997944783104</v>
      </c>
      <c r="H39" s="647">
        <v>-55.350189447831099</v>
      </c>
      <c r="I39" s="648">
        <v>0.91517212077972721</v>
      </c>
      <c r="J39" s="649" t="s">
        <v>1</v>
      </c>
    </row>
    <row r="40" spans="1:10" ht="14.4" customHeight="1" x14ac:dyDescent="0.3">
      <c r="A40" s="645" t="s">
        <v>608</v>
      </c>
      <c r="B40" s="646" t="s">
        <v>348</v>
      </c>
      <c r="C40" s="647" t="s">
        <v>597</v>
      </c>
      <c r="D40" s="647" t="s">
        <v>597</v>
      </c>
      <c r="E40" s="647"/>
      <c r="F40" s="647">
        <v>162.94945000000001</v>
      </c>
      <c r="G40" s="647">
        <v>135</v>
      </c>
      <c r="H40" s="647">
        <v>27.949450000000013</v>
      </c>
      <c r="I40" s="648">
        <v>1.207032962962963</v>
      </c>
      <c r="J40" s="649" t="s">
        <v>1</v>
      </c>
    </row>
    <row r="41" spans="1:10" ht="14.4" customHeight="1" x14ac:dyDescent="0.3">
      <c r="A41" s="645" t="s">
        <v>608</v>
      </c>
      <c r="B41" s="646" t="s">
        <v>349</v>
      </c>
      <c r="C41" s="647">
        <v>112.66825999999999</v>
      </c>
      <c r="D41" s="647">
        <v>119.58413</v>
      </c>
      <c r="E41" s="647"/>
      <c r="F41" s="647">
        <v>4.3601999999999919</v>
      </c>
      <c r="G41" s="647">
        <v>19.5</v>
      </c>
      <c r="H41" s="647">
        <v>-15.139800000000008</v>
      </c>
      <c r="I41" s="648">
        <v>0.22359999999999958</v>
      </c>
      <c r="J41" s="649" t="s">
        <v>1</v>
      </c>
    </row>
    <row r="42" spans="1:10" ht="14.4" customHeight="1" x14ac:dyDescent="0.3">
      <c r="A42" s="645" t="s">
        <v>608</v>
      </c>
      <c r="B42" s="646" t="s">
        <v>350</v>
      </c>
      <c r="C42" s="647">
        <v>19.590779999999999</v>
      </c>
      <c r="D42" s="647">
        <v>32.524439999999998</v>
      </c>
      <c r="E42" s="647"/>
      <c r="F42" s="647">
        <v>36.572800000000001</v>
      </c>
      <c r="G42" s="647">
        <v>11.74176037374075</v>
      </c>
      <c r="H42" s="647">
        <v>24.831039626259251</v>
      </c>
      <c r="I42" s="648">
        <v>3.1147629346781205</v>
      </c>
      <c r="J42" s="649" t="s">
        <v>1</v>
      </c>
    </row>
    <row r="43" spans="1:10" ht="14.4" customHeight="1" x14ac:dyDescent="0.3">
      <c r="A43" s="645" t="s">
        <v>608</v>
      </c>
      <c r="B43" s="646" t="s">
        <v>351</v>
      </c>
      <c r="C43" s="647" t="s">
        <v>597</v>
      </c>
      <c r="D43" s="647">
        <v>239.41782000000001</v>
      </c>
      <c r="E43" s="647"/>
      <c r="F43" s="647">
        <v>150.4888</v>
      </c>
      <c r="G43" s="647">
        <v>28.499999102318998</v>
      </c>
      <c r="H43" s="647">
        <v>121.988800897681</v>
      </c>
      <c r="I43" s="648">
        <v>5.2803089382467725</v>
      </c>
      <c r="J43" s="649" t="s">
        <v>1</v>
      </c>
    </row>
    <row r="44" spans="1:10" ht="14.4" customHeight="1" x14ac:dyDescent="0.3">
      <c r="A44" s="645" t="s">
        <v>608</v>
      </c>
      <c r="B44" s="646" t="s">
        <v>352</v>
      </c>
      <c r="C44" s="647">
        <v>417.029</v>
      </c>
      <c r="D44" s="647">
        <v>402.58105</v>
      </c>
      <c r="E44" s="647"/>
      <c r="F44" s="647">
        <v>232.94963999999999</v>
      </c>
      <c r="G44" s="647">
        <v>367.61847475608829</v>
      </c>
      <c r="H44" s="647">
        <v>-134.6688347560883</v>
      </c>
      <c r="I44" s="648">
        <v>0.63367228797344877</v>
      </c>
      <c r="J44" s="649" t="s">
        <v>1</v>
      </c>
    </row>
    <row r="45" spans="1:10" ht="14.4" customHeight="1" x14ac:dyDescent="0.3">
      <c r="A45" s="645" t="s">
        <v>608</v>
      </c>
      <c r="B45" s="646" t="s">
        <v>353</v>
      </c>
      <c r="C45" s="647">
        <v>11.066320000000001</v>
      </c>
      <c r="D45" s="647">
        <v>34.054259999999999</v>
      </c>
      <c r="E45" s="647"/>
      <c r="F45" s="647">
        <v>17.475550000000002</v>
      </c>
      <c r="G45" s="647">
        <v>26.394042986783248</v>
      </c>
      <c r="H45" s="647">
        <v>-8.9184929867832459</v>
      </c>
      <c r="I45" s="648">
        <v>0.66210205116172771</v>
      </c>
      <c r="J45" s="649" t="s">
        <v>1</v>
      </c>
    </row>
    <row r="46" spans="1:10" ht="14.4" customHeight="1" x14ac:dyDescent="0.3">
      <c r="A46" s="645" t="s">
        <v>608</v>
      </c>
      <c r="B46" s="646" t="s">
        <v>354</v>
      </c>
      <c r="C46" s="647">
        <v>2.5920999999989998</v>
      </c>
      <c r="D46" s="647">
        <v>3.3327</v>
      </c>
      <c r="E46" s="647"/>
      <c r="F46" s="647">
        <v>2.0699999999999998</v>
      </c>
      <c r="G46" s="647">
        <v>3.1557506104912498</v>
      </c>
      <c r="H46" s="647">
        <v>-1.08575061049125</v>
      </c>
      <c r="I46" s="648">
        <v>0.65594536942124426</v>
      </c>
      <c r="J46" s="649" t="s">
        <v>1</v>
      </c>
    </row>
    <row r="47" spans="1:10" ht="14.4" customHeight="1" x14ac:dyDescent="0.3">
      <c r="A47" s="645" t="s">
        <v>608</v>
      </c>
      <c r="B47" s="646" t="s">
        <v>610</v>
      </c>
      <c r="C47" s="647">
        <v>1232.1554699999988</v>
      </c>
      <c r="D47" s="647">
        <v>1464.1348800000001</v>
      </c>
      <c r="E47" s="647"/>
      <c r="F47" s="647">
        <v>1204.01623</v>
      </c>
      <c r="G47" s="647">
        <v>1244.4100072772535</v>
      </c>
      <c r="H47" s="647">
        <v>-40.393777277253548</v>
      </c>
      <c r="I47" s="648">
        <v>0.9675398164262321</v>
      </c>
      <c r="J47" s="649" t="s">
        <v>603</v>
      </c>
    </row>
    <row r="48" spans="1:10" ht="14.4" customHeight="1" x14ac:dyDescent="0.3">
      <c r="A48" s="645" t="s">
        <v>597</v>
      </c>
      <c r="B48" s="646" t="s">
        <v>597</v>
      </c>
      <c r="C48" s="647" t="s">
        <v>597</v>
      </c>
      <c r="D48" s="647" t="s">
        <v>597</v>
      </c>
      <c r="E48" s="647"/>
      <c r="F48" s="647" t="s">
        <v>597</v>
      </c>
      <c r="G48" s="647" t="s">
        <v>597</v>
      </c>
      <c r="H48" s="647" t="s">
        <v>597</v>
      </c>
      <c r="I48" s="648" t="s">
        <v>597</v>
      </c>
      <c r="J48" s="649" t="s">
        <v>604</v>
      </c>
    </row>
    <row r="49" spans="1:10" ht="14.4" customHeight="1" x14ac:dyDescent="0.3">
      <c r="A49" s="645" t="s">
        <v>611</v>
      </c>
      <c r="B49" s="646" t="s">
        <v>612</v>
      </c>
      <c r="C49" s="647" t="s">
        <v>597</v>
      </c>
      <c r="D49" s="647" t="s">
        <v>597</v>
      </c>
      <c r="E49" s="647"/>
      <c r="F49" s="647" t="s">
        <v>597</v>
      </c>
      <c r="G49" s="647" t="s">
        <v>597</v>
      </c>
      <c r="H49" s="647" t="s">
        <v>597</v>
      </c>
      <c r="I49" s="648" t="s">
        <v>597</v>
      </c>
      <c r="J49" s="649" t="s">
        <v>0</v>
      </c>
    </row>
    <row r="50" spans="1:10" ht="14.4" customHeight="1" x14ac:dyDescent="0.3">
      <c r="A50" s="645" t="s">
        <v>611</v>
      </c>
      <c r="B50" s="646" t="s">
        <v>347</v>
      </c>
      <c r="C50" s="647">
        <v>29.8522</v>
      </c>
      <c r="D50" s="647">
        <v>27.30057</v>
      </c>
      <c r="E50" s="647"/>
      <c r="F50" s="647">
        <v>25.34939</v>
      </c>
      <c r="G50" s="647">
        <v>25.720865086473747</v>
      </c>
      <c r="H50" s="647">
        <v>-0.3714750864737475</v>
      </c>
      <c r="I50" s="648">
        <v>0.98555744197464412</v>
      </c>
      <c r="J50" s="649" t="s">
        <v>1</v>
      </c>
    </row>
    <row r="51" spans="1:10" ht="14.4" customHeight="1" x14ac:dyDescent="0.3">
      <c r="A51" s="645" t="s">
        <v>611</v>
      </c>
      <c r="B51" s="646" t="s">
        <v>352</v>
      </c>
      <c r="C51" s="647">
        <v>0.22620999999899999</v>
      </c>
      <c r="D51" s="647">
        <v>0</v>
      </c>
      <c r="E51" s="647"/>
      <c r="F51" s="647" t="s">
        <v>597</v>
      </c>
      <c r="G51" s="647" t="s">
        <v>597</v>
      </c>
      <c r="H51" s="647" t="s">
        <v>597</v>
      </c>
      <c r="I51" s="648" t="s">
        <v>597</v>
      </c>
      <c r="J51" s="649" t="s">
        <v>1</v>
      </c>
    </row>
    <row r="52" spans="1:10" ht="14.4" customHeight="1" x14ac:dyDescent="0.3">
      <c r="A52" s="645" t="s">
        <v>611</v>
      </c>
      <c r="B52" s="646" t="s">
        <v>354</v>
      </c>
      <c r="C52" s="647">
        <v>26.204890000000002</v>
      </c>
      <c r="D52" s="647">
        <v>22.54186</v>
      </c>
      <c r="E52" s="647"/>
      <c r="F52" s="647">
        <v>21.889429999999997</v>
      </c>
      <c r="G52" s="647">
        <v>24.3661217314515</v>
      </c>
      <c r="H52" s="647">
        <v>-2.4766917314515027</v>
      </c>
      <c r="I52" s="648">
        <v>0.8983551112996937</v>
      </c>
      <c r="J52" s="649" t="s">
        <v>1</v>
      </c>
    </row>
    <row r="53" spans="1:10" ht="14.4" customHeight="1" x14ac:dyDescent="0.3">
      <c r="A53" s="645" t="s">
        <v>611</v>
      </c>
      <c r="B53" s="646" t="s">
        <v>613</v>
      </c>
      <c r="C53" s="647">
        <v>56.283299999999002</v>
      </c>
      <c r="D53" s="647">
        <v>49.84243</v>
      </c>
      <c r="E53" s="647"/>
      <c r="F53" s="647">
        <v>47.238819999999997</v>
      </c>
      <c r="G53" s="647">
        <v>50.086986817925251</v>
      </c>
      <c r="H53" s="647">
        <v>-2.8481668179252537</v>
      </c>
      <c r="I53" s="648">
        <v>0.94313559271834768</v>
      </c>
      <c r="J53" s="649" t="s">
        <v>603</v>
      </c>
    </row>
    <row r="54" spans="1:10" ht="14.4" customHeight="1" x14ac:dyDescent="0.3">
      <c r="A54" s="645" t="s">
        <v>597</v>
      </c>
      <c r="B54" s="646" t="s">
        <v>597</v>
      </c>
      <c r="C54" s="647" t="s">
        <v>597</v>
      </c>
      <c r="D54" s="647" t="s">
        <v>597</v>
      </c>
      <c r="E54" s="647"/>
      <c r="F54" s="647" t="s">
        <v>597</v>
      </c>
      <c r="G54" s="647" t="s">
        <v>597</v>
      </c>
      <c r="H54" s="647" t="s">
        <v>597</v>
      </c>
      <c r="I54" s="648" t="s">
        <v>597</v>
      </c>
      <c r="J54" s="649" t="s">
        <v>604</v>
      </c>
    </row>
    <row r="55" spans="1:10" ht="14.4" customHeight="1" x14ac:dyDescent="0.3">
      <c r="A55" s="645" t="s">
        <v>614</v>
      </c>
      <c r="B55" s="646" t="s">
        <v>615</v>
      </c>
      <c r="C55" s="647" t="s">
        <v>597</v>
      </c>
      <c r="D55" s="647" t="s">
        <v>597</v>
      </c>
      <c r="E55" s="647"/>
      <c r="F55" s="647" t="s">
        <v>597</v>
      </c>
      <c r="G55" s="647" t="s">
        <v>597</v>
      </c>
      <c r="H55" s="647" t="s">
        <v>597</v>
      </c>
      <c r="I55" s="648" t="s">
        <v>597</v>
      </c>
      <c r="J55" s="649" t="s">
        <v>0</v>
      </c>
    </row>
    <row r="56" spans="1:10" ht="14.4" customHeight="1" x14ac:dyDescent="0.3">
      <c r="A56" s="645" t="s">
        <v>614</v>
      </c>
      <c r="B56" s="646" t="s">
        <v>347</v>
      </c>
      <c r="C56" s="647">
        <v>980.24514999999997</v>
      </c>
      <c r="D56" s="647">
        <v>918.42485999999997</v>
      </c>
      <c r="E56" s="647"/>
      <c r="F56" s="647">
        <v>820.37263999999993</v>
      </c>
      <c r="G56" s="647">
        <v>932.99997061275758</v>
      </c>
      <c r="H56" s="647">
        <v>-112.62733061275765</v>
      </c>
      <c r="I56" s="648">
        <v>0.87928474366533105</v>
      </c>
      <c r="J56" s="649" t="s">
        <v>1</v>
      </c>
    </row>
    <row r="57" spans="1:10" ht="14.4" customHeight="1" x14ac:dyDescent="0.3">
      <c r="A57" s="645" t="s">
        <v>614</v>
      </c>
      <c r="B57" s="646" t="s">
        <v>348</v>
      </c>
      <c r="C57" s="647" t="s">
        <v>597</v>
      </c>
      <c r="D57" s="647" t="s">
        <v>597</v>
      </c>
      <c r="E57" s="647"/>
      <c r="F57" s="647">
        <v>592.62450000000001</v>
      </c>
      <c r="G57" s="647">
        <v>525</v>
      </c>
      <c r="H57" s="647">
        <v>67.624500000000012</v>
      </c>
      <c r="I57" s="648">
        <v>1.1288085714285714</v>
      </c>
      <c r="J57" s="649" t="s">
        <v>1</v>
      </c>
    </row>
    <row r="58" spans="1:10" ht="14.4" customHeight="1" x14ac:dyDescent="0.3">
      <c r="A58" s="645" t="s">
        <v>614</v>
      </c>
      <c r="B58" s="646" t="s">
        <v>349</v>
      </c>
      <c r="C58" s="647">
        <v>534.90377999999896</v>
      </c>
      <c r="D58" s="647">
        <v>543.02823000000012</v>
      </c>
      <c r="E58" s="647"/>
      <c r="F58" s="647">
        <v>38.407180000000039</v>
      </c>
      <c r="G58" s="647">
        <v>36.75</v>
      </c>
      <c r="H58" s="647">
        <v>1.6571800000000394</v>
      </c>
      <c r="I58" s="648">
        <v>1.0450933333333343</v>
      </c>
      <c r="J58" s="649" t="s">
        <v>1</v>
      </c>
    </row>
    <row r="59" spans="1:10" ht="14.4" customHeight="1" x14ac:dyDescent="0.3">
      <c r="A59" s="645" t="s">
        <v>614</v>
      </c>
      <c r="B59" s="646" t="s">
        <v>350</v>
      </c>
      <c r="C59" s="647">
        <v>36.596040000000002</v>
      </c>
      <c r="D59" s="647">
        <v>98.855119999999985</v>
      </c>
      <c r="E59" s="647"/>
      <c r="F59" s="647">
        <v>136.37994</v>
      </c>
      <c r="G59" s="647">
        <v>66.530981426932499</v>
      </c>
      <c r="H59" s="647">
        <v>69.848958573067506</v>
      </c>
      <c r="I59" s="648">
        <v>2.0498711588942808</v>
      </c>
      <c r="J59" s="649" t="s">
        <v>1</v>
      </c>
    </row>
    <row r="60" spans="1:10" ht="14.4" customHeight="1" x14ac:dyDescent="0.3">
      <c r="A60" s="645" t="s">
        <v>614</v>
      </c>
      <c r="B60" s="646" t="s">
        <v>352</v>
      </c>
      <c r="C60" s="647">
        <v>260.217299999999</v>
      </c>
      <c r="D60" s="647">
        <v>271.14121</v>
      </c>
      <c r="E60" s="647"/>
      <c r="F60" s="647">
        <v>222.89466000000002</v>
      </c>
      <c r="G60" s="647">
        <v>259.17163351100925</v>
      </c>
      <c r="H60" s="647">
        <v>-36.276973511009231</v>
      </c>
      <c r="I60" s="648">
        <v>0.86002722203983706</v>
      </c>
      <c r="J60" s="649" t="s">
        <v>1</v>
      </c>
    </row>
    <row r="61" spans="1:10" ht="14.4" customHeight="1" x14ac:dyDescent="0.3">
      <c r="A61" s="645" t="s">
        <v>614</v>
      </c>
      <c r="B61" s="646" t="s">
        <v>353</v>
      </c>
      <c r="C61" s="647">
        <v>13.86266</v>
      </c>
      <c r="D61" s="647">
        <v>196.25479999999999</v>
      </c>
      <c r="E61" s="647"/>
      <c r="F61" s="647">
        <v>102.88155999999998</v>
      </c>
      <c r="G61" s="647">
        <v>152.1947923352385</v>
      </c>
      <c r="H61" s="647">
        <v>-49.313232335238524</v>
      </c>
      <c r="I61" s="648">
        <v>0.6759860729885121</v>
      </c>
      <c r="J61" s="649" t="s">
        <v>1</v>
      </c>
    </row>
    <row r="62" spans="1:10" ht="14.4" customHeight="1" x14ac:dyDescent="0.3">
      <c r="A62" s="645" t="s">
        <v>614</v>
      </c>
      <c r="B62" s="646" t="s">
        <v>354</v>
      </c>
      <c r="C62" s="647">
        <v>136.07652999999999</v>
      </c>
      <c r="D62" s="647">
        <v>135.34406999999999</v>
      </c>
      <c r="E62" s="647"/>
      <c r="F62" s="647">
        <v>122.74772999999998</v>
      </c>
      <c r="G62" s="647">
        <v>137.43737060276851</v>
      </c>
      <c r="H62" s="647">
        <v>-14.689640602768534</v>
      </c>
      <c r="I62" s="648">
        <v>0.89311756665350062</v>
      </c>
      <c r="J62" s="649" t="s">
        <v>1</v>
      </c>
    </row>
    <row r="63" spans="1:10" ht="14.4" customHeight="1" x14ac:dyDescent="0.3">
      <c r="A63" s="645" t="s">
        <v>614</v>
      </c>
      <c r="B63" s="646" t="s">
        <v>616</v>
      </c>
      <c r="C63" s="647">
        <v>1961.9014599999978</v>
      </c>
      <c r="D63" s="647">
        <v>2163.0482899999997</v>
      </c>
      <c r="E63" s="647"/>
      <c r="F63" s="647">
        <v>2036.3082100000001</v>
      </c>
      <c r="G63" s="647">
        <v>2110.0847484887063</v>
      </c>
      <c r="H63" s="647">
        <v>-73.776538488706137</v>
      </c>
      <c r="I63" s="648">
        <v>0.96503622020795765</v>
      </c>
      <c r="J63" s="649" t="s">
        <v>603</v>
      </c>
    </row>
    <row r="64" spans="1:10" ht="14.4" customHeight="1" x14ac:dyDescent="0.3">
      <c r="A64" s="645" t="s">
        <v>597</v>
      </c>
      <c r="B64" s="646" t="s">
        <v>597</v>
      </c>
      <c r="C64" s="647" t="s">
        <v>597</v>
      </c>
      <c r="D64" s="647" t="s">
        <v>597</v>
      </c>
      <c r="E64" s="647"/>
      <c r="F64" s="647" t="s">
        <v>597</v>
      </c>
      <c r="G64" s="647" t="s">
        <v>597</v>
      </c>
      <c r="H64" s="647" t="s">
        <v>597</v>
      </c>
      <c r="I64" s="648" t="s">
        <v>597</v>
      </c>
      <c r="J64" s="649" t="s">
        <v>604</v>
      </c>
    </row>
    <row r="65" spans="1:10" ht="14.4" customHeight="1" x14ac:dyDescent="0.3">
      <c r="A65" s="645" t="s">
        <v>617</v>
      </c>
      <c r="B65" s="646" t="s">
        <v>618</v>
      </c>
      <c r="C65" s="647" t="s">
        <v>597</v>
      </c>
      <c r="D65" s="647" t="s">
        <v>597</v>
      </c>
      <c r="E65" s="647"/>
      <c r="F65" s="647" t="s">
        <v>597</v>
      </c>
      <c r="G65" s="647" t="s">
        <v>597</v>
      </c>
      <c r="H65" s="647" t="s">
        <v>597</v>
      </c>
      <c r="I65" s="648" t="s">
        <v>597</v>
      </c>
      <c r="J65" s="649" t="s">
        <v>0</v>
      </c>
    </row>
    <row r="66" spans="1:10" ht="14.4" customHeight="1" x14ac:dyDescent="0.3">
      <c r="A66" s="645" t="s">
        <v>617</v>
      </c>
      <c r="B66" s="646" t="s">
        <v>347</v>
      </c>
      <c r="C66" s="647">
        <v>142.01658</v>
      </c>
      <c r="D66" s="647">
        <v>87.936450000000008</v>
      </c>
      <c r="E66" s="647"/>
      <c r="F66" s="647">
        <v>116.18109</v>
      </c>
      <c r="G66" s="647">
        <v>144.19803316042123</v>
      </c>
      <c r="H66" s="647">
        <v>-28.016943160421235</v>
      </c>
      <c r="I66" s="648">
        <v>0.80570509495609965</v>
      </c>
      <c r="J66" s="649" t="s">
        <v>1</v>
      </c>
    </row>
    <row r="67" spans="1:10" ht="14.4" customHeight="1" x14ac:dyDescent="0.3">
      <c r="A67" s="645" t="s">
        <v>617</v>
      </c>
      <c r="B67" s="646" t="s">
        <v>619</v>
      </c>
      <c r="C67" s="647">
        <v>142.01658</v>
      </c>
      <c r="D67" s="647">
        <v>87.936450000000008</v>
      </c>
      <c r="E67" s="647"/>
      <c r="F67" s="647">
        <v>116.18109</v>
      </c>
      <c r="G67" s="647">
        <v>144.19803316042123</v>
      </c>
      <c r="H67" s="647">
        <v>-28.016943160421235</v>
      </c>
      <c r="I67" s="648">
        <v>0.80570509495609965</v>
      </c>
      <c r="J67" s="649" t="s">
        <v>603</v>
      </c>
    </row>
    <row r="68" spans="1:10" ht="14.4" customHeight="1" x14ac:dyDescent="0.3">
      <c r="A68" s="645" t="s">
        <v>597</v>
      </c>
      <c r="B68" s="646" t="s">
        <v>597</v>
      </c>
      <c r="C68" s="647" t="s">
        <v>597</v>
      </c>
      <c r="D68" s="647" t="s">
        <v>597</v>
      </c>
      <c r="E68" s="647"/>
      <c r="F68" s="647" t="s">
        <v>597</v>
      </c>
      <c r="G68" s="647" t="s">
        <v>597</v>
      </c>
      <c r="H68" s="647" t="s">
        <v>597</v>
      </c>
      <c r="I68" s="648" t="s">
        <v>597</v>
      </c>
      <c r="J68" s="649" t="s">
        <v>604</v>
      </c>
    </row>
    <row r="69" spans="1:10" ht="14.4" customHeight="1" x14ac:dyDescent="0.3">
      <c r="A69" s="645" t="s">
        <v>620</v>
      </c>
      <c r="B69" s="646" t="s">
        <v>621</v>
      </c>
      <c r="C69" s="647" t="s">
        <v>597</v>
      </c>
      <c r="D69" s="647" t="s">
        <v>597</v>
      </c>
      <c r="E69" s="647"/>
      <c r="F69" s="647" t="s">
        <v>597</v>
      </c>
      <c r="G69" s="647" t="s">
        <v>597</v>
      </c>
      <c r="H69" s="647" t="s">
        <v>597</v>
      </c>
      <c r="I69" s="648" t="s">
        <v>597</v>
      </c>
      <c r="J69" s="649" t="s">
        <v>0</v>
      </c>
    </row>
    <row r="70" spans="1:10" ht="14.4" customHeight="1" x14ac:dyDescent="0.3">
      <c r="A70" s="645" t="s">
        <v>620</v>
      </c>
      <c r="B70" s="646" t="s">
        <v>347</v>
      </c>
      <c r="C70" s="647">
        <v>0</v>
      </c>
      <c r="D70" s="647" t="s">
        <v>597</v>
      </c>
      <c r="E70" s="647"/>
      <c r="F70" s="647" t="s">
        <v>597</v>
      </c>
      <c r="G70" s="647" t="s">
        <v>597</v>
      </c>
      <c r="H70" s="647" t="s">
        <v>597</v>
      </c>
      <c r="I70" s="648" t="s">
        <v>597</v>
      </c>
      <c r="J70" s="649" t="s">
        <v>1</v>
      </c>
    </row>
    <row r="71" spans="1:10" ht="14.4" customHeight="1" x14ac:dyDescent="0.3">
      <c r="A71" s="645" t="s">
        <v>620</v>
      </c>
      <c r="B71" s="646" t="s">
        <v>352</v>
      </c>
      <c r="C71" s="647">
        <v>0</v>
      </c>
      <c r="D71" s="647" t="s">
        <v>597</v>
      </c>
      <c r="E71" s="647"/>
      <c r="F71" s="647" t="s">
        <v>597</v>
      </c>
      <c r="G71" s="647" t="s">
        <v>597</v>
      </c>
      <c r="H71" s="647" t="s">
        <v>597</v>
      </c>
      <c r="I71" s="648" t="s">
        <v>597</v>
      </c>
      <c r="J71" s="649" t="s">
        <v>1</v>
      </c>
    </row>
    <row r="72" spans="1:10" ht="14.4" customHeight="1" x14ac:dyDescent="0.3">
      <c r="A72" s="645" t="s">
        <v>620</v>
      </c>
      <c r="B72" s="646" t="s">
        <v>622</v>
      </c>
      <c r="C72" s="647">
        <v>0</v>
      </c>
      <c r="D72" s="647" t="s">
        <v>597</v>
      </c>
      <c r="E72" s="647"/>
      <c r="F72" s="647" t="s">
        <v>597</v>
      </c>
      <c r="G72" s="647" t="s">
        <v>597</v>
      </c>
      <c r="H72" s="647" t="s">
        <v>597</v>
      </c>
      <c r="I72" s="648" t="s">
        <v>597</v>
      </c>
      <c r="J72" s="649" t="s">
        <v>603</v>
      </c>
    </row>
    <row r="73" spans="1:10" ht="14.4" customHeight="1" x14ac:dyDescent="0.3">
      <c r="A73" s="645" t="s">
        <v>597</v>
      </c>
      <c r="B73" s="646" t="s">
        <v>597</v>
      </c>
      <c r="C73" s="647" t="s">
        <v>597</v>
      </c>
      <c r="D73" s="647" t="s">
        <v>597</v>
      </c>
      <c r="E73" s="647"/>
      <c r="F73" s="647" t="s">
        <v>597</v>
      </c>
      <c r="G73" s="647" t="s">
        <v>597</v>
      </c>
      <c r="H73" s="647" t="s">
        <v>597</v>
      </c>
      <c r="I73" s="648" t="s">
        <v>597</v>
      </c>
      <c r="J73" s="649" t="s">
        <v>604</v>
      </c>
    </row>
    <row r="74" spans="1:10" ht="14.4" customHeight="1" x14ac:dyDescent="0.3">
      <c r="A74" s="645" t="s">
        <v>623</v>
      </c>
      <c r="B74" s="646" t="s">
        <v>624</v>
      </c>
      <c r="C74" s="647" t="s">
        <v>597</v>
      </c>
      <c r="D74" s="647" t="s">
        <v>597</v>
      </c>
      <c r="E74" s="647"/>
      <c r="F74" s="647" t="s">
        <v>597</v>
      </c>
      <c r="G74" s="647" t="s">
        <v>597</v>
      </c>
      <c r="H74" s="647" t="s">
        <v>597</v>
      </c>
      <c r="I74" s="648" t="s">
        <v>597</v>
      </c>
      <c r="J74" s="649" t="s">
        <v>0</v>
      </c>
    </row>
    <row r="75" spans="1:10" ht="14.4" customHeight="1" x14ac:dyDescent="0.3">
      <c r="A75" s="645" t="s">
        <v>623</v>
      </c>
      <c r="B75" s="646" t="s">
        <v>347</v>
      </c>
      <c r="C75" s="647">
        <v>25.702249999999999</v>
      </c>
      <c r="D75" s="647">
        <v>17.8109</v>
      </c>
      <c r="E75" s="647"/>
      <c r="F75" s="647">
        <v>19.258340000000004</v>
      </c>
      <c r="G75" s="647">
        <v>21.54626096337525</v>
      </c>
      <c r="H75" s="647">
        <v>-2.287920963375246</v>
      </c>
      <c r="I75" s="648">
        <v>0.89381354995819007</v>
      </c>
      <c r="J75" s="649" t="s">
        <v>1</v>
      </c>
    </row>
    <row r="76" spans="1:10" ht="14.4" customHeight="1" x14ac:dyDescent="0.3">
      <c r="A76" s="645" t="s">
        <v>623</v>
      </c>
      <c r="B76" s="646" t="s">
        <v>352</v>
      </c>
      <c r="C76" s="647">
        <v>7.5539999999999996E-2</v>
      </c>
      <c r="D76" s="647">
        <v>0</v>
      </c>
      <c r="E76" s="647"/>
      <c r="F76" s="647" t="s">
        <v>597</v>
      </c>
      <c r="G76" s="647" t="s">
        <v>597</v>
      </c>
      <c r="H76" s="647" t="s">
        <v>597</v>
      </c>
      <c r="I76" s="648" t="s">
        <v>597</v>
      </c>
      <c r="J76" s="649" t="s">
        <v>1</v>
      </c>
    </row>
    <row r="77" spans="1:10" ht="14.4" customHeight="1" x14ac:dyDescent="0.3">
      <c r="A77" s="645" t="s">
        <v>623</v>
      </c>
      <c r="B77" s="646" t="s">
        <v>353</v>
      </c>
      <c r="C77" s="647">
        <v>0</v>
      </c>
      <c r="D77" s="647" t="s">
        <v>597</v>
      </c>
      <c r="E77" s="647"/>
      <c r="F77" s="647" t="s">
        <v>597</v>
      </c>
      <c r="G77" s="647" t="s">
        <v>597</v>
      </c>
      <c r="H77" s="647" t="s">
        <v>597</v>
      </c>
      <c r="I77" s="648" t="s">
        <v>597</v>
      </c>
      <c r="J77" s="649" t="s">
        <v>1</v>
      </c>
    </row>
    <row r="78" spans="1:10" ht="14.4" customHeight="1" x14ac:dyDescent="0.3">
      <c r="A78" s="645" t="s">
        <v>623</v>
      </c>
      <c r="B78" s="646" t="s">
        <v>625</v>
      </c>
      <c r="C78" s="647">
        <v>25.77779</v>
      </c>
      <c r="D78" s="647">
        <v>17.8109</v>
      </c>
      <c r="E78" s="647"/>
      <c r="F78" s="647">
        <v>19.258340000000004</v>
      </c>
      <c r="G78" s="647">
        <v>21.54626096337525</v>
      </c>
      <c r="H78" s="647">
        <v>-2.287920963375246</v>
      </c>
      <c r="I78" s="648">
        <v>0.89381354995819007</v>
      </c>
      <c r="J78" s="649" t="s">
        <v>603</v>
      </c>
    </row>
    <row r="79" spans="1:10" ht="14.4" customHeight="1" x14ac:dyDescent="0.3">
      <c r="A79" s="645" t="s">
        <v>597</v>
      </c>
      <c r="B79" s="646" t="s">
        <v>597</v>
      </c>
      <c r="C79" s="647" t="s">
        <v>597</v>
      </c>
      <c r="D79" s="647" t="s">
        <v>597</v>
      </c>
      <c r="E79" s="647"/>
      <c r="F79" s="647" t="s">
        <v>597</v>
      </c>
      <c r="G79" s="647" t="s">
        <v>597</v>
      </c>
      <c r="H79" s="647" t="s">
        <v>597</v>
      </c>
      <c r="I79" s="648" t="s">
        <v>597</v>
      </c>
      <c r="J79" s="649" t="s">
        <v>604</v>
      </c>
    </row>
    <row r="80" spans="1:10" ht="14.4" customHeight="1" x14ac:dyDescent="0.3">
      <c r="A80" s="645" t="s">
        <v>595</v>
      </c>
      <c r="B80" s="646" t="s">
        <v>598</v>
      </c>
      <c r="C80" s="647">
        <v>5665.2203399999926</v>
      </c>
      <c r="D80" s="647">
        <v>6152.9803000000002</v>
      </c>
      <c r="E80" s="647"/>
      <c r="F80" s="647">
        <v>5778.7350299999998</v>
      </c>
      <c r="G80" s="647">
        <v>5928.5156602731849</v>
      </c>
      <c r="H80" s="647">
        <v>-149.78063027318512</v>
      </c>
      <c r="I80" s="648">
        <v>0.97473555964828418</v>
      </c>
      <c r="J80" s="649" t="s">
        <v>599</v>
      </c>
    </row>
  </sheetData>
  <mergeCells count="3">
    <mergeCell ref="F3:I3"/>
    <mergeCell ref="C4:D4"/>
    <mergeCell ref="A1:I1"/>
  </mergeCells>
  <conditionalFormatting sqref="F15 F81:F65537">
    <cfRule type="cellIs" dxfId="72" priority="18" stopIfTrue="1" operator="greaterThan">
      <formula>1</formula>
    </cfRule>
  </conditionalFormatting>
  <conditionalFormatting sqref="H5:H14">
    <cfRule type="expression" dxfId="71" priority="14">
      <formula>$H5&gt;0</formula>
    </cfRule>
  </conditionalFormatting>
  <conditionalFormatting sqref="I5:I14">
    <cfRule type="expression" dxfId="70" priority="15">
      <formula>$I5&gt;1</formula>
    </cfRule>
  </conditionalFormatting>
  <conditionalFormatting sqref="B5:B14">
    <cfRule type="expression" dxfId="69" priority="11">
      <formula>OR($J5="NS",$J5="SumaNS",$J5="Účet")</formula>
    </cfRule>
  </conditionalFormatting>
  <conditionalFormatting sqref="B5:D14 F5:I14">
    <cfRule type="expression" dxfId="68" priority="17">
      <formula>AND($J5&lt;&gt;"",$J5&lt;&gt;"mezeraKL")</formula>
    </cfRule>
  </conditionalFormatting>
  <conditionalFormatting sqref="B5:D14 F5:I14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6" priority="13">
      <formula>OR($J5="SumaNS",$J5="NS")</formula>
    </cfRule>
  </conditionalFormatting>
  <conditionalFormatting sqref="A5:A14">
    <cfRule type="expression" dxfId="65" priority="9">
      <formula>AND($J5&lt;&gt;"mezeraKL",$J5&lt;&gt;"")</formula>
    </cfRule>
  </conditionalFormatting>
  <conditionalFormatting sqref="A5:A14">
    <cfRule type="expression" dxfId="64" priority="10">
      <formula>AND($J5&lt;&gt;"",$J5&lt;&gt;"mezeraKL")</formula>
    </cfRule>
  </conditionalFormatting>
  <conditionalFormatting sqref="H16:H80">
    <cfRule type="expression" dxfId="63" priority="5">
      <formula>$H16&gt;0</formula>
    </cfRule>
  </conditionalFormatting>
  <conditionalFormatting sqref="A16:A80">
    <cfRule type="expression" dxfId="62" priority="2">
      <formula>AND($J16&lt;&gt;"mezeraKL",$J16&lt;&gt;"")</formula>
    </cfRule>
  </conditionalFormatting>
  <conditionalFormatting sqref="I16:I80">
    <cfRule type="expression" dxfId="61" priority="6">
      <formula>$I16&gt;1</formula>
    </cfRule>
  </conditionalFormatting>
  <conditionalFormatting sqref="B16:B80">
    <cfRule type="expression" dxfId="60" priority="1">
      <formula>OR($J16="NS",$J16="SumaNS",$J16="Účet")</formula>
    </cfRule>
  </conditionalFormatting>
  <conditionalFormatting sqref="A16:D80 F16:I80">
    <cfRule type="expression" dxfId="59" priority="8">
      <formula>AND($J16&lt;&gt;"",$J16&lt;&gt;"mezeraKL")</formula>
    </cfRule>
  </conditionalFormatting>
  <conditionalFormatting sqref="B16:D80 F16:I80">
    <cfRule type="expression" dxfId="58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80 F16:I80">
    <cfRule type="expression" dxfId="57" priority="4">
      <formula>OR($J16="SumaNS",$J16="NS")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7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179.5764411263431</v>
      </c>
      <c r="M3" s="207">
        <f>SUBTOTAL(9,M5:M1048576)</f>
        <v>30965.7</v>
      </c>
      <c r="N3" s="208">
        <f>SUBTOTAL(9,N5:N1048576)</f>
        <v>5560710.2029860029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595</v>
      </c>
      <c r="B5" s="656" t="s">
        <v>3182</v>
      </c>
      <c r="C5" s="657" t="s">
        <v>600</v>
      </c>
      <c r="D5" s="658" t="s">
        <v>3183</v>
      </c>
      <c r="E5" s="657" t="s">
        <v>626</v>
      </c>
      <c r="F5" s="658" t="s">
        <v>3190</v>
      </c>
      <c r="G5" s="657" t="s">
        <v>627</v>
      </c>
      <c r="H5" s="657" t="s">
        <v>628</v>
      </c>
      <c r="I5" s="657" t="s">
        <v>628</v>
      </c>
      <c r="J5" s="657" t="s">
        <v>629</v>
      </c>
      <c r="K5" s="657" t="s">
        <v>630</v>
      </c>
      <c r="L5" s="659">
        <v>171.93620689655171</v>
      </c>
      <c r="M5" s="659">
        <v>232</v>
      </c>
      <c r="N5" s="660">
        <v>39889.199999999997</v>
      </c>
    </row>
    <row r="6" spans="1:14" ht="14.4" customHeight="1" x14ac:dyDescent="0.3">
      <c r="A6" s="661" t="s">
        <v>595</v>
      </c>
      <c r="B6" s="662" t="s">
        <v>3182</v>
      </c>
      <c r="C6" s="663" t="s">
        <v>600</v>
      </c>
      <c r="D6" s="664" t="s">
        <v>3183</v>
      </c>
      <c r="E6" s="663" t="s">
        <v>626</v>
      </c>
      <c r="F6" s="664" t="s">
        <v>3190</v>
      </c>
      <c r="G6" s="663" t="s">
        <v>627</v>
      </c>
      <c r="H6" s="663" t="s">
        <v>631</v>
      </c>
      <c r="I6" s="663" t="s">
        <v>631</v>
      </c>
      <c r="J6" s="663" t="s">
        <v>632</v>
      </c>
      <c r="K6" s="663" t="s">
        <v>633</v>
      </c>
      <c r="L6" s="665">
        <v>173.69</v>
      </c>
      <c r="M6" s="665">
        <v>47</v>
      </c>
      <c r="N6" s="666">
        <v>8163.4299999999994</v>
      </c>
    </row>
    <row r="7" spans="1:14" ht="14.4" customHeight="1" x14ac:dyDescent="0.3">
      <c r="A7" s="661" t="s">
        <v>595</v>
      </c>
      <c r="B7" s="662" t="s">
        <v>3182</v>
      </c>
      <c r="C7" s="663" t="s">
        <v>600</v>
      </c>
      <c r="D7" s="664" t="s">
        <v>3183</v>
      </c>
      <c r="E7" s="663" t="s">
        <v>626</v>
      </c>
      <c r="F7" s="664" t="s">
        <v>3190</v>
      </c>
      <c r="G7" s="663" t="s">
        <v>627</v>
      </c>
      <c r="H7" s="663" t="s">
        <v>634</v>
      </c>
      <c r="I7" s="663" t="s">
        <v>634</v>
      </c>
      <c r="J7" s="663" t="s">
        <v>635</v>
      </c>
      <c r="K7" s="663" t="s">
        <v>636</v>
      </c>
      <c r="L7" s="665">
        <v>126.5</v>
      </c>
      <c r="M7" s="665">
        <v>6</v>
      </c>
      <c r="N7" s="666">
        <v>759</v>
      </c>
    </row>
    <row r="8" spans="1:14" ht="14.4" customHeight="1" x14ac:dyDescent="0.3">
      <c r="A8" s="661" t="s">
        <v>595</v>
      </c>
      <c r="B8" s="662" t="s">
        <v>3182</v>
      </c>
      <c r="C8" s="663" t="s">
        <v>600</v>
      </c>
      <c r="D8" s="664" t="s">
        <v>3183</v>
      </c>
      <c r="E8" s="663" t="s">
        <v>626</v>
      </c>
      <c r="F8" s="664" t="s">
        <v>3190</v>
      </c>
      <c r="G8" s="663" t="s">
        <v>627</v>
      </c>
      <c r="H8" s="663" t="s">
        <v>637</v>
      </c>
      <c r="I8" s="663" t="s">
        <v>637</v>
      </c>
      <c r="J8" s="663" t="s">
        <v>629</v>
      </c>
      <c r="K8" s="663" t="s">
        <v>638</v>
      </c>
      <c r="L8" s="665">
        <v>93.252104492299793</v>
      </c>
      <c r="M8" s="665">
        <v>84</v>
      </c>
      <c r="N8" s="666">
        <v>7833.1767773531828</v>
      </c>
    </row>
    <row r="9" spans="1:14" ht="14.4" customHeight="1" x14ac:dyDescent="0.3">
      <c r="A9" s="661" t="s">
        <v>595</v>
      </c>
      <c r="B9" s="662" t="s">
        <v>3182</v>
      </c>
      <c r="C9" s="663" t="s">
        <v>600</v>
      </c>
      <c r="D9" s="664" t="s">
        <v>3183</v>
      </c>
      <c r="E9" s="663" t="s">
        <v>626</v>
      </c>
      <c r="F9" s="664" t="s">
        <v>3190</v>
      </c>
      <c r="G9" s="663" t="s">
        <v>627</v>
      </c>
      <c r="H9" s="663" t="s">
        <v>639</v>
      </c>
      <c r="I9" s="663" t="s">
        <v>639</v>
      </c>
      <c r="J9" s="663" t="s">
        <v>629</v>
      </c>
      <c r="K9" s="663" t="s">
        <v>640</v>
      </c>
      <c r="L9" s="665">
        <v>93.904761904761898</v>
      </c>
      <c r="M9" s="665">
        <v>21</v>
      </c>
      <c r="N9" s="666">
        <v>1972</v>
      </c>
    </row>
    <row r="10" spans="1:14" ht="14.4" customHeight="1" x14ac:dyDescent="0.3">
      <c r="A10" s="661" t="s">
        <v>595</v>
      </c>
      <c r="B10" s="662" t="s">
        <v>3182</v>
      </c>
      <c r="C10" s="663" t="s">
        <v>600</v>
      </c>
      <c r="D10" s="664" t="s">
        <v>3183</v>
      </c>
      <c r="E10" s="663" t="s">
        <v>626</v>
      </c>
      <c r="F10" s="664" t="s">
        <v>3190</v>
      </c>
      <c r="G10" s="663" t="s">
        <v>627</v>
      </c>
      <c r="H10" s="663" t="s">
        <v>641</v>
      </c>
      <c r="I10" s="663" t="s">
        <v>642</v>
      </c>
      <c r="J10" s="663" t="s">
        <v>643</v>
      </c>
      <c r="K10" s="663" t="s">
        <v>644</v>
      </c>
      <c r="L10" s="665">
        <v>38.319419689783956</v>
      </c>
      <c r="M10" s="665">
        <v>1</v>
      </c>
      <c r="N10" s="666">
        <v>38.319419689783956</v>
      </c>
    </row>
    <row r="11" spans="1:14" ht="14.4" customHeight="1" x14ac:dyDescent="0.3">
      <c r="A11" s="661" t="s">
        <v>595</v>
      </c>
      <c r="B11" s="662" t="s">
        <v>3182</v>
      </c>
      <c r="C11" s="663" t="s">
        <v>600</v>
      </c>
      <c r="D11" s="664" t="s">
        <v>3183</v>
      </c>
      <c r="E11" s="663" t="s">
        <v>626</v>
      </c>
      <c r="F11" s="664" t="s">
        <v>3190</v>
      </c>
      <c r="G11" s="663" t="s">
        <v>627</v>
      </c>
      <c r="H11" s="663" t="s">
        <v>645</v>
      </c>
      <c r="I11" s="663" t="s">
        <v>646</v>
      </c>
      <c r="J11" s="663" t="s">
        <v>647</v>
      </c>
      <c r="K11" s="663" t="s">
        <v>648</v>
      </c>
      <c r="L11" s="665">
        <v>53.750041731080252</v>
      </c>
      <c r="M11" s="665">
        <v>1</v>
      </c>
      <c r="N11" s="666">
        <v>53.750041731080252</v>
      </c>
    </row>
    <row r="12" spans="1:14" ht="14.4" customHeight="1" x14ac:dyDescent="0.3">
      <c r="A12" s="661" t="s">
        <v>595</v>
      </c>
      <c r="B12" s="662" t="s">
        <v>3182</v>
      </c>
      <c r="C12" s="663" t="s">
        <v>600</v>
      </c>
      <c r="D12" s="664" t="s">
        <v>3183</v>
      </c>
      <c r="E12" s="663" t="s">
        <v>626</v>
      </c>
      <c r="F12" s="664" t="s">
        <v>3190</v>
      </c>
      <c r="G12" s="663" t="s">
        <v>627</v>
      </c>
      <c r="H12" s="663" t="s">
        <v>649</v>
      </c>
      <c r="I12" s="663" t="s">
        <v>650</v>
      </c>
      <c r="J12" s="663" t="s">
        <v>651</v>
      </c>
      <c r="K12" s="663" t="s">
        <v>652</v>
      </c>
      <c r="L12" s="665">
        <v>87.029916284269859</v>
      </c>
      <c r="M12" s="665">
        <v>6</v>
      </c>
      <c r="N12" s="666">
        <v>522.17949770561916</v>
      </c>
    </row>
    <row r="13" spans="1:14" ht="14.4" customHeight="1" x14ac:dyDescent="0.3">
      <c r="A13" s="661" t="s">
        <v>595</v>
      </c>
      <c r="B13" s="662" t="s">
        <v>3182</v>
      </c>
      <c r="C13" s="663" t="s">
        <v>600</v>
      </c>
      <c r="D13" s="664" t="s">
        <v>3183</v>
      </c>
      <c r="E13" s="663" t="s">
        <v>626</v>
      </c>
      <c r="F13" s="664" t="s">
        <v>3190</v>
      </c>
      <c r="G13" s="663" t="s">
        <v>627</v>
      </c>
      <c r="H13" s="663" t="s">
        <v>653</v>
      </c>
      <c r="I13" s="663" t="s">
        <v>654</v>
      </c>
      <c r="J13" s="663" t="s">
        <v>655</v>
      </c>
      <c r="K13" s="663" t="s">
        <v>656</v>
      </c>
      <c r="L13" s="665">
        <v>96.819999371200907</v>
      </c>
      <c r="M13" s="665">
        <v>21</v>
      </c>
      <c r="N13" s="666">
        <v>2033.219986795219</v>
      </c>
    </row>
    <row r="14" spans="1:14" ht="14.4" customHeight="1" x14ac:dyDescent="0.3">
      <c r="A14" s="661" t="s">
        <v>595</v>
      </c>
      <c r="B14" s="662" t="s">
        <v>3182</v>
      </c>
      <c r="C14" s="663" t="s">
        <v>600</v>
      </c>
      <c r="D14" s="664" t="s">
        <v>3183</v>
      </c>
      <c r="E14" s="663" t="s">
        <v>626</v>
      </c>
      <c r="F14" s="664" t="s">
        <v>3190</v>
      </c>
      <c r="G14" s="663" t="s">
        <v>627</v>
      </c>
      <c r="H14" s="663" t="s">
        <v>657</v>
      </c>
      <c r="I14" s="663" t="s">
        <v>658</v>
      </c>
      <c r="J14" s="663" t="s">
        <v>655</v>
      </c>
      <c r="K14" s="663" t="s">
        <v>659</v>
      </c>
      <c r="L14" s="665">
        <v>100.76000000000002</v>
      </c>
      <c r="M14" s="665">
        <v>5</v>
      </c>
      <c r="N14" s="666">
        <v>503.80000000000013</v>
      </c>
    </row>
    <row r="15" spans="1:14" ht="14.4" customHeight="1" x14ac:dyDescent="0.3">
      <c r="A15" s="661" t="s">
        <v>595</v>
      </c>
      <c r="B15" s="662" t="s">
        <v>3182</v>
      </c>
      <c r="C15" s="663" t="s">
        <v>600</v>
      </c>
      <c r="D15" s="664" t="s">
        <v>3183</v>
      </c>
      <c r="E15" s="663" t="s">
        <v>626</v>
      </c>
      <c r="F15" s="664" t="s">
        <v>3190</v>
      </c>
      <c r="G15" s="663" t="s">
        <v>627</v>
      </c>
      <c r="H15" s="663" t="s">
        <v>660</v>
      </c>
      <c r="I15" s="663" t="s">
        <v>661</v>
      </c>
      <c r="J15" s="663" t="s">
        <v>662</v>
      </c>
      <c r="K15" s="663" t="s">
        <v>663</v>
      </c>
      <c r="L15" s="665">
        <v>167.60878693755805</v>
      </c>
      <c r="M15" s="665">
        <v>4</v>
      </c>
      <c r="N15" s="666">
        <v>670.4351477502322</v>
      </c>
    </row>
    <row r="16" spans="1:14" ht="14.4" customHeight="1" x14ac:dyDescent="0.3">
      <c r="A16" s="661" t="s">
        <v>595</v>
      </c>
      <c r="B16" s="662" t="s">
        <v>3182</v>
      </c>
      <c r="C16" s="663" t="s">
        <v>600</v>
      </c>
      <c r="D16" s="664" t="s">
        <v>3183</v>
      </c>
      <c r="E16" s="663" t="s">
        <v>626</v>
      </c>
      <c r="F16" s="664" t="s">
        <v>3190</v>
      </c>
      <c r="G16" s="663" t="s">
        <v>627</v>
      </c>
      <c r="H16" s="663" t="s">
        <v>664</v>
      </c>
      <c r="I16" s="663" t="s">
        <v>665</v>
      </c>
      <c r="J16" s="663" t="s">
        <v>666</v>
      </c>
      <c r="K16" s="663" t="s">
        <v>667</v>
      </c>
      <c r="L16" s="665">
        <v>64.547340325326729</v>
      </c>
      <c r="M16" s="665">
        <v>88</v>
      </c>
      <c r="N16" s="666">
        <v>5680.1659486287526</v>
      </c>
    </row>
    <row r="17" spans="1:14" ht="14.4" customHeight="1" x14ac:dyDescent="0.3">
      <c r="A17" s="661" t="s">
        <v>595</v>
      </c>
      <c r="B17" s="662" t="s">
        <v>3182</v>
      </c>
      <c r="C17" s="663" t="s">
        <v>600</v>
      </c>
      <c r="D17" s="664" t="s">
        <v>3183</v>
      </c>
      <c r="E17" s="663" t="s">
        <v>626</v>
      </c>
      <c r="F17" s="664" t="s">
        <v>3190</v>
      </c>
      <c r="G17" s="663" t="s">
        <v>627</v>
      </c>
      <c r="H17" s="663" t="s">
        <v>668</v>
      </c>
      <c r="I17" s="663" t="s">
        <v>669</v>
      </c>
      <c r="J17" s="663" t="s">
        <v>670</v>
      </c>
      <c r="K17" s="663" t="s">
        <v>671</v>
      </c>
      <c r="L17" s="665">
        <v>79.96142857142857</v>
      </c>
      <c r="M17" s="665">
        <v>7</v>
      </c>
      <c r="N17" s="666">
        <v>559.73</v>
      </c>
    </row>
    <row r="18" spans="1:14" ht="14.4" customHeight="1" x14ac:dyDescent="0.3">
      <c r="A18" s="661" t="s">
        <v>595</v>
      </c>
      <c r="B18" s="662" t="s">
        <v>3182</v>
      </c>
      <c r="C18" s="663" t="s">
        <v>600</v>
      </c>
      <c r="D18" s="664" t="s">
        <v>3183</v>
      </c>
      <c r="E18" s="663" t="s">
        <v>626</v>
      </c>
      <c r="F18" s="664" t="s">
        <v>3190</v>
      </c>
      <c r="G18" s="663" t="s">
        <v>627</v>
      </c>
      <c r="H18" s="663" t="s">
        <v>672</v>
      </c>
      <c r="I18" s="663" t="s">
        <v>673</v>
      </c>
      <c r="J18" s="663" t="s">
        <v>674</v>
      </c>
      <c r="K18" s="663" t="s">
        <v>675</v>
      </c>
      <c r="L18" s="665">
        <v>46.260827125362248</v>
      </c>
      <c r="M18" s="665">
        <v>1</v>
      </c>
      <c r="N18" s="666">
        <v>46.260827125362248</v>
      </c>
    </row>
    <row r="19" spans="1:14" ht="14.4" customHeight="1" x14ac:dyDescent="0.3">
      <c r="A19" s="661" t="s">
        <v>595</v>
      </c>
      <c r="B19" s="662" t="s">
        <v>3182</v>
      </c>
      <c r="C19" s="663" t="s">
        <v>600</v>
      </c>
      <c r="D19" s="664" t="s">
        <v>3183</v>
      </c>
      <c r="E19" s="663" t="s">
        <v>626</v>
      </c>
      <c r="F19" s="664" t="s">
        <v>3190</v>
      </c>
      <c r="G19" s="663" t="s">
        <v>627</v>
      </c>
      <c r="H19" s="663" t="s">
        <v>676</v>
      </c>
      <c r="I19" s="663" t="s">
        <v>677</v>
      </c>
      <c r="J19" s="663" t="s">
        <v>678</v>
      </c>
      <c r="K19" s="663" t="s">
        <v>679</v>
      </c>
      <c r="L19" s="665">
        <v>30.26</v>
      </c>
      <c r="M19" s="665">
        <v>2</v>
      </c>
      <c r="N19" s="666">
        <v>60.52</v>
      </c>
    </row>
    <row r="20" spans="1:14" ht="14.4" customHeight="1" x14ac:dyDescent="0.3">
      <c r="A20" s="661" t="s">
        <v>595</v>
      </c>
      <c r="B20" s="662" t="s">
        <v>3182</v>
      </c>
      <c r="C20" s="663" t="s">
        <v>600</v>
      </c>
      <c r="D20" s="664" t="s">
        <v>3183</v>
      </c>
      <c r="E20" s="663" t="s">
        <v>626</v>
      </c>
      <c r="F20" s="664" t="s">
        <v>3190</v>
      </c>
      <c r="G20" s="663" t="s">
        <v>627</v>
      </c>
      <c r="H20" s="663" t="s">
        <v>680</v>
      </c>
      <c r="I20" s="663" t="s">
        <v>681</v>
      </c>
      <c r="J20" s="663" t="s">
        <v>682</v>
      </c>
      <c r="K20" s="663" t="s">
        <v>683</v>
      </c>
      <c r="L20" s="665">
        <v>80.495000000000005</v>
      </c>
      <c r="M20" s="665">
        <v>10</v>
      </c>
      <c r="N20" s="666">
        <v>804.95</v>
      </c>
    </row>
    <row r="21" spans="1:14" ht="14.4" customHeight="1" x14ac:dyDescent="0.3">
      <c r="A21" s="661" t="s">
        <v>595</v>
      </c>
      <c r="B21" s="662" t="s">
        <v>3182</v>
      </c>
      <c r="C21" s="663" t="s">
        <v>600</v>
      </c>
      <c r="D21" s="664" t="s">
        <v>3183</v>
      </c>
      <c r="E21" s="663" t="s">
        <v>626</v>
      </c>
      <c r="F21" s="664" t="s">
        <v>3190</v>
      </c>
      <c r="G21" s="663" t="s">
        <v>627</v>
      </c>
      <c r="H21" s="663" t="s">
        <v>684</v>
      </c>
      <c r="I21" s="663" t="s">
        <v>685</v>
      </c>
      <c r="J21" s="663" t="s">
        <v>686</v>
      </c>
      <c r="K21" s="663" t="s">
        <v>687</v>
      </c>
      <c r="L21" s="665">
        <v>66.03</v>
      </c>
      <c r="M21" s="665">
        <v>2</v>
      </c>
      <c r="N21" s="666">
        <v>132.06</v>
      </c>
    </row>
    <row r="22" spans="1:14" ht="14.4" customHeight="1" x14ac:dyDescent="0.3">
      <c r="A22" s="661" t="s">
        <v>595</v>
      </c>
      <c r="B22" s="662" t="s">
        <v>3182</v>
      </c>
      <c r="C22" s="663" t="s">
        <v>600</v>
      </c>
      <c r="D22" s="664" t="s">
        <v>3183</v>
      </c>
      <c r="E22" s="663" t="s">
        <v>626</v>
      </c>
      <c r="F22" s="664" t="s">
        <v>3190</v>
      </c>
      <c r="G22" s="663" t="s">
        <v>627</v>
      </c>
      <c r="H22" s="663" t="s">
        <v>688</v>
      </c>
      <c r="I22" s="663" t="s">
        <v>689</v>
      </c>
      <c r="J22" s="663" t="s">
        <v>690</v>
      </c>
      <c r="K22" s="663" t="s">
        <v>691</v>
      </c>
      <c r="L22" s="665">
        <v>28.047622538470549</v>
      </c>
      <c r="M22" s="665">
        <v>26</v>
      </c>
      <c r="N22" s="666">
        <v>729.23818600023424</v>
      </c>
    </row>
    <row r="23" spans="1:14" ht="14.4" customHeight="1" x14ac:dyDescent="0.3">
      <c r="A23" s="661" t="s">
        <v>595</v>
      </c>
      <c r="B23" s="662" t="s">
        <v>3182</v>
      </c>
      <c r="C23" s="663" t="s">
        <v>600</v>
      </c>
      <c r="D23" s="664" t="s">
        <v>3183</v>
      </c>
      <c r="E23" s="663" t="s">
        <v>626</v>
      </c>
      <c r="F23" s="664" t="s">
        <v>3190</v>
      </c>
      <c r="G23" s="663" t="s">
        <v>627</v>
      </c>
      <c r="H23" s="663" t="s">
        <v>692</v>
      </c>
      <c r="I23" s="663" t="s">
        <v>693</v>
      </c>
      <c r="J23" s="663" t="s">
        <v>694</v>
      </c>
      <c r="K23" s="663" t="s">
        <v>695</v>
      </c>
      <c r="L23" s="665">
        <v>93.800764286019842</v>
      </c>
      <c r="M23" s="665">
        <v>1</v>
      </c>
      <c r="N23" s="666">
        <v>93.800764286019842</v>
      </c>
    </row>
    <row r="24" spans="1:14" ht="14.4" customHeight="1" x14ac:dyDescent="0.3">
      <c r="A24" s="661" t="s">
        <v>595</v>
      </c>
      <c r="B24" s="662" t="s">
        <v>3182</v>
      </c>
      <c r="C24" s="663" t="s">
        <v>600</v>
      </c>
      <c r="D24" s="664" t="s">
        <v>3183</v>
      </c>
      <c r="E24" s="663" t="s">
        <v>626</v>
      </c>
      <c r="F24" s="664" t="s">
        <v>3190</v>
      </c>
      <c r="G24" s="663" t="s">
        <v>627</v>
      </c>
      <c r="H24" s="663" t="s">
        <v>696</v>
      </c>
      <c r="I24" s="663" t="s">
        <v>697</v>
      </c>
      <c r="J24" s="663" t="s">
        <v>698</v>
      </c>
      <c r="K24" s="663" t="s">
        <v>648</v>
      </c>
      <c r="L24" s="665">
        <v>40.637420852672548</v>
      </c>
      <c r="M24" s="665">
        <v>8</v>
      </c>
      <c r="N24" s="666">
        <v>325.09936682138039</v>
      </c>
    </row>
    <row r="25" spans="1:14" ht="14.4" customHeight="1" x14ac:dyDescent="0.3">
      <c r="A25" s="661" t="s">
        <v>595</v>
      </c>
      <c r="B25" s="662" t="s">
        <v>3182</v>
      </c>
      <c r="C25" s="663" t="s">
        <v>600</v>
      </c>
      <c r="D25" s="664" t="s">
        <v>3183</v>
      </c>
      <c r="E25" s="663" t="s">
        <v>626</v>
      </c>
      <c r="F25" s="664" t="s">
        <v>3190</v>
      </c>
      <c r="G25" s="663" t="s">
        <v>627</v>
      </c>
      <c r="H25" s="663" t="s">
        <v>699</v>
      </c>
      <c r="I25" s="663" t="s">
        <v>700</v>
      </c>
      <c r="J25" s="663" t="s">
        <v>698</v>
      </c>
      <c r="K25" s="663" t="s">
        <v>701</v>
      </c>
      <c r="L25" s="665">
        <v>77.625277265363025</v>
      </c>
      <c r="M25" s="665">
        <v>57</v>
      </c>
      <c r="N25" s="666">
        <v>4424.6408041256927</v>
      </c>
    </row>
    <row r="26" spans="1:14" ht="14.4" customHeight="1" x14ac:dyDescent="0.3">
      <c r="A26" s="661" t="s">
        <v>595</v>
      </c>
      <c r="B26" s="662" t="s">
        <v>3182</v>
      </c>
      <c r="C26" s="663" t="s">
        <v>600</v>
      </c>
      <c r="D26" s="664" t="s">
        <v>3183</v>
      </c>
      <c r="E26" s="663" t="s">
        <v>626</v>
      </c>
      <c r="F26" s="664" t="s">
        <v>3190</v>
      </c>
      <c r="G26" s="663" t="s">
        <v>627</v>
      </c>
      <c r="H26" s="663" t="s">
        <v>702</v>
      </c>
      <c r="I26" s="663" t="s">
        <v>703</v>
      </c>
      <c r="J26" s="663" t="s">
        <v>704</v>
      </c>
      <c r="K26" s="663" t="s">
        <v>705</v>
      </c>
      <c r="L26" s="665">
        <v>63.483427397706464</v>
      </c>
      <c r="M26" s="665">
        <v>4</v>
      </c>
      <c r="N26" s="666">
        <v>253.93370959082586</v>
      </c>
    </row>
    <row r="27" spans="1:14" ht="14.4" customHeight="1" x14ac:dyDescent="0.3">
      <c r="A27" s="661" t="s">
        <v>595</v>
      </c>
      <c r="B27" s="662" t="s">
        <v>3182</v>
      </c>
      <c r="C27" s="663" t="s">
        <v>600</v>
      </c>
      <c r="D27" s="664" t="s">
        <v>3183</v>
      </c>
      <c r="E27" s="663" t="s">
        <v>626</v>
      </c>
      <c r="F27" s="664" t="s">
        <v>3190</v>
      </c>
      <c r="G27" s="663" t="s">
        <v>627</v>
      </c>
      <c r="H27" s="663" t="s">
        <v>706</v>
      </c>
      <c r="I27" s="663" t="s">
        <v>707</v>
      </c>
      <c r="J27" s="663" t="s">
        <v>708</v>
      </c>
      <c r="K27" s="663" t="s">
        <v>709</v>
      </c>
      <c r="L27" s="665">
        <v>36.530000678341771</v>
      </c>
      <c r="M27" s="665">
        <v>2</v>
      </c>
      <c r="N27" s="666">
        <v>73.060001356683543</v>
      </c>
    </row>
    <row r="28" spans="1:14" ht="14.4" customHeight="1" x14ac:dyDescent="0.3">
      <c r="A28" s="661" t="s">
        <v>595</v>
      </c>
      <c r="B28" s="662" t="s">
        <v>3182</v>
      </c>
      <c r="C28" s="663" t="s">
        <v>600</v>
      </c>
      <c r="D28" s="664" t="s">
        <v>3183</v>
      </c>
      <c r="E28" s="663" t="s">
        <v>626</v>
      </c>
      <c r="F28" s="664" t="s">
        <v>3190</v>
      </c>
      <c r="G28" s="663" t="s">
        <v>627</v>
      </c>
      <c r="H28" s="663" t="s">
        <v>710</v>
      </c>
      <c r="I28" s="663" t="s">
        <v>711</v>
      </c>
      <c r="J28" s="663" t="s">
        <v>708</v>
      </c>
      <c r="K28" s="663" t="s">
        <v>712</v>
      </c>
      <c r="L28" s="665">
        <v>52.979999999999976</v>
      </c>
      <c r="M28" s="665">
        <v>2</v>
      </c>
      <c r="N28" s="666">
        <v>105.95999999999995</v>
      </c>
    </row>
    <row r="29" spans="1:14" ht="14.4" customHeight="1" x14ac:dyDescent="0.3">
      <c r="A29" s="661" t="s">
        <v>595</v>
      </c>
      <c r="B29" s="662" t="s">
        <v>3182</v>
      </c>
      <c r="C29" s="663" t="s">
        <v>600</v>
      </c>
      <c r="D29" s="664" t="s">
        <v>3183</v>
      </c>
      <c r="E29" s="663" t="s">
        <v>626</v>
      </c>
      <c r="F29" s="664" t="s">
        <v>3190</v>
      </c>
      <c r="G29" s="663" t="s">
        <v>627</v>
      </c>
      <c r="H29" s="663" t="s">
        <v>713</v>
      </c>
      <c r="I29" s="663" t="s">
        <v>714</v>
      </c>
      <c r="J29" s="663" t="s">
        <v>715</v>
      </c>
      <c r="K29" s="663" t="s">
        <v>716</v>
      </c>
      <c r="L29" s="665">
        <v>63.17</v>
      </c>
      <c r="M29" s="665">
        <v>1</v>
      </c>
      <c r="N29" s="666">
        <v>63.17</v>
      </c>
    </row>
    <row r="30" spans="1:14" ht="14.4" customHeight="1" x14ac:dyDescent="0.3">
      <c r="A30" s="661" t="s">
        <v>595</v>
      </c>
      <c r="B30" s="662" t="s">
        <v>3182</v>
      </c>
      <c r="C30" s="663" t="s">
        <v>600</v>
      </c>
      <c r="D30" s="664" t="s">
        <v>3183</v>
      </c>
      <c r="E30" s="663" t="s">
        <v>626</v>
      </c>
      <c r="F30" s="664" t="s">
        <v>3190</v>
      </c>
      <c r="G30" s="663" t="s">
        <v>627</v>
      </c>
      <c r="H30" s="663" t="s">
        <v>717</v>
      </c>
      <c r="I30" s="663" t="s">
        <v>718</v>
      </c>
      <c r="J30" s="663" t="s">
        <v>719</v>
      </c>
      <c r="K30" s="663" t="s">
        <v>644</v>
      </c>
      <c r="L30" s="665">
        <v>40.193068150774444</v>
      </c>
      <c r="M30" s="665">
        <v>3</v>
      </c>
      <c r="N30" s="666">
        <v>120.57920445232332</v>
      </c>
    </row>
    <row r="31" spans="1:14" ht="14.4" customHeight="1" x14ac:dyDescent="0.3">
      <c r="A31" s="661" t="s">
        <v>595</v>
      </c>
      <c r="B31" s="662" t="s">
        <v>3182</v>
      </c>
      <c r="C31" s="663" t="s">
        <v>600</v>
      </c>
      <c r="D31" s="664" t="s">
        <v>3183</v>
      </c>
      <c r="E31" s="663" t="s">
        <v>626</v>
      </c>
      <c r="F31" s="664" t="s">
        <v>3190</v>
      </c>
      <c r="G31" s="663" t="s">
        <v>627</v>
      </c>
      <c r="H31" s="663" t="s">
        <v>720</v>
      </c>
      <c r="I31" s="663" t="s">
        <v>721</v>
      </c>
      <c r="J31" s="663" t="s">
        <v>722</v>
      </c>
      <c r="K31" s="663" t="s">
        <v>679</v>
      </c>
      <c r="L31" s="665">
        <v>66.203958207007005</v>
      </c>
      <c r="M31" s="665">
        <v>24</v>
      </c>
      <c r="N31" s="666">
        <v>1588.894996968168</v>
      </c>
    </row>
    <row r="32" spans="1:14" ht="14.4" customHeight="1" x14ac:dyDescent="0.3">
      <c r="A32" s="661" t="s">
        <v>595</v>
      </c>
      <c r="B32" s="662" t="s">
        <v>3182</v>
      </c>
      <c r="C32" s="663" t="s">
        <v>600</v>
      </c>
      <c r="D32" s="664" t="s">
        <v>3183</v>
      </c>
      <c r="E32" s="663" t="s">
        <v>626</v>
      </c>
      <c r="F32" s="664" t="s">
        <v>3190</v>
      </c>
      <c r="G32" s="663" t="s">
        <v>627</v>
      </c>
      <c r="H32" s="663" t="s">
        <v>723</v>
      </c>
      <c r="I32" s="663" t="s">
        <v>724</v>
      </c>
      <c r="J32" s="663" t="s">
        <v>725</v>
      </c>
      <c r="K32" s="663" t="s">
        <v>726</v>
      </c>
      <c r="L32" s="665">
        <v>28.45</v>
      </c>
      <c r="M32" s="665">
        <v>1</v>
      </c>
      <c r="N32" s="666">
        <v>28.45</v>
      </c>
    </row>
    <row r="33" spans="1:14" ht="14.4" customHeight="1" x14ac:dyDescent="0.3">
      <c r="A33" s="661" t="s">
        <v>595</v>
      </c>
      <c r="B33" s="662" t="s">
        <v>3182</v>
      </c>
      <c r="C33" s="663" t="s">
        <v>600</v>
      </c>
      <c r="D33" s="664" t="s">
        <v>3183</v>
      </c>
      <c r="E33" s="663" t="s">
        <v>626</v>
      </c>
      <c r="F33" s="664" t="s">
        <v>3190</v>
      </c>
      <c r="G33" s="663" t="s">
        <v>627</v>
      </c>
      <c r="H33" s="663" t="s">
        <v>727</v>
      </c>
      <c r="I33" s="663" t="s">
        <v>728</v>
      </c>
      <c r="J33" s="663" t="s">
        <v>729</v>
      </c>
      <c r="K33" s="663" t="s">
        <v>730</v>
      </c>
      <c r="L33" s="665">
        <v>57.729094674088181</v>
      </c>
      <c r="M33" s="665">
        <v>3</v>
      </c>
      <c r="N33" s="666">
        <v>173.18728402226455</v>
      </c>
    </row>
    <row r="34" spans="1:14" ht="14.4" customHeight="1" x14ac:dyDescent="0.3">
      <c r="A34" s="661" t="s">
        <v>595</v>
      </c>
      <c r="B34" s="662" t="s">
        <v>3182</v>
      </c>
      <c r="C34" s="663" t="s">
        <v>600</v>
      </c>
      <c r="D34" s="664" t="s">
        <v>3183</v>
      </c>
      <c r="E34" s="663" t="s">
        <v>626</v>
      </c>
      <c r="F34" s="664" t="s">
        <v>3190</v>
      </c>
      <c r="G34" s="663" t="s">
        <v>627</v>
      </c>
      <c r="H34" s="663" t="s">
        <v>731</v>
      </c>
      <c r="I34" s="663" t="s">
        <v>732</v>
      </c>
      <c r="J34" s="663" t="s">
        <v>733</v>
      </c>
      <c r="K34" s="663" t="s">
        <v>734</v>
      </c>
      <c r="L34" s="665">
        <v>109.57495317097258</v>
      </c>
      <c r="M34" s="665">
        <v>10</v>
      </c>
      <c r="N34" s="666">
        <v>1095.7495317097257</v>
      </c>
    </row>
    <row r="35" spans="1:14" ht="14.4" customHeight="1" x14ac:dyDescent="0.3">
      <c r="A35" s="661" t="s">
        <v>595</v>
      </c>
      <c r="B35" s="662" t="s">
        <v>3182</v>
      </c>
      <c r="C35" s="663" t="s">
        <v>600</v>
      </c>
      <c r="D35" s="664" t="s">
        <v>3183</v>
      </c>
      <c r="E35" s="663" t="s">
        <v>626</v>
      </c>
      <c r="F35" s="664" t="s">
        <v>3190</v>
      </c>
      <c r="G35" s="663" t="s">
        <v>627</v>
      </c>
      <c r="H35" s="663" t="s">
        <v>735</v>
      </c>
      <c r="I35" s="663" t="s">
        <v>736</v>
      </c>
      <c r="J35" s="663" t="s">
        <v>737</v>
      </c>
      <c r="K35" s="663" t="s">
        <v>738</v>
      </c>
      <c r="L35" s="665">
        <v>41.646857434505627</v>
      </c>
      <c r="M35" s="665">
        <v>14</v>
      </c>
      <c r="N35" s="666">
        <v>583.05600408307873</v>
      </c>
    </row>
    <row r="36" spans="1:14" ht="14.4" customHeight="1" x14ac:dyDescent="0.3">
      <c r="A36" s="661" t="s">
        <v>595</v>
      </c>
      <c r="B36" s="662" t="s">
        <v>3182</v>
      </c>
      <c r="C36" s="663" t="s">
        <v>600</v>
      </c>
      <c r="D36" s="664" t="s">
        <v>3183</v>
      </c>
      <c r="E36" s="663" t="s">
        <v>626</v>
      </c>
      <c r="F36" s="664" t="s">
        <v>3190</v>
      </c>
      <c r="G36" s="663" t="s">
        <v>627</v>
      </c>
      <c r="H36" s="663" t="s">
        <v>739</v>
      </c>
      <c r="I36" s="663" t="s">
        <v>740</v>
      </c>
      <c r="J36" s="663" t="s">
        <v>741</v>
      </c>
      <c r="K36" s="663" t="s">
        <v>742</v>
      </c>
      <c r="L36" s="665">
        <v>97.503700853731104</v>
      </c>
      <c r="M36" s="665">
        <v>5</v>
      </c>
      <c r="N36" s="666">
        <v>487.51850426865553</v>
      </c>
    </row>
    <row r="37" spans="1:14" ht="14.4" customHeight="1" x14ac:dyDescent="0.3">
      <c r="A37" s="661" t="s">
        <v>595</v>
      </c>
      <c r="B37" s="662" t="s">
        <v>3182</v>
      </c>
      <c r="C37" s="663" t="s">
        <v>600</v>
      </c>
      <c r="D37" s="664" t="s">
        <v>3183</v>
      </c>
      <c r="E37" s="663" t="s">
        <v>626</v>
      </c>
      <c r="F37" s="664" t="s">
        <v>3190</v>
      </c>
      <c r="G37" s="663" t="s">
        <v>627</v>
      </c>
      <c r="H37" s="663" t="s">
        <v>743</v>
      </c>
      <c r="I37" s="663" t="s">
        <v>744</v>
      </c>
      <c r="J37" s="663" t="s">
        <v>745</v>
      </c>
      <c r="K37" s="663" t="s">
        <v>746</v>
      </c>
      <c r="L37" s="665">
        <v>232.41147110325042</v>
      </c>
      <c r="M37" s="665">
        <v>87</v>
      </c>
      <c r="N37" s="666">
        <v>20219.797985982786</v>
      </c>
    </row>
    <row r="38" spans="1:14" ht="14.4" customHeight="1" x14ac:dyDescent="0.3">
      <c r="A38" s="661" t="s">
        <v>595</v>
      </c>
      <c r="B38" s="662" t="s">
        <v>3182</v>
      </c>
      <c r="C38" s="663" t="s">
        <v>600</v>
      </c>
      <c r="D38" s="664" t="s">
        <v>3183</v>
      </c>
      <c r="E38" s="663" t="s">
        <v>626</v>
      </c>
      <c r="F38" s="664" t="s">
        <v>3190</v>
      </c>
      <c r="G38" s="663" t="s">
        <v>627</v>
      </c>
      <c r="H38" s="663" t="s">
        <v>747</v>
      </c>
      <c r="I38" s="663" t="s">
        <v>748</v>
      </c>
      <c r="J38" s="663" t="s">
        <v>749</v>
      </c>
      <c r="K38" s="663" t="s">
        <v>750</v>
      </c>
      <c r="L38" s="665">
        <v>606.20046362208745</v>
      </c>
      <c r="M38" s="665">
        <v>1</v>
      </c>
      <c r="N38" s="666">
        <v>606.20046362208745</v>
      </c>
    </row>
    <row r="39" spans="1:14" ht="14.4" customHeight="1" x14ac:dyDescent="0.3">
      <c r="A39" s="661" t="s">
        <v>595</v>
      </c>
      <c r="B39" s="662" t="s">
        <v>3182</v>
      </c>
      <c r="C39" s="663" t="s">
        <v>600</v>
      </c>
      <c r="D39" s="664" t="s">
        <v>3183</v>
      </c>
      <c r="E39" s="663" t="s">
        <v>626</v>
      </c>
      <c r="F39" s="664" t="s">
        <v>3190</v>
      </c>
      <c r="G39" s="663" t="s">
        <v>627</v>
      </c>
      <c r="H39" s="663" t="s">
        <v>751</v>
      </c>
      <c r="I39" s="663" t="s">
        <v>752</v>
      </c>
      <c r="J39" s="663" t="s">
        <v>753</v>
      </c>
      <c r="K39" s="663" t="s">
        <v>754</v>
      </c>
      <c r="L39" s="665">
        <v>284.11000000000013</v>
      </c>
      <c r="M39" s="665">
        <v>1</v>
      </c>
      <c r="N39" s="666">
        <v>284.11000000000013</v>
      </c>
    </row>
    <row r="40" spans="1:14" ht="14.4" customHeight="1" x14ac:dyDescent="0.3">
      <c r="A40" s="661" t="s">
        <v>595</v>
      </c>
      <c r="B40" s="662" t="s">
        <v>3182</v>
      </c>
      <c r="C40" s="663" t="s">
        <v>600</v>
      </c>
      <c r="D40" s="664" t="s">
        <v>3183</v>
      </c>
      <c r="E40" s="663" t="s">
        <v>626</v>
      </c>
      <c r="F40" s="664" t="s">
        <v>3190</v>
      </c>
      <c r="G40" s="663" t="s">
        <v>627</v>
      </c>
      <c r="H40" s="663" t="s">
        <v>755</v>
      </c>
      <c r="I40" s="663" t="s">
        <v>756</v>
      </c>
      <c r="J40" s="663" t="s">
        <v>757</v>
      </c>
      <c r="K40" s="663" t="s">
        <v>758</v>
      </c>
      <c r="L40" s="665">
        <v>41.422420265917822</v>
      </c>
      <c r="M40" s="665">
        <v>12</v>
      </c>
      <c r="N40" s="666">
        <v>497.06904319101386</v>
      </c>
    </row>
    <row r="41" spans="1:14" ht="14.4" customHeight="1" x14ac:dyDescent="0.3">
      <c r="A41" s="661" t="s">
        <v>595</v>
      </c>
      <c r="B41" s="662" t="s">
        <v>3182</v>
      </c>
      <c r="C41" s="663" t="s">
        <v>600</v>
      </c>
      <c r="D41" s="664" t="s">
        <v>3183</v>
      </c>
      <c r="E41" s="663" t="s">
        <v>626</v>
      </c>
      <c r="F41" s="664" t="s">
        <v>3190</v>
      </c>
      <c r="G41" s="663" t="s">
        <v>627</v>
      </c>
      <c r="H41" s="663" t="s">
        <v>759</v>
      </c>
      <c r="I41" s="663" t="s">
        <v>760</v>
      </c>
      <c r="J41" s="663" t="s">
        <v>761</v>
      </c>
      <c r="K41" s="663" t="s">
        <v>762</v>
      </c>
      <c r="L41" s="665">
        <v>93.27</v>
      </c>
      <c r="M41" s="665">
        <v>1</v>
      </c>
      <c r="N41" s="666">
        <v>93.27</v>
      </c>
    </row>
    <row r="42" spans="1:14" ht="14.4" customHeight="1" x14ac:dyDescent="0.3">
      <c r="A42" s="661" t="s">
        <v>595</v>
      </c>
      <c r="B42" s="662" t="s">
        <v>3182</v>
      </c>
      <c r="C42" s="663" t="s">
        <v>600</v>
      </c>
      <c r="D42" s="664" t="s">
        <v>3183</v>
      </c>
      <c r="E42" s="663" t="s">
        <v>626</v>
      </c>
      <c r="F42" s="664" t="s">
        <v>3190</v>
      </c>
      <c r="G42" s="663" t="s">
        <v>627</v>
      </c>
      <c r="H42" s="663" t="s">
        <v>763</v>
      </c>
      <c r="I42" s="663" t="s">
        <v>763</v>
      </c>
      <c r="J42" s="663" t="s">
        <v>764</v>
      </c>
      <c r="K42" s="663" t="s">
        <v>765</v>
      </c>
      <c r="L42" s="665">
        <v>36.540423828698252</v>
      </c>
      <c r="M42" s="665">
        <v>168</v>
      </c>
      <c r="N42" s="666">
        <v>6138.7912032213062</v>
      </c>
    </row>
    <row r="43" spans="1:14" ht="14.4" customHeight="1" x14ac:dyDescent="0.3">
      <c r="A43" s="661" t="s">
        <v>595</v>
      </c>
      <c r="B43" s="662" t="s">
        <v>3182</v>
      </c>
      <c r="C43" s="663" t="s">
        <v>600</v>
      </c>
      <c r="D43" s="664" t="s">
        <v>3183</v>
      </c>
      <c r="E43" s="663" t="s">
        <v>626</v>
      </c>
      <c r="F43" s="664" t="s">
        <v>3190</v>
      </c>
      <c r="G43" s="663" t="s">
        <v>627</v>
      </c>
      <c r="H43" s="663" t="s">
        <v>766</v>
      </c>
      <c r="I43" s="663" t="s">
        <v>767</v>
      </c>
      <c r="J43" s="663" t="s">
        <v>768</v>
      </c>
      <c r="K43" s="663" t="s">
        <v>769</v>
      </c>
      <c r="L43" s="665">
        <v>120.31881065047099</v>
      </c>
      <c r="M43" s="665">
        <v>1</v>
      </c>
      <c r="N43" s="666">
        <v>120.31881065047099</v>
      </c>
    </row>
    <row r="44" spans="1:14" ht="14.4" customHeight="1" x14ac:dyDescent="0.3">
      <c r="A44" s="661" t="s">
        <v>595</v>
      </c>
      <c r="B44" s="662" t="s">
        <v>3182</v>
      </c>
      <c r="C44" s="663" t="s">
        <v>600</v>
      </c>
      <c r="D44" s="664" t="s">
        <v>3183</v>
      </c>
      <c r="E44" s="663" t="s">
        <v>626</v>
      </c>
      <c r="F44" s="664" t="s">
        <v>3190</v>
      </c>
      <c r="G44" s="663" t="s">
        <v>627</v>
      </c>
      <c r="H44" s="663" t="s">
        <v>770</v>
      </c>
      <c r="I44" s="663" t="s">
        <v>771</v>
      </c>
      <c r="J44" s="663" t="s">
        <v>772</v>
      </c>
      <c r="K44" s="663" t="s">
        <v>773</v>
      </c>
      <c r="L44" s="665">
        <v>52.83956969919209</v>
      </c>
      <c r="M44" s="665">
        <v>1</v>
      </c>
      <c r="N44" s="666">
        <v>52.83956969919209</v>
      </c>
    </row>
    <row r="45" spans="1:14" ht="14.4" customHeight="1" x14ac:dyDescent="0.3">
      <c r="A45" s="661" t="s">
        <v>595</v>
      </c>
      <c r="B45" s="662" t="s">
        <v>3182</v>
      </c>
      <c r="C45" s="663" t="s">
        <v>600</v>
      </c>
      <c r="D45" s="664" t="s">
        <v>3183</v>
      </c>
      <c r="E45" s="663" t="s">
        <v>626</v>
      </c>
      <c r="F45" s="664" t="s">
        <v>3190</v>
      </c>
      <c r="G45" s="663" t="s">
        <v>627</v>
      </c>
      <c r="H45" s="663" t="s">
        <v>774</v>
      </c>
      <c r="I45" s="663" t="s">
        <v>775</v>
      </c>
      <c r="J45" s="663" t="s">
        <v>776</v>
      </c>
      <c r="K45" s="663" t="s">
        <v>777</v>
      </c>
      <c r="L45" s="665">
        <v>113.55999999999999</v>
      </c>
      <c r="M45" s="665">
        <v>1</v>
      </c>
      <c r="N45" s="666">
        <v>113.55999999999999</v>
      </c>
    </row>
    <row r="46" spans="1:14" ht="14.4" customHeight="1" x14ac:dyDescent="0.3">
      <c r="A46" s="661" t="s">
        <v>595</v>
      </c>
      <c r="B46" s="662" t="s">
        <v>3182</v>
      </c>
      <c r="C46" s="663" t="s">
        <v>600</v>
      </c>
      <c r="D46" s="664" t="s">
        <v>3183</v>
      </c>
      <c r="E46" s="663" t="s">
        <v>626</v>
      </c>
      <c r="F46" s="664" t="s">
        <v>3190</v>
      </c>
      <c r="G46" s="663" t="s">
        <v>627</v>
      </c>
      <c r="H46" s="663" t="s">
        <v>778</v>
      </c>
      <c r="I46" s="663" t="s">
        <v>779</v>
      </c>
      <c r="J46" s="663" t="s">
        <v>780</v>
      </c>
      <c r="K46" s="663" t="s">
        <v>781</v>
      </c>
      <c r="L46" s="665">
        <v>34.299443972776992</v>
      </c>
      <c r="M46" s="665">
        <v>1</v>
      </c>
      <c r="N46" s="666">
        <v>34.299443972776992</v>
      </c>
    </row>
    <row r="47" spans="1:14" ht="14.4" customHeight="1" x14ac:dyDescent="0.3">
      <c r="A47" s="661" t="s">
        <v>595</v>
      </c>
      <c r="B47" s="662" t="s">
        <v>3182</v>
      </c>
      <c r="C47" s="663" t="s">
        <v>600</v>
      </c>
      <c r="D47" s="664" t="s">
        <v>3183</v>
      </c>
      <c r="E47" s="663" t="s">
        <v>626</v>
      </c>
      <c r="F47" s="664" t="s">
        <v>3190</v>
      </c>
      <c r="G47" s="663" t="s">
        <v>627</v>
      </c>
      <c r="H47" s="663" t="s">
        <v>782</v>
      </c>
      <c r="I47" s="663" t="s">
        <v>783</v>
      </c>
      <c r="J47" s="663" t="s">
        <v>784</v>
      </c>
      <c r="K47" s="663" t="s">
        <v>785</v>
      </c>
      <c r="L47" s="665">
        <v>82.013333138920572</v>
      </c>
      <c r="M47" s="665">
        <v>3</v>
      </c>
      <c r="N47" s="666">
        <v>246.03999941676173</v>
      </c>
    </row>
    <row r="48" spans="1:14" ht="14.4" customHeight="1" x14ac:dyDescent="0.3">
      <c r="A48" s="661" t="s">
        <v>595</v>
      </c>
      <c r="B48" s="662" t="s">
        <v>3182</v>
      </c>
      <c r="C48" s="663" t="s">
        <v>600</v>
      </c>
      <c r="D48" s="664" t="s">
        <v>3183</v>
      </c>
      <c r="E48" s="663" t="s">
        <v>626</v>
      </c>
      <c r="F48" s="664" t="s">
        <v>3190</v>
      </c>
      <c r="G48" s="663" t="s">
        <v>627</v>
      </c>
      <c r="H48" s="663" t="s">
        <v>786</v>
      </c>
      <c r="I48" s="663" t="s">
        <v>787</v>
      </c>
      <c r="J48" s="663" t="s">
        <v>788</v>
      </c>
      <c r="K48" s="663" t="s">
        <v>789</v>
      </c>
      <c r="L48" s="665">
        <v>118.16698919897935</v>
      </c>
      <c r="M48" s="665">
        <v>1</v>
      </c>
      <c r="N48" s="666">
        <v>118.16698919897935</v>
      </c>
    </row>
    <row r="49" spans="1:14" ht="14.4" customHeight="1" x14ac:dyDescent="0.3">
      <c r="A49" s="661" t="s">
        <v>595</v>
      </c>
      <c r="B49" s="662" t="s">
        <v>3182</v>
      </c>
      <c r="C49" s="663" t="s">
        <v>600</v>
      </c>
      <c r="D49" s="664" t="s">
        <v>3183</v>
      </c>
      <c r="E49" s="663" t="s">
        <v>626</v>
      </c>
      <c r="F49" s="664" t="s">
        <v>3190</v>
      </c>
      <c r="G49" s="663" t="s">
        <v>627</v>
      </c>
      <c r="H49" s="663" t="s">
        <v>790</v>
      </c>
      <c r="I49" s="663" t="s">
        <v>791</v>
      </c>
      <c r="J49" s="663" t="s">
        <v>792</v>
      </c>
      <c r="K49" s="663" t="s">
        <v>793</v>
      </c>
      <c r="L49" s="665">
        <v>44.656646220114482</v>
      </c>
      <c r="M49" s="665">
        <v>3</v>
      </c>
      <c r="N49" s="666">
        <v>133.96993866034344</v>
      </c>
    </row>
    <row r="50" spans="1:14" ht="14.4" customHeight="1" x14ac:dyDescent="0.3">
      <c r="A50" s="661" t="s">
        <v>595</v>
      </c>
      <c r="B50" s="662" t="s">
        <v>3182</v>
      </c>
      <c r="C50" s="663" t="s">
        <v>600</v>
      </c>
      <c r="D50" s="664" t="s">
        <v>3183</v>
      </c>
      <c r="E50" s="663" t="s">
        <v>626</v>
      </c>
      <c r="F50" s="664" t="s">
        <v>3190</v>
      </c>
      <c r="G50" s="663" t="s">
        <v>627</v>
      </c>
      <c r="H50" s="663" t="s">
        <v>794</v>
      </c>
      <c r="I50" s="663" t="s">
        <v>795</v>
      </c>
      <c r="J50" s="663" t="s">
        <v>796</v>
      </c>
      <c r="K50" s="663" t="s">
        <v>797</v>
      </c>
      <c r="L50" s="665">
        <v>325.85500000000002</v>
      </c>
      <c r="M50" s="665">
        <v>6</v>
      </c>
      <c r="N50" s="666">
        <v>1955.13</v>
      </c>
    </row>
    <row r="51" spans="1:14" ht="14.4" customHeight="1" x14ac:dyDescent="0.3">
      <c r="A51" s="661" t="s">
        <v>595</v>
      </c>
      <c r="B51" s="662" t="s">
        <v>3182</v>
      </c>
      <c r="C51" s="663" t="s">
        <v>600</v>
      </c>
      <c r="D51" s="664" t="s">
        <v>3183</v>
      </c>
      <c r="E51" s="663" t="s">
        <v>626</v>
      </c>
      <c r="F51" s="664" t="s">
        <v>3190</v>
      </c>
      <c r="G51" s="663" t="s">
        <v>627</v>
      </c>
      <c r="H51" s="663" t="s">
        <v>798</v>
      </c>
      <c r="I51" s="663" t="s">
        <v>799</v>
      </c>
      <c r="J51" s="663" t="s">
        <v>800</v>
      </c>
      <c r="K51" s="663" t="s">
        <v>797</v>
      </c>
      <c r="L51" s="665">
        <v>324.85000000000002</v>
      </c>
      <c r="M51" s="665">
        <v>2</v>
      </c>
      <c r="N51" s="666">
        <v>649.70000000000005</v>
      </c>
    </row>
    <row r="52" spans="1:14" ht="14.4" customHeight="1" x14ac:dyDescent="0.3">
      <c r="A52" s="661" t="s">
        <v>595</v>
      </c>
      <c r="B52" s="662" t="s">
        <v>3182</v>
      </c>
      <c r="C52" s="663" t="s">
        <v>600</v>
      </c>
      <c r="D52" s="664" t="s">
        <v>3183</v>
      </c>
      <c r="E52" s="663" t="s">
        <v>626</v>
      </c>
      <c r="F52" s="664" t="s">
        <v>3190</v>
      </c>
      <c r="G52" s="663" t="s">
        <v>627</v>
      </c>
      <c r="H52" s="663" t="s">
        <v>801</v>
      </c>
      <c r="I52" s="663" t="s">
        <v>802</v>
      </c>
      <c r="J52" s="663" t="s">
        <v>803</v>
      </c>
      <c r="K52" s="663" t="s">
        <v>804</v>
      </c>
      <c r="L52" s="665">
        <v>83.569803254411156</v>
      </c>
      <c r="M52" s="665">
        <v>6</v>
      </c>
      <c r="N52" s="666">
        <v>501.4188195264669</v>
      </c>
    </row>
    <row r="53" spans="1:14" ht="14.4" customHeight="1" x14ac:dyDescent="0.3">
      <c r="A53" s="661" t="s">
        <v>595</v>
      </c>
      <c r="B53" s="662" t="s">
        <v>3182</v>
      </c>
      <c r="C53" s="663" t="s">
        <v>600</v>
      </c>
      <c r="D53" s="664" t="s">
        <v>3183</v>
      </c>
      <c r="E53" s="663" t="s">
        <v>626</v>
      </c>
      <c r="F53" s="664" t="s">
        <v>3190</v>
      </c>
      <c r="G53" s="663" t="s">
        <v>627</v>
      </c>
      <c r="H53" s="663" t="s">
        <v>805</v>
      </c>
      <c r="I53" s="663" t="s">
        <v>806</v>
      </c>
      <c r="J53" s="663" t="s">
        <v>729</v>
      </c>
      <c r="K53" s="663" t="s">
        <v>807</v>
      </c>
      <c r="L53" s="665">
        <v>34.189411703367739</v>
      </c>
      <c r="M53" s="665">
        <v>152</v>
      </c>
      <c r="N53" s="666">
        <v>5196.7905789118968</v>
      </c>
    </row>
    <row r="54" spans="1:14" ht="14.4" customHeight="1" x14ac:dyDescent="0.3">
      <c r="A54" s="661" t="s">
        <v>595</v>
      </c>
      <c r="B54" s="662" t="s">
        <v>3182</v>
      </c>
      <c r="C54" s="663" t="s">
        <v>600</v>
      </c>
      <c r="D54" s="664" t="s">
        <v>3183</v>
      </c>
      <c r="E54" s="663" t="s">
        <v>626</v>
      </c>
      <c r="F54" s="664" t="s">
        <v>3190</v>
      </c>
      <c r="G54" s="663" t="s">
        <v>627</v>
      </c>
      <c r="H54" s="663" t="s">
        <v>808</v>
      </c>
      <c r="I54" s="663" t="s">
        <v>809</v>
      </c>
      <c r="J54" s="663" t="s">
        <v>810</v>
      </c>
      <c r="K54" s="663" t="s">
        <v>811</v>
      </c>
      <c r="L54" s="665">
        <v>73.450000000000017</v>
      </c>
      <c r="M54" s="665">
        <v>1</v>
      </c>
      <c r="N54" s="666">
        <v>73.450000000000017</v>
      </c>
    </row>
    <row r="55" spans="1:14" ht="14.4" customHeight="1" x14ac:dyDescent="0.3">
      <c r="A55" s="661" t="s">
        <v>595</v>
      </c>
      <c r="B55" s="662" t="s">
        <v>3182</v>
      </c>
      <c r="C55" s="663" t="s">
        <v>600</v>
      </c>
      <c r="D55" s="664" t="s">
        <v>3183</v>
      </c>
      <c r="E55" s="663" t="s">
        <v>626</v>
      </c>
      <c r="F55" s="664" t="s">
        <v>3190</v>
      </c>
      <c r="G55" s="663" t="s">
        <v>627</v>
      </c>
      <c r="H55" s="663" t="s">
        <v>812</v>
      </c>
      <c r="I55" s="663" t="s">
        <v>813</v>
      </c>
      <c r="J55" s="663" t="s">
        <v>814</v>
      </c>
      <c r="K55" s="663" t="s">
        <v>815</v>
      </c>
      <c r="L55" s="665">
        <v>62.867847578183628</v>
      </c>
      <c r="M55" s="665">
        <v>15</v>
      </c>
      <c r="N55" s="666">
        <v>943.01771367275444</v>
      </c>
    </row>
    <row r="56" spans="1:14" ht="14.4" customHeight="1" x14ac:dyDescent="0.3">
      <c r="A56" s="661" t="s">
        <v>595</v>
      </c>
      <c r="B56" s="662" t="s">
        <v>3182</v>
      </c>
      <c r="C56" s="663" t="s">
        <v>600</v>
      </c>
      <c r="D56" s="664" t="s">
        <v>3183</v>
      </c>
      <c r="E56" s="663" t="s">
        <v>626</v>
      </c>
      <c r="F56" s="664" t="s">
        <v>3190</v>
      </c>
      <c r="G56" s="663" t="s">
        <v>627</v>
      </c>
      <c r="H56" s="663" t="s">
        <v>816</v>
      </c>
      <c r="I56" s="663" t="s">
        <v>817</v>
      </c>
      <c r="J56" s="663" t="s">
        <v>818</v>
      </c>
      <c r="K56" s="663" t="s">
        <v>819</v>
      </c>
      <c r="L56" s="665">
        <v>74.202710431688885</v>
      </c>
      <c r="M56" s="665">
        <v>20</v>
      </c>
      <c r="N56" s="666">
        <v>1484.0542086337778</v>
      </c>
    </row>
    <row r="57" spans="1:14" ht="14.4" customHeight="1" x14ac:dyDescent="0.3">
      <c r="A57" s="661" t="s">
        <v>595</v>
      </c>
      <c r="B57" s="662" t="s">
        <v>3182</v>
      </c>
      <c r="C57" s="663" t="s">
        <v>600</v>
      </c>
      <c r="D57" s="664" t="s">
        <v>3183</v>
      </c>
      <c r="E57" s="663" t="s">
        <v>626</v>
      </c>
      <c r="F57" s="664" t="s">
        <v>3190</v>
      </c>
      <c r="G57" s="663" t="s">
        <v>627</v>
      </c>
      <c r="H57" s="663" t="s">
        <v>820</v>
      </c>
      <c r="I57" s="663" t="s">
        <v>821</v>
      </c>
      <c r="J57" s="663" t="s">
        <v>822</v>
      </c>
      <c r="K57" s="663" t="s">
        <v>823</v>
      </c>
      <c r="L57" s="665">
        <v>82.72999999999999</v>
      </c>
      <c r="M57" s="665">
        <v>3</v>
      </c>
      <c r="N57" s="666">
        <v>248.18999999999997</v>
      </c>
    </row>
    <row r="58" spans="1:14" ht="14.4" customHeight="1" x14ac:dyDescent="0.3">
      <c r="A58" s="661" t="s">
        <v>595</v>
      </c>
      <c r="B58" s="662" t="s">
        <v>3182</v>
      </c>
      <c r="C58" s="663" t="s">
        <v>600</v>
      </c>
      <c r="D58" s="664" t="s">
        <v>3183</v>
      </c>
      <c r="E58" s="663" t="s">
        <v>626</v>
      </c>
      <c r="F58" s="664" t="s">
        <v>3190</v>
      </c>
      <c r="G58" s="663" t="s">
        <v>627</v>
      </c>
      <c r="H58" s="663" t="s">
        <v>824</v>
      </c>
      <c r="I58" s="663" t="s">
        <v>825</v>
      </c>
      <c r="J58" s="663" t="s">
        <v>826</v>
      </c>
      <c r="K58" s="663" t="s">
        <v>827</v>
      </c>
      <c r="L58" s="665">
        <v>157.57394117647058</v>
      </c>
      <c r="M58" s="665">
        <v>17</v>
      </c>
      <c r="N58" s="666">
        <v>2678.7570000000001</v>
      </c>
    </row>
    <row r="59" spans="1:14" ht="14.4" customHeight="1" x14ac:dyDescent="0.3">
      <c r="A59" s="661" t="s">
        <v>595</v>
      </c>
      <c r="B59" s="662" t="s">
        <v>3182</v>
      </c>
      <c r="C59" s="663" t="s">
        <v>600</v>
      </c>
      <c r="D59" s="664" t="s">
        <v>3183</v>
      </c>
      <c r="E59" s="663" t="s">
        <v>626</v>
      </c>
      <c r="F59" s="664" t="s">
        <v>3190</v>
      </c>
      <c r="G59" s="663" t="s">
        <v>627</v>
      </c>
      <c r="H59" s="663" t="s">
        <v>828</v>
      </c>
      <c r="I59" s="663" t="s">
        <v>829</v>
      </c>
      <c r="J59" s="663" t="s">
        <v>830</v>
      </c>
      <c r="K59" s="663" t="s">
        <v>831</v>
      </c>
      <c r="L59" s="665">
        <v>97.970000000000027</v>
      </c>
      <c r="M59" s="665">
        <v>1</v>
      </c>
      <c r="N59" s="666">
        <v>97.970000000000027</v>
      </c>
    </row>
    <row r="60" spans="1:14" ht="14.4" customHeight="1" x14ac:dyDescent="0.3">
      <c r="A60" s="661" t="s">
        <v>595</v>
      </c>
      <c r="B60" s="662" t="s">
        <v>3182</v>
      </c>
      <c r="C60" s="663" t="s">
        <v>600</v>
      </c>
      <c r="D60" s="664" t="s">
        <v>3183</v>
      </c>
      <c r="E60" s="663" t="s">
        <v>626</v>
      </c>
      <c r="F60" s="664" t="s">
        <v>3190</v>
      </c>
      <c r="G60" s="663" t="s">
        <v>627</v>
      </c>
      <c r="H60" s="663" t="s">
        <v>832</v>
      </c>
      <c r="I60" s="663" t="s">
        <v>833</v>
      </c>
      <c r="J60" s="663" t="s">
        <v>834</v>
      </c>
      <c r="K60" s="663" t="s">
        <v>835</v>
      </c>
      <c r="L60" s="665">
        <v>71.759888292448025</v>
      </c>
      <c r="M60" s="665">
        <v>1</v>
      </c>
      <c r="N60" s="666">
        <v>71.759888292448025</v>
      </c>
    </row>
    <row r="61" spans="1:14" ht="14.4" customHeight="1" x14ac:dyDescent="0.3">
      <c r="A61" s="661" t="s">
        <v>595</v>
      </c>
      <c r="B61" s="662" t="s">
        <v>3182</v>
      </c>
      <c r="C61" s="663" t="s">
        <v>600</v>
      </c>
      <c r="D61" s="664" t="s">
        <v>3183</v>
      </c>
      <c r="E61" s="663" t="s">
        <v>626</v>
      </c>
      <c r="F61" s="664" t="s">
        <v>3190</v>
      </c>
      <c r="G61" s="663" t="s">
        <v>627</v>
      </c>
      <c r="H61" s="663" t="s">
        <v>836</v>
      </c>
      <c r="I61" s="663" t="s">
        <v>837</v>
      </c>
      <c r="J61" s="663" t="s">
        <v>838</v>
      </c>
      <c r="K61" s="663" t="s">
        <v>839</v>
      </c>
      <c r="L61" s="665">
        <v>125.19</v>
      </c>
      <c r="M61" s="665">
        <v>2</v>
      </c>
      <c r="N61" s="666">
        <v>250.38</v>
      </c>
    </row>
    <row r="62" spans="1:14" ht="14.4" customHeight="1" x14ac:dyDescent="0.3">
      <c r="A62" s="661" t="s">
        <v>595</v>
      </c>
      <c r="B62" s="662" t="s">
        <v>3182</v>
      </c>
      <c r="C62" s="663" t="s">
        <v>600</v>
      </c>
      <c r="D62" s="664" t="s">
        <v>3183</v>
      </c>
      <c r="E62" s="663" t="s">
        <v>626</v>
      </c>
      <c r="F62" s="664" t="s">
        <v>3190</v>
      </c>
      <c r="G62" s="663" t="s">
        <v>627</v>
      </c>
      <c r="H62" s="663" t="s">
        <v>840</v>
      </c>
      <c r="I62" s="663" t="s">
        <v>841</v>
      </c>
      <c r="J62" s="663" t="s">
        <v>842</v>
      </c>
      <c r="K62" s="663" t="s">
        <v>843</v>
      </c>
      <c r="L62" s="665">
        <v>92.849999999999909</v>
      </c>
      <c r="M62" s="665">
        <v>1</v>
      </c>
      <c r="N62" s="666">
        <v>92.849999999999909</v>
      </c>
    </row>
    <row r="63" spans="1:14" ht="14.4" customHeight="1" x14ac:dyDescent="0.3">
      <c r="A63" s="661" t="s">
        <v>595</v>
      </c>
      <c r="B63" s="662" t="s">
        <v>3182</v>
      </c>
      <c r="C63" s="663" t="s">
        <v>600</v>
      </c>
      <c r="D63" s="664" t="s">
        <v>3183</v>
      </c>
      <c r="E63" s="663" t="s">
        <v>626</v>
      </c>
      <c r="F63" s="664" t="s">
        <v>3190</v>
      </c>
      <c r="G63" s="663" t="s">
        <v>627</v>
      </c>
      <c r="H63" s="663" t="s">
        <v>844</v>
      </c>
      <c r="I63" s="663" t="s">
        <v>845</v>
      </c>
      <c r="J63" s="663" t="s">
        <v>846</v>
      </c>
      <c r="K63" s="663" t="s">
        <v>847</v>
      </c>
      <c r="L63" s="665">
        <v>166.33666176512409</v>
      </c>
      <c r="M63" s="665">
        <v>3</v>
      </c>
      <c r="N63" s="666">
        <v>499.00998529537225</v>
      </c>
    </row>
    <row r="64" spans="1:14" ht="14.4" customHeight="1" x14ac:dyDescent="0.3">
      <c r="A64" s="661" t="s">
        <v>595</v>
      </c>
      <c r="B64" s="662" t="s">
        <v>3182</v>
      </c>
      <c r="C64" s="663" t="s">
        <v>600</v>
      </c>
      <c r="D64" s="664" t="s">
        <v>3183</v>
      </c>
      <c r="E64" s="663" t="s">
        <v>626</v>
      </c>
      <c r="F64" s="664" t="s">
        <v>3190</v>
      </c>
      <c r="G64" s="663" t="s">
        <v>627</v>
      </c>
      <c r="H64" s="663" t="s">
        <v>848</v>
      </c>
      <c r="I64" s="663" t="s">
        <v>849</v>
      </c>
      <c r="J64" s="663" t="s">
        <v>850</v>
      </c>
      <c r="K64" s="663" t="s">
        <v>851</v>
      </c>
      <c r="L64" s="665">
        <v>124.2</v>
      </c>
      <c r="M64" s="665">
        <v>1</v>
      </c>
      <c r="N64" s="666">
        <v>124.2</v>
      </c>
    </row>
    <row r="65" spans="1:14" ht="14.4" customHeight="1" x14ac:dyDescent="0.3">
      <c r="A65" s="661" t="s">
        <v>595</v>
      </c>
      <c r="B65" s="662" t="s">
        <v>3182</v>
      </c>
      <c r="C65" s="663" t="s">
        <v>600</v>
      </c>
      <c r="D65" s="664" t="s">
        <v>3183</v>
      </c>
      <c r="E65" s="663" t="s">
        <v>626</v>
      </c>
      <c r="F65" s="664" t="s">
        <v>3190</v>
      </c>
      <c r="G65" s="663" t="s">
        <v>627</v>
      </c>
      <c r="H65" s="663" t="s">
        <v>852</v>
      </c>
      <c r="I65" s="663" t="s">
        <v>853</v>
      </c>
      <c r="J65" s="663" t="s">
        <v>854</v>
      </c>
      <c r="K65" s="663" t="s">
        <v>855</v>
      </c>
      <c r="L65" s="665">
        <v>63.58</v>
      </c>
      <c r="M65" s="665">
        <v>1</v>
      </c>
      <c r="N65" s="666">
        <v>63.58</v>
      </c>
    </row>
    <row r="66" spans="1:14" ht="14.4" customHeight="1" x14ac:dyDescent="0.3">
      <c r="A66" s="661" t="s">
        <v>595</v>
      </c>
      <c r="B66" s="662" t="s">
        <v>3182</v>
      </c>
      <c r="C66" s="663" t="s">
        <v>600</v>
      </c>
      <c r="D66" s="664" t="s">
        <v>3183</v>
      </c>
      <c r="E66" s="663" t="s">
        <v>626</v>
      </c>
      <c r="F66" s="664" t="s">
        <v>3190</v>
      </c>
      <c r="G66" s="663" t="s">
        <v>627</v>
      </c>
      <c r="H66" s="663" t="s">
        <v>856</v>
      </c>
      <c r="I66" s="663" t="s">
        <v>857</v>
      </c>
      <c r="J66" s="663" t="s">
        <v>858</v>
      </c>
      <c r="K66" s="663" t="s">
        <v>859</v>
      </c>
      <c r="L66" s="665">
        <v>130.79000000000002</v>
      </c>
      <c r="M66" s="665">
        <v>1</v>
      </c>
      <c r="N66" s="666">
        <v>130.79000000000002</v>
      </c>
    </row>
    <row r="67" spans="1:14" ht="14.4" customHeight="1" x14ac:dyDescent="0.3">
      <c r="A67" s="661" t="s">
        <v>595</v>
      </c>
      <c r="B67" s="662" t="s">
        <v>3182</v>
      </c>
      <c r="C67" s="663" t="s">
        <v>600</v>
      </c>
      <c r="D67" s="664" t="s">
        <v>3183</v>
      </c>
      <c r="E67" s="663" t="s">
        <v>626</v>
      </c>
      <c r="F67" s="664" t="s">
        <v>3190</v>
      </c>
      <c r="G67" s="663" t="s">
        <v>627</v>
      </c>
      <c r="H67" s="663" t="s">
        <v>860</v>
      </c>
      <c r="I67" s="663" t="s">
        <v>861</v>
      </c>
      <c r="J67" s="663" t="s">
        <v>862</v>
      </c>
      <c r="K67" s="663" t="s">
        <v>863</v>
      </c>
      <c r="L67" s="665">
        <v>70.390000000000015</v>
      </c>
      <c r="M67" s="665">
        <v>1</v>
      </c>
      <c r="N67" s="666">
        <v>70.390000000000015</v>
      </c>
    </row>
    <row r="68" spans="1:14" ht="14.4" customHeight="1" x14ac:dyDescent="0.3">
      <c r="A68" s="661" t="s">
        <v>595</v>
      </c>
      <c r="B68" s="662" t="s">
        <v>3182</v>
      </c>
      <c r="C68" s="663" t="s">
        <v>600</v>
      </c>
      <c r="D68" s="664" t="s">
        <v>3183</v>
      </c>
      <c r="E68" s="663" t="s">
        <v>626</v>
      </c>
      <c r="F68" s="664" t="s">
        <v>3190</v>
      </c>
      <c r="G68" s="663" t="s">
        <v>627</v>
      </c>
      <c r="H68" s="663" t="s">
        <v>864</v>
      </c>
      <c r="I68" s="663" t="s">
        <v>865</v>
      </c>
      <c r="J68" s="663" t="s">
        <v>866</v>
      </c>
      <c r="K68" s="663" t="s">
        <v>867</v>
      </c>
      <c r="L68" s="665">
        <v>121.84000000000002</v>
      </c>
      <c r="M68" s="665">
        <v>3</v>
      </c>
      <c r="N68" s="666">
        <v>365.52000000000004</v>
      </c>
    </row>
    <row r="69" spans="1:14" ht="14.4" customHeight="1" x14ac:dyDescent="0.3">
      <c r="A69" s="661" t="s">
        <v>595</v>
      </c>
      <c r="B69" s="662" t="s">
        <v>3182</v>
      </c>
      <c r="C69" s="663" t="s">
        <v>600</v>
      </c>
      <c r="D69" s="664" t="s">
        <v>3183</v>
      </c>
      <c r="E69" s="663" t="s">
        <v>626</v>
      </c>
      <c r="F69" s="664" t="s">
        <v>3190</v>
      </c>
      <c r="G69" s="663" t="s">
        <v>627</v>
      </c>
      <c r="H69" s="663" t="s">
        <v>868</v>
      </c>
      <c r="I69" s="663" t="s">
        <v>869</v>
      </c>
      <c r="J69" s="663" t="s">
        <v>870</v>
      </c>
      <c r="K69" s="663" t="s">
        <v>871</v>
      </c>
      <c r="L69" s="665">
        <v>124.61641367270028</v>
      </c>
      <c r="M69" s="665">
        <v>12</v>
      </c>
      <c r="N69" s="666">
        <v>1495.3969640724033</v>
      </c>
    </row>
    <row r="70" spans="1:14" ht="14.4" customHeight="1" x14ac:dyDescent="0.3">
      <c r="A70" s="661" t="s">
        <v>595</v>
      </c>
      <c r="B70" s="662" t="s">
        <v>3182</v>
      </c>
      <c r="C70" s="663" t="s">
        <v>600</v>
      </c>
      <c r="D70" s="664" t="s">
        <v>3183</v>
      </c>
      <c r="E70" s="663" t="s">
        <v>626</v>
      </c>
      <c r="F70" s="664" t="s">
        <v>3190</v>
      </c>
      <c r="G70" s="663" t="s">
        <v>627</v>
      </c>
      <c r="H70" s="663" t="s">
        <v>872</v>
      </c>
      <c r="I70" s="663" t="s">
        <v>873</v>
      </c>
      <c r="J70" s="663" t="s">
        <v>870</v>
      </c>
      <c r="K70" s="663" t="s">
        <v>874</v>
      </c>
      <c r="L70" s="665">
        <v>138.2112095834579</v>
      </c>
      <c r="M70" s="665">
        <v>8</v>
      </c>
      <c r="N70" s="666">
        <v>1105.6896766676632</v>
      </c>
    </row>
    <row r="71" spans="1:14" ht="14.4" customHeight="1" x14ac:dyDescent="0.3">
      <c r="A71" s="661" t="s">
        <v>595</v>
      </c>
      <c r="B71" s="662" t="s">
        <v>3182</v>
      </c>
      <c r="C71" s="663" t="s">
        <v>600</v>
      </c>
      <c r="D71" s="664" t="s">
        <v>3183</v>
      </c>
      <c r="E71" s="663" t="s">
        <v>626</v>
      </c>
      <c r="F71" s="664" t="s">
        <v>3190</v>
      </c>
      <c r="G71" s="663" t="s">
        <v>627</v>
      </c>
      <c r="H71" s="663" t="s">
        <v>875</v>
      </c>
      <c r="I71" s="663" t="s">
        <v>876</v>
      </c>
      <c r="J71" s="663" t="s">
        <v>877</v>
      </c>
      <c r="K71" s="663" t="s">
        <v>878</v>
      </c>
      <c r="L71" s="665">
        <v>81.07975263655743</v>
      </c>
      <c r="M71" s="665">
        <v>1</v>
      </c>
      <c r="N71" s="666">
        <v>81.07975263655743</v>
      </c>
    </row>
    <row r="72" spans="1:14" ht="14.4" customHeight="1" x14ac:dyDescent="0.3">
      <c r="A72" s="661" t="s">
        <v>595</v>
      </c>
      <c r="B72" s="662" t="s">
        <v>3182</v>
      </c>
      <c r="C72" s="663" t="s">
        <v>600</v>
      </c>
      <c r="D72" s="664" t="s">
        <v>3183</v>
      </c>
      <c r="E72" s="663" t="s">
        <v>626</v>
      </c>
      <c r="F72" s="664" t="s">
        <v>3190</v>
      </c>
      <c r="G72" s="663" t="s">
        <v>627</v>
      </c>
      <c r="H72" s="663" t="s">
        <v>879</v>
      </c>
      <c r="I72" s="663" t="s">
        <v>880</v>
      </c>
      <c r="J72" s="663" t="s">
        <v>881</v>
      </c>
      <c r="K72" s="663" t="s">
        <v>882</v>
      </c>
      <c r="L72" s="665">
        <v>68.379852090036664</v>
      </c>
      <c r="M72" s="665">
        <v>21</v>
      </c>
      <c r="N72" s="666">
        <v>1435.97689389077</v>
      </c>
    </row>
    <row r="73" spans="1:14" ht="14.4" customHeight="1" x14ac:dyDescent="0.3">
      <c r="A73" s="661" t="s">
        <v>595</v>
      </c>
      <c r="B73" s="662" t="s">
        <v>3182</v>
      </c>
      <c r="C73" s="663" t="s">
        <v>600</v>
      </c>
      <c r="D73" s="664" t="s">
        <v>3183</v>
      </c>
      <c r="E73" s="663" t="s">
        <v>626</v>
      </c>
      <c r="F73" s="664" t="s">
        <v>3190</v>
      </c>
      <c r="G73" s="663" t="s">
        <v>627</v>
      </c>
      <c r="H73" s="663" t="s">
        <v>883</v>
      </c>
      <c r="I73" s="663" t="s">
        <v>884</v>
      </c>
      <c r="J73" s="663" t="s">
        <v>885</v>
      </c>
      <c r="K73" s="663" t="s">
        <v>886</v>
      </c>
      <c r="L73" s="665">
        <v>128.79168520084463</v>
      </c>
      <c r="M73" s="665">
        <v>1</v>
      </c>
      <c r="N73" s="666">
        <v>128.79168520084463</v>
      </c>
    </row>
    <row r="74" spans="1:14" ht="14.4" customHeight="1" x14ac:dyDescent="0.3">
      <c r="A74" s="661" t="s">
        <v>595</v>
      </c>
      <c r="B74" s="662" t="s">
        <v>3182</v>
      </c>
      <c r="C74" s="663" t="s">
        <v>600</v>
      </c>
      <c r="D74" s="664" t="s">
        <v>3183</v>
      </c>
      <c r="E74" s="663" t="s">
        <v>626</v>
      </c>
      <c r="F74" s="664" t="s">
        <v>3190</v>
      </c>
      <c r="G74" s="663" t="s">
        <v>627</v>
      </c>
      <c r="H74" s="663" t="s">
        <v>887</v>
      </c>
      <c r="I74" s="663" t="s">
        <v>888</v>
      </c>
      <c r="J74" s="663" t="s">
        <v>889</v>
      </c>
      <c r="K74" s="663" t="s">
        <v>890</v>
      </c>
      <c r="L74" s="665">
        <v>88.460000000000022</v>
      </c>
      <c r="M74" s="665">
        <v>3</v>
      </c>
      <c r="N74" s="666">
        <v>265.38000000000005</v>
      </c>
    </row>
    <row r="75" spans="1:14" ht="14.4" customHeight="1" x14ac:dyDescent="0.3">
      <c r="A75" s="661" t="s">
        <v>595</v>
      </c>
      <c r="B75" s="662" t="s">
        <v>3182</v>
      </c>
      <c r="C75" s="663" t="s">
        <v>600</v>
      </c>
      <c r="D75" s="664" t="s">
        <v>3183</v>
      </c>
      <c r="E75" s="663" t="s">
        <v>626</v>
      </c>
      <c r="F75" s="664" t="s">
        <v>3190</v>
      </c>
      <c r="G75" s="663" t="s">
        <v>627</v>
      </c>
      <c r="H75" s="663" t="s">
        <v>891</v>
      </c>
      <c r="I75" s="663" t="s">
        <v>892</v>
      </c>
      <c r="J75" s="663" t="s">
        <v>893</v>
      </c>
      <c r="K75" s="663" t="s">
        <v>894</v>
      </c>
      <c r="L75" s="665">
        <v>49.652783362831187</v>
      </c>
      <c r="M75" s="665">
        <v>7</v>
      </c>
      <c r="N75" s="666">
        <v>347.56948353981829</v>
      </c>
    </row>
    <row r="76" spans="1:14" ht="14.4" customHeight="1" x14ac:dyDescent="0.3">
      <c r="A76" s="661" t="s">
        <v>595</v>
      </c>
      <c r="B76" s="662" t="s">
        <v>3182</v>
      </c>
      <c r="C76" s="663" t="s">
        <v>600</v>
      </c>
      <c r="D76" s="664" t="s">
        <v>3183</v>
      </c>
      <c r="E76" s="663" t="s">
        <v>626</v>
      </c>
      <c r="F76" s="664" t="s">
        <v>3190</v>
      </c>
      <c r="G76" s="663" t="s">
        <v>627</v>
      </c>
      <c r="H76" s="663" t="s">
        <v>895</v>
      </c>
      <c r="I76" s="663" t="s">
        <v>896</v>
      </c>
      <c r="J76" s="663" t="s">
        <v>897</v>
      </c>
      <c r="K76" s="663" t="s">
        <v>898</v>
      </c>
      <c r="L76" s="665">
        <v>40.712669173860448</v>
      </c>
      <c r="M76" s="665">
        <v>29</v>
      </c>
      <c r="N76" s="666">
        <v>1180.667406041953</v>
      </c>
    </row>
    <row r="77" spans="1:14" ht="14.4" customHeight="1" x14ac:dyDescent="0.3">
      <c r="A77" s="661" t="s">
        <v>595</v>
      </c>
      <c r="B77" s="662" t="s">
        <v>3182</v>
      </c>
      <c r="C77" s="663" t="s">
        <v>600</v>
      </c>
      <c r="D77" s="664" t="s">
        <v>3183</v>
      </c>
      <c r="E77" s="663" t="s">
        <v>626</v>
      </c>
      <c r="F77" s="664" t="s">
        <v>3190</v>
      </c>
      <c r="G77" s="663" t="s">
        <v>627</v>
      </c>
      <c r="H77" s="663" t="s">
        <v>899</v>
      </c>
      <c r="I77" s="663" t="s">
        <v>900</v>
      </c>
      <c r="J77" s="663" t="s">
        <v>897</v>
      </c>
      <c r="K77" s="663" t="s">
        <v>901</v>
      </c>
      <c r="L77" s="665">
        <v>279.80855248816482</v>
      </c>
      <c r="M77" s="665">
        <v>18</v>
      </c>
      <c r="N77" s="666">
        <v>5036.5539447869669</v>
      </c>
    </row>
    <row r="78" spans="1:14" ht="14.4" customHeight="1" x14ac:dyDescent="0.3">
      <c r="A78" s="661" t="s">
        <v>595</v>
      </c>
      <c r="B78" s="662" t="s">
        <v>3182</v>
      </c>
      <c r="C78" s="663" t="s">
        <v>600</v>
      </c>
      <c r="D78" s="664" t="s">
        <v>3183</v>
      </c>
      <c r="E78" s="663" t="s">
        <v>626</v>
      </c>
      <c r="F78" s="664" t="s">
        <v>3190</v>
      </c>
      <c r="G78" s="663" t="s">
        <v>627</v>
      </c>
      <c r="H78" s="663" t="s">
        <v>902</v>
      </c>
      <c r="I78" s="663" t="s">
        <v>903</v>
      </c>
      <c r="J78" s="663" t="s">
        <v>904</v>
      </c>
      <c r="K78" s="663" t="s">
        <v>905</v>
      </c>
      <c r="L78" s="665">
        <v>37.919999999999995</v>
      </c>
      <c r="M78" s="665">
        <v>2</v>
      </c>
      <c r="N78" s="666">
        <v>75.839999999999989</v>
      </c>
    </row>
    <row r="79" spans="1:14" ht="14.4" customHeight="1" x14ac:dyDescent="0.3">
      <c r="A79" s="661" t="s">
        <v>595</v>
      </c>
      <c r="B79" s="662" t="s">
        <v>3182</v>
      </c>
      <c r="C79" s="663" t="s">
        <v>600</v>
      </c>
      <c r="D79" s="664" t="s">
        <v>3183</v>
      </c>
      <c r="E79" s="663" t="s">
        <v>626</v>
      </c>
      <c r="F79" s="664" t="s">
        <v>3190</v>
      </c>
      <c r="G79" s="663" t="s">
        <v>627</v>
      </c>
      <c r="H79" s="663" t="s">
        <v>906</v>
      </c>
      <c r="I79" s="663" t="s">
        <v>907</v>
      </c>
      <c r="J79" s="663" t="s">
        <v>908</v>
      </c>
      <c r="K79" s="663" t="s">
        <v>909</v>
      </c>
      <c r="L79" s="665">
        <v>153.24999999999997</v>
      </c>
      <c r="M79" s="665">
        <v>1</v>
      </c>
      <c r="N79" s="666">
        <v>153.24999999999997</v>
      </c>
    </row>
    <row r="80" spans="1:14" ht="14.4" customHeight="1" x14ac:dyDescent="0.3">
      <c r="A80" s="661" t="s">
        <v>595</v>
      </c>
      <c r="B80" s="662" t="s">
        <v>3182</v>
      </c>
      <c r="C80" s="663" t="s">
        <v>600</v>
      </c>
      <c r="D80" s="664" t="s">
        <v>3183</v>
      </c>
      <c r="E80" s="663" t="s">
        <v>626</v>
      </c>
      <c r="F80" s="664" t="s">
        <v>3190</v>
      </c>
      <c r="G80" s="663" t="s">
        <v>627</v>
      </c>
      <c r="H80" s="663" t="s">
        <v>910</v>
      </c>
      <c r="I80" s="663" t="s">
        <v>911</v>
      </c>
      <c r="J80" s="663" t="s">
        <v>753</v>
      </c>
      <c r="K80" s="663" t="s">
        <v>912</v>
      </c>
      <c r="L80" s="665">
        <v>160.14952907476564</v>
      </c>
      <c r="M80" s="665">
        <v>1</v>
      </c>
      <c r="N80" s="666">
        <v>160.14952907476564</v>
      </c>
    </row>
    <row r="81" spans="1:14" ht="14.4" customHeight="1" x14ac:dyDescent="0.3">
      <c r="A81" s="661" t="s">
        <v>595</v>
      </c>
      <c r="B81" s="662" t="s">
        <v>3182</v>
      </c>
      <c r="C81" s="663" t="s">
        <v>600</v>
      </c>
      <c r="D81" s="664" t="s">
        <v>3183</v>
      </c>
      <c r="E81" s="663" t="s">
        <v>626</v>
      </c>
      <c r="F81" s="664" t="s">
        <v>3190</v>
      </c>
      <c r="G81" s="663" t="s">
        <v>627</v>
      </c>
      <c r="H81" s="663" t="s">
        <v>913</v>
      </c>
      <c r="I81" s="663" t="s">
        <v>914</v>
      </c>
      <c r="J81" s="663" t="s">
        <v>915</v>
      </c>
      <c r="K81" s="663" t="s">
        <v>916</v>
      </c>
      <c r="L81" s="665">
        <v>55.1497797628124</v>
      </c>
      <c r="M81" s="665">
        <v>4</v>
      </c>
      <c r="N81" s="666">
        <v>220.5991190512496</v>
      </c>
    </row>
    <row r="82" spans="1:14" ht="14.4" customHeight="1" x14ac:dyDescent="0.3">
      <c r="A82" s="661" t="s">
        <v>595</v>
      </c>
      <c r="B82" s="662" t="s">
        <v>3182</v>
      </c>
      <c r="C82" s="663" t="s">
        <v>600</v>
      </c>
      <c r="D82" s="664" t="s">
        <v>3183</v>
      </c>
      <c r="E82" s="663" t="s">
        <v>626</v>
      </c>
      <c r="F82" s="664" t="s">
        <v>3190</v>
      </c>
      <c r="G82" s="663" t="s">
        <v>627</v>
      </c>
      <c r="H82" s="663" t="s">
        <v>917</v>
      </c>
      <c r="I82" s="663" t="s">
        <v>918</v>
      </c>
      <c r="J82" s="663" t="s">
        <v>919</v>
      </c>
      <c r="K82" s="663" t="s">
        <v>920</v>
      </c>
      <c r="L82" s="665">
        <v>26.279801407493444</v>
      </c>
      <c r="M82" s="665">
        <v>1</v>
      </c>
      <c r="N82" s="666">
        <v>26.279801407493444</v>
      </c>
    </row>
    <row r="83" spans="1:14" ht="14.4" customHeight="1" x14ac:dyDescent="0.3">
      <c r="A83" s="661" t="s">
        <v>595</v>
      </c>
      <c r="B83" s="662" t="s">
        <v>3182</v>
      </c>
      <c r="C83" s="663" t="s">
        <v>600</v>
      </c>
      <c r="D83" s="664" t="s">
        <v>3183</v>
      </c>
      <c r="E83" s="663" t="s">
        <v>626</v>
      </c>
      <c r="F83" s="664" t="s">
        <v>3190</v>
      </c>
      <c r="G83" s="663" t="s">
        <v>627</v>
      </c>
      <c r="H83" s="663" t="s">
        <v>921</v>
      </c>
      <c r="I83" s="663" t="s">
        <v>921</v>
      </c>
      <c r="J83" s="663" t="s">
        <v>922</v>
      </c>
      <c r="K83" s="663" t="s">
        <v>923</v>
      </c>
      <c r="L83" s="665">
        <v>319.02</v>
      </c>
      <c r="M83" s="665">
        <v>1</v>
      </c>
      <c r="N83" s="666">
        <v>319.02</v>
      </c>
    </row>
    <row r="84" spans="1:14" ht="14.4" customHeight="1" x14ac:dyDescent="0.3">
      <c r="A84" s="661" t="s">
        <v>595</v>
      </c>
      <c r="B84" s="662" t="s">
        <v>3182</v>
      </c>
      <c r="C84" s="663" t="s">
        <v>600</v>
      </c>
      <c r="D84" s="664" t="s">
        <v>3183</v>
      </c>
      <c r="E84" s="663" t="s">
        <v>626</v>
      </c>
      <c r="F84" s="664" t="s">
        <v>3190</v>
      </c>
      <c r="G84" s="663" t="s">
        <v>627</v>
      </c>
      <c r="H84" s="663" t="s">
        <v>924</v>
      </c>
      <c r="I84" s="663" t="s">
        <v>215</v>
      </c>
      <c r="J84" s="663" t="s">
        <v>925</v>
      </c>
      <c r="K84" s="663"/>
      <c r="L84" s="665">
        <v>97.320237004507817</v>
      </c>
      <c r="M84" s="665">
        <v>3</v>
      </c>
      <c r="N84" s="666">
        <v>291.96071101352345</v>
      </c>
    </row>
    <row r="85" spans="1:14" ht="14.4" customHeight="1" x14ac:dyDescent="0.3">
      <c r="A85" s="661" t="s">
        <v>595</v>
      </c>
      <c r="B85" s="662" t="s">
        <v>3182</v>
      </c>
      <c r="C85" s="663" t="s">
        <v>600</v>
      </c>
      <c r="D85" s="664" t="s">
        <v>3183</v>
      </c>
      <c r="E85" s="663" t="s">
        <v>626</v>
      </c>
      <c r="F85" s="664" t="s">
        <v>3190</v>
      </c>
      <c r="G85" s="663" t="s">
        <v>627</v>
      </c>
      <c r="H85" s="663" t="s">
        <v>926</v>
      </c>
      <c r="I85" s="663" t="s">
        <v>927</v>
      </c>
      <c r="J85" s="663" t="s">
        <v>928</v>
      </c>
      <c r="K85" s="663" t="s">
        <v>929</v>
      </c>
      <c r="L85" s="665">
        <v>243.73787882564579</v>
      </c>
      <c r="M85" s="665">
        <v>1</v>
      </c>
      <c r="N85" s="666">
        <v>243.73787882564579</v>
      </c>
    </row>
    <row r="86" spans="1:14" ht="14.4" customHeight="1" x14ac:dyDescent="0.3">
      <c r="A86" s="661" t="s">
        <v>595</v>
      </c>
      <c r="B86" s="662" t="s">
        <v>3182</v>
      </c>
      <c r="C86" s="663" t="s">
        <v>600</v>
      </c>
      <c r="D86" s="664" t="s">
        <v>3183</v>
      </c>
      <c r="E86" s="663" t="s">
        <v>626</v>
      </c>
      <c r="F86" s="664" t="s">
        <v>3190</v>
      </c>
      <c r="G86" s="663" t="s">
        <v>627</v>
      </c>
      <c r="H86" s="663" t="s">
        <v>930</v>
      </c>
      <c r="I86" s="663" t="s">
        <v>215</v>
      </c>
      <c r="J86" s="663" t="s">
        <v>931</v>
      </c>
      <c r="K86" s="663" t="s">
        <v>932</v>
      </c>
      <c r="L86" s="665">
        <v>181.05599999999998</v>
      </c>
      <c r="M86" s="665">
        <v>1</v>
      </c>
      <c r="N86" s="666">
        <v>181.05599999999998</v>
      </c>
    </row>
    <row r="87" spans="1:14" ht="14.4" customHeight="1" x14ac:dyDescent="0.3">
      <c r="A87" s="661" t="s">
        <v>595</v>
      </c>
      <c r="B87" s="662" t="s">
        <v>3182</v>
      </c>
      <c r="C87" s="663" t="s">
        <v>600</v>
      </c>
      <c r="D87" s="664" t="s">
        <v>3183</v>
      </c>
      <c r="E87" s="663" t="s">
        <v>626</v>
      </c>
      <c r="F87" s="664" t="s">
        <v>3190</v>
      </c>
      <c r="G87" s="663" t="s">
        <v>627</v>
      </c>
      <c r="H87" s="663" t="s">
        <v>933</v>
      </c>
      <c r="I87" s="663" t="s">
        <v>215</v>
      </c>
      <c r="J87" s="663" t="s">
        <v>934</v>
      </c>
      <c r="K87" s="663"/>
      <c r="L87" s="665">
        <v>276.91000000000003</v>
      </c>
      <c r="M87" s="665">
        <v>1</v>
      </c>
      <c r="N87" s="666">
        <v>276.91000000000003</v>
      </c>
    </row>
    <row r="88" spans="1:14" ht="14.4" customHeight="1" x14ac:dyDescent="0.3">
      <c r="A88" s="661" t="s">
        <v>595</v>
      </c>
      <c r="B88" s="662" t="s">
        <v>3182</v>
      </c>
      <c r="C88" s="663" t="s">
        <v>600</v>
      </c>
      <c r="D88" s="664" t="s">
        <v>3183</v>
      </c>
      <c r="E88" s="663" t="s">
        <v>626</v>
      </c>
      <c r="F88" s="664" t="s">
        <v>3190</v>
      </c>
      <c r="G88" s="663" t="s">
        <v>627</v>
      </c>
      <c r="H88" s="663" t="s">
        <v>935</v>
      </c>
      <c r="I88" s="663" t="s">
        <v>215</v>
      </c>
      <c r="J88" s="663" t="s">
        <v>936</v>
      </c>
      <c r="K88" s="663"/>
      <c r="L88" s="665">
        <v>215.31986081410469</v>
      </c>
      <c r="M88" s="665">
        <v>2</v>
      </c>
      <c r="N88" s="666">
        <v>430.63972162820937</v>
      </c>
    </row>
    <row r="89" spans="1:14" ht="14.4" customHeight="1" x14ac:dyDescent="0.3">
      <c r="A89" s="661" t="s">
        <v>595</v>
      </c>
      <c r="B89" s="662" t="s">
        <v>3182</v>
      </c>
      <c r="C89" s="663" t="s">
        <v>600</v>
      </c>
      <c r="D89" s="664" t="s">
        <v>3183</v>
      </c>
      <c r="E89" s="663" t="s">
        <v>626</v>
      </c>
      <c r="F89" s="664" t="s">
        <v>3190</v>
      </c>
      <c r="G89" s="663" t="s">
        <v>627</v>
      </c>
      <c r="H89" s="663" t="s">
        <v>937</v>
      </c>
      <c r="I89" s="663" t="s">
        <v>938</v>
      </c>
      <c r="J89" s="663" t="s">
        <v>939</v>
      </c>
      <c r="K89" s="663" t="s">
        <v>940</v>
      </c>
      <c r="L89" s="665">
        <v>62.894085578597945</v>
      </c>
      <c r="M89" s="665">
        <v>19</v>
      </c>
      <c r="N89" s="666">
        <v>1194.987625993361</v>
      </c>
    </row>
    <row r="90" spans="1:14" ht="14.4" customHeight="1" x14ac:dyDescent="0.3">
      <c r="A90" s="661" t="s">
        <v>595</v>
      </c>
      <c r="B90" s="662" t="s">
        <v>3182</v>
      </c>
      <c r="C90" s="663" t="s">
        <v>600</v>
      </c>
      <c r="D90" s="664" t="s">
        <v>3183</v>
      </c>
      <c r="E90" s="663" t="s">
        <v>626</v>
      </c>
      <c r="F90" s="664" t="s">
        <v>3190</v>
      </c>
      <c r="G90" s="663" t="s">
        <v>627</v>
      </c>
      <c r="H90" s="663" t="s">
        <v>941</v>
      </c>
      <c r="I90" s="663" t="s">
        <v>942</v>
      </c>
      <c r="J90" s="663" t="s">
        <v>943</v>
      </c>
      <c r="K90" s="663" t="s">
        <v>944</v>
      </c>
      <c r="L90" s="665">
        <v>59.399999999999977</v>
      </c>
      <c r="M90" s="665">
        <v>1</v>
      </c>
      <c r="N90" s="666">
        <v>59.399999999999977</v>
      </c>
    </row>
    <row r="91" spans="1:14" ht="14.4" customHeight="1" x14ac:dyDescent="0.3">
      <c r="A91" s="661" t="s">
        <v>595</v>
      </c>
      <c r="B91" s="662" t="s">
        <v>3182</v>
      </c>
      <c r="C91" s="663" t="s">
        <v>600</v>
      </c>
      <c r="D91" s="664" t="s">
        <v>3183</v>
      </c>
      <c r="E91" s="663" t="s">
        <v>626</v>
      </c>
      <c r="F91" s="664" t="s">
        <v>3190</v>
      </c>
      <c r="G91" s="663" t="s">
        <v>627</v>
      </c>
      <c r="H91" s="663" t="s">
        <v>945</v>
      </c>
      <c r="I91" s="663" t="s">
        <v>946</v>
      </c>
      <c r="J91" s="663" t="s">
        <v>947</v>
      </c>
      <c r="K91" s="663" t="s">
        <v>948</v>
      </c>
      <c r="L91" s="665">
        <v>112.9597614318085</v>
      </c>
      <c r="M91" s="665">
        <v>6</v>
      </c>
      <c r="N91" s="666">
        <v>677.75856859085104</v>
      </c>
    </row>
    <row r="92" spans="1:14" ht="14.4" customHeight="1" x14ac:dyDescent="0.3">
      <c r="A92" s="661" t="s">
        <v>595</v>
      </c>
      <c r="B92" s="662" t="s">
        <v>3182</v>
      </c>
      <c r="C92" s="663" t="s">
        <v>600</v>
      </c>
      <c r="D92" s="664" t="s">
        <v>3183</v>
      </c>
      <c r="E92" s="663" t="s">
        <v>626</v>
      </c>
      <c r="F92" s="664" t="s">
        <v>3190</v>
      </c>
      <c r="G92" s="663" t="s">
        <v>627</v>
      </c>
      <c r="H92" s="663" t="s">
        <v>949</v>
      </c>
      <c r="I92" s="663" t="s">
        <v>950</v>
      </c>
      <c r="J92" s="663" t="s">
        <v>951</v>
      </c>
      <c r="K92" s="663" t="s">
        <v>952</v>
      </c>
      <c r="L92" s="665">
        <v>116.63000000000002</v>
      </c>
      <c r="M92" s="665">
        <v>1</v>
      </c>
      <c r="N92" s="666">
        <v>116.63000000000002</v>
      </c>
    </row>
    <row r="93" spans="1:14" ht="14.4" customHeight="1" x14ac:dyDescent="0.3">
      <c r="A93" s="661" t="s">
        <v>595</v>
      </c>
      <c r="B93" s="662" t="s">
        <v>3182</v>
      </c>
      <c r="C93" s="663" t="s">
        <v>600</v>
      </c>
      <c r="D93" s="664" t="s">
        <v>3183</v>
      </c>
      <c r="E93" s="663" t="s">
        <v>626</v>
      </c>
      <c r="F93" s="664" t="s">
        <v>3190</v>
      </c>
      <c r="G93" s="663" t="s">
        <v>627</v>
      </c>
      <c r="H93" s="663" t="s">
        <v>953</v>
      </c>
      <c r="I93" s="663" t="s">
        <v>954</v>
      </c>
      <c r="J93" s="663" t="s">
        <v>955</v>
      </c>
      <c r="K93" s="663" t="s">
        <v>956</v>
      </c>
      <c r="L93" s="665">
        <v>40.585713240900887</v>
      </c>
      <c r="M93" s="665">
        <v>42</v>
      </c>
      <c r="N93" s="666">
        <v>1704.5999561178373</v>
      </c>
    </row>
    <row r="94" spans="1:14" ht="14.4" customHeight="1" x14ac:dyDescent="0.3">
      <c r="A94" s="661" t="s">
        <v>595</v>
      </c>
      <c r="B94" s="662" t="s">
        <v>3182</v>
      </c>
      <c r="C94" s="663" t="s">
        <v>600</v>
      </c>
      <c r="D94" s="664" t="s">
        <v>3183</v>
      </c>
      <c r="E94" s="663" t="s">
        <v>626</v>
      </c>
      <c r="F94" s="664" t="s">
        <v>3190</v>
      </c>
      <c r="G94" s="663" t="s">
        <v>627</v>
      </c>
      <c r="H94" s="663" t="s">
        <v>957</v>
      </c>
      <c r="I94" s="663" t="s">
        <v>958</v>
      </c>
      <c r="J94" s="663" t="s">
        <v>959</v>
      </c>
      <c r="K94" s="663" t="s">
        <v>960</v>
      </c>
      <c r="L94" s="665">
        <v>68.549742902356243</v>
      </c>
      <c r="M94" s="665">
        <v>2</v>
      </c>
      <c r="N94" s="666">
        <v>137.09948580471249</v>
      </c>
    </row>
    <row r="95" spans="1:14" ht="14.4" customHeight="1" x14ac:dyDescent="0.3">
      <c r="A95" s="661" t="s">
        <v>595</v>
      </c>
      <c r="B95" s="662" t="s">
        <v>3182</v>
      </c>
      <c r="C95" s="663" t="s">
        <v>600</v>
      </c>
      <c r="D95" s="664" t="s">
        <v>3183</v>
      </c>
      <c r="E95" s="663" t="s">
        <v>626</v>
      </c>
      <c r="F95" s="664" t="s">
        <v>3190</v>
      </c>
      <c r="G95" s="663" t="s">
        <v>627</v>
      </c>
      <c r="H95" s="663" t="s">
        <v>961</v>
      </c>
      <c r="I95" s="663" t="s">
        <v>962</v>
      </c>
      <c r="J95" s="663" t="s">
        <v>963</v>
      </c>
      <c r="K95" s="663" t="s">
        <v>964</v>
      </c>
      <c r="L95" s="665">
        <v>94.995000000000033</v>
      </c>
      <c r="M95" s="665">
        <v>2</v>
      </c>
      <c r="N95" s="666">
        <v>189.99000000000007</v>
      </c>
    </row>
    <row r="96" spans="1:14" ht="14.4" customHeight="1" x14ac:dyDescent="0.3">
      <c r="A96" s="661" t="s">
        <v>595</v>
      </c>
      <c r="B96" s="662" t="s">
        <v>3182</v>
      </c>
      <c r="C96" s="663" t="s">
        <v>600</v>
      </c>
      <c r="D96" s="664" t="s">
        <v>3183</v>
      </c>
      <c r="E96" s="663" t="s">
        <v>626</v>
      </c>
      <c r="F96" s="664" t="s">
        <v>3190</v>
      </c>
      <c r="G96" s="663" t="s">
        <v>627</v>
      </c>
      <c r="H96" s="663" t="s">
        <v>965</v>
      </c>
      <c r="I96" s="663" t="s">
        <v>966</v>
      </c>
      <c r="J96" s="663" t="s">
        <v>967</v>
      </c>
      <c r="K96" s="663" t="s">
        <v>968</v>
      </c>
      <c r="L96" s="665">
        <v>68.920000000000016</v>
      </c>
      <c r="M96" s="665">
        <v>1</v>
      </c>
      <c r="N96" s="666">
        <v>68.920000000000016</v>
      </c>
    </row>
    <row r="97" spans="1:14" ht="14.4" customHeight="1" x14ac:dyDescent="0.3">
      <c r="A97" s="661" t="s">
        <v>595</v>
      </c>
      <c r="B97" s="662" t="s">
        <v>3182</v>
      </c>
      <c r="C97" s="663" t="s">
        <v>600</v>
      </c>
      <c r="D97" s="664" t="s">
        <v>3183</v>
      </c>
      <c r="E97" s="663" t="s">
        <v>626</v>
      </c>
      <c r="F97" s="664" t="s">
        <v>3190</v>
      </c>
      <c r="G97" s="663" t="s">
        <v>627</v>
      </c>
      <c r="H97" s="663" t="s">
        <v>969</v>
      </c>
      <c r="I97" s="663" t="s">
        <v>970</v>
      </c>
      <c r="J97" s="663" t="s">
        <v>803</v>
      </c>
      <c r="K97" s="663" t="s">
        <v>971</v>
      </c>
      <c r="L97" s="665">
        <v>63.982777777777784</v>
      </c>
      <c r="M97" s="665">
        <v>18</v>
      </c>
      <c r="N97" s="666">
        <v>1151.69</v>
      </c>
    </row>
    <row r="98" spans="1:14" ht="14.4" customHeight="1" x14ac:dyDescent="0.3">
      <c r="A98" s="661" t="s">
        <v>595</v>
      </c>
      <c r="B98" s="662" t="s">
        <v>3182</v>
      </c>
      <c r="C98" s="663" t="s">
        <v>600</v>
      </c>
      <c r="D98" s="664" t="s">
        <v>3183</v>
      </c>
      <c r="E98" s="663" t="s">
        <v>626</v>
      </c>
      <c r="F98" s="664" t="s">
        <v>3190</v>
      </c>
      <c r="G98" s="663" t="s">
        <v>627</v>
      </c>
      <c r="H98" s="663" t="s">
        <v>972</v>
      </c>
      <c r="I98" s="663" t="s">
        <v>973</v>
      </c>
      <c r="J98" s="663" t="s">
        <v>974</v>
      </c>
      <c r="K98" s="663" t="s">
        <v>975</v>
      </c>
      <c r="L98" s="665">
        <v>107.02999999999996</v>
      </c>
      <c r="M98" s="665">
        <v>1</v>
      </c>
      <c r="N98" s="666">
        <v>107.02999999999996</v>
      </c>
    </row>
    <row r="99" spans="1:14" ht="14.4" customHeight="1" x14ac:dyDescent="0.3">
      <c r="A99" s="661" t="s">
        <v>595</v>
      </c>
      <c r="B99" s="662" t="s">
        <v>3182</v>
      </c>
      <c r="C99" s="663" t="s">
        <v>600</v>
      </c>
      <c r="D99" s="664" t="s">
        <v>3183</v>
      </c>
      <c r="E99" s="663" t="s">
        <v>626</v>
      </c>
      <c r="F99" s="664" t="s">
        <v>3190</v>
      </c>
      <c r="G99" s="663" t="s">
        <v>627</v>
      </c>
      <c r="H99" s="663" t="s">
        <v>976</v>
      </c>
      <c r="I99" s="663" t="s">
        <v>977</v>
      </c>
      <c r="J99" s="663" t="s">
        <v>974</v>
      </c>
      <c r="K99" s="663" t="s">
        <v>978</v>
      </c>
      <c r="L99" s="665">
        <v>34.687523914656964</v>
      </c>
      <c r="M99" s="665">
        <v>4</v>
      </c>
      <c r="N99" s="666">
        <v>138.75009565862786</v>
      </c>
    </row>
    <row r="100" spans="1:14" ht="14.4" customHeight="1" x14ac:dyDescent="0.3">
      <c r="A100" s="661" t="s">
        <v>595</v>
      </c>
      <c r="B100" s="662" t="s">
        <v>3182</v>
      </c>
      <c r="C100" s="663" t="s">
        <v>600</v>
      </c>
      <c r="D100" s="664" t="s">
        <v>3183</v>
      </c>
      <c r="E100" s="663" t="s">
        <v>626</v>
      </c>
      <c r="F100" s="664" t="s">
        <v>3190</v>
      </c>
      <c r="G100" s="663" t="s">
        <v>627</v>
      </c>
      <c r="H100" s="663" t="s">
        <v>979</v>
      </c>
      <c r="I100" s="663" t="s">
        <v>980</v>
      </c>
      <c r="J100" s="663" t="s">
        <v>981</v>
      </c>
      <c r="K100" s="663" t="s">
        <v>982</v>
      </c>
      <c r="L100" s="665">
        <v>218.5</v>
      </c>
      <c r="M100" s="665">
        <v>1</v>
      </c>
      <c r="N100" s="666">
        <v>218.5</v>
      </c>
    </row>
    <row r="101" spans="1:14" ht="14.4" customHeight="1" x14ac:dyDescent="0.3">
      <c r="A101" s="661" t="s">
        <v>595</v>
      </c>
      <c r="B101" s="662" t="s">
        <v>3182</v>
      </c>
      <c r="C101" s="663" t="s">
        <v>600</v>
      </c>
      <c r="D101" s="664" t="s">
        <v>3183</v>
      </c>
      <c r="E101" s="663" t="s">
        <v>626</v>
      </c>
      <c r="F101" s="664" t="s">
        <v>3190</v>
      </c>
      <c r="G101" s="663" t="s">
        <v>627</v>
      </c>
      <c r="H101" s="663" t="s">
        <v>983</v>
      </c>
      <c r="I101" s="663" t="s">
        <v>984</v>
      </c>
      <c r="J101" s="663" t="s">
        <v>985</v>
      </c>
      <c r="K101" s="663" t="s">
        <v>986</v>
      </c>
      <c r="L101" s="665">
        <v>115.66912590581303</v>
      </c>
      <c r="M101" s="665">
        <v>1</v>
      </c>
      <c r="N101" s="666">
        <v>115.66912590581303</v>
      </c>
    </row>
    <row r="102" spans="1:14" ht="14.4" customHeight="1" x14ac:dyDescent="0.3">
      <c r="A102" s="661" t="s">
        <v>595</v>
      </c>
      <c r="B102" s="662" t="s">
        <v>3182</v>
      </c>
      <c r="C102" s="663" t="s">
        <v>600</v>
      </c>
      <c r="D102" s="664" t="s">
        <v>3183</v>
      </c>
      <c r="E102" s="663" t="s">
        <v>626</v>
      </c>
      <c r="F102" s="664" t="s">
        <v>3190</v>
      </c>
      <c r="G102" s="663" t="s">
        <v>627</v>
      </c>
      <c r="H102" s="663" t="s">
        <v>987</v>
      </c>
      <c r="I102" s="663" t="s">
        <v>988</v>
      </c>
      <c r="J102" s="663" t="s">
        <v>989</v>
      </c>
      <c r="K102" s="663" t="s">
        <v>990</v>
      </c>
      <c r="L102" s="665">
        <v>27.07997938723981</v>
      </c>
      <c r="M102" s="665">
        <v>2</v>
      </c>
      <c r="N102" s="666">
        <v>54.15995877447962</v>
      </c>
    </row>
    <row r="103" spans="1:14" ht="14.4" customHeight="1" x14ac:dyDescent="0.3">
      <c r="A103" s="661" t="s">
        <v>595</v>
      </c>
      <c r="B103" s="662" t="s">
        <v>3182</v>
      </c>
      <c r="C103" s="663" t="s">
        <v>600</v>
      </c>
      <c r="D103" s="664" t="s">
        <v>3183</v>
      </c>
      <c r="E103" s="663" t="s">
        <v>626</v>
      </c>
      <c r="F103" s="664" t="s">
        <v>3190</v>
      </c>
      <c r="G103" s="663" t="s">
        <v>627</v>
      </c>
      <c r="H103" s="663" t="s">
        <v>991</v>
      </c>
      <c r="I103" s="663" t="s">
        <v>215</v>
      </c>
      <c r="J103" s="663" t="s">
        <v>992</v>
      </c>
      <c r="K103" s="663"/>
      <c r="L103" s="665">
        <v>191.13085825187665</v>
      </c>
      <c r="M103" s="665">
        <v>25</v>
      </c>
      <c r="N103" s="666">
        <v>4778.2714562969159</v>
      </c>
    </row>
    <row r="104" spans="1:14" ht="14.4" customHeight="1" x14ac:dyDescent="0.3">
      <c r="A104" s="661" t="s">
        <v>595</v>
      </c>
      <c r="B104" s="662" t="s">
        <v>3182</v>
      </c>
      <c r="C104" s="663" t="s">
        <v>600</v>
      </c>
      <c r="D104" s="664" t="s">
        <v>3183</v>
      </c>
      <c r="E104" s="663" t="s">
        <v>626</v>
      </c>
      <c r="F104" s="664" t="s">
        <v>3190</v>
      </c>
      <c r="G104" s="663" t="s">
        <v>627</v>
      </c>
      <c r="H104" s="663" t="s">
        <v>993</v>
      </c>
      <c r="I104" s="663" t="s">
        <v>215</v>
      </c>
      <c r="J104" s="663" t="s">
        <v>994</v>
      </c>
      <c r="K104" s="663"/>
      <c r="L104" s="665">
        <v>162.11770326397743</v>
      </c>
      <c r="M104" s="665">
        <v>2</v>
      </c>
      <c r="N104" s="666">
        <v>324.23540652795486</v>
      </c>
    </row>
    <row r="105" spans="1:14" ht="14.4" customHeight="1" x14ac:dyDescent="0.3">
      <c r="A105" s="661" t="s">
        <v>595</v>
      </c>
      <c r="B105" s="662" t="s">
        <v>3182</v>
      </c>
      <c r="C105" s="663" t="s">
        <v>600</v>
      </c>
      <c r="D105" s="664" t="s">
        <v>3183</v>
      </c>
      <c r="E105" s="663" t="s">
        <v>626</v>
      </c>
      <c r="F105" s="664" t="s">
        <v>3190</v>
      </c>
      <c r="G105" s="663" t="s">
        <v>627</v>
      </c>
      <c r="H105" s="663" t="s">
        <v>995</v>
      </c>
      <c r="I105" s="663" t="s">
        <v>995</v>
      </c>
      <c r="J105" s="663" t="s">
        <v>629</v>
      </c>
      <c r="K105" s="663" t="s">
        <v>996</v>
      </c>
      <c r="L105" s="665">
        <v>192.5</v>
      </c>
      <c r="M105" s="665">
        <v>1</v>
      </c>
      <c r="N105" s="666">
        <v>192.5</v>
      </c>
    </row>
    <row r="106" spans="1:14" ht="14.4" customHeight="1" x14ac:dyDescent="0.3">
      <c r="A106" s="661" t="s">
        <v>595</v>
      </c>
      <c r="B106" s="662" t="s">
        <v>3182</v>
      </c>
      <c r="C106" s="663" t="s">
        <v>600</v>
      </c>
      <c r="D106" s="664" t="s">
        <v>3183</v>
      </c>
      <c r="E106" s="663" t="s">
        <v>626</v>
      </c>
      <c r="F106" s="664" t="s">
        <v>3190</v>
      </c>
      <c r="G106" s="663" t="s">
        <v>627</v>
      </c>
      <c r="H106" s="663" t="s">
        <v>997</v>
      </c>
      <c r="I106" s="663" t="s">
        <v>998</v>
      </c>
      <c r="J106" s="663" t="s">
        <v>670</v>
      </c>
      <c r="K106" s="663" t="s">
        <v>999</v>
      </c>
      <c r="L106" s="665">
        <v>42.169937028402579</v>
      </c>
      <c r="M106" s="665">
        <v>12</v>
      </c>
      <c r="N106" s="666">
        <v>506.03924434083092</v>
      </c>
    </row>
    <row r="107" spans="1:14" ht="14.4" customHeight="1" x14ac:dyDescent="0.3">
      <c r="A107" s="661" t="s">
        <v>595</v>
      </c>
      <c r="B107" s="662" t="s">
        <v>3182</v>
      </c>
      <c r="C107" s="663" t="s">
        <v>600</v>
      </c>
      <c r="D107" s="664" t="s">
        <v>3183</v>
      </c>
      <c r="E107" s="663" t="s">
        <v>626</v>
      </c>
      <c r="F107" s="664" t="s">
        <v>3190</v>
      </c>
      <c r="G107" s="663" t="s">
        <v>627</v>
      </c>
      <c r="H107" s="663" t="s">
        <v>1000</v>
      </c>
      <c r="I107" s="663" t="s">
        <v>1001</v>
      </c>
      <c r="J107" s="663" t="s">
        <v>1002</v>
      </c>
      <c r="K107" s="663" t="s">
        <v>1003</v>
      </c>
      <c r="L107" s="665">
        <v>60.763474664357744</v>
      </c>
      <c r="M107" s="665">
        <v>17</v>
      </c>
      <c r="N107" s="666">
        <v>1032.9790692940817</v>
      </c>
    </row>
    <row r="108" spans="1:14" ht="14.4" customHeight="1" x14ac:dyDescent="0.3">
      <c r="A108" s="661" t="s">
        <v>595</v>
      </c>
      <c r="B108" s="662" t="s">
        <v>3182</v>
      </c>
      <c r="C108" s="663" t="s">
        <v>600</v>
      </c>
      <c r="D108" s="664" t="s">
        <v>3183</v>
      </c>
      <c r="E108" s="663" t="s">
        <v>626</v>
      </c>
      <c r="F108" s="664" t="s">
        <v>3190</v>
      </c>
      <c r="G108" s="663" t="s">
        <v>627</v>
      </c>
      <c r="H108" s="663" t="s">
        <v>1004</v>
      </c>
      <c r="I108" s="663" t="s">
        <v>1005</v>
      </c>
      <c r="J108" s="663" t="s">
        <v>1006</v>
      </c>
      <c r="K108" s="663" t="s">
        <v>1007</v>
      </c>
      <c r="L108" s="665">
        <v>107.48999999999994</v>
      </c>
      <c r="M108" s="665">
        <v>1</v>
      </c>
      <c r="N108" s="666">
        <v>107.48999999999994</v>
      </c>
    </row>
    <row r="109" spans="1:14" ht="14.4" customHeight="1" x14ac:dyDescent="0.3">
      <c r="A109" s="661" t="s">
        <v>595</v>
      </c>
      <c r="B109" s="662" t="s">
        <v>3182</v>
      </c>
      <c r="C109" s="663" t="s">
        <v>600</v>
      </c>
      <c r="D109" s="664" t="s">
        <v>3183</v>
      </c>
      <c r="E109" s="663" t="s">
        <v>626</v>
      </c>
      <c r="F109" s="664" t="s">
        <v>3190</v>
      </c>
      <c r="G109" s="663" t="s">
        <v>627</v>
      </c>
      <c r="H109" s="663" t="s">
        <v>1008</v>
      </c>
      <c r="I109" s="663" t="s">
        <v>1009</v>
      </c>
      <c r="J109" s="663" t="s">
        <v>1010</v>
      </c>
      <c r="K109" s="663" t="s">
        <v>1011</v>
      </c>
      <c r="L109" s="665">
        <v>1592.7901413234915</v>
      </c>
      <c r="M109" s="665">
        <v>17</v>
      </c>
      <c r="N109" s="666">
        <v>27077.432402499355</v>
      </c>
    </row>
    <row r="110" spans="1:14" ht="14.4" customHeight="1" x14ac:dyDescent="0.3">
      <c r="A110" s="661" t="s">
        <v>595</v>
      </c>
      <c r="B110" s="662" t="s">
        <v>3182</v>
      </c>
      <c r="C110" s="663" t="s">
        <v>600</v>
      </c>
      <c r="D110" s="664" t="s">
        <v>3183</v>
      </c>
      <c r="E110" s="663" t="s">
        <v>626</v>
      </c>
      <c r="F110" s="664" t="s">
        <v>3190</v>
      </c>
      <c r="G110" s="663" t="s">
        <v>627</v>
      </c>
      <c r="H110" s="663" t="s">
        <v>1012</v>
      </c>
      <c r="I110" s="663" t="s">
        <v>1013</v>
      </c>
      <c r="J110" s="663" t="s">
        <v>1014</v>
      </c>
      <c r="K110" s="663" t="s">
        <v>1015</v>
      </c>
      <c r="L110" s="665">
        <v>113.96999999999994</v>
      </c>
      <c r="M110" s="665">
        <v>1</v>
      </c>
      <c r="N110" s="666">
        <v>113.96999999999994</v>
      </c>
    </row>
    <row r="111" spans="1:14" ht="14.4" customHeight="1" x14ac:dyDescent="0.3">
      <c r="A111" s="661" t="s">
        <v>595</v>
      </c>
      <c r="B111" s="662" t="s">
        <v>3182</v>
      </c>
      <c r="C111" s="663" t="s">
        <v>600</v>
      </c>
      <c r="D111" s="664" t="s">
        <v>3183</v>
      </c>
      <c r="E111" s="663" t="s">
        <v>626</v>
      </c>
      <c r="F111" s="664" t="s">
        <v>3190</v>
      </c>
      <c r="G111" s="663" t="s">
        <v>627</v>
      </c>
      <c r="H111" s="663" t="s">
        <v>1016</v>
      </c>
      <c r="I111" s="663" t="s">
        <v>1017</v>
      </c>
      <c r="J111" s="663" t="s">
        <v>1018</v>
      </c>
      <c r="K111" s="663" t="s">
        <v>1019</v>
      </c>
      <c r="L111" s="665">
        <v>74.949862487048279</v>
      </c>
      <c r="M111" s="665">
        <v>8</v>
      </c>
      <c r="N111" s="666">
        <v>599.59889989638623</v>
      </c>
    </row>
    <row r="112" spans="1:14" ht="14.4" customHeight="1" x14ac:dyDescent="0.3">
      <c r="A112" s="661" t="s">
        <v>595</v>
      </c>
      <c r="B112" s="662" t="s">
        <v>3182</v>
      </c>
      <c r="C112" s="663" t="s">
        <v>600</v>
      </c>
      <c r="D112" s="664" t="s">
        <v>3183</v>
      </c>
      <c r="E112" s="663" t="s">
        <v>626</v>
      </c>
      <c r="F112" s="664" t="s">
        <v>3190</v>
      </c>
      <c r="G112" s="663" t="s">
        <v>627</v>
      </c>
      <c r="H112" s="663" t="s">
        <v>1020</v>
      </c>
      <c r="I112" s="663" t="s">
        <v>1021</v>
      </c>
      <c r="J112" s="663" t="s">
        <v>1022</v>
      </c>
      <c r="K112" s="663" t="s">
        <v>1023</v>
      </c>
      <c r="L112" s="665">
        <v>102.69000000000001</v>
      </c>
      <c r="M112" s="665">
        <v>1</v>
      </c>
      <c r="N112" s="666">
        <v>102.69000000000001</v>
      </c>
    </row>
    <row r="113" spans="1:14" ht="14.4" customHeight="1" x14ac:dyDescent="0.3">
      <c r="A113" s="661" t="s">
        <v>595</v>
      </c>
      <c r="B113" s="662" t="s">
        <v>3182</v>
      </c>
      <c r="C113" s="663" t="s">
        <v>600</v>
      </c>
      <c r="D113" s="664" t="s">
        <v>3183</v>
      </c>
      <c r="E113" s="663" t="s">
        <v>626</v>
      </c>
      <c r="F113" s="664" t="s">
        <v>3190</v>
      </c>
      <c r="G113" s="663" t="s">
        <v>627</v>
      </c>
      <c r="H113" s="663" t="s">
        <v>1024</v>
      </c>
      <c r="I113" s="663" t="s">
        <v>1025</v>
      </c>
      <c r="J113" s="663" t="s">
        <v>1026</v>
      </c>
      <c r="K113" s="663" t="s">
        <v>1027</v>
      </c>
      <c r="L113" s="665">
        <v>123.28999999999999</v>
      </c>
      <c r="M113" s="665">
        <v>2</v>
      </c>
      <c r="N113" s="666">
        <v>246.57999999999998</v>
      </c>
    </row>
    <row r="114" spans="1:14" ht="14.4" customHeight="1" x14ac:dyDescent="0.3">
      <c r="A114" s="661" t="s">
        <v>595</v>
      </c>
      <c r="B114" s="662" t="s">
        <v>3182</v>
      </c>
      <c r="C114" s="663" t="s">
        <v>600</v>
      </c>
      <c r="D114" s="664" t="s">
        <v>3183</v>
      </c>
      <c r="E114" s="663" t="s">
        <v>626</v>
      </c>
      <c r="F114" s="664" t="s">
        <v>3190</v>
      </c>
      <c r="G114" s="663" t="s">
        <v>627</v>
      </c>
      <c r="H114" s="663" t="s">
        <v>1028</v>
      </c>
      <c r="I114" s="663" t="s">
        <v>1029</v>
      </c>
      <c r="J114" s="663" t="s">
        <v>1030</v>
      </c>
      <c r="K114" s="663" t="s">
        <v>1031</v>
      </c>
      <c r="L114" s="665">
        <v>239.23899999999998</v>
      </c>
      <c r="M114" s="665">
        <v>1</v>
      </c>
      <c r="N114" s="666">
        <v>239.23899999999998</v>
      </c>
    </row>
    <row r="115" spans="1:14" ht="14.4" customHeight="1" x14ac:dyDescent="0.3">
      <c r="A115" s="661" t="s">
        <v>595</v>
      </c>
      <c r="B115" s="662" t="s">
        <v>3182</v>
      </c>
      <c r="C115" s="663" t="s">
        <v>600</v>
      </c>
      <c r="D115" s="664" t="s">
        <v>3183</v>
      </c>
      <c r="E115" s="663" t="s">
        <v>626</v>
      </c>
      <c r="F115" s="664" t="s">
        <v>3190</v>
      </c>
      <c r="G115" s="663" t="s">
        <v>627</v>
      </c>
      <c r="H115" s="663" t="s">
        <v>1032</v>
      </c>
      <c r="I115" s="663" t="s">
        <v>1033</v>
      </c>
      <c r="J115" s="663" t="s">
        <v>1034</v>
      </c>
      <c r="K115" s="663" t="s">
        <v>1035</v>
      </c>
      <c r="L115" s="665">
        <v>77.14</v>
      </c>
      <c r="M115" s="665">
        <v>1</v>
      </c>
      <c r="N115" s="666">
        <v>77.14</v>
      </c>
    </row>
    <row r="116" spans="1:14" ht="14.4" customHeight="1" x14ac:dyDescent="0.3">
      <c r="A116" s="661" t="s">
        <v>595</v>
      </c>
      <c r="B116" s="662" t="s">
        <v>3182</v>
      </c>
      <c r="C116" s="663" t="s">
        <v>600</v>
      </c>
      <c r="D116" s="664" t="s">
        <v>3183</v>
      </c>
      <c r="E116" s="663" t="s">
        <v>626</v>
      </c>
      <c r="F116" s="664" t="s">
        <v>3190</v>
      </c>
      <c r="G116" s="663" t="s">
        <v>627</v>
      </c>
      <c r="H116" s="663" t="s">
        <v>1036</v>
      </c>
      <c r="I116" s="663" t="s">
        <v>1036</v>
      </c>
      <c r="J116" s="663" t="s">
        <v>1037</v>
      </c>
      <c r="K116" s="663" t="s">
        <v>1038</v>
      </c>
      <c r="L116" s="665">
        <v>40.600000000000009</v>
      </c>
      <c r="M116" s="665">
        <v>1</v>
      </c>
      <c r="N116" s="666">
        <v>40.600000000000009</v>
      </c>
    </row>
    <row r="117" spans="1:14" ht="14.4" customHeight="1" x14ac:dyDescent="0.3">
      <c r="A117" s="661" t="s">
        <v>595</v>
      </c>
      <c r="B117" s="662" t="s">
        <v>3182</v>
      </c>
      <c r="C117" s="663" t="s">
        <v>600</v>
      </c>
      <c r="D117" s="664" t="s">
        <v>3183</v>
      </c>
      <c r="E117" s="663" t="s">
        <v>626</v>
      </c>
      <c r="F117" s="664" t="s">
        <v>3190</v>
      </c>
      <c r="G117" s="663" t="s">
        <v>627</v>
      </c>
      <c r="H117" s="663" t="s">
        <v>1039</v>
      </c>
      <c r="I117" s="663" t="s">
        <v>1040</v>
      </c>
      <c r="J117" s="663" t="s">
        <v>1041</v>
      </c>
      <c r="K117" s="663" t="s">
        <v>1042</v>
      </c>
      <c r="L117" s="665">
        <v>1704.56</v>
      </c>
      <c r="M117" s="665">
        <v>1</v>
      </c>
      <c r="N117" s="666">
        <v>1704.56</v>
      </c>
    </row>
    <row r="118" spans="1:14" ht="14.4" customHeight="1" x14ac:dyDescent="0.3">
      <c r="A118" s="661" t="s">
        <v>595</v>
      </c>
      <c r="B118" s="662" t="s">
        <v>3182</v>
      </c>
      <c r="C118" s="663" t="s">
        <v>600</v>
      </c>
      <c r="D118" s="664" t="s">
        <v>3183</v>
      </c>
      <c r="E118" s="663" t="s">
        <v>626</v>
      </c>
      <c r="F118" s="664" t="s">
        <v>3190</v>
      </c>
      <c r="G118" s="663" t="s">
        <v>627</v>
      </c>
      <c r="H118" s="663" t="s">
        <v>1043</v>
      </c>
      <c r="I118" s="663" t="s">
        <v>1044</v>
      </c>
      <c r="J118" s="663" t="s">
        <v>1034</v>
      </c>
      <c r="K118" s="663" t="s">
        <v>1045</v>
      </c>
      <c r="L118" s="665">
        <v>136.52553368505355</v>
      </c>
      <c r="M118" s="665">
        <v>3</v>
      </c>
      <c r="N118" s="666">
        <v>409.57660105516061</v>
      </c>
    </row>
    <row r="119" spans="1:14" ht="14.4" customHeight="1" x14ac:dyDescent="0.3">
      <c r="A119" s="661" t="s">
        <v>595</v>
      </c>
      <c r="B119" s="662" t="s">
        <v>3182</v>
      </c>
      <c r="C119" s="663" t="s">
        <v>600</v>
      </c>
      <c r="D119" s="664" t="s">
        <v>3183</v>
      </c>
      <c r="E119" s="663" t="s">
        <v>626</v>
      </c>
      <c r="F119" s="664" t="s">
        <v>3190</v>
      </c>
      <c r="G119" s="663" t="s">
        <v>627</v>
      </c>
      <c r="H119" s="663" t="s">
        <v>1046</v>
      </c>
      <c r="I119" s="663" t="s">
        <v>1047</v>
      </c>
      <c r="J119" s="663" t="s">
        <v>729</v>
      </c>
      <c r="K119" s="663" t="s">
        <v>1048</v>
      </c>
      <c r="L119" s="665">
        <v>57.644330982728299</v>
      </c>
      <c r="M119" s="665">
        <v>179</v>
      </c>
      <c r="N119" s="666">
        <v>10318.335245908365</v>
      </c>
    </row>
    <row r="120" spans="1:14" ht="14.4" customHeight="1" x14ac:dyDescent="0.3">
      <c r="A120" s="661" t="s">
        <v>595</v>
      </c>
      <c r="B120" s="662" t="s">
        <v>3182</v>
      </c>
      <c r="C120" s="663" t="s">
        <v>600</v>
      </c>
      <c r="D120" s="664" t="s">
        <v>3183</v>
      </c>
      <c r="E120" s="663" t="s">
        <v>626</v>
      </c>
      <c r="F120" s="664" t="s">
        <v>3190</v>
      </c>
      <c r="G120" s="663" t="s">
        <v>627</v>
      </c>
      <c r="H120" s="663" t="s">
        <v>1049</v>
      </c>
      <c r="I120" s="663" t="s">
        <v>1050</v>
      </c>
      <c r="J120" s="663" t="s">
        <v>1051</v>
      </c>
      <c r="K120" s="663" t="s">
        <v>1052</v>
      </c>
      <c r="L120" s="665">
        <v>370.14499999999998</v>
      </c>
      <c r="M120" s="665">
        <v>2</v>
      </c>
      <c r="N120" s="666">
        <v>740.29</v>
      </c>
    </row>
    <row r="121" spans="1:14" ht="14.4" customHeight="1" x14ac:dyDescent="0.3">
      <c r="A121" s="661" t="s">
        <v>595</v>
      </c>
      <c r="B121" s="662" t="s">
        <v>3182</v>
      </c>
      <c r="C121" s="663" t="s">
        <v>600</v>
      </c>
      <c r="D121" s="664" t="s">
        <v>3183</v>
      </c>
      <c r="E121" s="663" t="s">
        <v>626</v>
      </c>
      <c r="F121" s="664" t="s">
        <v>3190</v>
      </c>
      <c r="G121" s="663" t="s">
        <v>627</v>
      </c>
      <c r="H121" s="663" t="s">
        <v>1053</v>
      </c>
      <c r="I121" s="663" t="s">
        <v>1054</v>
      </c>
      <c r="J121" s="663" t="s">
        <v>1055</v>
      </c>
      <c r="K121" s="663" t="s">
        <v>1056</v>
      </c>
      <c r="L121" s="665">
        <v>328.00214285714281</v>
      </c>
      <c r="M121" s="665">
        <v>14</v>
      </c>
      <c r="N121" s="666">
        <v>4592.03</v>
      </c>
    </row>
    <row r="122" spans="1:14" ht="14.4" customHeight="1" x14ac:dyDescent="0.3">
      <c r="A122" s="661" t="s">
        <v>595</v>
      </c>
      <c r="B122" s="662" t="s">
        <v>3182</v>
      </c>
      <c r="C122" s="663" t="s">
        <v>600</v>
      </c>
      <c r="D122" s="664" t="s">
        <v>3183</v>
      </c>
      <c r="E122" s="663" t="s">
        <v>626</v>
      </c>
      <c r="F122" s="664" t="s">
        <v>3190</v>
      </c>
      <c r="G122" s="663" t="s">
        <v>627</v>
      </c>
      <c r="H122" s="663" t="s">
        <v>1057</v>
      </c>
      <c r="I122" s="663" t="s">
        <v>1058</v>
      </c>
      <c r="J122" s="663" t="s">
        <v>1059</v>
      </c>
      <c r="K122" s="663" t="s">
        <v>1060</v>
      </c>
      <c r="L122" s="665">
        <v>76.209999999999965</v>
      </c>
      <c r="M122" s="665">
        <v>1</v>
      </c>
      <c r="N122" s="666">
        <v>76.209999999999965</v>
      </c>
    </row>
    <row r="123" spans="1:14" ht="14.4" customHeight="1" x14ac:dyDescent="0.3">
      <c r="A123" s="661" t="s">
        <v>595</v>
      </c>
      <c r="B123" s="662" t="s">
        <v>3182</v>
      </c>
      <c r="C123" s="663" t="s">
        <v>600</v>
      </c>
      <c r="D123" s="664" t="s">
        <v>3183</v>
      </c>
      <c r="E123" s="663" t="s">
        <v>626</v>
      </c>
      <c r="F123" s="664" t="s">
        <v>3190</v>
      </c>
      <c r="G123" s="663" t="s">
        <v>627</v>
      </c>
      <c r="H123" s="663" t="s">
        <v>1061</v>
      </c>
      <c r="I123" s="663" t="s">
        <v>1062</v>
      </c>
      <c r="J123" s="663" t="s">
        <v>1063</v>
      </c>
      <c r="K123" s="663" t="s">
        <v>1064</v>
      </c>
      <c r="L123" s="665">
        <v>20.947331663321751</v>
      </c>
      <c r="M123" s="665">
        <v>160</v>
      </c>
      <c r="N123" s="666">
        <v>3351.5730661314801</v>
      </c>
    </row>
    <row r="124" spans="1:14" ht="14.4" customHeight="1" x14ac:dyDescent="0.3">
      <c r="A124" s="661" t="s">
        <v>595</v>
      </c>
      <c r="B124" s="662" t="s">
        <v>3182</v>
      </c>
      <c r="C124" s="663" t="s">
        <v>600</v>
      </c>
      <c r="D124" s="664" t="s">
        <v>3183</v>
      </c>
      <c r="E124" s="663" t="s">
        <v>626</v>
      </c>
      <c r="F124" s="664" t="s">
        <v>3190</v>
      </c>
      <c r="G124" s="663" t="s">
        <v>627</v>
      </c>
      <c r="H124" s="663" t="s">
        <v>1065</v>
      </c>
      <c r="I124" s="663" t="s">
        <v>1066</v>
      </c>
      <c r="J124" s="663" t="s">
        <v>866</v>
      </c>
      <c r="K124" s="663" t="s">
        <v>1067</v>
      </c>
      <c r="L124" s="665">
        <v>74.539956322975968</v>
      </c>
      <c r="M124" s="665">
        <v>1</v>
      </c>
      <c r="N124" s="666">
        <v>74.539956322975968</v>
      </c>
    </row>
    <row r="125" spans="1:14" ht="14.4" customHeight="1" x14ac:dyDescent="0.3">
      <c r="A125" s="661" t="s">
        <v>595</v>
      </c>
      <c r="B125" s="662" t="s">
        <v>3182</v>
      </c>
      <c r="C125" s="663" t="s">
        <v>600</v>
      </c>
      <c r="D125" s="664" t="s">
        <v>3183</v>
      </c>
      <c r="E125" s="663" t="s">
        <v>626</v>
      </c>
      <c r="F125" s="664" t="s">
        <v>3190</v>
      </c>
      <c r="G125" s="663" t="s">
        <v>627</v>
      </c>
      <c r="H125" s="663" t="s">
        <v>1068</v>
      </c>
      <c r="I125" s="663" t="s">
        <v>1069</v>
      </c>
      <c r="J125" s="663" t="s">
        <v>1070</v>
      </c>
      <c r="K125" s="663" t="s">
        <v>1071</v>
      </c>
      <c r="L125" s="665">
        <v>68.790000000000006</v>
      </c>
      <c r="M125" s="665">
        <v>1</v>
      </c>
      <c r="N125" s="666">
        <v>68.790000000000006</v>
      </c>
    </row>
    <row r="126" spans="1:14" ht="14.4" customHeight="1" x14ac:dyDescent="0.3">
      <c r="A126" s="661" t="s">
        <v>595</v>
      </c>
      <c r="B126" s="662" t="s">
        <v>3182</v>
      </c>
      <c r="C126" s="663" t="s">
        <v>600</v>
      </c>
      <c r="D126" s="664" t="s">
        <v>3183</v>
      </c>
      <c r="E126" s="663" t="s">
        <v>626</v>
      </c>
      <c r="F126" s="664" t="s">
        <v>3190</v>
      </c>
      <c r="G126" s="663" t="s">
        <v>627</v>
      </c>
      <c r="H126" s="663" t="s">
        <v>1072</v>
      </c>
      <c r="I126" s="663" t="s">
        <v>1073</v>
      </c>
      <c r="J126" s="663" t="s">
        <v>1074</v>
      </c>
      <c r="K126" s="663" t="s">
        <v>1075</v>
      </c>
      <c r="L126" s="665">
        <v>43.745468744751662</v>
      </c>
      <c r="M126" s="665">
        <v>131</v>
      </c>
      <c r="N126" s="666">
        <v>5730.6564055624676</v>
      </c>
    </row>
    <row r="127" spans="1:14" ht="14.4" customHeight="1" x14ac:dyDescent="0.3">
      <c r="A127" s="661" t="s">
        <v>595</v>
      </c>
      <c r="B127" s="662" t="s">
        <v>3182</v>
      </c>
      <c r="C127" s="663" t="s">
        <v>600</v>
      </c>
      <c r="D127" s="664" t="s">
        <v>3183</v>
      </c>
      <c r="E127" s="663" t="s">
        <v>626</v>
      </c>
      <c r="F127" s="664" t="s">
        <v>3190</v>
      </c>
      <c r="G127" s="663" t="s">
        <v>627</v>
      </c>
      <c r="H127" s="663" t="s">
        <v>1076</v>
      </c>
      <c r="I127" s="663" t="s">
        <v>1077</v>
      </c>
      <c r="J127" s="663" t="s">
        <v>1078</v>
      </c>
      <c r="K127" s="663" t="s">
        <v>1079</v>
      </c>
      <c r="L127" s="665">
        <v>36.478022663860209</v>
      </c>
      <c r="M127" s="665">
        <v>20</v>
      </c>
      <c r="N127" s="666">
        <v>729.56045327720415</v>
      </c>
    </row>
    <row r="128" spans="1:14" ht="14.4" customHeight="1" x14ac:dyDescent="0.3">
      <c r="A128" s="661" t="s">
        <v>595</v>
      </c>
      <c r="B128" s="662" t="s">
        <v>3182</v>
      </c>
      <c r="C128" s="663" t="s">
        <v>600</v>
      </c>
      <c r="D128" s="664" t="s">
        <v>3183</v>
      </c>
      <c r="E128" s="663" t="s">
        <v>626</v>
      </c>
      <c r="F128" s="664" t="s">
        <v>3190</v>
      </c>
      <c r="G128" s="663" t="s">
        <v>627</v>
      </c>
      <c r="H128" s="663" t="s">
        <v>1080</v>
      </c>
      <c r="I128" s="663" t="s">
        <v>1081</v>
      </c>
      <c r="J128" s="663" t="s">
        <v>1078</v>
      </c>
      <c r="K128" s="663" t="s">
        <v>1082</v>
      </c>
      <c r="L128" s="665">
        <v>65.789464241291583</v>
      </c>
      <c r="M128" s="665">
        <v>2</v>
      </c>
      <c r="N128" s="666">
        <v>131.57892848258317</v>
      </c>
    </row>
    <row r="129" spans="1:14" ht="14.4" customHeight="1" x14ac:dyDescent="0.3">
      <c r="A129" s="661" t="s">
        <v>595</v>
      </c>
      <c r="B129" s="662" t="s">
        <v>3182</v>
      </c>
      <c r="C129" s="663" t="s">
        <v>600</v>
      </c>
      <c r="D129" s="664" t="s">
        <v>3183</v>
      </c>
      <c r="E129" s="663" t="s">
        <v>626</v>
      </c>
      <c r="F129" s="664" t="s">
        <v>3190</v>
      </c>
      <c r="G129" s="663" t="s">
        <v>627</v>
      </c>
      <c r="H129" s="663" t="s">
        <v>1083</v>
      </c>
      <c r="I129" s="663" t="s">
        <v>1084</v>
      </c>
      <c r="J129" s="663" t="s">
        <v>1085</v>
      </c>
      <c r="K129" s="663" t="s">
        <v>1086</v>
      </c>
      <c r="L129" s="665">
        <v>52.102785171039976</v>
      </c>
      <c r="M129" s="665">
        <v>10</v>
      </c>
      <c r="N129" s="666">
        <v>521.02785171039977</v>
      </c>
    </row>
    <row r="130" spans="1:14" ht="14.4" customHeight="1" x14ac:dyDescent="0.3">
      <c r="A130" s="661" t="s">
        <v>595</v>
      </c>
      <c r="B130" s="662" t="s">
        <v>3182</v>
      </c>
      <c r="C130" s="663" t="s">
        <v>600</v>
      </c>
      <c r="D130" s="664" t="s">
        <v>3183</v>
      </c>
      <c r="E130" s="663" t="s">
        <v>626</v>
      </c>
      <c r="F130" s="664" t="s">
        <v>3190</v>
      </c>
      <c r="G130" s="663" t="s">
        <v>627</v>
      </c>
      <c r="H130" s="663" t="s">
        <v>1087</v>
      </c>
      <c r="I130" s="663" t="s">
        <v>215</v>
      </c>
      <c r="J130" s="663" t="s">
        <v>1088</v>
      </c>
      <c r="K130" s="663"/>
      <c r="L130" s="665">
        <v>137.88990900651658</v>
      </c>
      <c r="M130" s="665">
        <v>1</v>
      </c>
      <c r="N130" s="666">
        <v>137.88990900651658</v>
      </c>
    </row>
    <row r="131" spans="1:14" ht="14.4" customHeight="1" x14ac:dyDescent="0.3">
      <c r="A131" s="661" t="s">
        <v>595</v>
      </c>
      <c r="B131" s="662" t="s">
        <v>3182</v>
      </c>
      <c r="C131" s="663" t="s">
        <v>600</v>
      </c>
      <c r="D131" s="664" t="s">
        <v>3183</v>
      </c>
      <c r="E131" s="663" t="s">
        <v>626</v>
      </c>
      <c r="F131" s="664" t="s">
        <v>3190</v>
      </c>
      <c r="G131" s="663" t="s">
        <v>627</v>
      </c>
      <c r="H131" s="663" t="s">
        <v>1089</v>
      </c>
      <c r="I131" s="663" t="s">
        <v>1090</v>
      </c>
      <c r="J131" s="663" t="s">
        <v>1091</v>
      </c>
      <c r="K131" s="663" t="s">
        <v>1092</v>
      </c>
      <c r="L131" s="665">
        <v>164.84477283778659</v>
      </c>
      <c r="M131" s="665">
        <v>2</v>
      </c>
      <c r="N131" s="666">
        <v>329.68954567557319</v>
      </c>
    </row>
    <row r="132" spans="1:14" ht="14.4" customHeight="1" x14ac:dyDescent="0.3">
      <c r="A132" s="661" t="s">
        <v>595</v>
      </c>
      <c r="B132" s="662" t="s">
        <v>3182</v>
      </c>
      <c r="C132" s="663" t="s">
        <v>600</v>
      </c>
      <c r="D132" s="664" t="s">
        <v>3183</v>
      </c>
      <c r="E132" s="663" t="s">
        <v>626</v>
      </c>
      <c r="F132" s="664" t="s">
        <v>3190</v>
      </c>
      <c r="G132" s="663" t="s">
        <v>627</v>
      </c>
      <c r="H132" s="663" t="s">
        <v>1093</v>
      </c>
      <c r="I132" s="663" t="s">
        <v>1094</v>
      </c>
      <c r="J132" s="663" t="s">
        <v>1095</v>
      </c>
      <c r="K132" s="663" t="s">
        <v>1096</v>
      </c>
      <c r="L132" s="665">
        <v>169.45811754371329</v>
      </c>
      <c r="M132" s="665">
        <v>2</v>
      </c>
      <c r="N132" s="666">
        <v>338.91623508742657</v>
      </c>
    </row>
    <row r="133" spans="1:14" ht="14.4" customHeight="1" x14ac:dyDescent="0.3">
      <c r="A133" s="661" t="s">
        <v>595</v>
      </c>
      <c r="B133" s="662" t="s">
        <v>3182</v>
      </c>
      <c r="C133" s="663" t="s">
        <v>600</v>
      </c>
      <c r="D133" s="664" t="s">
        <v>3183</v>
      </c>
      <c r="E133" s="663" t="s">
        <v>626</v>
      </c>
      <c r="F133" s="664" t="s">
        <v>3190</v>
      </c>
      <c r="G133" s="663" t="s">
        <v>627</v>
      </c>
      <c r="H133" s="663" t="s">
        <v>1097</v>
      </c>
      <c r="I133" s="663" t="s">
        <v>1098</v>
      </c>
      <c r="J133" s="663" t="s">
        <v>1099</v>
      </c>
      <c r="K133" s="663" t="s">
        <v>1100</v>
      </c>
      <c r="L133" s="665">
        <v>56.490000000000009</v>
      </c>
      <c r="M133" s="665">
        <v>1</v>
      </c>
      <c r="N133" s="666">
        <v>56.490000000000009</v>
      </c>
    </row>
    <row r="134" spans="1:14" ht="14.4" customHeight="1" x14ac:dyDescent="0.3">
      <c r="A134" s="661" t="s">
        <v>595</v>
      </c>
      <c r="B134" s="662" t="s">
        <v>3182</v>
      </c>
      <c r="C134" s="663" t="s">
        <v>600</v>
      </c>
      <c r="D134" s="664" t="s">
        <v>3183</v>
      </c>
      <c r="E134" s="663" t="s">
        <v>626</v>
      </c>
      <c r="F134" s="664" t="s">
        <v>3190</v>
      </c>
      <c r="G134" s="663" t="s">
        <v>627</v>
      </c>
      <c r="H134" s="663" t="s">
        <v>1101</v>
      </c>
      <c r="I134" s="663" t="s">
        <v>215</v>
      </c>
      <c r="J134" s="663" t="s">
        <v>1102</v>
      </c>
      <c r="K134" s="663"/>
      <c r="L134" s="665">
        <v>75.16514178390392</v>
      </c>
      <c r="M134" s="665">
        <v>4</v>
      </c>
      <c r="N134" s="666">
        <v>300.66056713561568</v>
      </c>
    </row>
    <row r="135" spans="1:14" ht="14.4" customHeight="1" x14ac:dyDescent="0.3">
      <c r="A135" s="661" t="s">
        <v>595</v>
      </c>
      <c r="B135" s="662" t="s">
        <v>3182</v>
      </c>
      <c r="C135" s="663" t="s">
        <v>600</v>
      </c>
      <c r="D135" s="664" t="s">
        <v>3183</v>
      </c>
      <c r="E135" s="663" t="s">
        <v>626</v>
      </c>
      <c r="F135" s="664" t="s">
        <v>3190</v>
      </c>
      <c r="G135" s="663" t="s">
        <v>627</v>
      </c>
      <c r="H135" s="663" t="s">
        <v>1103</v>
      </c>
      <c r="I135" s="663" t="s">
        <v>1104</v>
      </c>
      <c r="J135" s="663" t="s">
        <v>662</v>
      </c>
      <c r="K135" s="663" t="s">
        <v>1105</v>
      </c>
      <c r="L135" s="665">
        <v>63.062556418223103</v>
      </c>
      <c r="M135" s="665">
        <v>3</v>
      </c>
      <c r="N135" s="666">
        <v>189.18766925466932</v>
      </c>
    </row>
    <row r="136" spans="1:14" ht="14.4" customHeight="1" x14ac:dyDescent="0.3">
      <c r="A136" s="661" t="s">
        <v>595</v>
      </c>
      <c r="B136" s="662" t="s">
        <v>3182</v>
      </c>
      <c r="C136" s="663" t="s">
        <v>600</v>
      </c>
      <c r="D136" s="664" t="s">
        <v>3183</v>
      </c>
      <c r="E136" s="663" t="s">
        <v>626</v>
      </c>
      <c r="F136" s="664" t="s">
        <v>3190</v>
      </c>
      <c r="G136" s="663" t="s">
        <v>627</v>
      </c>
      <c r="H136" s="663" t="s">
        <v>1106</v>
      </c>
      <c r="I136" s="663" t="s">
        <v>1107</v>
      </c>
      <c r="J136" s="663" t="s">
        <v>1108</v>
      </c>
      <c r="K136" s="663" t="s">
        <v>1109</v>
      </c>
      <c r="L136" s="665">
        <v>242.63999999999993</v>
      </c>
      <c r="M136" s="665">
        <v>1</v>
      </c>
      <c r="N136" s="666">
        <v>242.63999999999993</v>
      </c>
    </row>
    <row r="137" spans="1:14" ht="14.4" customHeight="1" x14ac:dyDescent="0.3">
      <c r="A137" s="661" t="s">
        <v>595</v>
      </c>
      <c r="B137" s="662" t="s">
        <v>3182</v>
      </c>
      <c r="C137" s="663" t="s">
        <v>600</v>
      </c>
      <c r="D137" s="664" t="s">
        <v>3183</v>
      </c>
      <c r="E137" s="663" t="s">
        <v>626</v>
      </c>
      <c r="F137" s="664" t="s">
        <v>3190</v>
      </c>
      <c r="G137" s="663" t="s">
        <v>627</v>
      </c>
      <c r="H137" s="663" t="s">
        <v>1110</v>
      </c>
      <c r="I137" s="663" t="s">
        <v>215</v>
      </c>
      <c r="J137" s="663" t="s">
        <v>1111</v>
      </c>
      <c r="K137" s="663"/>
      <c r="L137" s="665">
        <v>75.165094667617211</v>
      </c>
      <c r="M137" s="665">
        <v>3</v>
      </c>
      <c r="N137" s="666">
        <v>225.49528400285163</v>
      </c>
    </row>
    <row r="138" spans="1:14" ht="14.4" customHeight="1" x14ac:dyDescent="0.3">
      <c r="A138" s="661" t="s">
        <v>595</v>
      </c>
      <c r="B138" s="662" t="s">
        <v>3182</v>
      </c>
      <c r="C138" s="663" t="s">
        <v>600</v>
      </c>
      <c r="D138" s="664" t="s">
        <v>3183</v>
      </c>
      <c r="E138" s="663" t="s">
        <v>626</v>
      </c>
      <c r="F138" s="664" t="s">
        <v>3190</v>
      </c>
      <c r="G138" s="663" t="s">
        <v>627</v>
      </c>
      <c r="H138" s="663" t="s">
        <v>1112</v>
      </c>
      <c r="I138" s="663" t="s">
        <v>1113</v>
      </c>
      <c r="J138" s="663" t="s">
        <v>1114</v>
      </c>
      <c r="K138" s="663" t="s">
        <v>1115</v>
      </c>
      <c r="L138" s="665">
        <v>254.97999999999996</v>
      </c>
      <c r="M138" s="665">
        <v>2</v>
      </c>
      <c r="N138" s="666">
        <v>509.95999999999992</v>
      </c>
    </row>
    <row r="139" spans="1:14" ht="14.4" customHeight="1" x14ac:dyDescent="0.3">
      <c r="A139" s="661" t="s">
        <v>595</v>
      </c>
      <c r="B139" s="662" t="s">
        <v>3182</v>
      </c>
      <c r="C139" s="663" t="s">
        <v>600</v>
      </c>
      <c r="D139" s="664" t="s">
        <v>3183</v>
      </c>
      <c r="E139" s="663" t="s">
        <v>626</v>
      </c>
      <c r="F139" s="664" t="s">
        <v>3190</v>
      </c>
      <c r="G139" s="663" t="s">
        <v>627</v>
      </c>
      <c r="H139" s="663" t="s">
        <v>1116</v>
      </c>
      <c r="I139" s="663" t="s">
        <v>1117</v>
      </c>
      <c r="J139" s="663" t="s">
        <v>1118</v>
      </c>
      <c r="K139" s="663" t="s">
        <v>1119</v>
      </c>
      <c r="L139" s="665">
        <v>0</v>
      </c>
      <c r="M139" s="665">
        <v>0</v>
      </c>
      <c r="N139" s="666">
        <v>0</v>
      </c>
    </row>
    <row r="140" spans="1:14" ht="14.4" customHeight="1" x14ac:dyDescent="0.3">
      <c r="A140" s="661" t="s">
        <v>595</v>
      </c>
      <c r="B140" s="662" t="s">
        <v>3182</v>
      </c>
      <c r="C140" s="663" t="s">
        <v>600</v>
      </c>
      <c r="D140" s="664" t="s">
        <v>3183</v>
      </c>
      <c r="E140" s="663" t="s">
        <v>626</v>
      </c>
      <c r="F140" s="664" t="s">
        <v>3190</v>
      </c>
      <c r="G140" s="663" t="s">
        <v>627</v>
      </c>
      <c r="H140" s="663" t="s">
        <v>1120</v>
      </c>
      <c r="I140" s="663" t="s">
        <v>1121</v>
      </c>
      <c r="J140" s="663" t="s">
        <v>1122</v>
      </c>
      <c r="K140" s="663" t="s">
        <v>1123</v>
      </c>
      <c r="L140" s="665">
        <v>1037.7144945805439</v>
      </c>
      <c r="M140" s="665">
        <v>1</v>
      </c>
      <c r="N140" s="666">
        <v>1037.7144945805439</v>
      </c>
    </row>
    <row r="141" spans="1:14" ht="14.4" customHeight="1" x14ac:dyDescent="0.3">
      <c r="A141" s="661" t="s">
        <v>595</v>
      </c>
      <c r="B141" s="662" t="s">
        <v>3182</v>
      </c>
      <c r="C141" s="663" t="s">
        <v>600</v>
      </c>
      <c r="D141" s="664" t="s">
        <v>3183</v>
      </c>
      <c r="E141" s="663" t="s">
        <v>626</v>
      </c>
      <c r="F141" s="664" t="s">
        <v>3190</v>
      </c>
      <c r="G141" s="663" t="s">
        <v>627</v>
      </c>
      <c r="H141" s="663" t="s">
        <v>1124</v>
      </c>
      <c r="I141" s="663" t="s">
        <v>1125</v>
      </c>
      <c r="J141" s="663" t="s">
        <v>1126</v>
      </c>
      <c r="K141" s="663" t="s">
        <v>1127</v>
      </c>
      <c r="L141" s="665">
        <v>123.05999999999996</v>
      </c>
      <c r="M141" s="665">
        <v>1</v>
      </c>
      <c r="N141" s="666">
        <v>123.05999999999996</v>
      </c>
    </row>
    <row r="142" spans="1:14" ht="14.4" customHeight="1" x14ac:dyDescent="0.3">
      <c r="A142" s="661" t="s">
        <v>595</v>
      </c>
      <c r="B142" s="662" t="s">
        <v>3182</v>
      </c>
      <c r="C142" s="663" t="s">
        <v>600</v>
      </c>
      <c r="D142" s="664" t="s">
        <v>3183</v>
      </c>
      <c r="E142" s="663" t="s">
        <v>626</v>
      </c>
      <c r="F142" s="664" t="s">
        <v>3190</v>
      </c>
      <c r="G142" s="663" t="s">
        <v>627</v>
      </c>
      <c r="H142" s="663" t="s">
        <v>1128</v>
      </c>
      <c r="I142" s="663" t="s">
        <v>215</v>
      </c>
      <c r="J142" s="663" t="s">
        <v>1129</v>
      </c>
      <c r="K142" s="663"/>
      <c r="L142" s="665">
        <v>523.55191633242134</v>
      </c>
      <c r="M142" s="665">
        <v>4</v>
      </c>
      <c r="N142" s="666">
        <v>2094.2076653296854</v>
      </c>
    </row>
    <row r="143" spans="1:14" ht="14.4" customHeight="1" x14ac:dyDescent="0.3">
      <c r="A143" s="661" t="s">
        <v>595</v>
      </c>
      <c r="B143" s="662" t="s">
        <v>3182</v>
      </c>
      <c r="C143" s="663" t="s">
        <v>600</v>
      </c>
      <c r="D143" s="664" t="s">
        <v>3183</v>
      </c>
      <c r="E143" s="663" t="s">
        <v>626</v>
      </c>
      <c r="F143" s="664" t="s">
        <v>3190</v>
      </c>
      <c r="G143" s="663" t="s">
        <v>627</v>
      </c>
      <c r="H143" s="663" t="s">
        <v>1130</v>
      </c>
      <c r="I143" s="663" t="s">
        <v>1131</v>
      </c>
      <c r="J143" s="663" t="s">
        <v>1132</v>
      </c>
      <c r="K143" s="663" t="s">
        <v>1133</v>
      </c>
      <c r="L143" s="665">
        <v>28.940019369241387</v>
      </c>
      <c r="M143" s="665">
        <v>2</v>
      </c>
      <c r="N143" s="666">
        <v>57.880038738482774</v>
      </c>
    </row>
    <row r="144" spans="1:14" ht="14.4" customHeight="1" x14ac:dyDescent="0.3">
      <c r="A144" s="661" t="s">
        <v>595</v>
      </c>
      <c r="B144" s="662" t="s">
        <v>3182</v>
      </c>
      <c r="C144" s="663" t="s">
        <v>600</v>
      </c>
      <c r="D144" s="664" t="s">
        <v>3183</v>
      </c>
      <c r="E144" s="663" t="s">
        <v>626</v>
      </c>
      <c r="F144" s="664" t="s">
        <v>3190</v>
      </c>
      <c r="G144" s="663" t="s">
        <v>627</v>
      </c>
      <c r="H144" s="663" t="s">
        <v>1134</v>
      </c>
      <c r="I144" s="663" t="s">
        <v>1135</v>
      </c>
      <c r="J144" s="663" t="s">
        <v>1136</v>
      </c>
      <c r="K144" s="663" t="s">
        <v>1137</v>
      </c>
      <c r="L144" s="665">
        <v>292.41915785038361</v>
      </c>
      <c r="M144" s="665">
        <v>2</v>
      </c>
      <c r="N144" s="666">
        <v>584.83831570076723</v>
      </c>
    </row>
    <row r="145" spans="1:14" ht="14.4" customHeight="1" x14ac:dyDescent="0.3">
      <c r="A145" s="661" t="s">
        <v>595</v>
      </c>
      <c r="B145" s="662" t="s">
        <v>3182</v>
      </c>
      <c r="C145" s="663" t="s">
        <v>600</v>
      </c>
      <c r="D145" s="664" t="s">
        <v>3183</v>
      </c>
      <c r="E145" s="663" t="s">
        <v>626</v>
      </c>
      <c r="F145" s="664" t="s">
        <v>3190</v>
      </c>
      <c r="G145" s="663" t="s">
        <v>627</v>
      </c>
      <c r="H145" s="663" t="s">
        <v>1138</v>
      </c>
      <c r="I145" s="663" t="s">
        <v>1139</v>
      </c>
      <c r="J145" s="663" t="s">
        <v>1140</v>
      </c>
      <c r="K145" s="663" t="s">
        <v>1141</v>
      </c>
      <c r="L145" s="665">
        <v>103.62511977671193</v>
      </c>
      <c r="M145" s="665">
        <v>11</v>
      </c>
      <c r="N145" s="666">
        <v>1139.8763175438312</v>
      </c>
    </row>
    <row r="146" spans="1:14" ht="14.4" customHeight="1" x14ac:dyDescent="0.3">
      <c r="A146" s="661" t="s">
        <v>595</v>
      </c>
      <c r="B146" s="662" t="s">
        <v>3182</v>
      </c>
      <c r="C146" s="663" t="s">
        <v>600</v>
      </c>
      <c r="D146" s="664" t="s">
        <v>3183</v>
      </c>
      <c r="E146" s="663" t="s">
        <v>626</v>
      </c>
      <c r="F146" s="664" t="s">
        <v>3190</v>
      </c>
      <c r="G146" s="663" t="s">
        <v>627</v>
      </c>
      <c r="H146" s="663" t="s">
        <v>1142</v>
      </c>
      <c r="I146" s="663" t="s">
        <v>1143</v>
      </c>
      <c r="J146" s="663" t="s">
        <v>1144</v>
      </c>
      <c r="K146" s="663" t="s">
        <v>1145</v>
      </c>
      <c r="L146" s="665">
        <v>54.323922847620793</v>
      </c>
      <c r="M146" s="665">
        <v>35</v>
      </c>
      <c r="N146" s="666">
        <v>1901.3372996667276</v>
      </c>
    </row>
    <row r="147" spans="1:14" ht="14.4" customHeight="1" x14ac:dyDescent="0.3">
      <c r="A147" s="661" t="s">
        <v>595</v>
      </c>
      <c r="B147" s="662" t="s">
        <v>3182</v>
      </c>
      <c r="C147" s="663" t="s">
        <v>600</v>
      </c>
      <c r="D147" s="664" t="s">
        <v>3183</v>
      </c>
      <c r="E147" s="663" t="s">
        <v>626</v>
      </c>
      <c r="F147" s="664" t="s">
        <v>3190</v>
      </c>
      <c r="G147" s="663" t="s">
        <v>627</v>
      </c>
      <c r="H147" s="663" t="s">
        <v>1146</v>
      </c>
      <c r="I147" s="663" t="s">
        <v>1146</v>
      </c>
      <c r="J147" s="663" t="s">
        <v>1147</v>
      </c>
      <c r="K147" s="663" t="s">
        <v>1027</v>
      </c>
      <c r="L147" s="665">
        <v>1034.4700000000005</v>
      </c>
      <c r="M147" s="665">
        <v>1</v>
      </c>
      <c r="N147" s="666">
        <v>1034.4700000000005</v>
      </c>
    </row>
    <row r="148" spans="1:14" ht="14.4" customHeight="1" x14ac:dyDescent="0.3">
      <c r="A148" s="661" t="s">
        <v>595</v>
      </c>
      <c r="B148" s="662" t="s">
        <v>3182</v>
      </c>
      <c r="C148" s="663" t="s">
        <v>600</v>
      </c>
      <c r="D148" s="664" t="s">
        <v>3183</v>
      </c>
      <c r="E148" s="663" t="s">
        <v>626</v>
      </c>
      <c r="F148" s="664" t="s">
        <v>3190</v>
      </c>
      <c r="G148" s="663" t="s">
        <v>627</v>
      </c>
      <c r="H148" s="663" t="s">
        <v>1148</v>
      </c>
      <c r="I148" s="663" t="s">
        <v>1149</v>
      </c>
      <c r="J148" s="663" t="s">
        <v>1150</v>
      </c>
      <c r="K148" s="663" t="s">
        <v>1151</v>
      </c>
      <c r="L148" s="665">
        <v>106.72999999999999</v>
      </c>
      <c r="M148" s="665">
        <v>47</v>
      </c>
      <c r="N148" s="666">
        <v>5016.3099999999995</v>
      </c>
    </row>
    <row r="149" spans="1:14" ht="14.4" customHeight="1" x14ac:dyDescent="0.3">
      <c r="A149" s="661" t="s">
        <v>595</v>
      </c>
      <c r="B149" s="662" t="s">
        <v>3182</v>
      </c>
      <c r="C149" s="663" t="s">
        <v>600</v>
      </c>
      <c r="D149" s="664" t="s">
        <v>3183</v>
      </c>
      <c r="E149" s="663" t="s">
        <v>626</v>
      </c>
      <c r="F149" s="664" t="s">
        <v>3190</v>
      </c>
      <c r="G149" s="663" t="s">
        <v>627</v>
      </c>
      <c r="H149" s="663" t="s">
        <v>1152</v>
      </c>
      <c r="I149" s="663" t="s">
        <v>1153</v>
      </c>
      <c r="J149" s="663" t="s">
        <v>1154</v>
      </c>
      <c r="K149" s="663" t="s">
        <v>1155</v>
      </c>
      <c r="L149" s="665">
        <v>66.65000000000002</v>
      </c>
      <c r="M149" s="665">
        <v>1</v>
      </c>
      <c r="N149" s="666">
        <v>66.65000000000002</v>
      </c>
    </row>
    <row r="150" spans="1:14" ht="14.4" customHeight="1" x14ac:dyDescent="0.3">
      <c r="A150" s="661" t="s">
        <v>595</v>
      </c>
      <c r="B150" s="662" t="s">
        <v>3182</v>
      </c>
      <c r="C150" s="663" t="s">
        <v>600</v>
      </c>
      <c r="D150" s="664" t="s">
        <v>3183</v>
      </c>
      <c r="E150" s="663" t="s">
        <v>626</v>
      </c>
      <c r="F150" s="664" t="s">
        <v>3190</v>
      </c>
      <c r="G150" s="663" t="s">
        <v>627</v>
      </c>
      <c r="H150" s="663" t="s">
        <v>1156</v>
      </c>
      <c r="I150" s="663" t="s">
        <v>1157</v>
      </c>
      <c r="J150" s="663" t="s">
        <v>1158</v>
      </c>
      <c r="K150" s="663" t="s">
        <v>1159</v>
      </c>
      <c r="L150" s="665">
        <v>691.75000000000023</v>
      </c>
      <c r="M150" s="665">
        <v>2</v>
      </c>
      <c r="N150" s="666">
        <v>1383.5000000000005</v>
      </c>
    </row>
    <row r="151" spans="1:14" ht="14.4" customHeight="1" x14ac:dyDescent="0.3">
      <c r="A151" s="661" t="s">
        <v>595</v>
      </c>
      <c r="B151" s="662" t="s">
        <v>3182</v>
      </c>
      <c r="C151" s="663" t="s">
        <v>600</v>
      </c>
      <c r="D151" s="664" t="s">
        <v>3183</v>
      </c>
      <c r="E151" s="663" t="s">
        <v>626</v>
      </c>
      <c r="F151" s="664" t="s">
        <v>3190</v>
      </c>
      <c r="G151" s="663" t="s">
        <v>627</v>
      </c>
      <c r="H151" s="663" t="s">
        <v>1160</v>
      </c>
      <c r="I151" s="663" t="s">
        <v>1161</v>
      </c>
      <c r="J151" s="663" t="s">
        <v>1162</v>
      </c>
      <c r="K151" s="663" t="s">
        <v>1163</v>
      </c>
      <c r="L151" s="665">
        <v>40.615999999999993</v>
      </c>
      <c r="M151" s="665">
        <v>5</v>
      </c>
      <c r="N151" s="666">
        <v>203.07999999999996</v>
      </c>
    </row>
    <row r="152" spans="1:14" ht="14.4" customHeight="1" x14ac:dyDescent="0.3">
      <c r="A152" s="661" t="s">
        <v>595</v>
      </c>
      <c r="B152" s="662" t="s">
        <v>3182</v>
      </c>
      <c r="C152" s="663" t="s">
        <v>600</v>
      </c>
      <c r="D152" s="664" t="s">
        <v>3183</v>
      </c>
      <c r="E152" s="663" t="s">
        <v>626</v>
      </c>
      <c r="F152" s="664" t="s">
        <v>3190</v>
      </c>
      <c r="G152" s="663" t="s">
        <v>627</v>
      </c>
      <c r="H152" s="663" t="s">
        <v>1164</v>
      </c>
      <c r="I152" s="663" t="s">
        <v>215</v>
      </c>
      <c r="J152" s="663" t="s">
        <v>1165</v>
      </c>
      <c r="K152" s="663"/>
      <c r="L152" s="665">
        <v>216.84</v>
      </c>
      <c r="M152" s="665">
        <v>1</v>
      </c>
      <c r="N152" s="666">
        <v>216.84</v>
      </c>
    </row>
    <row r="153" spans="1:14" ht="14.4" customHeight="1" x14ac:dyDescent="0.3">
      <c r="A153" s="661" t="s">
        <v>595</v>
      </c>
      <c r="B153" s="662" t="s">
        <v>3182</v>
      </c>
      <c r="C153" s="663" t="s">
        <v>600</v>
      </c>
      <c r="D153" s="664" t="s">
        <v>3183</v>
      </c>
      <c r="E153" s="663" t="s">
        <v>626</v>
      </c>
      <c r="F153" s="664" t="s">
        <v>3190</v>
      </c>
      <c r="G153" s="663" t="s">
        <v>627</v>
      </c>
      <c r="H153" s="663" t="s">
        <v>1166</v>
      </c>
      <c r="I153" s="663" t="s">
        <v>1167</v>
      </c>
      <c r="J153" s="663" t="s">
        <v>1168</v>
      </c>
      <c r="K153" s="663" t="s">
        <v>1169</v>
      </c>
      <c r="L153" s="665">
        <v>193.17999999999995</v>
      </c>
      <c r="M153" s="665">
        <v>1</v>
      </c>
      <c r="N153" s="666">
        <v>193.17999999999995</v>
      </c>
    </row>
    <row r="154" spans="1:14" ht="14.4" customHeight="1" x14ac:dyDescent="0.3">
      <c r="A154" s="661" t="s">
        <v>595</v>
      </c>
      <c r="B154" s="662" t="s">
        <v>3182</v>
      </c>
      <c r="C154" s="663" t="s">
        <v>600</v>
      </c>
      <c r="D154" s="664" t="s">
        <v>3183</v>
      </c>
      <c r="E154" s="663" t="s">
        <v>626</v>
      </c>
      <c r="F154" s="664" t="s">
        <v>3190</v>
      </c>
      <c r="G154" s="663" t="s">
        <v>627</v>
      </c>
      <c r="H154" s="663" t="s">
        <v>1170</v>
      </c>
      <c r="I154" s="663" t="s">
        <v>1171</v>
      </c>
      <c r="J154" s="663" t="s">
        <v>1172</v>
      </c>
      <c r="K154" s="663" t="s">
        <v>1173</v>
      </c>
      <c r="L154" s="665">
        <v>46.36962238742499</v>
      </c>
      <c r="M154" s="665">
        <v>1</v>
      </c>
      <c r="N154" s="666">
        <v>46.36962238742499</v>
      </c>
    </row>
    <row r="155" spans="1:14" ht="14.4" customHeight="1" x14ac:dyDescent="0.3">
      <c r="A155" s="661" t="s">
        <v>595</v>
      </c>
      <c r="B155" s="662" t="s">
        <v>3182</v>
      </c>
      <c r="C155" s="663" t="s">
        <v>600</v>
      </c>
      <c r="D155" s="664" t="s">
        <v>3183</v>
      </c>
      <c r="E155" s="663" t="s">
        <v>626</v>
      </c>
      <c r="F155" s="664" t="s">
        <v>3190</v>
      </c>
      <c r="G155" s="663" t="s">
        <v>627</v>
      </c>
      <c r="H155" s="663" t="s">
        <v>1174</v>
      </c>
      <c r="I155" s="663" t="s">
        <v>1175</v>
      </c>
      <c r="J155" s="663" t="s">
        <v>1176</v>
      </c>
      <c r="K155" s="663" t="s">
        <v>1177</v>
      </c>
      <c r="L155" s="665">
        <v>112.67041930376179</v>
      </c>
      <c r="M155" s="665">
        <v>84</v>
      </c>
      <c r="N155" s="666">
        <v>9464.3152215159898</v>
      </c>
    </row>
    <row r="156" spans="1:14" ht="14.4" customHeight="1" x14ac:dyDescent="0.3">
      <c r="A156" s="661" t="s">
        <v>595</v>
      </c>
      <c r="B156" s="662" t="s">
        <v>3182</v>
      </c>
      <c r="C156" s="663" t="s">
        <v>600</v>
      </c>
      <c r="D156" s="664" t="s">
        <v>3183</v>
      </c>
      <c r="E156" s="663" t="s">
        <v>626</v>
      </c>
      <c r="F156" s="664" t="s">
        <v>3190</v>
      </c>
      <c r="G156" s="663" t="s">
        <v>627</v>
      </c>
      <c r="H156" s="663" t="s">
        <v>1178</v>
      </c>
      <c r="I156" s="663" t="s">
        <v>1179</v>
      </c>
      <c r="J156" s="663" t="s">
        <v>1180</v>
      </c>
      <c r="K156" s="663" t="s">
        <v>1181</v>
      </c>
      <c r="L156" s="665">
        <v>117.95897971999308</v>
      </c>
      <c r="M156" s="665">
        <v>1</v>
      </c>
      <c r="N156" s="666">
        <v>117.95897971999308</v>
      </c>
    </row>
    <row r="157" spans="1:14" ht="14.4" customHeight="1" x14ac:dyDescent="0.3">
      <c r="A157" s="661" t="s">
        <v>595</v>
      </c>
      <c r="B157" s="662" t="s">
        <v>3182</v>
      </c>
      <c r="C157" s="663" t="s">
        <v>600</v>
      </c>
      <c r="D157" s="664" t="s">
        <v>3183</v>
      </c>
      <c r="E157" s="663" t="s">
        <v>626</v>
      </c>
      <c r="F157" s="664" t="s">
        <v>3190</v>
      </c>
      <c r="G157" s="663" t="s">
        <v>627</v>
      </c>
      <c r="H157" s="663" t="s">
        <v>1182</v>
      </c>
      <c r="I157" s="663" t="s">
        <v>1183</v>
      </c>
      <c r="J157" s="663" t="s">
        <v>1184</v>
      </c>
      <c r="K157" s="663" t="s">
        <v>1185</v>
      </c>
      <c r="L157" s="665">
        <v>436.74000000000012</v>
      </c>
      <c r="M157" s="665">
        <v>1</v>
      </c>
      <c r="N157" s="666">
        <v>436.74000000000012</v>
      </c>
    </row>
    <row r="158" spans="1:14" ht="14.4" customHeight="1" x14ac:dyDescent="0.3">
      <c r="A158" s="661" t="s">
        <v>595</v>
      </c>
      <c r="B158" s="662" t="s">
        <v>3182</v>
      </c>
      <c r="C158" s="663" t="s">
        <v>600</v>
      </c>
      <c r="D158" s="664" t="s">
        <v>3183</v>
      </c>
      <c r="E158" s="663" t="s">
        <v>626</v>
      </c>
      <c r="F158" s="664" t="s">
        <v>3190</v>
      </c>
      <c r="G158" s="663" t="s">
        <v>627</v>
      </c>
      <c r="H158" s="663" t="s">
        <v>1186</v>
      </c>
      <c r="I158" s="663" t="s">
        <v>1187</v>
      </c>
      <c r="J158" s="663" t="s">
        <v>1188</v>
      </c>
      <c r="K158" s="663" t="s">
        <v>1189</v>
      </c>
      <c r="L158" s="665">
        <v>38.94</v>
      </c>
      <c r="M158" s="665">
        <v>10</v>
      </c>
      <c r="N158" s="666">
        <v>389.4</v>
      </c>
    </row>
    <row r="159" spans="1:14" ht="14.4" customHeight="1" x14ac:dyDescent="0.3">
      <c r="A159" s="661" t="s">
        <v>595</v>
      </c>
      <c r="B159" s="662" t="s">
        <v>3182</v>
      </c>
      <c r="C159" s="663" t="s">
        <v>600</v>
      </c>
      <c r="D159" s="664" t="s">
        <v>3183</v>
      </c>
      <c r="E159" s="663" t="s">
        <v>626</v>
      </c>
      <c r="F159" s="664" t="s">
        <v>3190</v>
      </c>
      <c r="G159" s="663" t="s">
        <v>627</v>
      </c>
      <c r="H159" s="663" t="s">
        <v>1190</v>
      </c>
      <c r="I159" s="663" t="s">
        <v>1191</v>
      </c>
      <c r="J159" s="663" t="s">
        <v>1192</v>
      </c>
      <c r="K159" s="663" t="s">
        <v>1193</v>
      </c>
      <c r="L159" s="665">
        <v>1010.2269998413782</v>
      </c>
      <c r="M159" s="665">
        <v>3</v>
      </c>
      <c r="N159" s="666">
        <v>3030.6809995241347</v>
      </c>
    </row>
    <row r="160" spans="1:14" ht="14.4" customHeight="1" x14ac:dyDescent="0.3">
      <c r="A160" s="661" t="s">
        <v>595</v>
      </c>
      <c r="B160" s="662" t="s">
        <v>3182</v>
      </c>
      <c r="C160" s="663" t="s">
        <v>600</v>
      </c>
      <c r="D160" s="664" t="s">
        <v>3183</v>
      </c>
      <c r="E160" s="663" t="s">
        <v>626</v>
      </c>
      <c r="F160" s="664" t="s">
        <v>3190</v>
      </c>
      <c r="G160" s="663" t="s">
        <v>627</v>
      </c>
      <c r="H160" s="663" t="s">
        <v>1194</v>
      </c>
      <c r="I160" s="663" t="s">
        <v>1194</v>
      </c>
      <c r="J160" s="663" t="s">
        <v>1195</v>
      </c>
      <c r="K160" s="663" t="s">
        <v>1196</v>
      </c>
      <c r="L160" s="665">
        <v>91.999423121539579</v>
      </c>
      <c r="M160" s="665">
        <v>1</v>
      </c>
      <c r="N160" s="666">
        <v>91.999423121539579</v>
      </c>
    </row>
    <row r="161" spans="1:14" ht="14.4" customHeight="1" x14ac:dyDescent="0.3">
      <c r="A161" s="661" t="s">
        <v>595</v>
      </c>
      <c r="B161" s="662" t="s">
        <v>3182</v>
      </c>
      <c r="C161" s="663" t="s">
        <v>600</v>
      </c>
      <c r="D161" s="664" t="s">
        <v>3183</v>
      </c>
      <c r="E161" s="663" t="s">
        <v>626</v>
      </c>
      <c r="F161" s="664" t="s">
        <v>3190</v>
      </c>
      <c r="G161" s="663" t="s">
        <v>627</v>
      </c>
      <c r="H161" s="663" t="s">
        <v>1197</v>
      </c>
      <c r="I161" s="663" t="s">
        <v>1198</v>
      </c>
      <c r="J161" s="663" t="s">
        <v>1199</v>
      </c>
      <c r="K161" s="663" t="s">
        <v>1200</v>
      </c>
      <c r="L161" s="665">
        <v>382.10999999999996</v>
      </c>
      <c r="M161" s="665">
        <v>3</v>
      </c>
      <c r="N161" s="666">
        <v>1146.33</v>
      </c>
    </row>
    <row r="162" spans="1:14" ht="14.4" customHeight="1" x14ac:dyDescent="0.3">
      <c r="A162" s="661" t="s">
        <v>595</v>
      </c>
      <c r="B162" s="662" t="s">
        <v>3182</v>
      </c>
      <c r="C162" s="663" t="s">
        <v>600</v>
      </c>
      <c r="D162" s="664" t="s">
        <v>3183</v>
      </c>
      <c r="E162" s="663" t="s">
        <v>626</v>
      </c>
      <c r="F162" s="664" t="s">
        <v>3190</v>
      </c>
      <c r="G162" s="663" t="s">
        <v>627</v>
      </c>
      <c r="H162" s="663" t="s">
        <v>1201</v>
      </c>
      <c r="I162" s="663" t="s">
        <v>215</v>
      </c>
      <c r="J162" s="663" t="s">
        <v>1202</v>
      </c>
      <c r="K162" s="663"/>
      <c r="L162" s="665">
        <v>85.942533679354071</v>
      </c>
      <c r="M162" s="665">
        <v>2</v>
      </c>
      <c r="N162" s="666">
        <v>171.88506735870814</v>
      </c>
    </row>
    <row r="163" spans="1:14" ht="14.4" customHeight="1" x14ac:dyDescent="0.3">
      <c r="A163" s="661" t="s">
        <v>595</v>
      </c>
      <c r="B163" s="662" t="s">
        <v>3182</v>
      </c>
      <c r="C163" s="663" t="s">
        <v>600</v>
      </c>
      <c r="D163" s="664" t="s">
        <v>3183</v>
      </c>
      <c r="E163" s="663" t="s">
        <v>626</v>
      </c>
      <c r="F163" s="664" t="s">
        <v>3190</v>
      </c>
      <c r="G163" s="663" t="s">
        <v>627</v>
      </c>
      <c r="H163" s="663" t="s">
        <v>1203</v>
      </c>
      <c r="I163" s="663" t="s">
        <v>215</v>
      </c>
      <c r="J163" s="663" t="s">
        <v>1204</v>
      </c>
      <c r="K163" s="663"/>
      <c r="L163" s="665">
        <v>287.68081775023921</v>
      </c>
      <c r="M163" s="665">
        <v>7</v>
      </c>
      <c r="N163" s="666">
        <v>2013.7657242516743</v>
      </c>
    </row>
    <row r="164" spans="1:14" ht="14.4" customHeight="1" x14ac:dyDescent="0.3">
      <c r="A164" s="661" t="s">
        <v>595</v>
      </c>
      <c r="B164" s="662" t="s">
        <v>3182</v>
      </c>
      <c r="C164" s="663" t="s">
        <v>600</v>
      </c>
      <c r="D164" s="664" t="s">
        <v>3183</v>
      </c>
      <c r="E164" s="663" t="s">
        <v>626</v>
      </c>
      <c r="F164" s="664" t="s">
        <v>3190</v>
      </c>
      <c r="G164" s="663" t="s">
        <v>627</v>
      </c>
      <c r="H164" s="663" t="s">
        <v>1205</v>
      </c>
      <c r="I164" s="663" t="s">
        <v>1206</v>
      </c>
      <c r="J164" s="663" t="s">
        <v>1207</v>
      </c>
      <c r="K164" s="663" t="s">
        <v>1208</v>
      </c>
      <c r="L164" s="665">
        <v>356.33</v>
      </c>
      <c r="M164" s="665">
        <v>1</v>
      </c>
      <c r="N164" s="666">
        <v>356.33</v>
      </c>
    </row>
    <row r="165" spans="1:14" ht="14.4" customHeight="1" x14ac:dyDescent="0.3">
      <c r="A165" s="661" t="s">
        <v>595</v>
      </c>
      <c r="B165" s="662" t="s">
        <v>3182</v>
      </c>
      <c r="C165" s="663" t="s">
        <v>600</v>
      </c>
      <c r="D165" s="664" t="s">
        <v>3183</v>
      </c>
      <c r="E165" s="663" t="s">
        <v>626</v>
      </c>
      <c r="F165" s="664" t="s">
        <v>3190</v>
      </c>
      <c r="G165" s="663" t="s">
        <v>627</v>
      </c>
      <c r="H165" s="663" t="s">
        <v>1209</v>
      </c>
      <c r="I165" s="663" t="s">
        <v>1210</v>
      </c>
      <c r="J165" s="663" t="s">
        <v>1211</v>
      </c>
      <c r="K165" s="663" t="s">
        <v>1212</v>
      </c>
      <c r="L165" s="665">
        <v>57.903203630232305</v>
      </c>
      <c r="M165" s="665">
        <v>6</v>
      </c>
      <c r="N165" s="666">
        <v>347.41922178139384</v>
      </c>
    </row>
    <row r="166" spans="1:14" ht="14.4" customHeight="1" x14ac:dyDescent="0.3">
      <c r="A166" s="661" t="s">
        <v>595</v>
      </c>
      <c r="B166" s="662" t="s">
        <v>3182</v>
      </c>
      <c r="C166" s="663" t="s">
        <v>600</v>
      </c>
      <c r="D166" s="664" t="s">
        <v>3183</v>
      </c>
      <c r="E166" s="663" t="s">
        <v>626</v>
      </c>
      <c r="F166" s="664" t="s">
        <v>3190</v>
      </c>
      <c r="G166" s="663" t="s">
        <v>627</v>
      </c>
      <c r="H166" s="663" t="s">
        <v>1213</v>
      </c>
      <c r="I166" s="663" t="s">
        <v>1214</v>
      </c>
      <c r="J166" s="663" t="s">
        <v>1002</v>
      </c>
      <c r="K166" s="663" t="s">
        <v>1215</v>
      </c>
      <c r="L166" s="665">
        <v>65.550000000000011</v>
      </c>
      <c r="M166" s="665">
        <v>2</v>
      </c>
      <c r="N166" s="666">
        <v>131.10000000000002</v>
      </c>
    </row>
    <row r="167" spans="1:14" ht="14.4" customHeight="1" x14ac:dyDescent="0.3">
      <c r="A167" s="661" t="s">
        <v>595</v>
      </c>
      <c r="B167" s="662" t="s">
        <v>3182</v>
      </c>
      <c r="C167" s="663" t="s">
        <v>600</v>
      </c>
      <c r="D167" s="664" t="s">
        <v>3183</v>
      </c>
      <c r="E167" s="663" t="s">
        <v>626</v>
      </c>
      <c r="F167" s="664" t="s">
        <v>3190</v>
      </c>
      <c r="G167" s="663" t="s">
        <v>627</v>
      </c>
      <c r="H167" s="663" t="s">
        <v>1216</v>
      </c>
      <c r="I167" s="663" t="s">
        <v>1217</v>
      </c>
      <c r="J167" s="663" t="s">
        <v>1218</v>
      </c>
      <c r="K167" s="663" t="s">
        <v>1219</v>
      </c>
      <c r="L167" s="665">
        <v>41.81</v>
      </c>
      <c r="M167" s="665">
        <v>1</v>
      </c>
      <c r="N167" s="666">
        <v>41.81</v>
      </c>
    </row>
    <row r="168" spans="1:14" ht="14.4" customHeight="1" x14ac:dyDescent="0.3">
      <c r="A168" s="661" t="s">
        <v>595</v>
      </c>
      <c r="B168" s="662" t="s">
        <v>3182</v>
      </c>
      <c r="C168" s="663" t="s">
        <v>600</v>
      </c>
      <c r="D168" s="664" t="s">
        <v>3183</v>
      </c>
      <c r="E168" s="663" t="s">
        <v>626</v>
      </c>
      <c r="F168" s="664" t="s">
        <v>3190</v>
      </c>
      <c r="G168" s="663" t="s">
        <v>627</v>
      </c>
      <c r="H168" s="663" t="s">
        <v>1220</v>
      </c>
      <c r="I168" s="663" t="s">
        <v>1221</v>
      </c>
      <c r="J168" s="663" t="s">
        <v>1222</v>
      </c>
      <c r="K168" s="663" t="s">
        <v>1223</v>
      </c>
      <c r="L168" s="665">
        <v>104.58933196721431</v>
      </c>
      <c r="M168" s="665">
        <v>1</v>
      </c>
      <c r="N168" s="666">
        <v>104.58933196721431</v>
      </c>
    </row>
    <row r="169" spans="1:14" ht="14.4" customHeight="1" x14ac:dyDescent="0.3">
      <c r="A169" s="661" t="s">
        <v>595</v>
      </c>
      <c r="B169" s="662" t="s">
        <v>3182</v>
      </c>
      <c r="C169" s="663" t="s">
        <v>600</v>
      </c>
      <c r="D169" s="664" t="s">
        <v>3183</v>
      </c>
      <c r="E169" s="663" t="s">
        <v>626</v>
      </c>
      <c r="F169" s="664" t="s">
        <v>3190</v>
      </c>
      <c r="G169" s="663" t="s">
        <v>627</v>
      </c>
      <c r="H169" s="663" t="s">
        <v>1224</v>
      </c>
      <c r="I169" s="663" t="s">
        <v>1225</v>
      </c>
      <c r="J169" s="663" t="s">
        <v>1226</v>
      </c>
      <c r="K169" s="663" t="s">
        <v>1227</v>
      </c>
      <c r="L169" s="665">
        <v>357.78</v>
      </c>
      <c r="M169" s="665">
        <v>1</v>
      </c>
      <c r="N169" s="666">
        <v>357.78</v>
      </c>
    </row>
    <row r="170" spans="1:14" ht="14.4" customHeight="1" x14ac:dyDescent="0.3">
      <c r="A170" s="661" t="s">
        <v>595</v>
      </c>
      <c r="B170" s="662" t="s">
        <v>3182</v>
      </c>
      <c r="C170" s="663" t="s">
        <v>600</v>
      </c>
      <c r="D170" s="664" t="s">
        <v>3183</v>
      </c>
      <c r="E170" s="663" t="s">
        <v>626</v>
      </c>
      <c r="F170" s="664" t="s">
        <v>3190</v>
      </c>
      <c r="G170" s="663" t="s">
        <v>627</v>
      </c>
      <c r="H170" s="663" t="s">
        <v>1228</v>
      </c>
      <c r="I170" s="663" t="s">
        <v>1229</v>
      </c>
      <c r="J170" s="663" t="s">
        <v>1230</v>
      </c>
      <c r="K170" s="663" t="s">
        <v>1231</v>
      </c>
      <c r="L170" s="665">
        <v>738.31800781893185</v>
      </c>
      <c r="M170" s="665">
        <v>1</v>
      </c>
      <c r="N170" s="666">
        <v>738.31800781893185</v>
      </c>
    </row>
    <row r="171" spans="1:14" ht="14.4" customHeight="1" x14ac:dyDescent="0.3">
      <c r="A171" s="661" t="s">
        <v>595</v>
      </c>
      <c r="B171" s="662" t="s">
        <v>3182</v>
      </c>
      <c r="C171" s="663" t="s">
        <v>600</v>
      </c>
      <c r="D171" s="664" t="s">
        <v>3183</v>
      </c>
      <c r="E171" s="663" t="s">
        <v>626</v>
      </c>
      <c r="F171" s="664" t="s">
        <v>3190</v>
      </c>
      <c r="G171" s="663" t="s">
        <v>627</v>
      </c>
      <c r="H171" s="663" t="s">
        <v>1232</v>
      </c>
      <c r="I171" s="663" t="s">
        <v>1233</v>
      </c>
      <c r="J171" s="663" t="s">
        <v>1234</v>
      </c>
      <c r="K171" s="663" t="s">
        <v>1235</v>
      </c>
      <c r="L171" s="665">
        <v>882.8499999999998</v>
      </c>
      <c r="M171" s="665">
        <v>1</v>
      </c>
      <c r="N171" s="666">
        <v>882.8499999999998</v>
      </c>
    </row>
    <row r="172" spans="1:14" ht="14.4" customHeight="1" x14ac:dyDescent="0.3">
      <c r="A172" s="661" t="s">
        <v>595</v>
      </c>
      <c r="B172" s="662" t="s">
        <v>3182</v>
      </c>
      <c r="C172" s="663" t="s">
        <v>600</v>
      </c>
      <c r="D172" s="664" t="s">
        <v>3183</v>
      </c>
      <c r="E172" s="663" t="s">
        <v>626</v>
      </c>
      <c r="F172" s="664" t="s">
        <v>3190</v>
      </c>
      <c r="G172" s="663" t="s">
        <v>627</v>
      </c>
      <c r="H172" s="663" t="s">
        <v>1236</v>
      </c>
      <c r="I172" s="663" t="s">
        <v>1237</v>
      </c>
      <c r="J172" s="663" t="s">
        <v>1238</v>
      </c>
      <c r="K172" s="663" t="s">
        <v>1239</v>
      </c>
      <c r="L172" s="665">
        <v>250.82999999999996</v>
      </c>
      <c r="M172" s="665">
        <v>1</v>
      </c>
      <c r="N172" s="666">
        <v>250.82999999999996</v>
      </c>
    </row>
    <row r="173" spans="1:14" ht="14.4" customHeight="1" x14ac:dyDescent="0.3">
      <c r="A173" s="661" t="s">
        <v>595</v>
      </c>
      <c r="B173" s="662" t="s">
        <v>3182</v>
      </c>
      <c r="C173" s="663" t="s">
        <v>600</v>
      </c>
      <c r="D173" s="664" t="s">
        <v>3183</v>
      </c>
      <c r="E173" s="663" t="s">
        <v>626</v>
      </c>
      <c r="F173" s="664" t="s">
        <v>3190</v>
      </c>
      <c r="G173" s="663" t="s">
        <v>627</v>
      </c>
      <c r="H173" s="663" t="s">
        <v>1240</v>
      </c>
      <c r="I173" s="663" t="s">
        <v>1241</v>
      </c>
      <c r="J173" s="663" t="s">
        <v>1242</v>
      </c>
      <c r="K173" s="663" t="s">
        <v>1243</v>
      </c>
      <c r="L173" s="665">
        <v>116.66999999999996</v>
      </c>
      <c r="M173" s="665">
        <v>1</v>
      </c>
      <c r="N173" s="666">
        <v>116.66999999999996</v>
      </c>
    </row>
    <row r="174" spans="1:14" ht="14.4" customHeight="1" x14ac:dyDescent="0.3">
      <c r="A174" s="661" t="s">
        <v>595</v>
      </c>
      <c r="B174" s="662" t="s">
        <v>3182</v>
      </c>
      <c r="C174" s="663" t="s">
        <v>600</v>
      </c>
      <c r="D174" s="664" t="s">
        <v>3183</v>
      </c>
      <c r="E174" s="663" t="s">
        <v>626</v>
      </c>
      <c r="F174" s="664" t="s">
        <v>3190</v>
      </c>
      <c r="G174" s="663" t="s">
        <v>627</v>
      </c>
      <c r="H174" s="663" t="s">
        <v>1244</v>
      </c>
      <c r="I174" s="663" t="s">
        <v>1245</v>
      </c>
      <c r="J174" s="663" t="s">
        <v>1246</v>
      </c>
      <c r="K174" s="663" t="s">
        <v>1247</v>
      </c>
      <c r="L174" s="665">
        <v>1198.68</v>
      </c>
      <c r="M174" s="665">
        <v>1</v>
      </c>
      <c r="N174" s="666">
        <v>1198.68</v>
      </c>
    </row>
    <row r="175" spans="1:14" ht="14.4" customHeight="1" x14ac:dyDescent="0.3">
      <c r="A175" s="661" t="s">
        <v>595</v>
      </c>
      <c r="B175" s="662" t="s">
        <v>3182</v>
      </c>
      <c r="C175" s="663" t="s">
        <v>600</v>
      </c>
      <c r="D175" s="664" t="s">
        <v>3183</v>
      </c>
      <c r="E175" s="663" t="s">
        <v>626</v>
      </c>
      <c r="F175" s="664" t="s">
        <v>3190</v>
      </c>
      <c r="G175" s="663" t="s">
        <v>627</v>
      </c>
      <c r="H175" s="663" t="s">
        <v>1248</v>
      </c>
      <c r="I175" s="663" t="s">
        <v>215</v>
      </c>
      <c r="J175" s="663" t="s">
        <v>1249</v>
      </c>
      <c r="K175" s="663" t="s">
        <v>1250</v>
      </c>
      <c r="L175" s="665">
        <v>81.649975310025994</v>
      </c>
      <c r="M175" s="665">
        <v>6</v>
      </c>
      <c r="N175" s="666">
        <v>489.89985186015593</v>
      </c>
    </row>
    <row r="176" spans="1:14" ht="14.4" customHeight="1" x14ac:dyDescent="0.3">
      <c r="A176" s="661" t="s">
        <v>595</v>
      </c>
      <c r="B176" s="662" t="s">
        <v>3182</v>
      </c>
      <c r="C176" s="663" t="s">
        <v>600</v>
      </c>
      <c r="D176" s="664" t="s">
        <v>3183</v>
      </c>
      <c r="E176" s="663" t="s">
        <v>626</v>
      </c>
      <c r="F176" s="664" t="s">
        <v>3190</v>
      </c>
      <c r="G176" s="663" t="s">
        <v>627</v>
      </c>
      <c r="H176" s="663" t="s">
        <v>1251</v>
      </c>
      <c r="I176" s="663" t="s">
        <v>1252</v>
      </c>
      <c r="J176" s="663" t="s">
        <v>1253</v>
      </c>
      <c r="K176" s="663" t="s">
        <v>1075</v>
      </c>
      <c r="L176" s="665">
        <v>48.964668394413188</v>
      </c>
      <c r="M176" s="665">
        <v>6</v>
      </c>
      <c r="N176" s="666">
        <v>293.78801036647911</v>
      </c>
    </row>
    <row r="177" spans="1:14" ht="14.4" customHeight="1" x14ac:dyDescent="0.3">
      <c r="A177" s="661" t="s">
        <v>595</v>
      </c>
      <c r="B177" s="662" t="s">
        <v>3182</v>
      </c>
      <c r="C177" s="663" t="s">
        <v>600</v>
      </c>
      <c r="D177" s="664" t="s">
        <v>3183</v>
      </c>
      <c r="E177" s="663" t="s">
        <v>626</v>
      </c>
      <c r="F177" s="664" t="s">
        <v>3190</v>
      </c>
      <c r="G177" s="663" t="s">
        <v>627</v>
      </c>
      <c r="H177" s="663" t="s">
        <v>1254</v>
      </c>
      <c r="I177" s="663" t="s">
        <v>1255</v>
      </c>
      <c r="J177" s="663" t="s">
        <v>1256</v>
      </c>
      <c r="K177" s="663" t="s">
        <v>1257</v>
      </c>
      <c r="L177" s="665">
        <v>66.809491582687201</v>
      </c>
      <c r="M177" s="665">
        <v>2</v>
      </c>
      <c r="N177" s="666">
        <v>133.6189831653744</v>
      </c>
    </row>
    <row r="178" spans="1:14" ht="14.4" customHeight="1" x14ac:dyDescent="0.3">
      <c r="A178" s="661" t="s">
        <v>595</v>
      </c>
      <c r="B178" s="662" t="s">
        <v>3182</v>
      </c>
      <c r="C178" s="663" t="s">
        <v>600</v>
      </c>
      <c r="D178" s="664" t="s">
        <v>3183</v>
      </c>
      <c r="E178" s="663" t="s">
        <v>626</v>
      </c>
      <c r="F178" s="664" t="s">
        <v>3190</v>
      </c>
      <c r="G178" s="663" t="s">
        <v>627</v>
      </c>
      <c r="H178" s="663" t="s">
        <v>1258</v>
      </c>
      <c r="I178" s="663" t="s">
        <v>215</v>
      </c>
      <c r="J178" s="663" t="s">
        <v>1259</v>
      </c>
      <c r="K178" s="663"/>
      <c r="L178" s="665">
        <v>72.948221700540984</v>
      </c>
      <c r="M178" s="665">
        <v>13</v>
      </c>
      <c r="N178" s="666">
        <v>948.3268821070327</v>
      </c>
    </row>
    <row r="179" spans="1:14" ht="14.4" customHeight="1" x14ac:dyDescent="0.3">
      <c r="A179" s="661" t="s">
        <v>595</v>
      </c>
      <c r="B179" s="662" t="s">
        <v>3182</v>
      </c>
      <c r="C179" s="663" t="s">
        <v>600</v>
      </c>
      <c r="D179" s="664" t="s">
        <v>3183</v>
      </c>
      <c r="E179" s="663" t="s">
        <v>626</v>
      </c>
      <c r="F179" s="664" t="s">
        <v>3190</v>
      </c>
      <c r="G179" s="663" t="s">
        <v>627</v>
      </c>
      <c r="H179" s="663" t="s">
        <v>1260</v>
      </c>
      <c r="I179" s="663" t="s">
        <v>1261</v>
      </c>
      <c r="J179" s="663" t="s">
        <v>1262</v>
      </c>
      <c r="K179" s="663" t="s">
        <v>1263</v>
      </c>
      <c r="L179" s="665">
        <v>328.11600854433345</v>
      </c>
      <c r="M179" s="665">
        <v>5</v>
      </c>
      <c r="N179" s="666">
        <v>1640.5800427216673</v>
      </c>
    </row>
    <row r="180" spans="1:14" ht="14.4" customHeight="1" x14ac:dyDescent="0.3">
      <c r="A180" s="661" t="s">
        <v>595</v>
      </c>
      <c r="B180" s="662" t="s">
        <v>3182</v>
      </c>
      <c r="C180" s="663" t="s">
        <v>600</v>
      </c>
      <c r="D180" s="664" t="s">
        <v>3183</v>
      </c>
      <c r="E180" s="663" t="s">
        <v>626</v>
      </c>
      <c r="F180" s="664" t="s">
        <v>3190</v>
      </c>
      <c r="G180" s="663" t="s">
        <v>627</v>
      </c>
      <c r="H180" s="663" t="s">
        <v>1264</v>
      </c>
      <c r="I180" s="663" t="s">
        <v>215</v>
      </c>
      <c r="J180" s="663" t="s">
        <v>1265</v>
      </c>
      <c r="K180" s="663"/>
      <c r="L180" s="665">
        <v>303.43189585895425</v>
      </c>
      <c r="M180" s="665">
        <v>2</v>
      </c>
      <c r="N180" s="666">
        <v>606.8637917179085</v>
      </c>
    </row>
    <row r="181" spans="1:14" ht="14.4" customHeight="1" x14ac:dyDescent="0.3">
      <c r="A181" s="661" t="s">
        <v>595</v>
      </c>
      <c r="B181" s="662" t="s">
        <v>3182</v>
      </c>
      <c r="C181" s="663" t="s">
        <v>600</v>
      </c>
      <c r="D181" s="664" t="s">
        <v>3183</v>
      </c>
      <c r="E181" s="663" t="s">
        <v>626</v>
      </c>
      <c r="F181" s="664" t="s">
        <v>3190</v>
      </c>
      <c r="G181" s="663" t="s">
        <v>627</v>
      </c>
      <c r="H181" s="663" t="s">
        <v>1266</v>
      </c>
      <c r="I181" s="663" t="s">
        <v>215</v>
      </c>
      <c r="J181" s="663" t="s">
        <v>1267</v>
      </c>
      <c r="K181" s="663"/>
      <c r="L181" s="665">
        <v>38.57119612860464</v>
      </c>
      <c r="M181" s="665">
        <v>28</v>
      </c>
      <c r="N181" s="666">
        <v>1079.9934916009299</v>
      </c>
    </row>
    <row r="182" spans="1:14" ht="14.4" customHeight="1" x14ac:dyDescent="0.3">
      <c r="A182" s="661" t="s">
        <v>595</v>
      </c>
      <c r="B182" s="662" t="s">
        <v>3182</v>
      </c>
      <c r="C182" s="663" t="s">
        <v>600</v>
      </c>
      <c r="D182" s="664" t="s">
        <v>3183</v>
      </c>
      <c r="E182" s="663" t="s">
        <v>626</v>
      </c>
      <c r="F182" s="664" t="s">
        <v>3190</v>
      </c>
      <c r="G182" s="663" t="s">
        <v>627</v>
      </c>
      <c r="H182" s="663" t="s">
        <v>1268</v>
      </c>
      <c r="I182" s="663" t="s">
        <v>215</v>
      </c>
      <c r="J182" s="663" t="s">
        <v>1269</v>
      </c>
      <c r="K182" s="663"/>
      <c r="L182" s="665">
        <v>79.491376775872681</v>
      </c>
      <c r="M182" s="665">
        <v>2</v>
      </c>
      <c r="N182" s="666">
        <v>158.98275355174536</v>
      </c>
    </row>
    <row r="183" spans="1:14" ht="14.4" customHeight="1" x14ac:dyDescent="0.3">
      <c r="A183" s="661" t="s">
        <v>595</v>
      </c>
      <c r="B183" s="662" t="s">
        <v>3182</v>
      </c>
      <c r="C183" s="663" t="s">
        <v>600</v>
      </c>
      <c r="D183" s="664" t="s">
        <v>3183</v>
      </c>
      <c r="E183" s="663" t="s">
        <v>626</v>
      </c>
      <c r="F183" s="664" t="s">
        <v>3190</v>
      </c>
      <c r="G183" s="663" t="s">
        <v>627</v>
      </c>
      <c r="H183" s="663" t="s">
        <v>1270</v>
      </c>
      <c r="I183" s="663" t="s">
        <v>215</v>
      </c>
      <c r="J183" s="663" t="s">
        <v>1271</v>
      </c>
      <c r="K183" s="663"/>
      <c r="L183" s="665">
        <v>473.29752573030709</v>
      </c>
      <c r="M183" s="665">
        <v>5</v>
      </c>
      <c r="N183" s="666">
        <v>2366.4876286515355</v>
      </c>
    </row>
    <row r="184" spans="1:14" ht="14.4" customHeight="1" x14ac:dyDescent="0.3">
      <c r="A184" s="661" t="s">
        <v>595</v>
      </c>
      <c r="B184" s="662" t="s">
        <v>3182</v>
      </c>
      <c r="C184" s="663" t="s">
        <v>600</v>
      </c>
      <c r="D184" s="664" t="s">
        <v>3183</v>
      </c>
      <c r="E184" s="663" t="s">
        <v>626</v>
      </c>
      <c r="F184" s="664" t="s">
        <v>3190</v>
      </c>
      <c r="G184" s="663" t="s">
        <v>627</v>
      </c>
      <c r="H184" s="663" t="s">
        <v>1272</v>
      </c>
      <c r="I184" s="663" t="s">
        <v>215</v>
      </c>
      <c r="J184" s="663" t="s">
        <v>1273</v>
      </c>
      <c r="K184" s="663"/>
      <c r="L184" s="665">
        <v>886.24966409352146</v>
      </c>
      <c r="M184" s="665">
        <v>1</v>
      </c>
      <c r="N184" s="666">
        <v>886.24966409352146</v>
      </c>
    </row>
    <row r="185" spans="1:14" ht="14.4" customHeight="1" x14ac:dyDescent="0.3">
      <c r="A185" s="661" t="s">
        <v>595</v>
      </c>
      <c r="B185" s="662" t="s">
        <v>3182</v>
      </c>
      <c r="C185" s="663" t="s">
        <v>600</v>
      </c>
      <c r="D185" s="664" t="s">
        <v>3183</v>
      </c>
      <c r="E185" s="663" t="s">
        <v>626</v>
      </c>
      <c r="F185" s="664" t="s">
        <v>3190</v>
      </c>
      <c r="G185" s="663" t="s">
        <v>627</v>
      </c>
      <c r="H185" s="663" t="s">
        <v>1274</v>
      </c>
      <c r="I185" s="663" t="s">
        <v>215</v>
      </c>
      <c r="J185" s="663" t="s">
        <v>1275</v>
      </c>
      <c r="K185" s="663"/>
      <c r="L185" s="665">
        <v>105.45029331535092</v>
      </c>
      <c r="M185" s="665">
        <v>4</v>
      </c>
      <c r="N185" s="666">
        <v>421.80117326140368</v>
      </c>
    </row>
    <row r="186" spans="1:14" ht="14.4" customHeight="1" x14ac:dyDescent="0.3">
      <c r="A186" s="661" t="s">
        <v>595</v>
      </c>
      <c r="B186" s="662" t="s">
        <v>3182</v>
      </c>
      <c r="C186" s="663" t="s">
        <v>600</v>
      </c>
      <c r="D186" s="664" t="s">
        <v>3183</v>
      </c>
      <c r="E186" s="663" t="s">
        <v>626</v>
      </c>
      <c r="F186" s="664" t="s">
        <v>3190</v>
      </c>
      <c r="G186" s="663" t="s">
        <v>627</v>
      </c>
      <c r="H186" s="663" t="s">
        <v>1276</v>
      </c>
      <c r="I186" s="663" t="s">
        <v>1277</v>
      </c>
      <c r="J186" s="663" t="s">
        <v>1278</v>
      </c>
      <c r="K186" s="663" t="s">
        <v>1279</v>
      </c>
      <c r="L186" s="665">
        <v>43.9</v>
      </c>
      <c r="M186" s="665">
        <v>1</v>
      </c>
      <c r="N186" s="666">
        <v>43.9</v>
      </c>
    </row>
    <row r="187" spans="1:14" ht="14.4" customHeight="1" x14ac:dyDescent="0.3">
      <c r="A187" s="661" t="s">
        <v>595</v>
      </c>
      <c r="B187" s="662" t="s">
        <v>3182</v>
      </c>
      <c r="C187" s="663" t="s">
        <v>600</v>
      </c>
      <c r="D187" s="664" t="s">
        <v>3183</v>
      </c>
      <c r="E187" s="663" t="s">
        <v>626</v>
      </c>
      <c r="F187" s="664" t="s">
        <v>3190</v>
      </c>
      <c r="G187" s="663" t="s">
        <v>627</v>
      </c>
      <c r="H187" s="663" t="s">
        <v>1280</v>
      </c>
      <c r="I187" s="663" t="s">
        <v>1281</v>
      </c>
      <c r="J187" s="663" t="s">
        <v>1282</v>
      </c>
      <c r="K187" s="663" t="s">
        <v>1283</v>
      </c>
      <c r="L187" s="665">
        <v>6141.673333333335</v>
      </c>
      <c r="M187" s="665">
        <v>3</v>
      </c>
      <c r="N187" s="666">
        <v>18425.020000000004</v>
      </c>
    </row>
    <row r="188" spans="1:14" ht="14.4" customHeight="1" x14ac:dyDescent="0.3">
      <c r="A188" s="661" t="s">
        <v>595</v>
      </c>
      <c r="B188" s="662" t="s">
        <v>3182</v>
      </c>
      <c r="C188" s="663" t="s">
        <v>600</v>
      </c>
      <c r="D188" s="664" t="s">
        <v>3183</v>
      </c>
      <c r="E188" s="663" t="s">
        <v>626</v>
      </c>
      <c r="F188" s="664" t="s">
        <v>3190</v>
      </c>
      <c r="G188" s="663" t="s">
        <v>627</v>
      </c>
      <c r="H188" s="663" t="s">
        <v>1284</v>
      </c>
      <c r="I188" s="663" t="s">
        <v>215</v>
      </c>
      <c r="J188" s="663" t="s">
        <v>1285</v>
      </c>
      <c r="K188" s="663"/>
      <c r="L188" s="665">
        <v>41.138333333333335</v>
      </c>
      <c r="M188" s="665">
        <v>12</v>
      </c>
      <c r="N188" s="666">
        <v>493.66</v>
      </c>
    </row>
    <row r="189" spans="1:14" ht="14.4" customHeight="1" x14ac:dyDescent="0.3">
      <c r="A189" s="661" t="s">
        <v>595</v>
      </c>
      <c r="B189" s="662" t="s">
        <v>3182</v>
      </c>
      <c r="C189" s="663" t="s">
        <v>600</v>
      </c>
      <c r="D189" s="664" t="s">
        <v>3183</v>
      </c>
      <c r="E189" s="663" t="s">
        <v>626</v>
      </c>
      <c r="F189" s="664" t="s">
        <v>3190</v>
      </c>
      <c r="G189" s="663" t="s">
        <v>627</v>
      </c>
      <c r="H189" s="663" t="s">
        <v>1286</v>
      </c>
      <c r="I189" s="663" t="s">
        <v>1286</v>
      </c>
      <c r="J189" s="663" t="s">
        <v>1287</v>
      </c>
      <c r="K189" s="663" t="s">
        <v>1288</v>
      </c>
      <c r="L189" s="665">
        <v>76.929492210090402</v>
      </c>
      <c r="M189" s="665">
        <v>2</v>
      </c>
      <c r="N189" s="666">
        <v>153.8589844201808</v>
      </c>
    </row>
    <row r="190" spans="1:14" ht="14.4" customHeight="1" x14ac:dyDescent="0.3">
      <c r="A190" s="661" t="s">
        <v>595</v>
      </c>
      <c r="B190" s="662" t="s">
        <v>3182</v>
      </c>
      <c r="C190" s="663" t="s">
        <v>600</v>
      </c>
      <c r="D190" s="664" t="s">
        <v>3183</v>
      </c>
      <c r="E190" s="663" t="s">
        <v>626</v>
      </c>
      <c r="F190" s="664" t="s">
        <v>3190</v>
      </c>
      <c r="G190" s="663" t="s">
        <v>627</v>
      </c>
      <c r="H190" s="663" t="s">
        <v>1289</v>
      </c>
      <c r="I190" s="663" t="s">
        <v>1290</v>
      </c>
      <c r="J190" s="663" t="s">
        <v>1291</v>
      </c>
      <c r="K190" s="663" t="s">
        <v>1292</v>
      </c>
      <c r="L190" s="665">
        <v>127.28952985454252</v>
      </c>
      <c r="M190" s="665">
        <v>4</v>
      </c>
      <c r="N190" s="666">
        <v>509.15811941817009</v>
      </c>
    </row>
    <row r="191" spans="1:14" ht="14.4" customHeight="1" x14ac:dyDescent="0.3">
      <c r="A191" s="661" t="s">
        <v>595</v>
      </c>
      <c r="B191" s="662" t="s">
        <v>3182</v>
      </c>
      <c r="C191" s="663" t="s">
        <v>600</v>
      </c>
      <c r="D191" s="664" t="s">
        <v>3183</v>
      </c>
      <c r="E191" s="663" t="s">
        <v>626</v>
      </c>
      <c r="F191" s="664" t="s">
        <v>3190</v>
      </c>
      <c r="G191" s="663" t="s">
        <v>627</v>
      </c>
      <c r="H191" s="663" t="s">
        <v>1293</v>
      </c>
      <c r="I191" s="663" t="s">
        <v>1294</v>
      </c>
      <c r="J191" s="663" t="s">
        <v>1295</v>
      </c>
      <c r="K191" s="663" t="s">
        <v>1296</v>
      </c>
      <c r="L191" s="665">
        <v>59.4</v>
      </c>
      <c r="M191" s="665">
        <v>3</v>
      </c>
      <c r="N191" s="666">
        <v>178.2</v>
      </c>
    </row>
    <row r="192" spans="1:14" ht="14.4" customHeight="1" x14ac:dyDescent="0.3">
      <c r="A192" s="661" t="s">
        <v>595</v>
      </c>
      <c r="B192" s="662" t="s">
        <v>3182</v>
      </c>
      <c r="C192" s="663" t="s">
        <v>600</v>
      </c>
      <c r="D192" s="664" t="s">
        <v>3183</v>
      </c>
      <c r="E192" s="663" t="s">
        <v>626</v>
      </c>
      <c r="F192" s="664" t="s">
        <v>3190</v>
      </c>
      <c r="G192" s="663" t="s">
        <v>627</v>
      </c>
      <c r="H192" s="663" t="s">
        <v>1297</v>
      </c>
      <c r="I192" s="663" t="s">
        <v>1298</v>
      </c>
      <c r="J192" s="663" t="s">
        <v>1299</v>
      </c>
      <c r="K192" s="663" t="s">
        <v>960</v>
      </c>
      <c r="L192" s="665">
        <v>59.730000000000011</v>
      </c>
      <c r="M192" s="665">
        <v>1</v>
      </c>
      <c r="N192" s="666">
        <v>59.730000000000011</v>
      </c>
    </row>
    <row r="193" spans="1:14" ht="14.4" customHeight="1" x14ac:dyDescent="0.3">
      <c r="A193" s="661" t="s">
        <v>595</v>
      </c>
      <c r="B193" s="662" t="s">
        <v>3182</v>
      </c>
      <c r="C193" s="663" t="s">
        <v>600</v>
      </c>
      <c r="D193" s="664" t="s">
        <v>3183</v>
      </c>
      <c r="E193" s="663" t="s">
        <v>626</v>
      </c>
      <c r="F193" s="664" t="s">
        <v>3190</v>
      </c>
      <c r="G193" s="663" t="s">
        <v>627</v>
      </c>
      <c r="H193" s="663" t="s">
        <v>1300</v>
      </c>
      <c r="I193" s="663" t="s">
        <v>1301</v>
      </c>
      <c r="J193" s="663" t="s">
        <v>1302</v>
      </c>
      <c r="K193" s="663" t="s">
        <v>1303</v>
      </c>
      <c r="L193" s="665">
        <v>111.86</v>
      </c>
      <c r="M193" s="665">
        <v>2</v>
      </c>
      <c r="N193" s="666">
        <v>223.72</v>
      </c>
    </row>
    <row r="194" spans="1:14" ht="14.4" customHeight="1" x14ac:dyDescent="0.3">
      <c r="A194" s="661" t="s">
        <v>595</v>
      </c>
      <c r="B194" s="662" t="s">
        <v>3182</v>
      </c>
      <c r="C194" s="663" t="s">
        <v>600</v>
      </c>
      <c r="D194" s="664" t="s">
        <v>3183</v>
      </c>
      <c r="E194" s="663" t="s">
        <v>626</v>
      </c>
      <c r="F194" s="664" t="s">
        <v>3190</v>
      </c>
      <c r="G194" s="663" t="s">
        <v>627</v>
      </c>
      <c r="H194" s="663" t="s">
        <v>1304</v>
      </c>
      <c r="I194" s="663" t="s">
        <v>1305</v>
      </c>
      <c r="J194" s="663" t="s">
        <v>1306</v>
      </c>
      <c r="K194" s="663" t="s">
        <v>1307</v>
      </c>
      <c r="L194" s="665">
        <v>81.439368848129249</v>
      </c>
      <c r="M194" s="665">
        <v>1</v>
      </c>
      <c r="N194" s="666">
        <v>81.439368848129249</v>
      </c>
    </row>
    <row r="195" spans="1:14" ht="14.4" customHeight="1" x14ac:dyDescent="0.3">
      <c r="A195" s="661" t="s">
        <v>595</v>
      </c>
      <c r="B195" s="662" t="s">
        <v>3182</v>
      </c>
      <c r="C195" s="663" t="s">
        <v>600</v>
      </c>
      <c r="D195" s="664" t="s">
        <v>3183</v>
      </c>
      <c r="E195" s="663" t="s">
        <v>626</v>
      </c>
      <c r="F195" s="664" t="s">
        <v>3190</v>
      </c>
      <c r="G195" s="663" t="s">
        <v>627</v>
      </c>
      <c r="H195" s="663" t="s">
        <v>1308</v>
      </c>
      <c r="I195" s="663" t="s">
        <v>1309</v>
      </c>
      <c r="J195" s="663" t="s">
        <v>1310</v>
      </c>
      <c r="K195" s="663" t="s">
        <v>1311</v>
      </c>
      <c r="L195" s="665">
        <v>136.34966615508569</v>
      </c>
      <c r="M195" s="665">
        <v>1</v>
      </c>
      <c r="N195" s="666">
        <v>136.34966615508569</v>
      </c>
    </row>
    <row r="196" spans="1:14" ht="14.4" customHeight="1" x14ac:dyDescent="0.3">
      <c r="A196" s="661" t="s">
        <v>595</v>
      </c>
      <c r="B196" s="662" t="s">
        <v>3182</v>
      </c>
      <c r="C196" s="663" t="s">
        <v>600</v>
      </c>
      <c r="D196" s="664" t="s">
        <v>3183</v>
      </c>
      <c r="E196" s="663" t="s">
        <v>626</v>
      </c>
      <c r="F196" s="664" t="s">
        <v>3190</v>
      </c>
      <c r="G196" s="663" t="s">
        <v>627</v>
      </c>
      <c r="H196" s="663" t="s">
        <v>1312</v>
      </c>
      <c r="I196" s="663" t="s">
        <v>673</v>
      </c>
      <c r="J196" s="663" t="s">
        <v>1313</v>
      </c>
      <c r="K196" s="663"/>
      <c r="L196" s="665">
        <v>84.232560900468513</v>
      </c>
      <c r="M196" s="665">
        <v>3</v>
      </c>
      <c r="N196" s="666">
        <v>252.69768270140554</v>
      </c>
    </row>
    <row r="197" spans="1:14" ht="14.4" customHeight="1" x14ac:dyDescent="0.3">
      <c r="A197" s="661" t="s">
        <v>595</v>
      </c>
      <c r="B197" s="662" t="s">
        <v>3182</v>
      </c>
      <c r="C197" s="663" t="s">
        <v>600</v>
      </c>
      <c r="D197" s="664" t="s">
        <v>3183</v>
      </c>
      <c r="E197" s="663" t="s">
        <v>626</v>
      </c>
      <c r="F197" s="664" t="s">
        <v>3190</v>
      </c>
      <c r="G197" s="663" t="s">
        <v>627</v>
      </c>
      <c r="H197" s="663" t="s">
        <v>1314</v>
      </c>
      <c r="I197" s="663" t="s">
        <v>1315</v>
      </c>
      <c r="J197" s="663" t="s">
        <v>1316</v>
      </c>
      <c r="K197" s="663" t="s">
        <v>1317</v>
      </c>
      <c r="L197" s="665">
        <v>64.849597012529543</v>
      </c>
      <c r="M197" s="665">
        <v>4</v>
      </c>
      <c r="N197" s="666">
        <v>259.39838805011817</v>
      </c>
    </row>
    <row r="198" spans="1:14" ht="14.4" customHeight="1" x14ac:dyDescent="0.3">
      <c r="A198" s="661" t="s">
        <v>595</v>
      </c>
      <c r="B198" s="662" t="s">
        <v>3182</v>
      </c>
      <c r="C198" s="663" t="s">
        <v>600</v>
      </c>
      <c r="D198" s="664" t="s">
        <v>3183</v>
      </c>
      <c r="E198" s="663" t="s">
        <v>626</v>
      </c>
      <c r="F198" s="664" t="s">
        <v>3190</v>
      </c>
      <c r="G198" s="663" t="s">
        <v>627</v>
      </c>
      <c r="H198" s="663" t="s">
        <v>1318</v>
      </c>
      <c r="I198" s="663" t="s">
        <v>1319</v>
      </c>
      <c r="J198" s="663" t="s">
        <v>1320</v>
      </c>
      <c r="K198" s="663" t="s">
        <v>1321</v>
      </c>
      <c r="L198" s="665">
        <v>64.569825773199184</v>
      </c>
      <c r="M198" s="665">
        <v>1</v>
      </c>
      <c r="N198" s="666">
        <v>64.569825773199184</v>
      </c>
    </row>
    <row r="199" spans="1:14" ht="14.4" customHeight="1" x14ac:dyDescent="0.3">
      <c r="A199" s="661" t="s">
        <v>595</v>
      </c>
      <c r="B199" s="662" t="s">
        <v>3182</v>
      </c>
      <c r="C199" s="663" t="s">
        <v>600</v>
      </c>
      <c r="D199" s="664" t="s">
        <v>3183</v>
      </c>
      <c r="E199" s="663" t="s">
        <v>626</v>
      </c>
      <c r="F199" s="664" t="s">
        <v>3190</v>
      </c>
      <c r="G199" s="663" t="s">
        <v>627</v>
      </c>
      <c r="H199" s="663" t="s">
        <v>1322</v>
      </c>
      <c r="I199" s="663" t="s">
        <v>1322</v>
      </c>
      <c r="J199" s="663" t="s">
        <v>1323</v>
      </c>
      <c r="K199" s="663" t="s">
        <v>1324</v>
      </c>
      <c r="L199" s="665">
        <v>674.58</v>
      </c>
      <c r="M199" s="665">
        <v>1</v>
      </c>
      <c r="N199" s="666">
        <v>674.58</v>
      </c>
    </row>
    <row r="200" spans="1:14" ht="14.4" customHeight="1" x14ac:dyDescent="0.3">
      <c r="A200" s="661" t="s">
        <v>595</v>
      </c>
      <c r="B200" s="662" t="s">
        <v>3182</v>
      </c>
      <c r="C200" s="663" t="s">
        <v>600</v>
      </c>
      <c r="D200" s="664" t="s">
        <v>3183</v>
      </c>
      <c r="E200" s="663" t="s">
        <v>626</v>
      </c>
      <c r="F200" s="664" t="s">
        <v>3190</v>
      </c>
      <c r="G200" s="663" t="s">
        <v>627</v>
      </c>
      <c r="H200" s="663" t="s">
        <v>1325</v>
      </c>
      <c r="I200" s="663" t="s">
        <v>1326</v>
      </c>
      <c r="J200" s="663" t="s">
        <v>1327</v>
      </c>
      <c r="K200" s="663" t="s">
        <v>1328</v>
      </c>
      <c r="L200" s="665">
        <v>194.29334300632121</v>
      </c>
      <c r="M200" s="665">
        <v>16</v>
      </c>
      <c r="N200" s="666">
        <v>3108.6934881011393</v>
      </c>
    </row>
    <row r="201" spans="1:14" ht="14.4" customHeight="1" x14ac:dyDescent="0.3">
      <c r="A201" s="661" t="s">
        <v>595</v>
      </c>
      <c r="B201" s="662" t="s">
        <v>3182</v>
      </c>
      <c r="C201" s="663" t="s">
        <v>600</v>
      </c>
      <c r="D201" s="664" t="s">
        <v>3183</v>
      </c>
      <c r="E201" s="663" t="s">
        <v>626</v>
      </c>
      <c r="F201" s="664" t="s">
        <v>3190</v>
      </c>
      <c r="G201" s="663" t="s">
        <v>627</v>
      </c>
      <c r="H201" s="663" t="s">
        <v>1329</v>
      </c>
      <c r="I201" s="663" t="s">
        <v>1329</v>
      </c>
      <c r="J201" s="663" t="s">
        <v>1330</v>
      </c>
      <c r="K201" s="663" t="s">
        <v>1331</v>
      </c>
      <c r="L201" s="665">
        <v>96.099509874818082</v>
      </c>
      <c r="M201" s="665">
        <v>5</v>
      </c>
      <c r="N201" s="666">
        <v>480.4975493740904</v>
      </c>
    </row>
    <row r="202" spans="1:14" ht="14.4" customHeight="1" x14ac:dyDescent="0.3">
      <c r="A202" s="661" t="s">
        <v>595</v>
      </c>
      <c r="B202" s="662" t="s">
        <v>3182</v>
      </c>
      <c r="C202" s="663" t="s">
        <v>600</v>
      </c>
      <c r="D202" s="664" t="s">
        <v>3183</v>
      </c>
      <c r="E202" s="663" t="s">
        <v>626</v>
      </c>
      <c r="F202" s="664" t="s">
        <v>3190</v>
      </c>
      <c r="G202" s="663" t="s">
        <v>627</v>
      </c>
      <c r="H202" s="663" t="s">
        <v>1332</v>
      </c>
      <c r="I202" s="663" t="s">
        <v>215</v>
      </c>
      <c r="J202" s="663" t="s">
        <v>1333</v>
      </c>
      <c r="K202" s="663"/>
      <c r="L202" s="665">
        <v>32.413333333333334</v>
      </c>
      <c r="M202" s="665">
        <v>3</v>
      </c>
      <c r="N202" s="666">
        <v>97.24</v>
      </c>
    </row>
    <row r="203" spans="1:14" ht="14.4" customHeight="1" x14ac:dyDescent="0.3">
      <c r="A203" s="661" t="s">
        <v>595</v>
      </c>
      <c r="B203" s="662" t="s">
        <v>3182</v>
      </c>
      <c r="C203" s="663" t="s">
        <v>600</v>
      </c>
      <c r="D203" s="664" t="s">
        <v>3183</v>
      </c>
      <c r="E203" s="663" t="s">
        <v>626</v>
      </c>
      <c r="F203" s="664" t="s">
        <v>3190</v>
      </c>
      <c r="G203" s="663" t="s">
        <v>627</v>
      </c>
      <c r="H203" s="663" t="s">
        <v>1334</v>
      </c>
      <c r="I203" s="663" t="s">
        <v>215</v>
      </c>
      <c r="J203" s="663" t="s">
        <v>1335</v>
      </c>
      <c r="K203" s="663"/>
      <c r="L203" s="665">
        <v>37.700000000000017</v>
      </c>
      <c r="M203" s="665">
        <v>4</v>
      </c>
      <c r="N203" s="666">
        <v>150.80000000000007</v>
      </c>
    </row>
    <row r="204" spans="1:14" ht="14.4" customHeight="1" x14ac:dyDescent="0.3">
      <c r="A204" s="661" t="s">
        <v>595</v>
      </c>
      <c r="B204" s="662" t="s">
        <v>3182</v>
      </c>
      <c r="C204" s="663" t="s">
        <v>600</v>
      </c>
      <c r="D204" s="664" t="s">
        <v>3183</v>
      </c>
      <c r="E204" s="663" t="s">
        <v>626</v>
      </c>
      <c r="F204" s="664" t="s">
        <v>3190</v>
      </c>
      <c r="G204" s="663" t="s">
        <v>627</v>
      </c>
      <c r="H204" s="663" t="s">
        <v>1336</v>
      </c>
      <c r="I204" s="663" t="s">
        <v>1336</v>
      </c>
      <c r="J204" s="663" t="s">
        <v>1337</v>
      </c>
      <c r="K204" s="663" t="s">
        <v>1338</v>
      </c>
      <c r="L204" s="665">
        <v>110.00003070941132</v>
      </c>
      <c r="M204" s="665">
        <v>5</v>
      </c>
      <c r="N204" s="666">
        <v>550.00015354705658</v>
      </c>
    </row>
    <row r="205" spans="1:14" ht="14.4" customHeight="1" x14ac:dyDescent="0.3">
      <c r="A205" s="661" t="s">
        <v>595</v>
      </c>
      <c r="B205" s="662" t="s">
        <v>3182</v>
      </c>
      <c r="C205" s="663" t="s">
        <v>600</v>
      </c>
      <c r="D205" s="664" t="s">
        <v>3183</v>
      </c>
      <c r="E205" s="663" t="s">
        <v>626</v>
      </c>
      <c r="F205" s="664" t="s">
        <v>3190</v>
      </c>
      <c r="G205" s="663" t="s">
        <v>627</v>
      </c>
      <c r="H205" s="663" t="s">
        <v>1339</v>
      </c>
      <c r="I205" s="663" t="s">
        <v>1340</v>
      </c>
      <c r="J205" s="663" t="s">
        <v>1341</v>
      </c>
      <c r="K205" s="663" t="s">
        <v>1342</v>
      </c>
      <c r="L205" s="665">
        <v>287.27958993388989</v>
      </c>
      <c r="M205" s="665">
        <v>7</v>
      </c>
      <c r="N205" s="666">
        <v>2010.9571295372293</v>
      </c>
    </row>
    <row r="206" spans="1:14" ht="14.4" customHeight="1" x14ac:dyDescent="0.3">
      <c r="A206" s="661" t="s">
        <v>595</v>
      </c>
      <c r="B206" s="662" t="s">
        <v>3182</v>
      </c>
      <c r="C206" s="663" t="s">
        <v>600</v>
      </c>
      <c r="D206" s="664" t="s">
        <v>3183</v>
      </c>
      <c r="E206" s="663" t="s">
        <v>626</v>
      </c>
      <c r="F206" s="664" t="s">
        <v>3190</v>
      </c>
      <c r="G206" s="663" t="s">
        <v>627</v>
      </c>
      <c r="H206" s="663" t="s">
        <v>1343</v>
      </c>
      <c r="I206" s="663" t="s">
        <v>1344</v>
      </c>
      <c r="J206" s="663" t="s">
        <v>1345</v>
      </c>
      <c r="K206" s="663" t="s">
        <v>1346</v>
      </c>
      <c r="L206" s="665">
        <v>27.359999999999992</v>
      </c>
      <c r="M206" s="665">
        <v>1</v>
      </c>
      <c r="N206" s="666">
        <v>27.359999999999992</v>
      </c>
    </row>
    <row r="207" spans="1:14" ht="14.4" customHeight="1" x14ac:dyDescent="0.3">
      <c r="A207" s="661" t="s">
        <v>595</v>
      </c>
      <c r="B207" s="662" t="s">
        <v>3182</v>
      </c>
      <c r="C207" s="663" t="s">
        <v>600</v>
      </c>
      <c r="D207" s="664" t="s">
        <v>3183</v>
      </c>
      <c r="E207" s="663" t="s">
        <v>626</v>
      </c>
      <c r="F207" s="664" t="s">
        <v>3190</v>
      </c>
      <c r="G207" s="663" t="s">
        <v>627</v>
      </c>
      <c r="H207" s="663" t="s">
        <v>1347</v>
      </c>
      <c r="I207" s="663" t="s">
        <v>215</v>
      </c>
      <c r="J207" s="663" t="s">
        <v>1348</v>
      </c>
      <c r="K207" s="663"/>
      <c r="L207" s="665">
        <v>39.079999999999991</v>
      </c>
      <c r="M207" s="665">
        <v>3</v>
      </c>
      <c r="N207" s="666">
        <v>117.23999999999998</v>
      </c>
    </row>
    <row r="208" spans="1:14" ht="14.4" customHeight="1" x14ac:dyDescent="0.3">
      <c r="A208" s="661" t="s">
        <v>595</v>
      </c>
      <c r="B208" s="662" t="s">
        <v>3182</v>
      </c>
      <c r="C208" s="663" t="s">
        <v>600</v>
      </c>
      <c r="D208" s="664" t="s">
        <v>3183</v>
      </c>
      <c r="E208" s="663" t="s">
        <v>626</v>
      </c>
      <c r="F208" s="664" t="s">
        <v>3190</v>
      </c>
      <c r="G208" s="663" t="s">
        <v>627</v>
      </c>
      <c r="H208" s="663" t="s">
        <v>1349</v>
      </c>
      <c r="I208" s="663" t="s">
        <v>1349</v>
      </c>
      <c r="J208" s="663" t="s">
        <v>1350</v>
      </c>
      <c r="K208" s="663" t="s">
        <v>1351</v>
      </c>
      <c r="L208" s="665">
        <v>179.97499999999999</v>
      </c>
      <c r="M208" s="665">
        <v>1</v>
      </c>
      <c r="N208" s="666">
        <v>179.97499999999999</v>
      </c>
    </row>
    <row r="209" spans="1:14" ht="14.4" customHeight="1" x14ac:dyDescent="0.3">
      <c r="A209" s="661" t="s">
        <v>595</v>
      </c>
      <c r="B209" s="662" t="s">
        <v>3182</v>
      </c>
      <c r="C209" s="663" t="s">
        <v>600</v>
      </c>
      <c r="D209" s="664" t="s">
        <v>3183</v>
      </c>
      <c r="E209" s="663" t="s">
        <v>626</v>
      </c>
      <c r="F209" s="664" t="s">
        <v>3190</v>
      </c>
      <c r="G209" s="663" t="s">
        <v>627</v>
      </c>
      <c r="H209" s="663" t="s">
        <v>1352</v>
      </c>
      <c r="I209" s="663" t="s">
        <v>1352</v>
      </c>
      <c r="J209" s="663" t="s">
        <v>1353</v>
      </c>
      <c r="K209" s="663" t="s">
        <v>1354</v>
      </c>
      <c r="L209" s="665">
        <v>848.9301467836309</v>
      </c>
      <c r="M209" s="665">
        <v>1</v>
      </c>
      <c r="N209" s="666">
        <v>848.9301467836309</v>
      </c>
    </row>
    <row r="210" spans="1:14" ht="14.4" customHeight="1" x14ac:dyDescent="0.3">
      <c r="A210" s="661" t="s">
        <v>595</v>
      </c>
      <c r="B210" s="662" t="s">
        <v>3182</v>
      </c>
      <c r="C210" s="663" t="s">
        <v>600</v>
      </c>
      <c r="D210" s="664" t="s">
        <v>3183</v>
      </c>
      <c r="E210" s="663" t="s">
        <v>626</v>
      </c>
      <c r="F210" s="664" t="s">
        <v>3190</v>
      </c>
      <c r="G210" s="663" t="s">
        <v>627</v>
      </c>
      <c r="H210" s="663" t="s">
        <v>1355</v>
      </c>
      <c r="I210" s="663" t="s">
        <v>215</v>
      </c>
      <c r="J210" s="663" t="s">
        <v>1356</v>
      </c>
      <c r="K210" s="663"/>
      <c r="L210" s="665">
        <v>1186.3179183810364</v>
      </c>
      <c r="M210" s="665">
        <v>1</v>
      </c>
      <c r="N210" s="666">
        <v>1186.3179183810364</v>
      </c>
    </row>
    <row r="211" spans="1:14" ht="14.4" customHeight="1" x14ac:dyDescent="0.3">
      <c r="A211" s="661" t="s">
        <v>595</v>
      </c>
      <c r="B211" s="662" t="s">
        <v>3182</v>
      </c>
      <c r="C211" s="663" t="s">
        <v>600</v>
      </c>
      <c r="D211" s="664" t="s">
        <v>3183</v>
      </c>
      <c r="E211" s="663" t="s">
        <v>626</v>
      </c>
      <c r="F211" s="664" t="s">
        <v>3190</v>
      </c>
      <c r="G211" s="663" t="s">
        <v>627</v>
      </c>
      <c r="H211" s="663" t="s">
        <v>1357</v>
      </c>
      <c r="I211" s="663" t="s">
        <v>215</v>
      </c>
      <c r="J211" s="663" t="s">
        <v>1358</v>
      </c>
      <c r="K211" s="663"/>
      <c r="L211" s="665">
        <v>32.329950679062989</v>
      </c>
      <c r="M211" s="665">
        <v>4</v>
      </c>
      <c r="N211" s="666">
        <v>129.31980271625196</v>
      </c>
    </row>
    <row r="212" spans="1:14" ht="14.4" customHeight="1" x14ac:dyDescent="0.3">
      <c r="A212" s="661" t="s">
        <v>595</v>
      </c>
      <c r="B212" s="662" t="s">
        <v>3182</v>
      </c>
      <c r="C212" s="663" t="s">
        <v>600</v>
      </c>
      <c r="D212" s="664" t="s">
        <v>3183</v>
      </c>
      <c r="E212" s="663" t="s">
        <v>626</v>
      </c>
      <c r="F212" s="664" t="s">
        <v>3190</v>
      </c>
      <c r="G212" s="663" t="s">
        <v>627</v>
      </c>
      <c r="H212" s="663" t="s">
        <v>1359</v>
      </c>
      <c r="I212" s="663" t="s">
        <v>1359</v>
      </c>
      <c r="J212" s="663" t="s">
        <v>741</v>
      </c>
      <c r="K212" s="663" t="s">
        <v>1360</v>
      </c>
      <c r="L212" s="665">
        <v>245.93287859594795</v>
      </c>
      <c r="M212" s="665">
        <v>6</v>
      </c>
      <c r="N212" s="666">
        <v>1475.5972715756877</v>
      </c>
    </row>
    <row r="213" spans="1:14" ht="14.4" customHeight="1" x14ac:dyDescent="0.3">
      <c r="A213" s="661" t="s">
        <v>595</v>
      </c>
      <c r="B213" s="662" t="s">
        <v>3182</v>
      </c>
      <c r="C213" s="663" t="s">
        <v>600</v>
      </c>
      <c r="D213" s="664" t="s">
        <v>3183</v>
      </c>
      <c r="E213" s="663" t="s">
        <v>626</v>
      </c>
      <c r="F213" s="664" t="s">
        <v>3190</v>
      </c>
      <c r="G213" s="663" t="s">
        <v>627</v>
      </c>
      <c r="H213" s="663" t="s">
        <v>1361</v>
      </c>
      <c r="I213" s="663" t="s">
        <v>1361</v>
      </c>
      <c r="J213" s="663" t="s">
        <v>1362</v>
      </c>
      <c r="K213" s="663" t="s">
        <v>1363</v>
      </c>
      <c r="L213" s="665">
        <v>97.86</v>
      </c>
      <c r="M213" s="665">
        <v>1</v>
      </c>
      <c r="N213" s="666">
        <v>97.86</v>
      </c>
    </row>
    <row r="214" spans="1:14" ht="14.4" customHeight="1" x14ac:dyDescent="0.3">
      <c r="A214" s="661" t="s">
        <v>595</v>
      </c>
      <c r="B214" s="662" t="s">
        <v>3182</v>
      </c>
      <c r="C214" s="663" t="s">
        <v>600</v>
      </c>
      <c r="D214" s="664" t="s">
        <v>3183</v>
      </c>
      <c r="E214" s="663" t="s">
        <v>626</v>
      </c>
      <c r="F214" s="664" t="s">
        <v>3190</v>
      </c>
      <c r="G214" s="663" t="s">
        <v>627</v>
      </c>
      <c r="H214" s="663" t="s">
        <v>1364</v>
      </c>
      <c r="I214" s="663" t="s">
        <v>1364</v>
      </c>
      <c r="J214" s="663" t="s">
        <v>780</v>
      </c>
      <c r="K214" s="663" t="s">
        <v>1365</v>
      </c>
      <c r="L214" s="665">
        <v>34.299761003371138</v>
      </c>
      <c r="M214" s="665">
        <v>1</v>
      </c>
      <c r="N214" s="666">
        <v>34.299761003371138</v>
      </c>
    </row>
    <row r="215" spans="1:14" ht="14.4" customHeight="1" x14ac:dyDescent="0.3">
      <c r="A215" s="661" t="s">
        <v>595</v>
      </c>
      <c r="B215" s="662" t="s">
        <v>3182</v>
      </c>
      <c r="C215" s="663" t="s">
        <v>600</v>
      </c>
      <c r="D215" s="664" t="s">
        <v>3183</v>
      </c>
      <c r="E215" s="663" t="s">
        <v>626</v>
      </c>
      <c r="F215" s="664" t="s">
        <v>3190</v>
      </c>
      <c r="G215" s="663" t="s">
        <v>627</v>
      </c>
      <c r="H215" s="663" t="s">
        <v>1366</v>
      </c>
      <c r="I215" s="663" t="s">
        <v>1366</v>
      </c>
      <c r="J215" s="663" t="s">
        <v>1168</v>
      </c>
      <c r="K215" s="663" t="s">
        <v>1169</v>
      </c>
      <c r="L215" s="665">
        <v>193.17999203125228</v>
      </c>
      <c r="M215" s="665">
        <v>1</v>
      </c>
      <c r="N215" s="666">
        <v>193.17999203125228</v>
      </c>
    </row>
    <row r="216" spans="1:14" ht="14.4" customHeight="1" x14ac:dyDescent="0.3">
      <c r="A216" s="661" t="s">
        <v>595</v>
      </c>
      <c r="B216" s="662" t="s">
        <v>3182</v>
      </c>
      <c r="C216" s="663" t="s">
        <v>600</v>
      </c>
      <c r="D216" s="664" t="s">
        <v>3183</v>
      </c>
      <c r="E216" s="663" t="s">
        <v>626</v>
      </c>
      <c r="F216" s="664" t="s">
        <v>3190</v>
      </c>
      <c r="G216" s="663" t="s">
        <v>627</v>
      </c>
      <c r="H216" s="663" t="s">
        <v>1367</v>
      </c>
      <c r="I216" s="663" t="s">
        <v>1367</v>
      </c>
      <c r="J216" s="663" t="s">
        <v>1368</v>
      </c>
      <c r="K216" s="663" t="s">
        <v>1369</v>
      </c>
      <c r="L216" s="665">
        <v>207.35000000000002</v>
      </c>
      <c r="M216" s="665">
        <v>3</v>
      </c>
      <c r="N216" s="666">
        <v>622.05000000000007</v>
      </c>
    </row>
    <row r="217" spans="1:14" ht="14.4" customHeight="1" x14ac:dyDescent="0.3">
      <c r="A217" s="661" t="s">
        <v>595</v>
      </c>
      <c r="B217" s="662" t="s">
        <v>3182</v>
      </c>
      <c r="C217" s="663" t="s">
        <v>600</v>
      </c>
      <c r="D217" s="664" t="s">
        <v>3183</v>
      </c>
      <c r="E217" s="663" t="s">
        <v>626</v>
      </c>
      <c r="F217" s="664" t="s">
        <v>3190</v>
      </c>
      <c r="G217" s="663" t="s">
        <v>627</v>
      </c>
      <c r="H217" s="663" t="s">
        <v>1370</v>
      </c>
      <c r="I217" s="663" t="s">
        <v>1370</v>
      </c>
      <c r="J217" s="663" t="s">
        <v>1371</v>
      </c>
      <c r="K217" s="663" t="s">
        <v>1372</v>
      </c>
      <c r="L217" s="665">
        <v>375.45</v>
      </c>
      <c r="M217" s="665">
        <v>5</v>
      </c>
      <c r="N217" s="666">
        <v>1877.25</v>
      </c>
    </row>
    <row r="218" spans="1:14" ht="14.4" customHeight="1" x14ac:dyDescent="0.3">
      <c r="A218" s="661" t="s">
        <v>595</v>
      </c>
      <c r="B218" s="662" t="s">
        <v>3182</v>
      </c>
      <c r="C218" s="663" t="s">
        <v>600</v>
      </c>
      <c r="D218" s="664" t="s">
        <v>3183</v>
      </c>
      <c r="E218" s="663" t="s">
        <v>626</v>
      </c>
      <c r="F218" s="664" t="s">
        <v>3190</v>
      </c>
      <c r="G218" s="663" t="s">
        <v>1373</v>
      </c>
      <c r="H218" s="663" t="s">
        <v>1374</v>
      </c>
      <c r="I218" s="663" t="s">
        <v>1374</v>
      </c>
      <c r="J218" s="663" t="s">
        <v>1375</v>
      </c>
      <c r="K218" s="663" t="s">
        <v>1376</v>
      </c>
      <c r="L218" s="665">
        <v>108.46039367950304</v>
      </c>
      <c r="M218" s="665">
        <v>40</v>
      </c>
      <c r="N218" s="666">
        <v>4338.4157471801218</v>
      </c>
    </row>
    <row r="219" spans="1:14" ht="14.4" customHeight="1" x14ac:dyDescent="0.3">
      <c r="A219" s="661" t="s">
        <v>595</v>
      </c>
      <c r="B219" s="662" t="s">
        <v>3182</v>
      </c>
      <c r="C219" s="663" t="s">
        <v>600</v>
      </c>
      <c r="D219" s="664" t="s">
        <v>3183</v>
      </c>
      <c r="E219" s="663" t="s">
        <v>626</v>
      </c>
      <c r="F219" s="664" t="s">
        <v>3190</v>
      </c>
      <c r="G219" s="663" t="s">
        <v>1373</v>
      </c>
      <c r="H219" s="663" t="s">
        <v>1377</v>
      </c>
      <c r="I219" s="663" t="s">
        <v>1377</v>
      </c>
      <c r="J219" s="663" t="s">
        <v>1378</v>
      </c>
      <c r="K219" s="663" t="s">
        <v>1379</v>
      </c>
      <c r="L219" s="665">
        <v>7.81</v>
      </c>
      <c r="M219" s="665">
        <v>1</v>
      </c>
      <c r="N219" s="666">
        <v>7.81</v>
      </c>
    </row>
    <row r="220" spans="1:14" ht="14.4" customHeight="1" x14ac:dyDescent="0.3">
      <c r="A220" s="661" t="s">
        <v>595</v>
      </c>
      <c r="B220" s="662" t="s">
        <v>3182</v>
      </c>
      <c r="C220" s="663" t="s">
        <v>600</v>
      </c>
      <c r="D220" s="664" t="s">
        <v>3183</v>
      </c>
      <c r="E220" s="663" t="s">
        <v>626</v>
      </c>
      <c r="F220" s="664" t="s">
        <v>3190</v>
      </c>
      <c r="G220" s="663" t="s">
        <v>1373</v>
      </c>
      <c r="H220" s="663" t="s">
        <v>1380</v>
      </c>
      <c r="I220" s="663" t="s">
        <v>1381</v>
      </c>
      <c r="J220" s="663" t="s">
        <v>1382</v>
      </c>
      <c r="K220" s="663" t="s">
        <v>1383</v>
      </c>
      <c r="L220" s="665">
        <v>34.782544619585487</v>
      </c>
      <c r="M220" s="665">
        <v>45</v>
      </c>
      <c r="N220" s="666">
        <v>1565.2145078813469</v>
      </c>
    </row>
    <row r="221" spans="1:14" ht="14.4" customHeight="1" x14ac:dyDescent="0.3">
      <c r="A221" s="661" t="s">
        <v>595</v>
      </c>
      <c r="B221" s="662" t="s">
        <v>3182</v>
      </c>
      <c r="C221" s="663" t="s">
        <v>600</v>
      </c>
      <c r="D221" s="664" t="s">
        <v>3183</v>
      </c>
      <c r="E221" s="663" t="s">
        <v>626</v>
      </c>
      <c r="F221" s="664" t="s">
        <v>3190</v>
      </c>
      <c r="G221" s="663" t="s">
        <v>1373</v>
      </c>
      <c r="H221" s="663" t="s">
        <v>1384</v>
      </c>
      <c r="I221" s="663" t="s">
        <v>1385</v>
      </c>
      <c r="J221" s="663" t="s">
        <v>1386</v>
      </c>
      <c r="K221" s="663" t="s">
        <v>1387</v>
      </c>
      <c r="L221" s="665">
        <v>98.6</v>
      </c>
      <c r="M221" s="665">
        <v>1</v>
      </c>
      <c r="N221" s="666">
        <v>98.6</v>
      </c>
    </row>
    <row r="222" spans="1:14" ht="14.4" customHeight="1" x14ac:dyDescent="0.3">
      <c r="A222" s="661" t="s">
        <v>595</v>
      </c>
      <c r="B222" s="662" t="s">
        <v>3182</v>
      </c>
      <c r="C222" s="663" t="s">
        <v>600</v>
      </c>
      <c r="D222" s="664" t="s">
        <v>3183</v>
      </c>
      <c r="E222" s="663" t="s">
        <v>626</v>
      </c>
      <c r="F222" s="664" t="s">
        <v>3190</v>
      </c>
      <c r="G222" s="663" t="s">
        <v>1373</v>
      </c>
      <c r="H222" s="663" t="s">
        <v>1388</v>
      </c>
      <c r="I222" s="663" t="s">
        <v>1389</v>
      </c>
      <c r="J222" s="663" t="s">
        <v>1390</v>
      </c>
      <c r="K222" s="663" t="s">
        <v>1391</v>
      </c>
      <c r="L222" s="665">
        <v>47.399999999999991</v>
      </c>
      <c r="M222" s="665">
        <v>1</v>
      </c>
      <c r="N222" s="666">
        <v>47.399999999999991</v>
      </c>
    </row>
    <row r="223" spans="1:14" ht="14.4" customHeight="1" x14ac:dyDescent="0.3">
      <c r="A223" s="661" t="s">
        <v>595</v>
      </c>
      <c r="B223" s="662" t="s">
        <v>3182</v>
      </c>
      <c r="C223" s="663" t="s">
        <v>600</v>
      </c>
      <c r="D223" s="664" t="s">
        <v>3183</v>
      </c>
      <c r="E223" s="663" t="s">
        <v>626</v>
      </c>
      <c r="F223" s="664" t="s">
        <v>3190</v>
      </c>
      <c r="G223" s="663" t="s">
        <v>1373</v>
      </c>
      <c r="H223" s="663" t="s">
        <v>1392</v>
      </c>
      <c r="I223" s="663" t="s">
        <v>1393</v>
      </c>
      <c r="J223" s="663" t="s">
        <v>1394</v>
      </c>
      <c r="K223" s="663" t="s">
        <v>1395</v>
      </c>
      <c r="L223" s="665">
        <v>72.36</v>
      </c>
      <c r="M223" s="665">
        <v>1</v>
      </c>
      <c r="N223" s="666">
        <v>72.36</v>
      </c>
    </row>
    <row r="224" spans="1:14" ht="14.4" customHeight="1" x14ac:dyDescent="0.3">
      <c r="A224" s="661" t="s">
        <v>595</v>
      </c>
      <c r="B224" s="662" t="s">
        <v>3182</v>
      </c>
      <c r="C224" s="663" t="s">
        <v>600</v>
      </c>
      <c r="D224" s="664" t="s">
        <v>3183</v>
      </c>
      <c r="E224" s="663" t="s">
        <v>626</v>
      </c>
      <c r="F224" s="664" t="s">
        <v>3190</v>
      </c>
      <c r="G224" s="663" t="s">
        <v>1373</v>
      </c>
      <c r="H224" s="663" t="s">
        <v>1396</v>
      </c>
      <c r="I224" s="663" t="s">
        <v>1397</v>
      </c>
      <c r="J224" s="663" t="s">
        <v>1398</v>
      </c>
      <c r="K224" s="663" t="s">
        <v>1399</v>
      </c>
      <c r="L224" s="665">
        <v>105.62000000000003</v>
      </c>
      <c r="M224" s="665">
        <v>1</v>
      </c>
      <c r="N224" s="666">
        <v>105.62000000000003</v>
      </c>
    </row>
    <row r="225" spans="1:14" ht="14.4" customHeight="1" x14ac:dyDescent="0.3">
      <c r="A225" s="661" t="s">
        <v>595</v>
      </c>
      <c r="B225" s="662" t="s">
        <v>3182</v>
      </c>
      <c r="C225" s="663" t="s">
        <v>600</v>
      </c>
      <c r="D225" s="664" t="s">
        <v>3183</v>
      </c>
      <c r="E225" s="663" t="s">
        <v>626</v>
      </c>
      <c r="F225" s="664" t="s">
        <v>3190</v>
      </c>
      <c r="G225" s="663" t="s">
        <v>1373</v>
      </c>
      <c r="H225" s="663" t="s">
        <v>1400</v>
      </c>
      <c r="I225" s="663" t="s">
        <v>1401</v>
      </c>
      <c r="J225" s="663" t="s">
        <v>1402</v>
      </c>
      <c r="K225" s="663" t="s">
        <v>1391</v>
      </c>
      <c r="L225" s="665">
        <v>209.69</v>
      </c>
      <c r="M225" s="665">
        <v>1</v>
      </c>
      <c r="N225" s="666">
        <v>209.69</v>
      </c>
    </row>
    <row r="226" spans="1:14" ht="14.4" customHeight="1" x14ac:dyDescent="0.3">
      <c r="A226" s="661" t="s">
        <v>595</v>
      </c>
      <c r="B226" s="662" t="s">
        <v>3182</v>
      </c>
      <c r="C226" s="663" t="s">
        <v>600</v>
      </c>
      <c r="D226" s="664" t="s">
        <v>3183</v>
      </c>
      <c r="E226" s="663" t="s">
        <v>626</v>
      </c>
      <c r="F226" s="664" t="s">
        <v>3190</v>
      </c>
      <c r="G226" s="663" t="s">
        <v>1373</v>
      </c>
      <c r="H226" s="663" t="s">
        <v>1403</v>
      </c>
      <c r="I226" s="663" t="s">
        <v>1404</v>
      </c>
      <c r="J226" s="663" t="s">
        <v>1405</v>
      </c>
      <c r="K226" s="663" t="s">
        <v>1406</v>
      </c>
      <c r="L226" s="665">
        <v>113.85656216874516</v>
      </c>
      <c r="M226" s="665">
        <v>3</v>
      </c>
      <c r="N226" s="666">
        <v>341.56968650623548</v>
      </c>
    </row>
    <row r="227" spans="1:14" ht="14.4" customHeight="1" x14ac:dyDescent="0.3">
      <c r="A227" s="661" t="s">
        <v>595</v>
      </c>
      <c r="B227" s="662" t="s">
        <v>3182</v>
      </c>
      <c r="C227" s="663" t="s">
        <v>600</v>
      </c>
      <c r="D227" s="664" t="s">
        <v>3183</v>
      </c>
      <c r="E227" s="663" t="s">
        <v>626</v>
      </c>
      <c r="F227" s="664" t="s">
        <v>3190</v>
      </c>
      <c r="G227" s="663" t="s">
        <v>1373</v>
      </c>
      <c r="H227" s="663" t="s">
        <v>1407</v>
      </c>
      <c r="I227" s="663" t="s">
        <v>1408</v>
      </c>
      <c r="J227" s="663" t="s">
        <v>1409</v>
      </c>
      <c r="K227" s="663" t="s">
        <v>1410</v>
      </c>
      <c r="L227" s="665">
        <v>59.359539965925244</v>
      </c>
      <c r="M227" s="665">
        <v>1</v>
      </c>
      <c r="N227" s="666">
        <v>59.359539965925244</v>
      </c>
    </row>
    <row r="228" spans="1:14" ht="14.4" customHeight="1" x14ac:dyDescent="0.3">
      <c r="A228" s="661" t="s">
        <v>595</v>
      </c>
      <c r="B228" s="662" t="s">
        <v>3182</v>
      </c>
      <c r="C228" s="663" t="s">
        <v>600</v>
      </c>
      <c r="D228" s="664" t="s">
        <v>3183</v>
      </c>
      <c r="E228" s="663" t="s">
        <v>626</v>
      </c>
      <c r="F228" s="664" t="s">
        <v>3190</v>
      </c>
      <c r="G228" s="663" t="s">
        <v>1373</v>
      </c>
      <c r="H228" s="663" t="s">
        <v>1411</v>
      </c>
      <c r="I228" s="663" t="s">
        <v>1412</v>
      </c>
      <c r="J228" s="663" t="s">
        <v>1413</v>
      </c>
      <c r="K228" s="663" t="s">
        <v>1027</v>
      </c>
      <c r="L228" s="665">
        <v>47.13</v>
      </c>
      <c r="M228" s="665">
        <v>3</v>
      </c>
      <c r="N228" s="666">
        <v>141.39000000000001</v>
      </c>
    </row>
    <row r="229" spans="1:14" ht="14.4" customHeight="1" x14ac:dyDescent="0.3">
      <c r="A229" s="661" t="s">
        <v>595</v>
      </c>
      <c r="B229" s="662" t="s">
        <v>3182</v>
      </c>
      <c r="C229" s="663" t="s">
        <v>600</v>
      </c>
      <c r="D229" s="664" t="s">
        <v>3183</v>
      </c>
      <c r="E229" s="663" t="s">
        <v>626</v>
      </c>
      <c r="F229" s="664" t="s">
        <v>3190</v>
      </c>
      <c r="G229" s="663" t="s">
        <v>1373</v>
      </c>
      <c r="H229" s="663" t="s">
        <v>1414</v>
      </c>
      <c r="I229" s="663" t="s">
        <v>1415</v>
      </c>
      <c r="J229" s="663" t="s">
        <v>1416</v>
      </c>
      <c r="K229" s="663" t="s">
        <v>1417</v>
      </c>
      <c r="L229" s="665">
        <v>79.83</v>
      </c>
      <c r="M229" s="665">
        <v>2</v>
      </c>
      <c r="N229" s="666">
        <v>159.66</v>
      </c>
    </row>
    <row r="230" spans="1:14" ht="14.4" customHeight="1" x14ac:dyDescent="0.3">
      <c r="A230" s="661" t="s">
        <v>595</v>
      </c>
      <c r="B230" s="662" t="s">
        <v>3182</v>
      </c>
      <c r="C230" s="663" t="s">
        <v>600</v>
      </c>
      <c r="D230" s="664" t="s">
        <v>3183</v>
      </c>
      <c r="E230" s="663" t="s">
        <v>626</v>
      </c>
      <c r="F230" s="664" t="s">
        <v>3190</v>
      </c>
      <c r="G230" s="663" t="s">
        <v>1373</v>
      </c>
      <c r="H230" s="663" t="s">
        <v>1418</v>
      </c>
      <c r="I230" s="663" t="s">
        <v>1419</v>
      </c>
      <c r="J230" s="663" t="s">
        <v>1420</v>
      </c>
      <c r="K230" s="663" t="s">
        <v>1421</v>
      </c>
      <c r="L230" s="665">
        <v>3309.372056341359</v>
      </c>
      <c r="M230" s="665">
        <v>16</v>
      </c>
      <c r="N230" s="666">
        <v>52949.952901461744</v>
      </c>
    </row>
    <row r="231" spans="1:14" ht="14.4" customHeight="1" x14ac:dyDescent="0.3">
      <c r="A231" s="661" t="s">
        <v>595</v>
      </c>
      <c r="B231" s="662" t="s">
        <v>3182</v>
      </c>
      <c r="C231" s="663" t="s">
        <v>600</v>
      </c>
      <c r="D231" s="664" t="s">
        <v>3183</v>
      </c>
      <c r="E231" s="663" t="s">
        <v>626</v>
      </c>
      <c r="F231" s="664" t="s">
        <v>3190</v>
      </c>
      <c r="G231" s="663" t="s">
        <v>1373</v>
      </c>
      <c r="H231" s="663" t="s">
        <v>1422</v>
      </c>
      <c r="I231" s="663" t="s">
        <v>1423</v>
      </c>
      <c r="J231" s="663" t="s">
        <v>1424</v>
      </c>
      <c r="K231" s="663" t="s">
        <v>1425</v>
      </c>
      <c r="L231" s="665">
        <v>49.419469112772717</v>
      </c>
      <c r="M231" s="665">
        <v>1</v>
      </c>
      <c r="N231" s="666">
        <v>49.419469112772717</v>
      </c>
    </row>
    <row r="232" spans="1:14" ht="14.4" customHeight="1" x14ac:dyDescent="0.3">
      <c r="A232" s="661" t="s">
        <v>595</v>
      </c>
      <c r="B232" s="662" t="s">
        <v>3182</v>
      </c>
      <c r="C232" s="663" t="s">
        <v>600</v>
      </c>
      <c r="D232" s="664" t="s">
        <v>3183</v>
      </c>
      <c r="E232" s="663" t="s">
        <v>626</v>
      </c>
      <c r="F232" s="664" t="s">
        <v>3190</v>
      </c>
      <c r="G232" s="663" t="s">
        <v>1373</v>
      </c>
      <c r="H232" s="663" t="s">
        <v>1426</v>
      </c>
      <c r="I232" s="663" t="s">
        <v>1427</v>
      </c>
      <c r="J232" s="663" t="s">
        <v>1428</v>
      </c>
      <c r="K232" s="663" t="s">
        <v>1429</v>
      </c>
      <c r="L232" s="665">
        <v>36.259603642994485</v>
      </c>
      <c r="M232" s="665">
        <v>1</v>
      </c>
      <c r="N232" s="666">
        <v>36.259603642994485</v>
      </c>
    </row>
    <row r="233" spans="1:14" ht="14.4" customHeight="1" x14ac:dyDescent="0.3">
      <c r="A233" s="661" t="s">
        <v>595</v>
      </c>
      <c r="B233" s="662" t="s">
        <v>3182</v>
      </c>
      <c r="C233" s="663" t="s">
        <v>600</v>
      </c>
      <c r="D233" s="664" t="s">
        <v>3183</v>
      </c>
      <c r="E233" s="663" t="s">
        <v>626</v>
      </c>
      <c r="F233" s="664" t="s">
        <v>3190</v>
      </c>
      <c r="G233" s="663" t="s">
        <v>1373</v>
      </c>
      <c r="H233" s="663" t="s">
        <v>1430</v>
      </c>
      <c r="I233" s="663" t="s">
        <v>1431</v>
      </c>
      <c r="J233" s="663" t="s">
        <v>1432</v>
      </c>
      <c r="K233" s="663" t="s">
        <v>1433</v>
      </c>
      <c r="L233" s="665">
        <v>80.524380921669319</v>
      </c>
      <c r="M233" s="665">
        <v>2</v>
      </c>
      <c r="N233" s="666">
        <v>161.04876184333864</v>
      </c>
    </row>
    <row r="234" spans="1:14" ht="14.4" customHeight="1" x14ac:dyDescent="0.3">
      <c r="A234" s="661" t="s">
        <v>595</v>
      </c>
      <c r="B234" s="662" t="s">
        <v>3182</v>
      </c>
      <c r="C234" s="663" t="s">
        <v>600</v>
      </c>
      <c r="D234" s="664" t="s">
        <v>3183</v>
      </c>
      <c r="E234" s="663" t="s">
        <v>626</v>
      </c>
      <c r="F234" s="664" t="s">
        <v>3190</v>
      </c>
      <c r="G234" s="663" t="s">
        <v>1373</v>
      </c>
      <c r="H234" s="663" t="s">
        <v>1434</v>
      </c>
      <c r="I234" s="663" t="s">
        <v>1435</v>
      </c>
      <c r="J234" s="663" t="s">
        <v>1436</v>
      </c>
      <c r="K234" s="663" t="s">
        <v>1437</v>
      </c>
      <c r="L234" s="665">
        <v>2035.4643390173444</v>
      </c>
      <c r="M234" s="665">
        <v>1</v>
      </c>
      <c r="N234" s="666">
        <v>2035.4643390173444</v>
      </c>
    </row>
    <row r="235" spans="1:14" ht="14.4" customHeight="1" x14ac:dyDescent="0.3">
      <c r="A235" s="661" t="s">
        <v>595</v>
      </c>
      <c r="B235" s="662" t="s">
        <v>3182</v>
      </c>
      <c r="C235" s="663" t="s">
        <v>600</v>
      </c>
      <c r="D235" s="664" t="s">
        <v>3183</v>
      </c>
      <c r="E235" s="663" t="s">
        <v>626</v>
      </c>
      <c r="F235" s="664" t="s">
        <v>3190</v>
      </c>
      <c r="G235" s="663" t="s">
        <v>1373</v>
      </c>
      <c r="H235" s="663" t="s">
        <v>1438</v>
      </c>
      <c r="I235" s="663" t="s">
        <v>1439</v>
      </c>
      <c r="J235" s="663" t="s">
        <v>1440</v>
      </c>
      <c r="K235" s="663" t="s">
        <v>1391</v>
      </c>
      <c r="L235" s="665">
        <v>76.48</v>
      </c>
      <c r="M235" s="665">
        <v>1</v>
      </c>
      <c r="N235" s="666">
        <v>76.48</v>
      </c>
    </row>
    <row r="236" spans="1:14" ht="14.4" customHeight="1" x14ac:dyDescent="0.3">
      <c r="A236" s="661" t="s">
        <v>595</v>
      </c>
      <c r="B236" s="662" t="s">
        <v>3182</v>
      </c>
      <c r="C236" s="663" t="s">
        <v>600</v>
      </c>
      <c r="D236" s="664" t="s">
        <v>3183</v>
      </c>
      <c r="E236" s="663" t="s">
        <v>626</v>
      </c>
      <c r="F236" s="664" t="s">
        <v>3190</v>
      </c>
      <c r="G236" s="663" t="s">
        <v>1373</v>
      </c>
      <c r="H236" s="663" t="s">
        <v>1441</v>
      </c>
      <c r="I236" s="663" t="s">
        <v>1442</v>
      </c>
      <c r="J236" s="663" t="s">
        <v>1443</v>
      </c>
      <c r="K236" s="663" t="s">
        <v>1444</v>
      </c>
      <c r="L236" s="665">
        <v>75.313289926458609</v>
      </c>
      <c r="M236" s="665">
        <v>2</v>
      </c>
      <c r="N236" s="666">
        <v>150.62657985291722</v>
      </c>
    </row>
    <row r="237" spans="1:14" ht="14.4" customHeight="1" x14ac:dyDescent="0.3">
      <c r="A237" s="661" t="s">
        <v>595</v>
      </c>
      <c r="B237" s="662" t="s">
        <v>3182</v>
      </c>
      <c r="C237" s="663" t="s">
        <v>600</v>
      </c>
      <c r="D237" s="664" t="s">
        <v>3183</v>
      </c>
      <c r="E237" s="663" t="s">
        <v>626</v>
      </c>
      <c r="F237" s="664" t="s">
        <v>3190</v>
      </c>
      <c r="G237" s="663" t="s">
        <v>1373</v>
      </c>
      <c r="H237" s="663" t="s">
        <v>1445</v>
      </c>
      <c r="I237" s="663" t="s">
        <v>1446</v>
      </c>
      <c r="J237" s="663" t="s">
        <v>1447</v>
      </c>
      <c r="K237" s="663" t="s">
        <v>1448</v>
      </c>
      <c r="L237" s="665">
        <v>322.8</v>
      </c>
      <c r="M237" s="665">
        <v>2</v>
      </c>
      <c r="N237" s="666">
        <v>645.6</v>
      </c>
    </row>
    <row r="238" spans="1:14" ht="14.4" customHeight="1" x14ac:dyDescent="0.3">
      <c r="A238" s="661" t="s">
        <v>595</v>
      </c>
      <c r="B238" s="662" t="s">
        <v>3182</v>
      </c>
      <c r="C238" s="663" t="s">
        <v>600</v>
      </c>
      <c r="D238" s="664" t="s">
        <v>3183</v>
      </c>
      <c r="E238" s="663" t="s">
        <v>626</v>
      </c>
      <c r="F238" s="664" t="s">
        <v>3190</v>
      </c>
      <c r="G238" s="663" t="s">
        <v>1373</v>
      </c>
      <c r="H238" s="663" t="s">
        <v>1449</v>
      </c>
      <c r="I238" s="663" t="s">
        <v>1450</v>
      </c>
      <c r="J238" s="663" t="s">
        <v>1451</v>
      </c>
      <c r="K238" s="663" t="s">
        <v>1452</v>
      </c>
      <c r="L238" s="665">
        <v>93.810000000000016</v>
      </c>
      <c r="M238" s="665">
        <v>1</v>
      </c>
      <c r="N238" s="666">
        <v>93.810000000000016</v>
      </c>
    </row>
    <row r="239" spans="1:14" ht="14.4" customHeight="1" x14ac:dyDescent="0.3">
      <c r="A239" s="661" t="s">
        <v>595</v>
      </c>
      <c r="B239" s="662" t="s">
        <v>3182</v>
      </c>
      <c r="C239" s="663" t="s">
        <v>600</v>
      </c>
      <c r="D239" s="664" t="s">
        <v>3183</v>
      </c>
      <c r="E239" s="663" t="s">
        <v>626</v>
      </c>
      <c r="F239" s="664" t="s">
        <v>3190</v>
      </c>
      <c r="G239" s="663" t="s">
        <v>1373</v>
      </c>
      <c r="H239" s="663" t="s">
        <v>1453</v>
      </c>
      <c r="I239" s="663" t="s">
        <v>1454</v>
      </c>
      <c r="J239" s="663" t="s">
        <v>1455</v>
      </c>
      <c r="K239" s="663" t="s">
        <v>1292</v>
      </c>
      <c r="L239" s="665">
        <v>316.42</v>
      </c>
      <c r="M239" s="665">
        <v>1</v>
      </c>
      <c r="N239" s="666">
        <v>316.42</v>
      </c>
    </row>
    <row r="240" spans="1:14" ht="14.4" customHeight="1" x14ac:dyDescent="0.3">
      <c r="A240" s="661" t="s">
        <v>595</v>
      </c>
      <c r="B240" s="662" t="s">
        <v>3182</v>
      </c>
      <c r="C240" s="663" t="s">
        <v>600</v>
      </c>
      <c r="D240" s="664" t="s">
        <v>3183</v>
      </c>
      <c r="E240" s="663" t="s">
        <v>626</v>
      </c>
      <c r="F240" s="664" t="s">
        <v>3190</v>
      </c>
      <c r="G240" s="663" t="s">
        <v>1373</v>
      </c>
      <c r="H240" s="663" t="s">
        <v>1456</v>
      </c>
      <c r="I240" s="663" t="s">
        <v>1457</v>
      </c>
      <c r="J240" s="663" t="s">
        <v>1458</v>
      </c>
      <c r="K240" s="663" t="s">
        <v>1459</v>
      </c>
      <c r="L240" s="665">
        <v>138.62960115826422</v>
      </c>
      <c r="M240" s="665">
        <v>2</v>
      </c>
      <c r="N240" s="666">
        <v>277.25920231652844</v>
      </c>
    </row>
    <row r="241" spans="1:14" ht="14.4" customHeight="1" x14ac:dyDescent="0.3">
      <c r="A241" s="661" t="s">
        <v>595</v>
      </c>
      <c r="B241" s="662" t="s">
        <v>3182</v>
      </c>
      <c r="C241" s="663" t="s">
        <v>600</v>
      </c>
      <c r="D241" s="664" t="s">
        <v>3183</v>
      </c>
      <c r="E241" s="663" t="s">
        <v>626</v>
      </c>
      <c r="F241" s="664" t="s">
        <v>3190</v>
      </c>
      <c r="G241" s="663" t="s">
        <v>1373</v>
      </c>
      <c r="H241" s="663" t="s">
        <v>1460</v>
      </c>
      <c r="I241" s="663" t="s">
        <v>1461</v>
      </c>
      <c r="J241" s="663" t="s">
        <v>1462</v>
      </c>
      <c r="K241" s="663" t="s">
        <v>1463</v>
      </c>
      <c r="L241" s="665">
        <v>41.739999999999995</v>
      </c>
      <c r="M241" s="665">
        <v>4</v>
      </c>
      <c r="N241" s="666">
        <v>166.95999999999998</v>
      </c>
    </row>
    <row r="242" spans="1:14" ht="14.4" customHeight="1" x14ac:dyDescent="0.3">
      <c r="A242" s="661" t="s">
        <v>595</v>
      </c>
      <c r="B242" s="662" t="s">
        <v>3182</v>
      </c>
      <c r="C242" s="663" t="s">
        <v>600</v>
      </c>
      <c r="D242" s="664" t="s">
        <v>3183</v>
      </c>
      <c r="E242" s="663" t="s">
        <v>626</v>
      </c>
      <c r="F242" s="664" t="s">
        <v>3190</v>
      </c>
      <c r="G242" s="663" t="s">
        <v>1373</v>
      </c>
      <c r="H242" s="663" t="s">
        <v>1464</v>
      </c>
      <c r="I242" s="663" t="s">
        <v>1465</v>
      </c>
      <c r="J242" s="663" t="s">
        <v>1466</v>
      </c>
      <c r="K242" s="663" t="s">
        <v>1027</v>
      </c>
      <c r="L242" s="665">
        <v>86.429673433212685</v>
      </c>
      <c r="M242" s="665">
        <v>2</v>
      </c>
      <c r="N242" s="666">
        <v>172.85934686642537</v>
      </c>
    </row>
    <row r="243" spans="1:14" ht="14.4" customHeight="1" x14ac:dyDescent="0.3">
      <c r="A243" s="661" t="s">
        <v>595</v>
      </c>
      <c r="B243" s="662" t="s">
        <v>3182</v>
      </c>
      <c r="C243" s="663" t="s">
        <v>600</v>
      </c>
      <c r="D243" s="664" t="s">
        <v>3183</v>
      </c>
      <c r="E243" s="663" t="s">
        <v>626</v>
      </c>
      <c r="F243" s="664" t="s">
        <v>3190</v>
      </c>
      <c r="G243" s="663" t="s">
        <v>1373</v>
      </c>
      <c r="H243" s="663" t="s">
        <v>1467</v>
      </c>
      <c r="I243" s="663" t="s">
        <v>1468</v>
      </c>
      <c r="J243" s="663" t="s">
        <v>1469</v>
      </c>
      <c r="K243" s="663" t="s">
        <v>1470</v>
      </c>
      <c r="L243" s="665">
        <v>94.419999999999987</v>
      </c>
      <c r="M243" s="665">
        <v>1</v>
      </c>
      <c r="N243" s="666">
        <v>94.419999999999987</v>
      </c>
    </row>
    <row r="244" spans="1:14" ht="14.4" customHeight="1" x14ac:dyDescent="0.3">
      <c r="A244" s="661" t="s">
        <v>595</v>
      </c>
      <c r="B244" s="662" t="s">
        <v>3182</v>
      </c>
      <c r="C244" s="663" t="s">
        <v>600</v>
      </c>
      <c r="D244" s="664" t="s">
        <v>3183</v>
      </c>
      <c r="E244" s="663" t="s">
        <v>626</v>
      </c>
      <c r="F244" s="664" t="s">
        <v>3190</v>
      </c>
      <c r="G244" s="663" t="s">
        <v>1373</v>
      </c>
      <c r="H244" s="663" t="s">
        <v>1471</v>
      </c>
      <c r="I244" s="663" t="s">
        <v>1472</v>
      </c>
      <c r="J244" s="663" t="s">
        <v>1473</v>
      </c>
      <c r="K244" s="663" t="s">
        <v>1027</v>
      </c>
      <c r="L244" s="665">
        <v>62.766670560381613</v>
      </c>
      <c r="M244" s="665">
        <v>3</v>
      </c>
      <c r="N244" s="666">
        <v>188.30001168114484</v>
      </c>
    </row>
    <row r="245" spans="1:14" ht="14.4" customHeight="1" x14ac:dyDescent="0.3">
      <c r="A245" s="661" t="s">
        <v>595</v>
      </c>
      <c r="B245" s="662" t="s">
        <v>3182</v>
      </c>
      <c r="C245" s="663" t="s">
        <v>600</v>
      </c>
      <c r="D245" s="664" t="s">
        <v>3183</v>
      </c>
      <c r="E245" s="663" t="s">
        <v>626</v>
      </c>
      <c r="F245" s="664" t="s">
        <v>3190</v>
      </c>
      <c r="G245" s="663" t="s">
        <v>1373</v>
      </c>
      <c r="H245" s="663" t="s">
        <v>1474</v>
      </c>
      <c r="I245" s="663" t="s">
        <v>1475</v>
      </c>
      <c r="J245" s="663" t="s">
        <v>1476</v>
      </c>
      <c r="K245" s="663" t="s">
        <v>1470</v>
      </c>
      <c r="L245" s="665">
        <v>64.009553989089994</v>
      </c>
      <c r="M245" s="665">
        <v>1</v>
      </c>
      <c r="N245" s="666">
        <v>64.009553989089994</v>
      </c>
    </row>
    <row r="246" spans="1:14" ht="14.4" customHeight="1" x14ac:dyDescent="0.3">
      <c r="A246" s="661" t="s">
        <v>595</v>
      </c>
      <c r="B246" s="662" t="s">
        <v>3182</v>
      </c>
      <c r="C246" s="663" t="s">
        <v>600</v>
      </c>
      <c r="D246" s="664" t="s">
        <v>3183</v>
      </c>
      <c r="E246" s="663" t="s">
        <v>626</v>
      </c>
      <c r="F246" s="664" t="s">
        <v>3190</v>
      </c>
      <c r="G246" s="663" t="s">
        <v>1373</v>
      </c>
      <c r="H246" s="663" t="s">
        <v>1477</v>
      </c>
      <c r="I246" s="663" t="s">
        <v>1478</v>
      </c>
      <c r="J246" s="663" t="s">
        <v>1479</v>
      </c>
      <c r="K246" s="663" t="s">
        <v>1480</v>
      </c>
      <c r="L246" s="665">
        <v>22.920049106381924</v>
      </c>
      <c r="M246" s="665">
        <v>1</v>
      </c>
      <c r="N246" s="666">
        <v>22.920049106381924</v>
      </c>
    </row>
    <row r="247" spans="1:14" ht="14.4" customHeight="1" x14ac:dyDescent="0.3">
      <c r="A247" s="661" t="s">
        <v>595</v>
      </c>
      <c r="B247" s="662" t="s">
        <v>3182</v>
      </c>
      <c r="C247" s="663" t="s">
        <v>600</v>
      </c>
      <c r="D247" s="664" t="s">
        <v>3183</v>
      </c>
      <c r="E247" s="663" t="s">
        <v>626</v>
      </c>
      <c r="F247" s="664" t="s">
        <v>3190</v>
      </c>
      <c r="G247" s="663" t="s">
        <v>1373</v>
      </c>
      <c r="H247" s="663" t="s">
        <v>1481</v>
      </c>
      <c r="I247" s="663" t="s">
        <v>1482</v>
      </c>
      <c r="J247" s="663" t="s">
        <v>1483</v>
      </c>
      <c r="K247" s="663" t="s">
        <v>1391</v>
      </c>
      <c r="L247" s="665">
        <v>189.82</v>
      </c>
      <c r="M247" s="665">
        <v>1</v>
      </c>
      <c r="N247" s="666">
        <v>189.82</v>
      </c>
    </row>
    <row r="248" spans="1:14" ht="14.4" customHeight="1" x14ac:dyDescent="0.3">
      <c r="A248" s="661" t="s">
        <v>595</v>
      </c>
      <c r="B248" s="662" t="s">
        <v>3182</v>
      </c>
      <c r="C248" s="663" t="s">
        <v>600</v>
      </c>
      <c r="D248" s="664" t="s">
        <v>3183</v>
      </c>
      <c r="E248" s="663" t="s">
        <v>626</v>
      </c>
      <c r="F248" s="664" t="s">
        <v>3190</v>
      </c>
      <c r="G248" s="663" t="s">
        <v>1373</v>
      </c>
      <c r="H248" s="663" t="s">
        <v>1484</v>
      </c>
      <c r="I248" s="663" t="s">
        <v>1485</v>
      </c>
      <c r="J248" s="663" t="s">
        <v>1486</v>
      </c>
      <c r="K248" s="663" t="s">
        <v>1487</v>
      </c>
      <c r="L248" s="665">
        <v>50.46</v>
      </c>
      <c r="M248" s="665">
        <v>1</v>
      </c>
      <c r="N248" s="666">
        <v>50.46</v>
      </c>
    </row>
    <row r="249" spans="1:14" ht="14.4" customHeight="1" x14ac:dyDescent="0.3">
      <c r="A249" s="661" t="s">
        <v>595</v>
      </c>
      <c r="B249" s="662" t="s">
        <v>3182</v>
      </c>
      <c r="C249" s="663" t="s">
        <v>600</v>
      </c>
      <c r="D249" s="664" t="s">
        <v>3183</v>
      </c>
      <c r="E249" s="663" t="s">
        <v>626</v>
      </c>
      <c r="F249" s="664" t="s">
        <v>3190</v>
      </c>
      <c r="G249" s="663" t="s">
        <v>1373</v>
      </c>
      <c r="H249" s="663" t="s">
        <v>1488</v>
      </c>
      <c r="I249" s="663" t="s">
        <v>1489</v>
      </c>
      <c r="J249" s="663" t="s">
        <v>1490</v>
      </c>
      <c r="K249" s="663" t="s">
        <v>1491</v>
      </c>
      <c r="L249" s="665">
        <v>79.209729122326607</v>
      </c>
      <c r="M249" s="665">
        <v>1</v>
      </c>
      <c r="N249" s="666">
        <v>79.209729122326607</v>
      </c>
    </row>
    <row r="250" spans="1:14" ht="14.4" customHeight="1" x14ac:dyDescent="0.3">
      <c r="A250" s="661" t="s">
        <v>595</v>
      </c>
      <c r="B250" s="662" t="s">
        <v>3182</v>
      </c>
      <c r="C250" s="663" t="s">
        <v>600</v>
      </c>
      <c r="D250" s="664" t="s">
        <v>3183</v>
      </c>
      <c r="E250" s="663" t="s">
        <v>626</v>
      </c>
      <c r="F250" s="664" t="s">
        <v>3190</v>
      </c>
      <c r="G250" s="663" t="s">
        <v>1373</v>
      </c>
      <c r="H250" s="663" t="s">
        <v>1492</v>
      </c>
      <c r="I250" s="663" t="s">
        <v>1493</v>
      </c>
      <c r="J250" s="663" t="s">
        <v>1494</v>
      </c>
      <c r="K250" s="663" t="s">
        <v>1495</v>
      </c>
      <c r="L250" s="665">
        <v>49.459999999999987</v>
      </c>
      <c r="M250" s="665">
        <v>1</v>
      </c>
      <c r="N250" s="666">
        <v>49.459999999999987</v>
      </c>
    </row>
    <row r="251" spans="1:14" ht="14.4" customHeight="1" x14ac:dyDescent="0.3">
      <c r="A251" s="661" t="s">
        <v>595</v>
      </c>
      <c r="B251" s="662" t="s">
        <v>3182</v>
      </c>
      <c r="C251" s="663" t="s">
        <v>600</v>
      </c>
      <c r="D251" s="664" t="s">
        <v>3183</v>
      </c>
      <c r="E251" s="663" t="s">
        <v>626</v>
      </c>
      <c r="F251" s="664" t="s">
        <v>3190</v>
      </c>
      <c r="G251" s="663" t="s">
        <v>1373</v>
      </c>
      <c r="H251" s="663" t="s">
        <v>1496</v>
      </c>
      <c r="I251" s="663" t="s">
        <v>1497</v>
      </c>
      <c r="J251" s="663" t="s">
        <v>1498</v>
      </c>
      <c r="K251" s="663" t="s">
        <v>1499</v>
      </c>
      <c r="L251" s="665">
        <v>465.77366640613343</v>
      </c>
      <c r="M251" s="665">
        <v>5</v>
      </c>
      <c r="N251" s="666">
        <v>2328.8683320306673</v>
      </c>
    </row>
    <row r="252" spans="1:14" ht="14.4" customHeight="1" x14ac:dyDescent="0.3">
      <c r="A252" s="661" t="s">
        <v>595</v>
      </c>
      <c r="B252" s="662" t="s">
        <v>3182</v>
      </c>
      <c r="C252" s="663" t="s">
        <v>600</v>
      </c>
      <c r="D252" s="664" t="s">
        <v>3183</v>
      </c>
      <c r="E252" s="663" t="s">
        <v>626</v>
      </c>
      <c r="F252" s="664" t="s">
        <v>3190</v>
      </c>
      <c r="G252" s="663" t="s">
        <v>1373</v>
      </c>
      <c r="H252" s="663" t="s">
        <v>1500</v>
      </c>
      <c r="I252" s="663" t="s">
        <v>1501</v>
      </c>
      <c r="J252" s="663" t="s">
        <v>1502</v>
      </c>
      <c r="K252" s="663" t="s">
        <v>1503</v>
      </c>
      <c r="L252" s="665">
        <v>596.60756609755686</v>
      </c>
      <c r="M252" s="665">
        <v>4</v>
      </c>
      <c r="N252" s="666">
        <v>2386.4302643902274</v>
      </c>
    </row>
    <row r="253" spans="1:14" ht="14.4" customHeight="1" x14ac:dyDescent="0.3">
      <c r="A253" s="661" t="s">
        <v>595</v>
      </c>
      <c r="B253" s="662" t="s">
        <v>3182</v>
      </c>
      <c r="C253" s="663" t="s">
        <v>600</v>
      </c>
      <c r="D253" s="664" t="s">
        <v>3183</v>
      </c>
      <c r="E253" s="663" t="s">
        <v>626</v>
      </c>
      <c r="F253" s="664" t="s">
        <v>3190</v>
      </c>
      <c r="G253" s="663" t="s">
        <v>1373</v>
      </c>
      <c r="H253" s="663" t="s">
        <v>1504</v>
      </c>
      <c r="I253" s="663" t="s">
        <v>1505</v>
      </c>
      <c r="J253" s="663" t="s">
        <v>1506</v>
      </c>
      <c r="K253" s="663" t="s">
        <v>1507</v>
      </c>
      <c r="L253" s="665">
        <v>67.844128848957695</v>
      </c>
      <c r="M253" s="665">
        <v>181</v>
      </c>
      <c r="N253" s="666">
        <v>12279.787321661343</v>
      </c>
    </row>
    <row r="254" spans="1:14" ht="14.4" customHeight="1" x14ac:dyDescent="0.3">
      <c r="A254" s="661" t="s">
        <v>595</v>
      </c>
      <c r="B254" s="662" t="s">
        <v>3182</v>
      </c>
      <c r="C254" s="663" t="s">
        <v>600</v>
      </c>
      <c r="D254" s="664" t="s">
        <v>3183</v>
      </c>
      <c r="E254" s="663" t="s">
        <v>626</v>
      </c>
      <c r="F254" s="664" t="s">
        <v>3190</v>
      </c>
      <c r="G254" s="663" t="s">
        <v>1373</v>
      </c>
      <c r="H254" s="663" t="s">
        <v>1508</v>
      </c>
      <c r="I254" s="663" t="s">
        <v>1509</v>
      </c>
      <c r="J254" s="663" t="s">
        <v>1510</v>
      </c>
      <c r="K254" s="663" t="s">
        <v>1511</v>
      </c>
      <c r="L254" s="665">
        <v>64.609606325565011</v>
      </c>
      <c r="M254" s="665">
        <v>1</v>
      </c>
      <c r="N254" s="666">
        <v>64.609606325565011</v>
      </c>
    </row>
    <row r="255" spans="1:14" ht="14.4" customHeight="1" x14ac:dyDescent="0.3">
      <c r="A255" s="661" t="s">
        <v>595</v>
      </c>
      <c r="B255" s="662" t="s">
        <v>3182</v>
      </c>
      <c r="C255" s="663" t="s">
        <v>600</v>
      </c>
      <c r="D255" s="664" t="s">
        <v>3183</v>
      </c>
      <c r="E255" s="663" t="s">
        <v>626</v>
      </c>
      <c r="F255" s="664" t="s">
        <v>3190</v>
      </c>
      <c r="G255" s="663" t="s">
        <v>1373</v>
      </c>
      <c r="H255" s="663" t="s">
        <v>1512</v>
      </c>
      <c r="I255" s="663" t="s">
        <v>1513</v>
      </c>
      <c r="J255" s="663" t="s">
        <v>1458</v>
      </c>
      <c r="K255" s="663" t="s">
        <v>1514</v>
      </c>
      <c r="L255" s="665">
        <v>112.04935460731465</v>
      </c>
      <c r="M255" s="665">
        <v>1</v>
      </c>
      <c r="N255" s="666">
        <v>112.04935460731465</v>
      </c>
    </row>
    <row r="256" spans="1:14" ht="14.4" customHeight="1" x14ac:dyDescent="0.3">
      <c r="A256" s="661" t="s">
        <v>595</v>
      </c>
      <c r="B256" s="662" t="s">
        <v>3182</v>
      </c>
      <c r="C256" s="663" t="s">
        <v>600</v>
      </c>
      <c r="D256" s="664" t="s">
        <v>3183</v>
      </c>
      <c r="E256" s="663" t="s">
        <v>626</v>
      </c>
      <c r="F256" s="664" t="s">
        <v>3190</v>
      </c>
      <c r="G256" s="663" t="s">
        <v>1373</v>
      </c>
      <c r="H256" s="663" t="s">
        <v>1515</v>
      </c>
      <c r="I256" s="663" t="s">
        <v>1516</v>
      </c>
      <c r="J256" s="663" t="s">
        <v>1517</v>
      </c>
      <c r="K256" s="663" t="s">
        <v>1470</v>
      </c>
      <c r="L256" s="665">
        <v>115.5</v>
      </c>
      <c r="M256" s="665">
        <v>1</v>
      </c>
      <c r="N256" s="666">
        <v>115.5</v>
      </c>
    </row>
    <row r="257" spans="1:14" ht="14.4" customHeight="1" x14ac:dyDescent="0.3">
      <c r="A257" s="661" t="s">
        <v>595</v>
      </c>
      <c r="B257" s="662" t="s">
        <v>3182</v>
      </c>
      <c r="C257" s="663" t="s">
        <v>600</v>
      </c>
      <c r="D257" s="664" t="s">
        <v>3183</v>
      </c>
      <c r="E257" s="663" t="s">
        <v>626</v>
      </c>
      <c r="F257" s="664" t="s">
        <v>3190</v>
      </c>
      <c r="G257" s="663" t="s">
        <v>1373</v>
      </c>
      <c r="H257" s="663" t="s">
        <v>1518</v>
      </c>
      <c r="I257" s="663" t="s">
        <v>1519</v>
      </c>
      <c r="J257" s="663" t="s">
        <v>1520</v>
      </c>
      <c r="K257" s="663" t="s">
        <v>1521</v>
      </c>
      <c r="L257" s="665">
        <v>41.657500000000006</v>
      </c>
      <c r="M257" s="665">
        <v>4</v>
      </c>
      <c r="N257" s="666">
        <v>166.63000000000002</v>
      </c>
    </row>
    <row r="258" spans="1:14" ht="14.4" customHeight="1" x14ac:dyDescent="0.3">
      <c r="A258" s="661" t="s">
        <v>595</v>
      </c>
      <c r="B258" s="662" t="s">
        <v>3182</v>
      </c>
      <c r="C258" s="663" t="s">
        <v>600</v>
      </c>
      <c r="D258" s="664" t="s">
        <v>3183</v>
      </c>
      <c r="E258" s="663" t="s">
        <v>626</v>
      </c>
      <c r="F258" s="664" t="s">
        <v>3190</v>
      </c>
      <c r="G258" s="663" t="s">
        <v>1373</v>
      </c>
      <c r="H258" s="663" t="s">
        <v>1522</v>
      </c>
      <c r="I258" s="663" t="s">
        <v>1523</v>
      </c>
      <c r="J258" s="663" t="s">
        <v>1524</v>
      </c>
      <c r="K258" s="663" t="s">
        <v>1525</v>
      </c>
      <c r="L258" s="665">
        <v>408.95</v>
      </c>
      <c r="M258" s="665">
        <v>1</v>
      </c>
      <c r="N258" s="666">
        <v>408.95</v>
      </c>
    </row>
    <row r="259" spans="1:14" ht="14.4" customHeight="1" x14ac:dyDescent="0.3">
      <c r="A259" s="661" t="s">
        <v>595</v>
      </c>
      <c r="B259" s="662" t="s">
        <v>3182</v>
      </c>
      <c r="C259" s="663" t="s">
        <v>600</v>
      </c>
      <c r="D259" s="664" t="s">
        <v>3183</v>
      </c>
      <c r="E259" s="663" t="s">
        <v>626</v>
      </c>
      <c r="F259" s="664" t="s">
        <v>3190</v>
      </c>
      <c r="G259" s="663" t="s">
        <v>1373</v>
      </c>
      <c r="H259" s="663" t="s">
        <v>1526</v>
      </c>
      <c r="I259" s="663" t="s">
        <v>1527</v>
      </c>
      <c r="J259" s="663" t="s">
        <v>1528</v>
      </c>
      <c r="K259" s="663" t="s">
        <v>1529</v>
      </c>
      <c r="L259" s="665">
        <v>61.779841942425691</v>
      </c>
      <c r="M259" s="665">
        <v>4</v>
      </c>
      <c r="N259" s="666">
        <v>247.11936776970276</v>
      </c>
    </row>
    <row r="260" spans="1:14" ht="14.4" customHeight="1" x14ac:dyDescent="0.3">
      <c r="A260" s="661" t="s">
        <v>595</v>
      </c>
      <c r="B260" s="662" t="s">
        <v>3182</v>
      </c>
      <c r="C260" s="663" t="s">
        <v>600</v>
      </c>
      <c r="D260" s="664" t="s">
        <v>3183</v>
      </c>
      <c r="E260" s="663" t="s">
        <v>626</v>
      </c>
      <c r="F260" s="664" t="s">
        <v>3190</v>
      </c>
      <c r="G260" s="663" t="s">
        <v>1373</v>
      </c>
      <c r="H260" s="663" t="s">
        <v>1530</v>
      </c>
      <c r="I260" s="663" t="s">
        <v>1531</v>
      </c>
      <c r="J260" s="663" t="s">
        <v>1532</v>
      </c>
      <c r="K260" s="663" t="s">
        <v>1533</v>
      </c>
      <c r="L260" s="665">
        <v>98.661313821387935</v>
      </c>
      <c r="M260" s="665">
        <v>5</v>
      </c>
      <c r="N260" s="666">
        <v>493.30656910693966</v>
      </c>
    </row>
    <row r="261" spans="1:14" ht="14.4" customHeight="1" x14ac:dyDescent="0.3">
      <c r="A261" s="661" t="s">
        <v>595</v>
      </c>
      <c r="B261" s="662" t="s">
        <v>3182</v>
      </c>
      <c r="C261" s="663" t="s">
        <v>600</v>
      </c>
      <c r="D261" s="664" t="s">
        <v>3183</v>
      </c>
      <c r="E261" s="663" t="s">
        <v>626</v>
      </c>
      <c r="F261" s="664" t="s">
        <v>3190</v>
      </c>
      <c r="G261" s="663" t="s">
        <v>1373</v>
      </c>
      <c r="H261" s="663" t="s">
        <v>1534</v>
      </c>
      <c r="I261" s="663" t="s">
        <v>1535</v>
      </c>
      <c r="J261" s="663" t="s">
        <v>1536</v>
      </c>
      <c r="K261" s="663" t="s">
        <v>1537</v>
      </c>
      <c r="L261" s="665">
        <v>80.60499999999999</v>
      </c>
      <c r="M261" s="665">
        <v>2</v>
      </c>
      <c r="N261" s="666">
        <v>161.20999999999998</v>
      </c>
    </row>
    <row r="262" spans="1:14" ht="14.4" customHeight="1" x14ac:dyDescent="0.3">
      <c r="A262" s="661" t="s">
        <v>595</v>
      </c>
      <c r="B262" s="662" t="s">
        <v>3182</v>
      </c>
      <c r="C262" s="663" t="s">
        <v>600</v>
      </c>
      <c r="D262" s="664" t="s">
        <v>3183</v>
      </c>
      <c r="E262" s="663" t="s">
        <v>626</v>
      </c>
      <c r="F262" s="664" t="s">
        <v>3190</v>
      </c>
      <c r="G262" s="663" t="s">
        <v>1373</v>
      </c>
      <c r="H262" s="663" t="s">
        <v>1538</v>
      </c>
      <c r="I262" s="663" t="s">
        <v>1538</v>
      </c>
      <c r="J262" s="663" t="s">
        <v>1539</v>
      </c>
      <c r="K262" s="663" t="s">
        <v>1540</v>
      </c>
      <c r="L262" s="665">
        <v>124.07403740215872</v>
      </c>
      <c r="M262" s="665">
        <v>14</v>
      </c>
      <c r="N262" s="666">
        <v>1737.0365236302221</v>
      </c>
    </row>
    <row r="263" spans="1:14" ht="14.4" customHeight="1" x14ac:dyDescent="0.3">
      <c r="A263" s="661" t="s">
        <v>595</v>
      </c>
      <c r="B263" s="662" t="s">
        <v>3182</v>
      </c>
      <c r="C263" s="663" t="s">
        <v>600</v>
      </c>
      <c r="D263" s="664" t="s">
        <v>3183</v>
      </c>
      <c r="E263" s="663" t="s">
        <v>626</v>
      </c>
      <c r="F263" s="664" t="s">
        <v>3190</v>
      </c>
      <c r="G263" s="663" t="s">
        <v>1373</v>
      </c>
      <c r="H263" s="663" t="s">
        <v>1541</v>
      </c>
      <c r="I263" s="663" t="s">
        <v>1542</v>
      </c>
      <c r="J263" s="663" t="s">
        <v>1543</v>
      </c>
      <c r="K263" s="663" t="s">
        <v>1544</v>
      </c>
      <c r="L263" s="665">
        <v>1423.125</v>
      </c>
      <c r="M263" s="665">
        <v>6</v>
      </c>
      <c r="N263" s="666">
        <v>8538.75</v>
      </c>
    </row>
    <row r="264" spans="1:14" ht="14.4" customHeight="1" x14ac:dyDescent="0.3">
      <c r="A264" s="661" t="s">
        <v>595</v>
      </c>
      <c r="B264" s="662" t="s">
        <v>3182</v>
      </c>
      <c r="C264" s="663" t="s">
        <v>600</v>
      </c>
      <c r="D264" s="664" t="s">
        <v>3183</v>
      </c>
      <c r="E264" s="663" t="s">
        <v>626</v>
      </c>
      <c r="F264" s="664" t="s">
        <v>3190</v>
      </c>
      <c r="G264" s="663" t="s">
        <v>1373</v>
      </c>
      <c r="H264" s="663" t="s">
        <v>1545</v>
      </c>
      <c r="I264" s="663" t="s">
        <v>1546</v>
      </c>
      <c r="J264" s="663" t="s">
        <v>1547</v>
      </c>
      <c r="K264" s="663" t="s">
        <v>1548</v>
      </c>
      <c r="L264" s="665">
        <v>70.180000000000007</v>
      </c>
      <c r="M264" s="665">
        <v>1</v>
      </c>
      <c r="N264" s="666">
        <v>70.180000000000007</v>
      </c>
    </row>
    <row r="265" spans="1:14" ht="14.4" customHeight="1" x14ac:dyDescent="0.3">
      <c r="A265" s="661" t="s">
        <v>595</v>
      </c>
      <c r="B265" s="662" t="s">
        <v>3182</v>
      </c>
      <c r="C265" s="663" t="s">
        <v>600</v>
      </c>
      <c r="D265" s="664" t="s">
        <v>3183</v>
      </c>
      <c r="E265" s="663" t="s">
        <v>626</v>
      </c>
      <c r="F265" s="664" t="s">
        <v>3190</v>
      </c>
      <c r="G265" s="663" t="s">
        <v>1373</v>
      </c>
      <c r="H265" s="663" t="s">
        <v>1549</v>
      </c>
      <c r="I265" s="663" t="s">
        <v>1550</v>
      </c>
      <c r="J265" s="663" t="s">
        <v>1551</v>
      </c>
      <c r="K265" s="663" t="s">
        <v>1552</v>
      </c>
      <c r="L265" s="665">
        <v>390.30999999999989</v>
      </c>
      <c r="M265" s="665">
        <v>1</v>
      </c>
      <c r="N265" s="666">
        <v>390.30999999999989</v>
      </c>
    </row>
    <row r="266" spans="1:14" ht="14.4" customHeight="1" x14ac:dyDescent="0.3">
      <c r="A266" s="661" t="s">
        <v>595</v>
      </c>
      <c r="B266" s="662" t="s">
        <v>3182</v>
      </c>
      <c r="C266" s="663" t="s">
        <v>600</v>
      </c>
      <c r="D266" s="664" t="s">
        <v>3183</v>
      </c>
      <c r="E266" s="663" t="s">
        <v>626</v>
      </c>
      <c r="F266" s="664" t="s">
        <v>3190</v>
      </c>
      <c r="G266" s="663" t="s">
        <v>1373</v>
      </c>
      <c r="H266" s="663" t="s">
        <v>1553</v>
      </c>
      <c r="I266" s="663" t="s">
        <v>1553</v>
      </c>
      <c r="J266" s="663" t="s">
        <v>1554</v>
      </c>
      <c r="K266" s="663" t="s">
        <v>1555</v>
      </c>
      <c r="L266" s="665">
        <v>47.720000000000006</v>
      </c>
      <c r="M266" s="665">
        <v>1</v>
      </c>
      <c r="N266" s="666">
        <v>47.720000000000006</v>
      </c>
    </row>
    <row r="267" spans="1:14" ht="14.4" customHeight="1" x14ac:dyDescent="0.3">
      <c r="A267" s="661" t="s">
        <v>595</v>
      </c>
      <c r="B267" s="662" t="s">
        <v>3182</v>
      </c>
      <c r="C267" s="663" t="s">
        <v>600</v>
      </c>
      <c r="D267" s="664" t="s">
        <v>3183</v>
      </c>
      <c r="E267" s="663" t="s">
        <v>626</v>
      </c>
      <c r="F267" s="664" t="s">
        <v>3190</v>
      </c>
      <c r="G267" s="663" t="s">
        <v>1373</v>
      </c>
      <c r="H267" s="663" t="s">
        <v>1556</v>
      </c>
      <c r="I267" s="663" t="s">
        <v>1556</v>
      </c>
      <c r="J267" s="663" t="s">
        <v>1557</v>
      </c>
      <c r="K267" s="663" t="s">
        <v>1558</v>
      </c>
      <c r="L267" s="665">
        <v>168.90782119198178</v>
      </c>
      <c r="M267" s="665">
        <v>5</v>
      </c>
      <c r="N267" s="666">
        <v>844.53910595990897</v>
      </c>
    </row>
    <row r="268" spans="1:14" ht="14.4" customHeight="1" x14ac:dyDescent="0.3">
      <c r="A268" s="661" t="s">
        <v>595</v>
      </c>
      <c r="B268" s="662" t="s">
        <v>3182</v>
      </c>
      <c r="C268" s="663" t="s">
        <v>600</v>
      </c>
      <c r="D268" s="664" t="s">
        <v>3183</v>
      </c>
      <c r="E268" s="663" t="s">
        <v>626</v>
      </c>
      <c r="F268" s="664" t="s">
        <v>3190</v>
      </c>
      <c r="G268" s="663" t="s">
        <v>1373</v>
      </c>
      <c r="H268" s="663" t="s">
        <v>1559</v>
      </c>
      <c r="I268" s="663" t="s">
        <v>1559</v>
      </c>
      <c r="J268" s="663" t="s">
        <v>1560</v>
      </c>
      <c r="K268" s="663" t="s">
        <v>1561</v>
      </c>
      <c r="L268" s="665">
        <v>57.695000000000007</v>
      </c>
      <c r="M268" s="665">
        <v>1</v>
      </c>
      <c r="N268" s="666">
        <v>57.695000000000007</v>
      </c>
    </row>
    <row r="269" spans="1:14" ht="14.4" customHeight="1" x14ac:dyDescent="0.3">
      <c r="A269" s="661" t="s">
        <v>595</v>
      </c>
      <c r="B269" s="662" t="s">
        <v>3182</v>
      </c>
      <c r="C269" s="663" t="s">
        <v>600</v>
      </c>
      <c r="D269" s="664" t="s">
        <v>3183</v>
      </c>
      <c r="E269" s="663" t="s">
        <v>626</v>
      </c>
      <c r="F269" s="664" t="s">
        <v>3190</v>
      </c>
      <c r="G269" s="663" t="s">
        <v>1373</v>
      </c>
      <c r="H269" s="663" t="s">
        <v>1562</v>
      </c>
      <c r="I269" s="663" t="s">
        <v>1562</v>
      </c>
      <c r="J269" s="663" t="s">
        <v>1420</v>
      </c>
      <c r="K269" s="663" t="s">
        <v>1563</v>
      </c>
      <c r="L269" s="665">
        <v>3299.9999634297396</v>
      </c>
      <c r="M269" s="665">
        <v>19</v>
      </c>
      <c r="N269" s="666">
        <v>62699.999305165053</v>
      </c>
    </row>
    <row r="270" spans="1:14" ht="14.4" customHeight="1" x14ac:dyDescent="0.3">
      <c r="A270" s="661" t="s">
        <v>595</v>
      </c>
      <c r="B270" s="662" t="s">
        <v>3182</v>
      </c>
      <c r="C270" s="663" t="s">
        <v>600</v>
      </c>
      <c r="D270" s="664" t="s">
        <v>3183</v>
      </c>
      <c r="E270" s="663" t="s">
        <v>626</v>
      </c>
      <c r="F270" s="664" t="s">
        <v>3190</v>
      </c>
      <c r="G270" s="663" t="s">
        <v>1373</v>
      </c>
      <c r="H270" s="663" t="s">
        <v>1564</v>
      </c>
      <c r="I270" s="663" t="s">
        <v>1564</v>
      </c>
      <c r="J270" s="663" t="s">
        <v>1506</v>
      </c>
      <c r="K270" s="663" t="s">
        <v>1507</v>
      </c>
      <c r="L270" s="665">
        <v>67.873186217728318</v>
      </c>
      <c r="M270" s="665">
        <v>120</v>
      </c>
      <c r="N270" s="666">
        <v>8144.7823461273983</v>
      </c>
    </row>
    <row r="271" spans="1:14" ht="14.4" customHeight="1" x14ac:dyDescent="0.3">
      <c r="A271" s="661" t="s">
        <v>595</v>
      </c>
      <c r="B271" s="662" t="s">
        <v>3182</v>
      </c>
      <c r="C271" s="663" t="s">
        <v>600</v>
      </c>
      <c r="D271" s="664" t="s">
        <v>3183</v>
      </c>
      <c r="E271" s="663" t="s">
        <v>1565</v>
      </c>
      <c r="F271" s="664" t="s">
        <v>3191</v>
      </c>
      <c r="G271" s="663" t="s">
        <v>1373</v>
      </c>
      <c r="H271" s="663" t="s">
        <v>1566</v>
      </c>
      <c r="I271" s="663" t="s">
        <v>1566</v>
      </c>
      <c r="J271" s="663" t="s">
        <v>1567</v>
      </c>
      <c r="K271" s="663" t="s">
        <v>1568</v>
      </c>
      <c r="L271" s="665">
        <v>72.159961738007524</v>
      </c>
      <c r="M271" s="665">
        <v>40</v>
      </c>
      <c r="N271" s="666">
        <v>2886.3984695203012</v>
      </c>
    </row>
    <row r="272" spans="1:14" ht="14.4" customHeight="1" x14ac:dyDescent="0.3">
      <c r="A272" s="661" t="s">
        <v>595</v>
      </c>
      <c r="B272" s="662" t="s">
        <v>3182</v>
      </c>
      <c r="C272" s="663" t="s">
        <v>600</v>
      </c>
      <c r="D272" s="664" t="s">
        <v>3183</v>
      </c>
      <c r="E272" s="663" t="s">
        <v>1565</v>
      </c>
      <c r="F272" s="664" t="s">
        <v>3191</v>
      </c>
      <c r="G272" s="663" t="s">
        <v>1373</v>
      </c>
      <c r="H272" s="663" t="s">
        <v>1569</v>
      </c>
      <c r="I272" s="663" t="s">
        <v>1570</v>
      </c>
      <c r="J272" s="663" t="s">
        <v>1571</v>
      </c>
      <c r="K272" s="663" t="s">
        <v>1572</v>
      </c>
      <c r="L272" s="665">
        <v>207.41991268069657</v>
      </c>
      <c r="M272" s="665">
        <v>88</v>
      </c>
      <c r="N272" s="666">
        <v>18252.952315901297</v>
      </c>
    </row>
    <row r="273" spans="1:14" ht="14.4" customHeight="1" x14ac:dyDescent="0.3">
      <c r="A273" s="661" t="s">
        <v>595</v>
      </c>
      <c r="B273" s="662" t="s">
        <v>3182</v>
      </c>
      <c r="C273" s="663" t="s">
        <v>600</v>
      </c>
      <c r="D273" s="664" t="s">
        <v>3183</v>
      </c>
      <c r="E273" s="663" t="s">
        <v>1565</v>
      </c>
      <c r="F273" s="664" t="s">
        <v>3191</v>
      </c>
      <c r="G273" s="663" t="s">
        <v>1373</v>
      </c>
      <c r="H273" s="663" t="s">
        <v>1573</v>
      </c>
      <c r="I273" s="663" t="s">
        <v>1574</v>
      </c>
      <c r="J273" s="663" t="s">
        <v>1575</v>
      </c>
      <c r="K273" s="663" t="s">
        <v>1576</v>
      </c>
      <c r="L273" s="665">
        <v>216.90952532629112</v>
      </c>
      <c r="M273" s="665">
        <v>40</v>
      </c>
      <c r="N273" s="666">
        <v>8676.3810130516449</v>
      </c>
    </row>
    <row r="274" spans="1:14" ht="14.4" customHeight="1" x14ac:dyDescent="0.3">
      <c r="A274" s="661" t="s">
        <v>595</v>
      </c>
      <c r="B274" s="662" t="s">
        <v>3182</v>
      </c>
      <c r="C274" s="663" t="s">
        <v>600</v>
      </c>
      <c r="D274" s="664" t="s">
        <v>3183</v>
      </c>
      <c r="E274" s="663" t="s">
        <v>1565</v>
      </c>
      <c r="F274" s="664" t="s">
        <v>3191</v>
      </c>
      <c r="G274" s="663" t="s">
        <v>1373</v>
      </c>
      <c r="H274" s="663" t="s">
        <v>1577</v>
      </c>
      <c r="I274" s="663" t="s">
        <v>1577</v>
      </c>
      <c r="J274" s="663" t="s">
        <v>1567</v>
      </c>
      <c r="K274" s="663" t="s">
        <v>1578</v>
      </c>
      <c r="L274" s="665">
        <v>183.80244373544383</v>
      </c>
      <c r="M274" s="665">
        <v>224</v>
      </c>
      <c r="N274" s="666">
        <v>41171.747396739418</v>
      </c>
    </row>
    <row r="275" spans="1:14" ht="14.4" customHeight="1" x14ac:dyDescent="0.3">
      <c r="A275" s="661" t="s">
        <v>595</v>
      </c>
      <c r="B275" s="662" t="s">
        <v>3182</v>
      </c>
      <c r="C275" s="663" t="s">
        <v>600</v>
      </c>
      <c r="D275" s="664" t="s">
        <v>3183</v>
      </c>
      <c r="E275" s="663" t="s">
        <v>1579</v>
      </c>
      <c r="F275" s="664" t="s">
        <v>3192</v>
      </c>
      <c r="G275" s="663"/>
      <c r="H275" s="663" t="s">
        <v>1580</v>
      </c>
      <c r="I275" s="663" t="s">
        <v>1581</v>
      </c>
      <c r="J275" s="663" t="s">
        <v>1582</v>
      </c>
      <c r="K275" s="663" t="s">
        <v>1583</v>
      </c>
      <c r="L275" s="665">
        <v>86.798666666666662</v>
      </c>
      <c r="M275" s="665">
        <v>45</v>
      </c>
      <c r="N275" s="666">
        <v>3905.9399999999996</v>
      </c>
    </row>
    <row r="276" spans="1:14" ht="14.4" customHeight="1" x14ac:dyDescent="0.3">
      <c r="A276" s="661" t="s">
        <v>595</v>
      </c>
      <c r="B276" s="662" t="s">
        <v>3182</v>
      </c>
      <c r="C276" s="663" t="s">
        <v>600</v>
      </c>
      <c r="D276" s="664" t="s">
        <v>3183</v>
      </c>
      <c r="E276" s="663" t="s">
        <v>1579</v>
      </c>
      <c r="F276" s="664" t="s">
        <v>3192</v>
      </c>
      <c r="G276" s="663"/>
      <c r="H276" s="663" t="s">
        <v>1584</v>
      </c>
      <c r="I276" s="663" t="s">
        <v>1585</v>
      </c>
      <c r="J276" s="663" t="s">
        <v>1586</v>
      </c>
      <c r="K276" s="663" t="s">
        <v>1587</v>
      </c>
      <c r="L276" s="665">
        <v>415.82618956692983</v>
      </c>
      <c r="M276" s="665">
        <v>6.5</v>
      </c>
      <c r="N276" s="666">
        <v>2702.8702321850437</v>
      </c>
    </row>
    <row r="277" spans="1:14" ht="14.4" customHeight="1" x14ac:dyDescent="0.3">
      <c r="A277" s="661" t="s">
        <v>595</v>
      </c>
      <c r="B277" s="662" t="s">
        <v>3182</v>
      </c>
      <c r="C277" s="663" t="s">
        <v>600</v>
      </c>
      <c r="D277" s="664" t="s">
        <v>3183</v>
      </c>
      <c r="E277" s="663" t="s">
        <v>1579</v>
      </c>
      <c r="F277" s="664" t="s">
        <v>3192</v>
      </c>
      <c r="G277" s="663"/>
      <c r="H277" s="663" t="s">
        <v>1588</v>
      </c>
      <c r="I277" s="663" t="s">
        <v>1589</v>
      </c>
      <c r="J277" s="663" t="s">
        <v>1590</v>
      </c>
      <c r="K277" s="663" t="s">
        <v>1591</v>
      </c>
      <c r="L277" s="665">
        <v>640.77890560934497</v>
      </c>
      <c r="M277" s="665">
        <v>7.8</v>
      </c>
      <c r="N277" s="666">
        <v>4998.0754637528908</v>
      </c>
    </row>
    <row r="278" spans="1:14" ht="14.4" customHeight="1" x14ac:dyDescent="0.3">
      <c r="A278" s="661" t="s">
        <v>595</v>
      </c>
      <c r="B278" s="662" t="s">
        <v>3182</v>
      </c>
      <c r="C278" s="663" t="s">
        <v>600</v>
      </c>
      <c r="D278" s="664" t="s">
        <v>3183</v>
      </c>
      <c r="E278" s="663" t="s">
        <v>1579</v>
      </c>
      <c r="F278" s="664" t="s">
        <v>3192</v>
      </c>
      <c r="G278" s="663"/>
      <c r="H278" s="663" t="s">
        <v>1592</v>
      </c>
      <c r="I278" s="663" t="s">
        <v>1593</v>
      </c>
      <c r="J278" s="663" t="s">
        <v>1582</v>
      </c>
      <c r="K278" s="663" t="s">
        <v>1594</v>
      </c>
      <c r="L278" s="665">
        <v>73.197442444111914</v>
      </c>
      <c r="M278" s="665">
        <v>24</v>
      </c>
      <c r="N278" s="666">
        <v>1756.7386186586859</v>
      </c>
    </row>
    <row r="279" spans="1:14" ht="14.4" customHeight="1" x14ac:dyDescent="0.3">
      <c r="A279" s="661" t="s">
        <v>595</v>
      </c>
      <c r="B279" s="662" t="s">
        <v>3182</v>
      </c>
      <c r="C279" s="663" t="s">
        <v>600</v>
      </c>
      <c r="D279" s="664" t="s">
        <v>3183</v>
      </c>
      <c r="E279" s="663" t="s">
        <v>1579</v>
      </c>
      <c r="F279" s="664" t="s">
        <v>3192</v>
      </c>
      <c r="G279" s="663"/>
      <c r="H279" s="663" t="s">
        <v>1595</v>
      </c>
      <c r="I279" s="663" t="s">
        <v>1595</v>
      </c>
      <c r="J279" s="663" t="s">
        <v>1596</v>
      </c>
      <c r="K279" s="663" t="s">
        <v>1597</v>
      </c>
      <c r="L279" s="665">
        <v>1771</v>
      </c>
      <c r="M279" s="665">
        <v>0.9</v>
      </c>
      <c r="N279" s="666">
        <v>1593.9</v>
      </c>
    </row>
    <row r="280" spans="1:14" ht="14.4" customHeight="1" x14ac:dyDescent="0.3">
      <c r="A280" s="661" t="s">
        <v>595</v>
      </c>
      <c r="B280" s="662" t="s">
        <v>3182</v>
      </c>
      <c r="C280" s="663" t="s">
        <v>600</v>
      </c>
      <c r="D280" s="664" t="s">
        <v>3183</v>
      </c>
      <c r="E280" s="663" t="s">
        <v>1579</v>
      </c>
      <c r="F280" s="664" t="s">
        <v>3192</v>
      </c>
      <c r="G280" s="663"/>
      <c r="H280" s="663" t="s">
        <v>1598</v>
      </c>
      <c r="I280" s="663" t="s">
        <v>1598</v>
      </c>
      <c r="J280" s="663" t="s">
        <v>1599</v>
      </c>
      <c r="K280" s="663" t="s">
        <v>1600</v>
      </c>
      <c r="L280" s="665">
        <v>197.53417491473465</v>
      </c>
      <c r="M280" s="665">
        <v>38.19999999999996</v>
      </c>
      <c r="N280" s="666">
        <v>7545.8054817428556</v>
      </c>
    </row>
    <row r="281" spans="1:14" ht="14.4" customHeight="1" x14ac:dyDescent="0.3">
      <c r="A281" s="661" t="s">
        <v>595</v>
      </c>
      <c r="B281" s="662" t="s">
        <v>3182</v>
      </c>
      <c r="C281" s="663" t="s">
        <v>600</v>
      </c>
      <c r="D281" s="664" t="s">
        <v>3183</v>
      </c>
      <c r="E281" s="663" t="s">
        <v>1579</v>
      </c>
      <c r="F281" s="664" t="s">
        <v>3192</v>
      </c>
      <c r="G281" s="663"/>
      <c r="H281" s="663" t="s">
        <v>1601</v>
      </c>
      <c r="I281" s="663" t="s">
        <v>1601</v>
      </c>
      <c r="J281" s="663" t="s">
        <v>1602</v>
      </c>
      <c r="K281" s="663" t="s">
        <v>1603</v>
      </c>
      <c r="L281" s="665">
        <v>454.45</v>
      </c>
      <c r="M281" s="665">
        <v>2.1</v>
      </c>
      <c r="N281" s="666">
        <v>954.34500000000003</v>
      </c>
    </row>
    <row r="282" spans="1:14" ht="14.4" customHeight="1" x14ac:dyDescent="0.3">
      <c r="A282" s="661" t="s">
        <v>595</v>
      </c>
      <c r="B282" s="662" t="s">
        <v>3182</v>
      </c>
      <c r="C282" s="663" t="s">
        <v>600</v>
      </c>
      <c r="D282" s="664" t="s">
        <v>3183</v>
      </c>
      <c r="E282" s="663" t="s">
        <v>1579</v>
      </c>
      <c r="F282" s="664" t="s">
        <v>3192</v>
      </c>
      <c r="G282" s="663" t="s">
        <v>627</v>
      </c>
      <c r="H282" s="663" t="s">
        <v>1604</v>
      </c>
      <c r="I282" s="663" t="s">
        <v>1605</v>
      </c>
      <c r="J282" s="663" t="s">
        <v>1606</v>
      </c>
      <c r="K282" s="663" t="s">
        <v>1607</v>
      </c>
      <c r="L282" s="665">
        <v>51.460141984222361</v>
      </c>
      <c r="M282" s="665">
        <v>1</v>
      </c>
      <c r="N282" s="666">
        <v>51.460141984222361</v>
      </c>
    </row>
    <row r="283" spans="1:14" ht="14.4" customHeight="1" x14ac:dyDescent="0.3">
      <c r="A283" s="661" t="s">
        <v>595</v>
      </c>
      <c r="B283" s="662" t="s">
        <v>3182</v>
      </c>
      <c r="C283" s="663" t="s">
        <v>600</v>
      </c>
      <c r="D283" s="664" t="s">
        <v>3183</v>
      </c>
      <c r="E283" s="663" t="s">
        <v>1579</v>
      </c>
      <c r="F283" s="664" t="s">
        <v>3192</v>
      </c>
      <c r="G283" s="663" t="s">
        <v>627</v>
      </c>
      <c r="H283" s="663" t="s">
        <v>1608</v>
      </c>
      <c r="I283" s="663" t="s">
        <v>1609</v>
      </c>
      <c r="J283" s="663" t="s">
        <v>1610</v>
      </c>
      <c r="K283" s="663" t="s">
        <v>1607</v>
      </c>
      <c r="L283" s="665">
        <v>32.293322493704515</v>
      </c>
      <c r="M283" s="665">
        <v>12</v>
      </c>
      <c r="N283" s="666">
        <v>387.51986992445421</v>
      </c>
    </row>
    <row r="284" spans="1:14" ht="14.4" customHeight="1" x14ac:dyDescent="0.3">
      <c r="A284" s="661" t="s">
        <v>595</v>
      </c>
      <c r="B284" s="662" t="s">
        <v>3182</v>
      </c>
      <c r="C284" s="663" t="s">
        <v>600</v>
      </c>
      <c r="D284" s="664" t="s">
        <v>3183</v>
      </c>
      <c r="E284" s="663" t="s">
        <v>1579</v>
      </c>
      <c r="F284" s="664" t="s">
        <v>3192</v>
      </c>
      <c r="G284" s="663" t="s">
        <v>627</v>
      </c>
      <c r="H284" s="663" t="s">
        <v>1611</v>
      </c>
      <c r="I284" s="663" t="s">
        <v>1612</v>
      </c>
      <c r="J284" s="663" t="s">
        <v>1613</v>
      </c>
      <c r="K284" s="663" t="s">
        <v>1614</v>
      </c>
      <c r="L284" s="665">
        <v>149.78878917568673</v>
      </c>
      <c r="M284" s="665">
        <v>2</v>
      </c>
      <c r="N284" s="666">
        <v>299.57757835137346</v>
      </c>
    </row>
    <row r="285" spans="1:14" ht="14.4" customHeight="1" x14ac:dyDescent="0.3">
      <c r="A285" s="661" t="s">
        <v>595</v>
      </c>
      <c r="B285" s="662" t="s">
        <v>3182</v>
      </c>
      <c r="C285" s="663" t="s">
        <v>600</v>
      </c>
      <c r="D285" s="664" t="s">
        <v>3183</v>
      </c>
      <c r="E285" s="663" t="s">
        <v>1579</v>
      </c>
      <c r="F285" s="664" t="s">
        <v>3192</v>
      </c>
      <c r="G285" s="663" t="s">
        <v>627</v>
      </c>
      <c r="H285" s="663" t="s">
        <v>1615</v>
      </c>
      <c r="I285" s="663" t="s">
        <v>1616</v>
      </c>
      <c r="J285" s="663" t="s">
        <v>1617</v>
      </c>
      <c r="K285" s="663" t="s">
        <v>1618</v>
      </c>
      <c r="L285" s="665">
        <v>99.88</v>
      </c>
      <c r="M285" s="665">
        <v>1</v>
      </c>
      <c r="N285" s="666">
        <v>99.88</v>
      </c>
    </row>
    <row r="286" spans="1:14" ht="14.4" customHeight="1" x14ac:dyDescent="0.3">
      <c r="A286" s="661" t="s">
        <v>595</v>
      </c>
      <c r="B286" s="662" t="s">
        <v>3182</v>
      </c>
      <c r="C286" s="663" t="s">
        <v>600</v>
      </c>
      <c r="D286" s="664" t="s">
        <v>3183</v>
      </c>
      <c r="E286" s="663" t="s">
        <v>1579</v>
      </c>
      <c r="F286" s="664" t="s">
        <v>3192</v>
      </c>
      <c r="G286" s="663" t="s">
        <v>627</v>
      </c>
      <c r="H286" s="663" t="s">
        <v>1619</v>
      </c>
      <c r="I286" s="663" t="s">
        <v>1620</v>
      </c>
      <c r="J286" s="663" t="s">
        <v>1621</v>
      </c>
      <c r="K286" s="663" t="s">
        <v>1622</v>
      </c>
      <c r="L286" s="665">
        <v>146.11957033034503</v>
      </c>
      <c r="M286" s="665">
        <v>2</v>
      </c>
      <c r="N286" s="666">
        <v>292.23914066069005</v>
      </c>
    </row>
    <row r="287" spans="1:14" ht="14.4" customHeight="1" x14ac:dyDescent="0.3">
      <c r="A287" s="661" t="s">
        <v>595</v>
      </c>
      <c r="B287" s="662" t="s">
        <v>3182</v>
      </c>
      <c r="C287" s="663" t="s">
        <v>600</v>
      </c>
      <c r="D287" s="664" t="s">
        <v>3183</v>
      </c>
      <c r="E287" s="663" t="s">
        <v>1579</v>
      </c>
      <c r="F287" s="664" t="s">
        <v>3192</v>
      </c>
      <c r="G287" s="663" t="s">
        <v>627</v>
      </c>
      <c r="H287" s="663" t="s">
        <v>1623</v>
      </c>
      <c r="I287" s="663" t="s">
        <v>1624</v>
      </c>
      <c r="J287" s="663" t="s">
        <v>1625</v>
      </c>
      <c r="K287" s="663" t="s">
        <v>1626</v>
      </c>
      <c r="L287" s="665">
        <v>12476.126298264688</v>
      </c>
      <c r="M287" s="665">
        <v>4.2</v>
      </c>
      <c r="N287" s="666">
        <v>52399.730452711694</v>
      </c>
    </row>
    <row r="288" spans="1:14" ht="14.4" customHeight="1" x14ac:dyDescent="0.3">
      <c r="A288" s="661" t="s">
        <v>595</v>
      </c>
      <c r="B288" s="662" t="s">
        <v>3182</v>
      </c>
      <c r="C288" s="663" t="s">
        <v>600</v>
      </c>
      <c r="D288" s="664" t="s">
        <v>3183</v>
      </c>
      <c r="E288" s="663" t="s">
        <v>1579</v>
      </c>
      <c r="F288" s="664" t="s">
        <v>3192</v>
      </c>
      <c r="G288" s="663" t="s">
        <v>627</v>
      </c>
      <c r="H288" s="663" t="s">
        <v>1627</v>
      </c>
      <c r="I288" s="663" t="s">
        <v>1628</v>
      </c>
      <c r="J288" s="663" t="s">
        <v>1606</v>
      </c>
      <c r="K288" s="663" t="s">
        <v>1629</v>
      </c>
      <c r="L288" s="665">
        <v>235.30879044606664</v>
      </c>
      <c r="M288" s="665">
        <v>7.5</v>
      </c>
      <c r="N288" s="666">
        <v>1764.8159283454997</v>
      </c>
    </row>
    <row r="289" spans="1:14" ht="14.4" customHeight="1" x14ac:dyDescent="0.3">
      <c r="A289" s="661" t="s">
        <v>595</v>
      </c>
      <c r="B289" s="662" t="s">
        <v>3182</v>
      </c>
      <c r="C289" s="663" t="s">
        <v>600</v>
      </c>
      <c r="D289" s="664" t="s">
        <v>3183</v>
      </c>
      <c r="E289" s="663" t="s">
        <v>1579</v>
      </c>
      <c r="F289" s="664" t="s">
        <v>3192</v>
      </c>
      <c r="G289" s="663" t="s">
        <v>627</v>
      </c>
      <c r="H289" s="663" t="s">
        <v>1630</v>
      </c>
      <c r="I289" s="663" t="s">
        <v>1630</v>
      </c>
      <c r="J289" s="663" t="s">
        <v>1631</v>
      </c>
      <c r="K289" s="663" t="s">
        <v>1600</v>
      </c>
      <c r="L289" s="665">
        <v>956.66526539448341</v>
      </c>
      <c r="M289" s="665">
        <v>3.7999999999999994</v>
      </c>
      <c r="N289" s="666">
        <v>3635.3280084990365</v>
      </c>
    </row>
    <row r="290" spans="1:14" ht="14.4" customHeight="1" x14ac:dyDescent="0.3">
      <c r="A290" s="661" t="s">
        <v>595</v>
      </c>
      <c r="B290" s="662" t="s">
        <v>3182</v>
      </c>
      <c r="C290" s="663" t="s">
        <v>600</v>
      </c>
      <c r="D290" s="664" t="s">
        <v>3183</v>
      </c>
      <c r="E290" s="663" t="s">
        <v>1579</v>
      </c>
      <c r="F290" s="664" t="s">
        <v>3192</v>
      </c>
      <c r="G290" s="663" t="s">
        <v>627</v>
      </c>
      <c r="H290" s="663" t="s">
        <v>1632</v>
      </c>
      <c r="I290" s="663" t="s">
        <v>1632</v>
      </c>
      <c r="J290" s="663" t="s">
        <v>1633</v>
      </c>
      <c r="K290" s="663" t="s">
        <v>1634</v>
      </c>
      <c r="L290" s="665">
        <v>286</v>
      </c>
      <c r="M290" s="665">
        <v>5.9999999999999991</v>
      </c>
      <c r="N290" s="666">
        <v>1715.9999999999998</v>
      </c>
    </row>
    <row r="291" spans="1:14" ht="14.4" customHeight="1" x14ac:dyDescent="0.3">
      <c r="A291" s="661" t="s">
        <v>595</v>
      </c>
      <c r="B291" s="662" t="s">
        <v>3182</v>
      </c>
      <c r="C291" s="663" t="s">
        <v>600</v>
      </c>
      <c r="D291" s="664" t="s">
        <v>3183</v>
      </c>
      <c r="E291" s="663" t="s">
        <v>1579</v>
      </c>
      <c r="F291" s="664" t="s">
        <v>3192</v>
      </c>
      <c r="G291" s="663" t="s">
        <v>627</v>
      </c>
      <c r="H291" s="663" t="s">
        <v>1635</v>
      </c>
      <c r="I291" s="663" t="s">
        <v>1635</v>
      </c>
      <c r="J291" s="663" t="s">
        <v>1636</v>
      </c>
      <c r="K291" s="663" t="s">
        <v>1600</v>
      </c>
      <c r="L291" s="665">
        <v>169.79</v>
      </c>
      <c r="M291" s="665">
        <v>3.9000000000000004</v>
      </c>
      <c r="N291" s="666">
        <v>662.18100000000004</v>
      </c>
    </row>
    <row r="292" spans="1:14" ht="14.4" customHeight="1" x14ac:dyDescent="0.3">
      <c r="A292" s="661" t="s">
        <v>595</v>
      </c>
      <c r="B292" s="662" t="s">
        <v>3182</v>
      </c>
      <c r="C292" s="663" t="s">
        <v>600</v>
      </c>
      <c r="D292" s="664" t="s">
        <v>3183</v>
      </c>
      <c r="E292" s="663" t="s">
        <v>1579</v>
      </c>
      <c r="F292" s="664" t="s">
        <v>3192</v>
      </c>
      <c r="G292" s="663" t="s">
        <v>1373</v>
      </c>
      <c r="H292" s="663" t="s">
        <v>1637</v>
      </c>
      <c r="I292" s="663" t="s">
        <v>1637</v>
      </c>
      <c r="J292" s="663" t="s">
        <v>1638</v>
      </c>
      <c r="K292" s="663" t="s">
        <v>1639</v>
      </c>
      <c r="L292" s="665">
        <v>68.2</v>
      </c>
      <c r="M292" s="665">
        <v>1</v>
      </c>
      <c r="N292" s="666">
        <v>68.2</v>
      </c>
    </row>
    <row r="293" spans="1:14" ht="14.4" customHeight="1" x14ac:dyDescent="0.3">
      <c r="A293" s="661" t="s">
        <v>595</v>
      </c>
      <c r="B293" s="662" t="s">
        <v>3182</v>
      </c>
      <c r="C293" s="663" t="s">
        <v>600</v>
      </c>
      <c r="D293" s="664" t="s">
        <v>3183</v>
      </c>
      <c r="E293" s="663" t="s">
        <v>1579</v>
      </c>
      <c r="F293" s="664" t="s">
        <v>3192</v>
      </c>
      <c r="G293" s="663" t="s">
        <v>1373</v>
      </c>
      <c r="H293" s="663" t="s">
        <v>1640</v>
      </c>
      <c r="I293" s="663" t="s">
        <v>1641</v>
      </c>
      <c r="J293" s="663" t="s">
        <v>1642</v>
      </c>
      <c r="K293" s="663" t="s">
        <v>1643</v>
      </c>
      <c r="L293" s="665">
        <v>111.23308284884838</v>
      </c>
      <c r="M293" s="665">
        <v>9</v>
      </c>
      <c r="N293" s="666">
        <v>1001.0977456396355</v>
      </c>
    </row>
    <row r="294" spans="1:14" ht="14.4" customHeight="1" x14ac:dyDescent="0.3">
      <c r="A294" s="661" t="s">
        <v>595</v>
      </c>
      <c r="B294" s="662" t="s">
        <v>3182</v>
      </c>
      <c r="C294" s="663" t="s">
        <v>600</v>
      </c>
      <c r="D294" s="664" t="s">
        <v>3183</v>
      </c>
      <c r="E294" s="663" t="s">
        <v>1579</v>
      </c>
      <c r="F294" s="664" t="s">
        <v>3192</v>
      </c>
      <c r="G294" s="663" t="s">
        <v>1373</v>
      </c>
      <c r="H294" s="663" t="s">
        <v>1644</v>
      </c>
      <c r="I294" s="663" t="s">
        <v>1645</v>
      </c>
      <c r="J294" s="663" t="s">
        <v>1646</v>
      </c>
      <c r="K294" s="663" t="s">
        <v>1647</v>
      </c>
      <c r="L294" s="665">
        <v>21.790681818181824</v>
      </c>
      <c r="M294" s="665">
        <v>44</v>
      </c>
      <c r="N294" s="666">
        <v>958.79000000000019</v>
      </c>
    </row>
    <row r="295" spans="1:14" ht="14.4" customHeight="1" x14ac:dyDescent="0.3">
      <c r="A295" s="661" t="s">
        <v>595</v>
      </c>
      <c r="B295" s="662" t="s">
        <v>3182</v>
      </c>
      <c r="C295" s="663" t="s">
        <v>600</v>
      </c>
      <c r="D295" s="664" t="s">
        <v>3183</v>
      </c>
      <c r="E295" s="663" t="s">
        <v>1579</v>
      </c>
      <c r="F295" s="664" t="s">
        <v>3192</v>
      </c>
      <c r="G295" s="663" t="s">
        <v>1373</v>
      </c>
      <c r="H295" s="663" t="s">
        <v>1648</v>
      </c>
      <c r="I295" s="663" t="s">
        <v>1649</v>
      </c>
      <c r="J295" s="663" t="s">
        <v>1650</v>
      </c>
      <c r="K295" s="663" t="s">
        <v>1651</v>
      </c>
      <c r="L295" s="665">
        <v>603.07269276065517</v>
      </c>
      <c r="M295" s="665">
        <v>21.599999999999998</v>
      </c>
      <c r="N295" s="666">
        <v>13026.37016363015</v>
      </c>
    </row>
    <row r="296" spans="1:14" ht="14.4" customHeight="1" x14ac:dyDescent="0.3">
      <c r="A296" s="661" t="s">
        <v>595</v>
      </c>
      <c r="B296" s="662" t="s">
        <v>3182</v>
      </c>
      <c r="C296" s="663" t="s">
        <v>600</v>
      </c>
      <c r="D296" s="664" t="s">
        <v>3183</v>
      </c>
      <c r="E296" s="663" t="s">
        <v>1579</v>
      </c>
      <c r="F296" s="664" t="s">
        <v>3192</v>
      </c>
      <c r="G296" s="663" t="s">
        <v>1373</v>
      </c>
      <c r="H296" s="663" t="s">
        <v>1652</v>
      </c>
      <c r="I296" s="663" t="s">
        <v>1653</v>
      </c>
      <c r="J296" s="663" t="s">
        <v>1654</v>
      </c>
      <c r="K296" s="663" t="s">
        <v>1655</v>
      </c>
      <c r="L296" s="665">
        <v>142.24101849632683</v>
      </c>
      <c r="M296" s="665">
        <v>44.899999999999956</v>
      </c>
      <c r="N296" s="666">
        <v>6386.6217304850679</v>
      </c>
    </row>
    <row r="297" spans="1:14" ht="14.4" customHeight="1" x14ac:dyDescent="0.3">
      <c r="A297" s="661" t="s">
        <v>595</v>
      </c>
      <c r="B297" s="662" t="s">
        <v>3182</v>
      </c>
      <c r="C297" s="663" t="s">
        <v>600</v>
      </c>
      <c r="D297" s="664" t="s">
        <v>3183</v>
      </c>
      <c r="E297" s="663" t="s">
        <v>1579</v>
      </c>
      <c r="F297" s="664" t="s">
        <v>3192</v>
      </c>
      <c r="G297" s="663" t="s">
        <v>1373</v>
      </c>
      <c r="H297" s="663" t="s">
        <v>1656</v>
      </c>
      <c r="I297" s="663" t="s">
        <v>1657</v>
      </c>
      <c r="J297" s="663" t="s">
        <v>1658</v>
      </c>
      <c r="K297" s="663" t="s">
        <v>1659</v>
      </c>
      <c r="L297" s="665">
        <v>230.67</v>
      </c>
      <c r="M297" s="665">
        <v>2</v>
      </c>
      <c r="N297" s="666">
        <v>461.34</v>
      </c>
    </row>
    <row r="298" spans="1:14" ht="14.4" customHeight="1" x14ac:dyDescent="0.3">
      <c r="A298" s="661" t="s">
        <v>595</v>
      </c>
      <c r="B298" s="662" t="s">
        <v>3182</v>
      </c>
      <c r="C298" s="663" t="s">
        <v>600</v>
      </c>
      <c r="D298" s="664" t="s">
        <v>3183</v>
      </c>
      <c r="E298" s="663" t="s">
        <v>1579</v>
      </c>
      <c r="F298" s="664" t="s">
        <v>3192</v>
      </c>
      <c r="G298" s="663" t="s">
        <v>1373</v>
      </c>
      <c r="H298" s="663" t="s">
        <v>1660</v>
      </c>
      <c r="I298" s="663" t="s">
        <v>1661</v>
      </c>
      <c r="J298" s="663" t="s">
        <v>1662</v>
      </c>
      <c r="K298" s="663" t="s">
        <v>1663</v>
      </c>
      <c r="L298" s="665">
        <v>76.608011096432548</v>
      </c>
      <c r="M298" s="665">
        <v>279.5999999999998</v>
      </c>
      <c r="N298" s="666">
        <v>21419.599902562524</v>
      </c>
    </row>
    <row r="299" spans="1:14" ht="14.4" customHeight="1" x14ac:dyDescent="0.3">
      <c r="A299" s="661" t="s">
        <v>595</v>
      </c>
      <c r="B299" s="662" t="s">
        <v>3182</v>
      </c>
      <c r="C299" s="663" t="s">
        <v>600</v>
      </c>
      <c r="D299" s="664" t="s">
        <v>3183</v>
      </c>
      <c r="E299" s="663" t="s">
        <v>1579</v>
      </c>
      <c r="F299" s="664" t="s">
        <v>3192</v>
      </c>
      <c r="G299" s="663" t="s">
        <v>1373</v>
      </c>
      <c r="H299" s="663" t="s">
        <v>1664</v>
      </c>
      <c r="I299" s="663" t="s">
        <v>1665</v>
      </c>
      <c r="J299" s="663" t="s">
        <v>1666</v>
      </c>
      <c r="K299" s="663" t="s">
        <v>1667</v>
      </c>
      <c r="L299" s="665">
        <v>651.2500807615811</v>
      </c>
      <c r="M299" s="665">
        <v>2.2999999999999998</v>
      </c>
      <c r="N299" s="666">
        <v>1497.8751857516365</v>
      </c>
    </row>
    <row r="300" spans="1:14" ht="14.4" customHeight="1" x14ac:dyDescent="0.3">
      <c r="A300" s="661" t="s">
        <v>595</v>
      </c>
      <c r="B300" s="662" t="s">
        <v>3182</v>
      </c>
      <c r="C300" s="663" t="s">
        <v>600</v>
      </c>
      <c r="D300" s="664" t="s">
        <v>3183</v>
      </c>
      <c r="E300" s="663" t="s">
        <v>1579</v>
      </c>
      <c r="F300" s="664" t="s">
        <v>3192</v>
      </c>
      <c r="G300" s="663" t="s">
        <v>1373</v>
      </c>
      <c r="H300" s="663" t="s">
        <v>1668</v>
      </c>
      <c r="I300" s="663" t="s">
        <v>1669</v>
      </c>
      <c r="J300" s="663" t="s">
        <v>1670</v>
      </c>
      <c r="K300" s="663" t="s">
        <v>1671</v>
      </c>
      <c r="L300" s="665">
        <v>62.94</v>
      </c>
      <c r="M300" s="665">
        <v>48</v>
      </c>
      <c r="N300" s="666">
        <v>3021.12</v>
      </c>
    </row>
    <row r="301" spans="1:14" ht="14.4" customHeight="1" x14ac:dyDescent="0.3">
      <c r="A301" s="661" t="s">
        <v>595</v>
      </c>
      <c r="B301" s="662" t="s">
        <v>3182</v>
      </c>
      <c r="C301" s="663" t="s">
        <v>600</v>
      </c>
      <c r="D301" s="664" t="s">
        <v>3183</v>
      </c>
      <c r="E301" s="663" t="s">
        <v>1579</v>
      </c>
      <c r="F301" s="664" t="s">
        <v>3192</v>
      </c>
      <c r="G301" s="663" t="s">
        <v>1373</v>
      </c>
      <c r="H301" s="663" t="s">
        <v>1672</v>
      </c>
      <c r="I301" s="663" t="s">
        <v>1673</v>
      </c>
      <c r="J301" s="663" t="s">
        <v>1674</v>
      </c>
      <c r="K301" s="663" t="s">
        <v>1675</v>
      </c>
      <c r="L301" s="665">
        <v>41.269842595896399</v>
      </c>
      <c r="M301" s="665">
        <v>24</v>
      </c>
      <c r="N301" s="666">
        <v>990.47622230151353</v>
      </c>
    </row>
    <row r="302" spans="1:14" ht="14.4" customHeight="1" x14ac:dyDescent="0.3">
      <c r="A302" s="661" t="s">
        <v>595</v>
      </c>
      <c r="B302" s="662" t="s">
        <v>3182</v>
      </c>
      <c r="C302" s="663" t="s">
        <v>600</v>
      </c>
      <c r="D302" s="664" t="s">
        <v>3183</v>
      </c>
      <c r="E302" s="663" t="s">
        <v>1579</v>
      </c>
      <c r="F302" s="664" t="s">
        <v>3192</v>
      </c>
      <c r="G302" s="663" t="s">
        <v>1373</v>
      </c>
      <c r="H302" s="663" t="s">
        <v>1676</v>
      </c>
      <c r="I302" s="663" t="s">
        <v>1676</v>
      </c>
      <c r="J302" s="663" t="s">
        <v>1677</v>
      </c>
      <c r="K302" s="663" t="s">
        <v>1678</v>
      </c>
      <c r="L302" s="665">
        <v>574.23641025641018</v>
      </c>
      <c r="M302" s="665">
        <v>7.8000000000000007</v>
      </c>
      <c r="N302" s="666">
        <v>4479.0439999999999</v>
      </c>
    </row>
    <row r="303" spans="1:14" ht="14.4" customHeight="1" x14ac:dyDescent="0.3">
      <c r="A303" s="661" t="s">
        <v>595</v>
      </c>
      <c r="B303" s="662" t="s">
        <v>3182</v>
      </c>
      <c r="C303" s="663" t="s">
        <v>600</v>
      </c>
      <c r="D303" s="664" t="s">
        <v>3183</v>
      </c>
      <c r="E303" s="663" t="s">
        <v>1579</v>
      </c>
      <c r="F303" s="664" t="s">
        <v>3192</v>
      </c>
      <c r="G303" s="663" t="s">
        <v>1373</v>
      </c>
      <c r="H303" s="663" t="s">
        <v>1679</v>
      </c>
      <c r="I303" s="663" t="s">
        <v>1680</v>
      </c>
      <c r="J303" s="663" t="s">
        <v>1681</v>
      </c>
      <c r="K303" s="663" t="s">
        <v>1682</v>
      </c>
      <c r="L303" s="665">
        <v>28.904160580365119</v>
      </c>
      <c r="M303" s="665">
        <v>125</v>
      </c>
      <c r="N303" s="666">
        <v>3613.0200725456398</v>
      </c>
    </row>
    <row r="304" spans="1:14" ht="14.4" customHeight="1" x14ac:dyDescent="0.3">
      <c r="A304" s="661" t="s">
        <v>595</v>
      </c>
      <c r="B304" s="662" t="s">
        <v>3182</v>
      </c>
      <c r="C304" s="663" t="s">
        <v>600</v>
      </c>
      <c r="D304" s="664" t="s">
        <v>3183</v>
      </c>
      <c r="E304" s="663" t="s">
        <v>1579</v>
      </c>
      <c r="F304" s="664" t="s">
        <v>3192</v>
      </c>
      <c r="G304" s="663" t="s">
        <v>1373</v>
      </c>
      <c r="H304" s="663" t="s">
        <v>1683</v>
      </c>
      <c r="I304" s="663" t="s">
        <v>1684</v>
      </c>
      <c r="J304" s="663" t="s">
        <v>1685</v>
      </c>
      <c r="K304" s="663"/>
      <c r="L304" s="665">
        <v>672.97054709046643</v>
      </c>
      <c r="M304" s="665">
        <v>7</v>
      </c>
      <c r="N304" s="666">
        <v>4710.793829633265</v>
      </c>
    </row>
    <row r="305" spans="1:14" ht="14.4" customHeight="1" x14ac:dyDescent="0.3">
      <c r="A305" s="661" t="s">
        <v>595</v>
      </c>
      <c r="B305" s="662" t="s">
        <v>3182</v>
      </c>
      <c r="C305" s="663" t="s">
        <v>600</v>
      </c>
      <c r="D305" s="664" t="s">
        <v>3183</v>
      </c>
      <c r="E305" s="663" t="s">
        <v>1579</v>
      </c>
      <c r="F305" s="664" t="s">
        <v>3192</v>
      </c>
      <c r="G305" s="663" t="s">
        <v>1373</v>
      </c>
      <c r="H305" s="663" t="s">
        <v>1686</v>
      </c>
      <c r="I305" s="663" t="s">
        <v>1686</v>
      </c>
      <c r="J305" s="663" t="s">
        <v>1687</v>
      </c>
      <c r="K305" s="663" t="s">
        <v>1688</v>
      </c>
      <c r="L305" s="665">
        <v>1030.7495347792462</v>
      </c>
      <c r="M305" s="665">
        <v>7</v>
      </c>
      <c r="N305" s="666">
        <v>7215.2467434547243</v>
      </c>
    </row>
    <row r="306" spans="1:14" ht="14.4" customHeight="1" x14ac:dyDescent="0.3">
      <c r="A306" s="661" t="s">
        <v>595</v>
      </c>
      <c r="B306" s="662" t="s">
        <v>3182</v>
      </c>
      <c r="C306" s="663" t="s">
        <v>600</v>
      </c>
      <c r="D306" s="664" t="s">
        <v>3183</v>
      </c>
      <c r="E306" s="663" t="s">
        <v>1579</v>
      </c>
      <c r="F306" s="664" t="s">
        <v>3192</v>
      </c>
      <c r="G306" s="663" t="s">
        <v>1373</v>
      </c>
      <c r="H306" s="663" t="s">
        <v>1689</v>
      </c>
      <c r="I306" s="663" t="s">
        <v>1690</v>
      </c>
      <c r="J306" s="663" t="s">
        <v>1691</v>
      </c>
      <c r="K306" s="663" t="s">
        <v>1692</v>
      </c>
      <c r="L306" s="665">
        <v>78.344438331928814</v>
      </c>
      <c r="M306" s="665">
        <v>112</v>
      </c>
      <c r="N306" s="666">
        <v>8774.5770931760271</v>
      </c>
    </row>
    <row r="307" spans="1:14" ht="14.4" customHeight="1" x14ac:dyDescent="0.3">
      <c r="A307" s="661" t="s">
        <v>595</v>
      </c>
      <c r="B307" s="662" t="s">
        <v>3182</v>
      </c>
      <c r="C307" s="663" t="s">
        <v>600</v>
      </c>
      <c r="D307" s="664" t="s">
        <v>3183</v>
      </c>
      <c r="E307" s="663" t="s">
        <v>1579</v>
      </c>
      <c r="F307" s="664" t="s">
        <v>3192</v>
      </c>
      <c r="G307" s="663" t="s">
        <v>1373</v>
      </c>
      <c r="H307" s="663" t="s">
        <v>1693</v>
      </c>
      <c r="I307" s="663" t="s">
        <v>1694</v>
      </c>
      <c r="J307" s="663" t="s">
        <v>1695</v>
      </c>
      <c r="K307" s="663" t="s">
        <v>1696</v>
      </c>
      <c r="L307" s="665">
        <v>370.48</v>
      </c>
      <c r="M307" s="665">
        <v>2</v>
      </c>
      <c r="N307" s="666">
        <v>740.96</v>
      </c>
    </row>
    <row r="308" spans="1:14" ht="14.4" customHeight="1" x14ac:dyDescent="0.3">
      <c r="A308" s="661" t="s">
        <v>595</v>
      </c>
      <c r="B308" s="662" t="s">
        <v>3182</v>
      </c>
      <c r="C308" s="663" t="s">
        <v>600</v>
      </c>
      <c r="D308" s="664" t="s">
        <v>3183</v>
      </c>
      <c r="E308" s="663" t="s">
        <v>1579</v>
      </c>
      <c r="F308" s="664" t="s">
        <v>3192</v>
      </c>
      <c r="G308" s="663" t="s">
        <v>1373</v>
      </c>
      <c r="H308" s="663" t="s">
        <v>1697</v>
      </c>
      <c r="I308" s="663" t="s">
        <v>1698</v>
      </c>
      <c r="J308" s="663" t="s">
        <v>1699</v>
      </c>
      <c r="K308" s="663" t="s">
        <v>1700</v>
      </c>
      <c r="L308" s="665">
        <v>797.495</v>
      </c>
      <c r="M308" s="665">
        <v>5.2</v>
      </c>
      <c r="N308" s="666">
        <v>4146.9740000000002</v>
      </c>
    </row>
    <row r="309" spans="1:14" ht="14.4" customHeight="1" x14ac:dyDescent="0.3">
      <c r="A309" s="661" t="s">
        <v>595</v>
      </c>
      <c r="B309" s="662" t="s">
        <v>3182</v>
      </c>
      <c r="C309" s="663" t="s">
        <v>600</v>
      </c>
      <c r="D309" s="664" t="s">
        <v>3183</v>
      </c>
      <c r="E309" s="663" t="s">
        <v>1579</v>
      </c>
      <c r="F309" s="664" t="s">
        <v>3192</v>
      </c>
      <c r="G309" s="663" t="s">
        <v>1373</v>
      </c>
      <c r="H309" s="663" t="s">
        <v>1701</v>
      </c>
      <c r="I309" s="663" t="s">
        <v>1701</v>
      </c>
      <c r="J309" s="663" t="s">
        <v>1702</v>
      </c>
      <c r="K309" s="663" t="s">
        <v>1703</v>
      </c>
      <c r="L309" s="665">
        <v>539.95135135135138</v>
      </c>
      <c r="M309" s="665">
        <v>37.000000000000007</v>
      </c>
      <c r="N309" s="666">
        <v>19978.200000000004</v>
      </c>
    </row>
    <row r="310" spans="1:14" ht="14.4" customHeight="1" x14ac:dyDescent="0.3">
      <c r="A310" s="661" t="s">
        <v>595</v>
      </c>
      <c r="B310" s="662" t="s">
        <v>3182</v>
      </c>
      <c r="C310" s="663" t="s">
        <v>600</v>
      </c>
      <c r="D310" s="664" t="s">
        <v>3183</v>
      </c>
      <c r="E310" s="663" t="s">
        <v>1579</v>
      </c>
      <c r="F310" s="664" t="s">
        <v>3192</v>
      </c>
      <c r="G310" s="663" t="s">
        <v>1373</v>
      </c>
      <c r="H310" s="663" t="s">
        <v>1704</v>
      </c>
      <c r="I310" s="663" t="s">
        <v>1704</v>
      </c>
      <c r="J310" s="663" t="s">
        <v>1705</v>
      </c>
      <c r="K310" s="663" t="s">
        <v>1706</v>
      </c>
      <c r="L310" s="665">
        <v>29.940198226573031</v>
      </c>
      <c r="M310" s="665">
        <v>45</v>
      </c>
      <c r="N310" s="666">
        <v>1347.3089201957864</v>
      </c>
    </row>
    <row r="311" spans="1:14" ht="14.4" customHeight="1" x14ac:dyDescent="0.3">
      <c r="A311" s="661" t="s">
        <v>595</v>
      </c>
      <c r="B311" s="662" t="s">
        <v>3182</v>
      </c>
      <c r="C311" s="663" t="s">
        <v>600</v>
      </c>
      <c r="D311" s="664" t="s">
        <v>3183</v>
      </c>
      <c r="E311" s="663" t="s">
        <v>1579</v>
      </c>
      <c r="F311" s="664" t="s">
        <v>3192</v>
      </c>
      <c r="G311" s="663" t="s">
        <v>1373</v>
      </c>
      <c r="H311" s="663" t="s">
        <v>1707</v>
      </c>
      <c r="I311" s="663" t="s">
        <v>1707</v>
      </c>
      <c r="J311" s="663" t="s">
        <v>1708</v>
      </c>
      <c r="K311" s="663" t="s">
        <v>1709</v>
      </c>
      <c r="L311" s="665">
        <v>142.32956338367208</v>
      </c>
      <c r="M311" s="665">
        <v>31</v>
      </c>
      <c r="N311" s="666">
        <v>4412.2164648938342</v>
      </c>
    </row>
    <row r="312" spans="1:14" ht="14.4" customHeight="1" x14ac:dyDescent="0.3">
      <c r="A312" s="661" t="s">
        <v>595</v>
      </c>
      <c r="B312" s="662" t="s">
        <v>3182</v>
      </c>
      <c r="C312" s="663" t="s">
        <v>600</v>
      </c>
      <c r="D312" s="664" t="s">
        <v>3183</v>
      </c>
      <c r="E312" s="663" t="s">
        <v>1579</v>
      </c>
      <c r="F312" s="664" t="s">
        <v>3192</v>
      </c>
      <c r="G312" s="663" t="s">
        <v>1373</v>
      </c>
      <c r="H312" s="663" t="s">
        <v>1710</v>
      </c>
      <c r="I312" s="663" t="s">
        <v>1710</v>
      </c>
      <c r="J312" s="663" t="s">
        <v>1711</v>
      </c>
      <c r="K312" s="663" t="s">
        <v>1603</v>
      </c>
      <c r="L312" s="665">
        <v>324.74075245193933</v>
      </c>
      <c r="M312" s="665">
        <v>3.8999999999999995</v>
      </c>
      <c r="N312" s="666">
        <v>1266.4889345625631</v>
      </c>
    </row>
    <row r="313" spans="1:14" ht="14.4" customHeight="1" x14ac:dyDescent="0.3">
      <c r="A313" s="661" t="s">
        <v>595</v>
      </c>
      <c r="B313" s="662" t="s">
        <v>3182</v>
      </c>
      <c r="C313" s="663" t="s">
        <v>600</v>
      </c>
      <c r="D313" s="664" t="s">
        <v>3183</v>
      </c>
      <c r="E313" s="663" t="s">
        <v>1579</v>
      </c>
      <c r="F313" s="664" t="s">
        <v>3192</v>
      </c>
      <c r="G313" s="663" t="s">
        <v>1373</v>
      </c>
      <c r="H313" s="663" t="s">
        <v>1712</v>
      </c>
      <c r="I313" s="663" t="s">
        <v>1712</v>
      </c>
      <c r="J313" s="663" t="s">
        <v>1713</v>
      </c>
      <c r="K313" s="663" t="s">
        <v>1688</v>
      </c>
      <c r="L313" s="665">
        <v>55.189133201097484</v>
      </c>
      <c r="M313" s="665">
        <v>78</v>
      </c>
      <c r="N313" s="666">
        <v>4304.7523896856037</v>
      </c>
    </row>
    <row r="314" spans="1:14" ht="14.4" customHeight="1" x14ac:dyDescent="0.3">
      <c r="A314" s="661" t="s">
        <v>595</v>
      </c>
      <c r="B314" s="662" t="s">
        <v>3182</v>
      </c>
      <c r="C314" s="663" t="s">
        <v>600</v>
      </c>
      <c r="D314" s="664" t="s">
        <v>3183</v>
      </c>
      <c r="E314" s="663" t="s">
        <v>1579</v>
      </c>
      <c r="F314" s="664" t="s">
        <v>3192</v>
      </c>
      <c r="G314" s="663" t="s">
        <v>1373</v>
      </c>
      <c r="H314" s="663" t="s">
        <v>1714</v>
      </c>
      <c r="I314" s="663" t="s">
        <v>1715</v>
      </c>
      <c r="J314" s="663" t="s">
        <v>1716</v>
      </c>
      <c r="K314" s="663"/>
      <c r="L314" s="665">
        <v>155.1</v>
      </c>
      <c r="M314" s="665">
        <v>2.1</v>
      </c>
      <c r="N314" s="666">
        <v>325.70999999999998</v>
      </c>
    </row>
    <row r="315" spans="1:14" ht="14.4" customHeight="1" x14ac:dyDescent="0.3">
      <c r="A315" s="661" t="s">
        <v>595</v>
      </c>
      <c r="B315" s="662" t="s">
        <v>3182</v>
      </c>
      <c r="C315" s="663" t="s">
        <v>600</v>
      </c>
      <c r="D315" s="664" t="s">
        <v>3183</v>
      </c>
      <c r="E315" s="663" t="s">
        <v>1717</v>
      </c>
      <c r="F315" s="664" t="s">
        <v>3193</v>
      </c>
      <c r="G315" s="663"/>
      <c r="H315" s="663" t="s">
        <v>1718</v>
      </c>
      <c r="I315" s="663" t="s">
        <v>1719</v>
      </c>
      <c r="J315" s="663" t="s">
        <v>1720</v>
      </c>
      <c r="K315" s="663"/>
      <c r="L315" s="665">
        <v>30.217446995149722</v>
      </c>
      <c r="M315" s="665">
        <v>109</v>
      </c>
      <c r="N315" s="666">
        <v>3293.7017224713195</v>
      </c>
    </row>
    <row r="316" spans="1:14" ht="14.4" customHeight="1" x14ac:dyDescent="0.3">
      <c r="A316" s="661" t="s">
        <v>595</v>
      </c>
      <c r="B316" s="662" t="s">
        <v>3182</v>
      </c>
      <c r="C316" s="663" t="s">
        <v>600</v>
      </c>
      <c r="D316" s="664" t="s">
        <v>3183</v>
      </c>
      <c r="E316" s="663" t="s">
        <v>1717</v>
      </c>
      <c r="F316" s="664" t="s">
        <v>3193</v>
      </c>
      <c r="G316" s="663" t="s">
        <v>627</v>
      </c>
      <c r="H316" s="663" t="s">
        <v>1721</v>
      </c>
      <c r="I316" s="663" t="s">
        <v>1722</v>
      </c>
      <c r="J316" s="663" t="s">
        <v>1723</v>
      </c>
      <c r="K316" s="663" t="s">
        <v>1724</v>
      </c>
      <c r="L316" s="665">
        <v>99.343628917013277</v>
      </c>
      <c r="M316" s="665">
        <v>3</v>
      </c>
      <c r="N316" s="666">
        <v>298.03088675103982</v>
      </c>
    </row>
    <row r="317" spans="1:14" ht="14.4" customHeight="1" x14ac:dyDescent="0.3">
      <c r="A317" s="661" t="s">
        <v>595</v>
      </c>
      <c r="B317" s="662" t="s">
        <v>3182</v>
      </c>
      <c r="C317" s="663" t="s">
        <v>600</v>
      </c>
      <c r="D317" s="664" t="s">
        <v>3183</v>
      </c>
      <c r="E317" s="663" t="s">
        <v>1717</v>
      </c>
      <c r="F317" s="664" t="s">
        <v>3193</v>
      </c>
      <c r="G317" s="663" t="s">
        <v>1373</v>
      </c>
      <c r="H317" s="663" t="s">
        <v>1725</v>
      </c>
      <c r="I317" s="663" t="s">
        <v>1726</v>
      </c>
      <c r="J317" s="663" t="s">
        <v>1727</v>
      </c>
      <c r="K317" s="663" t="s">
        <v>1728</v>
      </c>
      <c r="L317" s="665">
        <v>2867.0604999999996</v>
      </c>
      <c r="M317" s="665">
        <v>4</v>
      </c>
      <c r="N317" s="666">
        <v>11468.241999999998</v>
      </c>
    </row>
    <row r="318" spans="1:14" ht="14.4" customHeight="1" x14ac:dyDescent="0.3">
      <c r="A318" s="661" t="s">
        <v>595</v>
      </c>
      <c r="B318" s="662" t="s">
        <v>3182</v>
      </c>
      <c r="C318" s="663" t="s">
        <v>600</v>
      </c>
      <c r="D318" s="664" t="s">
        <v>3183</v>
      </c>
      <c r="E318" s="663" t="s">
        <v>1717</v>
      </c>
      <c r="F318" s="664" t="s">
        <v>3193</v>
      </c>
      <c r="G318" s="663" t="s">
        <v>1373</v>
      </c>
      <c r="H318" s="663" t="s">
        <v>1729</v>
      </c>
      <c r="I318" s="663" t="s">
        <v>1729</v>
      </c>
      <c r="J318" s="663" t="s">
        <v>1730</v>
      </c>
      <c r="K318" s="663" t="s">
        <v>1731</v>
      </c>
      <c r="L318" s="665">
        <v>159.50000000000003</v>
      </c>
      <c r="M318" s="665">
        <v>7.3999999999999995</v>
      </c>
      <c r="N318" s="666">
        <v>1180.3000000000002</v>
      </c>
    </row>
    <row r="319" spans="1:14" ht="14.4" customHeight="1" x14ac:dyDescent="0.3">
      <c r="A319" s="661" t="s">
        <v>595</v>
      </c>
      <c r="B319" s="662" t="s">
        <v>3182</v>
      </c>
      <c r="C319" s="663" t="s">
        <v>600</v>
      </c>
      <c r="D319" s="664" t="s">
        <v>3183</v>
      </c>
      <c r="E319" s="663" t="s">
        <v>1717</v>
      </c>
      <c r="F319" s="664" t="s">
        <v>3193</v>
      </c>
      <c r="G319" s="663" t="s">
        <v>1373</v>
      </c>
      <c r="H319" s="663" t="s">
        <v>1732</v>
      </c>
      <c r="I319" s="663" t="s">
        <v>1732</v>
      </c>
      <c r="J319" s="663" t="s">
        <v>1730</v>
      </c>
      <c r="K319" s="663" t="s">
        <v>1733</v>
      </c>
      <c r="L319" s="665">
        <v>308</v>
      </c>
      <c r="M319" s="665">
        <v>5.8</v>
      </c>
      <c r="N319" s="666">
        <v>1786.3999999999999</v>
      </c>
    </row>
    <row r="320" spans="1:14" ht="14.4" customHeight="1" x14ac:dyDescent="0.3">
      <c r="A320" s="661" t="s">
        <v>595</v>
      </c>
      <c r="B320" s="662" t="s">
        <v>3182</v>
      </c>
      <c r="C320" s="663" t="s">
        <v>600</v>
      </c>
      <c r="D320" s="664" t="s">
        <v>3183</v>
      </c>
      <c r="E320" s="663" t="s">
        <v>1734</v>
      </c>
      <c r="F320" s="664" t="s">
        <v>3194</v>
      </c>
      <c r="G320" s="663"/>
      <c r="H320" s="663"/>
      <c r="I320" s="663" t="s">
        <v>1735</v>
      </c>
      <c r="J320" s="663" t="s">
        <v>1736</v>
      </c>
      <c r="K320" s="663"/>
      <c r="L320" s="665">
        <v>1407.54</v>
      </c>
      <c r="M320" s="665">
        <v>2</v>
      </c>
      <c r="N320" s="666">
        <v>2815.08</v>
      </c>
    </row>
    <row r="321" spans="1:14" ht="14.4" customHeight="1" x14ac:dyDescent="0.3">
      <c r="A321" s="661" t="s">
        <v>595</v>
      </c>
      <c r="B321" s="662" t="s">
        <v>3182</v>
      </c>
      <c r="C321" s="663" t="s">
        <v>600</v>
      </c>
      <c r="D321" s="664" t="s">
        <v>3183</v>
      </c>
      <c r="E321" s="663" t="s">
        <v>1734</v>
      </c>
      <c r="F321" s="664" t="s">
        <v>3194</v>
      </c>
      <c r="G321" s="663"/>
      <c r="H321" s="663"/>
      <c r="I321" s="663" t="s">
        <v>1737</v>
      </c>
      <c r="J321" s="663" t="s">
        <v>1738</v>
      </c>
      <c r="K321" s="663"/>
      <c r="L321" s="665">
        <v>9559</v>
      </c>
      <c r="M321" s="665">
        <v>1</v>
      </c>
      <c r="N321" s="666">
        <v>9559</v>
      </c>
    </row>
    <row r="322" spans="1:14" ht="14.4" customHeight="1" x14ac:dyDescent="0.3">
      <c r="A322" s="661" t="s">
        <v>595</v>
      </c>
      <c r="B322" s="662" t="s">
        <v>3182</v>
      </c>
      <c r="C322" s="663" t="s">
        <v>600</v>
      </c>
      <c r="D322" s="664" t="s">
        <v>3183</v>
      </c>
      <c r="E322" s="663" t="s">
        <v>1734</v>
      </c>
      <c r="F322" s="664" t="s">
        <v>3194</v>
      </c>
      <c r="G322" s="663"/>
      <c r="H322" s="663"/>
      <c r="I322" s="663" t="s">
        <v>1739</v>
      </c>
      <c r="J322" s="663" t="s">
        <v>1740</v>
      </c>
      <c r="K322" s="663"/>
      <c r="L322" s="665">
        <v>6198.52</v>
      </c>
      <c r="M322" s="665">
        <v>2</v>
      </c>
      <c r="N322" s="666">
        <v>12397.04</v>
      </c>
    </row>
    <row r="323" spans="1:14" ht="14.4" customHeight="1" x14ac:dyDescent="0.3">
      <c r="A323" s="661" t="s">
        <v>595</v>
      </c>
      <c r="B323" s="662" t="s">
        <v>3182</v>
      </c>
      <c r="C323" s="663" t="s">
        <v>600</v>
      </c>
      <c r="D323" s="664" t="s">
        <v>3183</v>
      </c>
      <c r="E323" s="663" t="s">
        <v>1734</v>
      </c>
      <c r="F323" s="664" t="s">
        <v>3194</v>
      </c>
      <c r="G323" s="663"/>
      <c r="H323" s="663"/>
      <c r="I323" s="663" t="s">
        <v>1741</v>
      </c>
      <c r="J323" s="663" t="s">
        <v>1742</v>
      </c>
      <c r="K323" s="663"/>
      <c r="L323" s="665">
        <v>4305.4000000000005</v>
      </c>
      <c r="M323" s="665">
        <v>3</v>
      </c>
      <c r="N323" s="666">
        <v>12916.2</v>
      </c>
    </row>
    <row r="324" spans="1:14" ht="14.4" customHeight="1" x14ac:dyDescent="0.3">
      <c r="A324" s="661" t="s">
        <v>595</v>
      </c>
      <c r="B324" s="662" t="s">
        <v>3182</v>
      </c>
      <c r="C324" s="663" t="s">
        <v>600</v>
      </c>
      <c r="D324" s="664" t="s">
        <v>3183</v>
      </c>
      <c r="E324" s="663" t="s">
        <v>1743</v>
      </c>
      <c r="F324" s="664" t="s">
        <v>3195</v>
      </c>
      <c r="G324" s="663" t="s">
        <v>627</v>
      </c>
      <c r="H324" s="663" t="s">
        <v>1744</v>
      </c>
      <c r="I324" s="663" t="s">
        <v>1745</v>
      </c>
      <c r="J324" s="663" t="s">
        <v>1746</v>
      </c>
      <c r="K324" s="663" t="s">
        <v>1747</v>
      </c>
      <c r="L324" s="665">
        <v>2277.5775501265862</v>
      </c>
      <c r="M324" s="665">
        <v>53</v>
      </c>
      <c r="N324" s="666">
        <v>120711.61015670907</v>
      </c>
    </row>
    <row r="325" spans="1:14" ht="14.4" customHeight="1" x14ac:dyDescent="0.3">
      <c r="A325" s="661" t="s">
        <v>595</v>
      </c>
      <c r="B325" s="662" t="s">
        <v>3182</v>
      </c>
      <c r="C325" s="663" t="s">
        <v>600</v>
      </c>
      <c r="D325" s="664" t="s">
        <v>3183</v>
      </c>
      <c r="E325" s="663" t="s">
        <v>1743</v>
      </c>
      <c r="F325" s="664" t="s">
        <v>3195</v>
      </c>
      <c r="G325" s="663" t="s">
        <v>627</v>
      </c>
      <c r="H325" s="663" t="s">
        <v>1748</v>
      </c>
      <c r="I325" s="663" t="s">
        <v>1749</v>
      </c>
      <c r="J325" s="663" t="s">
        <v>1750</v>
      </c>
      <c r="K325" s="663" t="s">
        <v>1747</v>
      </c>
      <c r="L325" s="665">
        <v>2196.0176470588235</v>
      </c>
      <c r="M325" s="665">
        <v>34</v>
      </c>
      <c r="N325" s="666">
        <v>74664.600000000006</v>
      </c>
    </row>
    <row r="326" spans="1:14" ht="14.4" customHeight="1" x14ac:dyDescent="0.3">
      <c r="A326" s="661" t="s">
        <v>595</v>
      </c>
      <c r="B326" s="662" t="s">
        <v>3182</v>
      </c>
      <c r="C326" s="663" t="s">
        <v>600</v>
      </c>
      <c r="D326" s="664" t="s">
        <v>3183</v>
      </c>
      <c r="E326" s="663" t="s">
        <v>1743</v>
      </c>
      <c r="F326" s="664" t="s">
        <v>3195</v>
      </c>
      <c r="G326" s="663" t="s">
        <v>627</v>
      </c>
      <c r="H326" s="663" t="s">
        <v>1751</v>
      </c>
      <c r="I326" s="663" t="s">
        <v>1752</v>
      </c>
      <c r="J326" s="663" t="s">
        <v>1753</v>
      </c>
      <c r="K326" s="663" t="s">
        <v>1747</v>
      </c>
      <c r="L326" s="665">
        <v>2365.4379999999996</v>
      </c>
      <c r="M326" s="665">
        <v>5</v>
      </c>
      <c r="N326" s="666">
        <v>11827.189999999999</v>
      </c>
    </row>
    <row r="327" spans="1:14" ht="14.4" customHeight="1" x14ac:dyDescent="0.3">
      <c r="A327" s="661" t="s">
        <v>595</v>
      </c>
      <c r="B327" s="662" t="s">
        <v>3182</v>
      </c>
      <c r="C327" s="663" t="s">
        <v>600</v>
      </c>
      <c r="D327" s="664" t="s">
        <v>3183</v>
      </c>
      <c r="E327" s="663" t="s">
        <v>1743</v>
      </c>
      <c r="F327" s="664" t="s">
        <v>3195</v>
      </c>
      <c r="G327" s="663" t="s">
        <v>627</v>
      </c>
      <c r="H327" s="663" t="s">
        <v>1754</v>
      </c>
      <c r="I327" s="663" t="s">
        <v>1755</v>
      </c>
      <c r="J327" s="663" t="s">
        <v>1756</v>
      </c>
      <c r="K327" s="663" t="s">
        <v>1757</v>
      </c>
      <c r="L327" s="665">
        <v>1329.46</v>
      </c>
      <c r="M327" s="665">
        <v>1</v>
      </c>
      <c r="N327" s="666">
        <v>1329.46</v>
      </c>
    </row>
    <row r="328" spans="1:14" ht="14.4" customHeight="1" x14ac:dyDescent="0.3">
      <c r="A328" s="661" t="s">
        <v>595</v>
      </c>
      <c r="B328" s="662" t="s">
        <v>3182</v>
      </c>
      <c r="C328" s="663" t="s">
        <v>600</v>
      </c>
      <c r="D328" s="664" t="s">
        <v>3183</v>
      </c>
      <c r="E328" s="663" t="s">
        <v>1743</v>
      </c>
      <c r="F328" s="664" t="s">
        <v>3195</v>
      </c>
      <c r="G328" s="663" t="s">
        <v>627</v>
      </c>
      <c r="H328" s="663" t="s">
        <v>1758</v>
      </c>
      <c r="I328" s="663" t="s">
        <v>1759</v>
      </c>
      <c r="J328" s="663" t="s">
        <v>1760</v>
      </c>
      <c r="K328" s="663" t="s">
        <v>1761</v>
      </c>
      <c r="L328" s="665">
        <v>1735.0700000000002</v>
      </c>
      <c r="M328" s="665">
        <v>1</v>
      </c>
      <c r="N328" s="666">
        <v>1735.0700000000002</v>
      </c>
    </row>
    <row r="329" spans="1:14" ht="14.4" customHeight="1" x14ac:dyDescent="0.3">
      <c r="A329" s="661" t="s">
        <v>595</v>
      </c>
      <c r="B329" s="662" t="s">
        <v>3182</v>
      </c>
      <c r="C329" s="663" t="s">
        <v>600</v>
      </c>
      <c r="D329" s="664" t="s">
        <v>3183</v>
      </c>
      <c r="E329" s="663" t="s">
        <v>1743</v>
      </c>
      <c r="F329" s="664" t="s">
        <v>3195</v>
      </c>
      <c r="G329" s="663" t="s">
        <v>627</v>
      </c>
      <c r="H329" s="663" t="s">
        <v>1762</v>
      </c>
      <c r="I329" s="663" t="s">
        <v>1763</v>
      </c>
      <c r="J329" s="663" t="s">
        <v>1760</v>
      </c>
      <c r="K329" s="663" t="s">
        <v>1764</v>
      </c>
      <c r="L329" s="665">
        <v>2085.9375</v>
      </c>
      <c r="M329" s="665">
        <v>4</v>
      </c>
      <c r="N329" s="666">
        <v>8343.75</v>
      </c>
    </row>
    <row r="330" spans="1:14" ht="14.4" customHeight="1" x14ac:dyDescent="0.3">
      <c r="A330" s="661" t="s">
        <v>595</v>
      </c>
      <c r="B330" s="662" t="s">
        <v>3182</v>
      </c>
      <c r="C330" s="663" t="s">
        <v>600</v>
      </c>
      <c r="D330" s="664" t="s">
        <v>3183</v>
      </c>
      <c r="E330" s="663" t="s">
        <v>1743</v>
      </c>
      <c r="F330" s="664" t="s">
        <v>3195</v>
      </c>
      <c r="G330" s="663" t="s">
        <v>627</v>
      </c>
      <c r="H330" s="663" t="s">
        <v>1765</v>
      </c>
      <c r="I330" s="663" t="s">
        <v>1766</v>
      </c>
      <c r="J330" s="663" t="s">
        <v>1767</v>
      </c>
      <c r="K330" s="663" t="s">
        <v>1768</v>
      </c>
      <c r="L330" s="665">
        <v>2903.2579073942234</v>
      </c>
      <c r="M330" s="665">
        <v>1</v>
      </c>
      <c r="N330" s="666">
        <v>2903.2579073942234</v>
      </c>
    </row>
    <row r="331" spans="1:14" ht="14.4" customHeight="1" x14ac:dyDescent="0.3">
      <c r="A331" s="661" t="s">
        <v>595</v>
      </c>
      <c r="B331" s="662" t="s">
        <v>3182</v>
      </c>
      <c r="C331" s="663" t="s">
        <v>600</v>
      </c>
      <c r="D331" s="664" t="s">
        <v>3183</v>
      </c>
      <c r="E331" s="663" t="s">
        <v>1743</v>
      </c>
      <c r="F331" s="664" t="s">
        <v>3195</v>
      </c>
      <c r="G331" s="663" t="s">
        <v>627</v>
      </c>
      <c r="H331" s="663" t="s">
        <v>1769</v>
      </c>
      <c r="I331" s="663" t="s">
        <v>1770</v>
      </c>
      <c r="J331" s="663" t="s">
        <v>1746</v>
      </c>
      <c r="K331" s="663" t="s">
        <v>1771</v>
      </c>
      <c r="L331" s="665">
        <v>1224.52</v>
      </c>
      <c r="M331" s="665">
        <v>2</v>
      </c>
      <c r="N331" s="666">
        <v>2449.04</v>
      </c>
    </row>
    <row r="332" spans="1:14" ht="14.4" customHeight="1" x14ac:dyDescent="0.3">
      <c r="A332" s="661" t="s">
        <v>595</v>
      </c>
      <c r="B332" s="662" t="s">
        <v>3182</v>
      </c>
      <c r="C332" s="663" t="s">
        <v>605</v>
      </c>
      <c r="D332" s="664" t="s">
        <v>3184</v>
      </c>
      <c r="E332" s="663" t="s">
        <v>626</v>
      </c>
      <c r="F332" s="664" t="s">
        <v>3190</v>
      </c>
      <c r="G332" s="663"/>
      <c r="H332" s="663" t="s">
        <v>1772</v>
      </c>
      <c r="I332" s="663" t="s">
        <v>1773</v>
      </c>
      <c r="J332" s="663" t="s">
        <v>1774</v>
      </c>
      <c r="K332" s="663" t="s">
        <v>1775</v>
      </c>
      <c r="L332" s="665">
        <v>363.98000000000008</v>
      </c>
      <c r="M332" s="665">
        <v>7</v>
      </c>
      <c r="N332" s="666">
        <v>2547.8600000000006</v>
      </c>
    </row>
    <row r="333" spans="1:14" ht="14.4" customHeight="1" x14ac:dyDescent="0.3">
      <c r="A333" s="661" t="s">
        <v>595</v>
      </c>
      <c r="B333" s="662" t="s">
        <v>3182</v>
      </c>
      <c r="C333" s="663" t="s">
        <v>605</v>
      </c>
      <c r="D333" s="664" t="s">
        <v>3184</v>
      </c>
      <c r="E333" s="663" t="s">
        <v>626</v>
      </c>
      <c r="F333" s="664" t="s">
        <v>3190</v>
      </c>
      <c r="G333" s="663"/>
      <c r="H333" s="663" t="s">
        <v>1776</v>
      </c>
      <c r="I333" s="663" t="s">
        <v>1777</v>
      </c>
      <c r="J333" s="663" t="s">
        <v>1778</v>
      </c>
      <c r="K333" s="663" t="s">
        <v>1779</v>
      </c>
      <c r="L333" s="665">
        <v>100.18</v>
      </c>
      <c r="M333" s="665">
        <v>3</v>
      </c>
      <c r="N333" s="666">
        <v>300.54000000000002</v>
      </c>
    </row>
    <row r="334" spans="1:14" ht="14.4" customHeight="1" x14ac:dyDescent="0.3">
      <c r="A334" s="661" t="s">
        <v>595</v>
      </c>
      <c r="B334" s="662" t="s">
        <v>3182</v>
      </c>
      <c r="C334" s="663" t="s">
        <v>605</v>
      </c>
      <c r="D334" s="664" t="s">
        <v>3184</v>
      </c>
      <c r="E334" s="663" t="s">
        <v>626</v>
      </c>
      <c r="F334" s="664" t="s">
        <v>3190</v>
      </c>
      <c r="G334" s="663"/>
      <c r="H334" s="663" t="s">
        <v>1780</v>
      </c>
      <c r="I334" s="663" t="s">
        <v>1781</v>
      </c>
      <c r="J334" s="663" t="s">
        <v>1782</v>
      </c>
      <c r="K334" s="663" t="s">
        <v>1783</v>
      </c>
      <c r="L334" s="665">
        <v>92.530000000000044</v>
      </c>
      <c r="M334" s="665">
        <v>1</v>
      </c>
      <c r="N334" s="666">
        <v>92.530000000000044</v>
      </c>
    </row>
    <row r="335" spans="1:14" ht="14.4" customHeight="1" x14ac:dyDescent="0.3">
      <c r="A335" s="661" t="s">
        <v>595</v>
      </c>
      <c r="B335" s="662" t="s">
        <v>3182</v>
      </c>
      <c r="C335" s="663" t="s">
        <v>605</v>
      </c>
      <c r="D335" s="664" t="s">
        <v>3184</v>
      </c>
      <c r="E335" s="663" t="s">
        <v>626</v>
      </c>
      <c r="F335" s="664" t="s">
        <v>3190</v>
      </c>
      <c r="G335" s="663"/>
      <c r="H335" s="663" t="s">
        <v>1784</v>
      </c>
      <c r="I335" s="663" t="s">
        <v>1784</v>
      </c>
      <c r="J335" s="663" t="s">
        <v>1785</v>
      </c>
      <c r="K335" s="663" t="s">
        <v>1786</v>
      </c>
      <c r="L335" s="665">
        <v>47.609572418064317</v>
      </c>
      <c r="M335" s="665">
        <v>2</v>
      </c>
      <c r="N335" s="666">
        <v>95.219144836128635</v>
      </c>
    </row>
    <row r="336" spans="1:14" ht="14.4" customHeight="1" x14ac:dyDescent="0.3">
      <c r="A336" s="661" t="s">
        <v>595</v>
      </c>
      <c r="B336" s="662" t="s">
        <v>3182</v>
      </c>
      <c r="C336" s="663" t="s">
        <v>605</v>
      </c>
      <c r="D336" s="664" t="s">
        <v>3184</v>
      </c>
      <c r="E336" s="663" t="s">
        <v>626</v>
      </c>
      <c r="F336" s="664" t="s">
        <v>3190</v>
      </c>
      <c r="G336" s="663"/>
      <c r="H336" s="663" t="s">
        <v>1787</v>
      </c>
      <c r="I336" s="663" t="s">
        <v>1787</v>
      </c>
      <c r="J336" s="663" t="s">
        <v>1788</v>
      </c>
      <c r="K336" s="663" t="s">
        <v>1789</v>
      </c>
      <c r="L336" s="665">
        <v>110.64962669683992</v>
      </c>
      <c r="M336" s="665">
        <v>1</v>
      </c>
      <c r="N336" s="666">
        <v>110.64962669683992</v>
      </c>
    </row>
    <row r="337" spans="1:14" ht="14.4" customHeight="1" x14ac:dyDescent="0.3">
      <c r="A337" s="661" t="s">
        <v>595</v>
      </c>
      <c r="B337" s="662" t="s">
        <v>3182</v>
      </c>
      <c r="C337" s="663" t="s">
        <v>605</v>
      </c>
      <c r="D337" s="664" t="s">
        <v>3184</v>
      </c>
      <c r="E337" s="663" t="s">
        <v>626</v>
      </c>
      <c r="F337" s="664" t="s">
        <v>3190</v>
      </c>
      <c r="G337" s="663"/>
      <c r="H337" s="663" t="s">
        <v>1790</v>
      </c>
      <c r="I337" s="663" t="s">
        <v>1790</v>
      </c>
      <c r="J337" s="663" t="s">
        <v>1791</v>
      </c>
      <c r="K337" s="663" t="s">
        <v>1792</v>
      </c>
      <c r="L337" s="665">
        <v>114.2099730323423</v>
      </c>
      <c r="M337" s="665">
        <v>2</v>
      </c>
      <c r="N337" s="666">
        <v>228.41994606468461</v>
      </c>
    </row>
    <row r="338" spans="1:14" ht="14.4" customHeight="1" x14ac:dyDescent="0.3">
      <c r="A338" s="661" t="s">
        <v>595</v>
      </c>
      <c r="B338" s="662" t="s">
        <v>3182</v>
      </c>
      <c r="C338" s="663" t="s">
        <v>605</v>
      </c>
      <c r="D338" s="664" t="s">
        <v>3184</v>
      </c>
      <c r="E338" s="663" t="s">
        <v>626</v>
      </c>
      <c r="F338" s="664" t="s">
        <v>3190</v>
      </c>
      <c r="G338" s="663"/>
      <c r="H338" s="663" t="s">
        <v>1793</v>
      </c>
      <c r="I338" s="663" t="s">
        <v>1793</v>
      </c>
      <c r="J338" s="663" t="s">
        <v>1794</v>
      </c>
      <c r="K338" s="663" t="s">
        <v>1795</v>
      </c>
      <c r="L338" s="665">
        <v>453.59000000000003</v>
      </c>
      <c r="M338" s="665">
        <v>0.3</v>
      </c>
      <c r="N338" s="666">
        <v>136.077</v>
      </c>
    </row>
    <row r="339" spans="1:14" ht="14.4" customHeight="1" x14ac:dyDescent="0.3">
      <c r="A339" s="661" t="s">
        <v>595</v>
      </c>
      <c r="B339" s="662" t="s">
        <v>3182</v>
      </c>
      <c r="C339" s="663" t="s">
        <v>605</v>
      </c>
      <c r="D339" s="664" t="s">
        <v>3184</v>
      </c>
      <c r="E339" s="663" t="s">
        <v>626</v>
      </c>
      <c r="F339" s="664" t="s">
        <v>3190</v>
      </c>
      <c r="G339" s="663"/>
      <c r="H339" s="663" t="s">
        <v>1796</v>
      </c>
      <c r="I339" s="663" t="s">
        <v>1796</v>
      </c>
      <c r="J339" s="663" t="s">
        <v>1797</v>
      </c>
      <c r="K339" s="663" t="s">
        <v>1391</v>
      </c>
      <c r="L339" s="665">
        <v>65.650659902899292</v>
      </c>
      <c r="M339" s="665">
        <v>1</v>
      </c>
      <c r="N339" s="666">
        <v>65.650659902899292</v>
      </c>
    </row>
    <row r="340" spans="1:14" ht="14.4" customHeight="1" x14ac:dyDescent="0.3">
      <c r="A340" s="661" t="s">
        <v>595</v>
      </c>
      <c r="B340" s="662" t="s">
        <v>3182</v>
      </c>
      <c r="C340" s="663" t="s">
        <v>605</v>
      </c>
      <c r="D340" s="664" t="s">
        <v>3184</v>
      </c>
      <c r="E340" s="663" t="s">
        <v>626</v>
      </c>
      <c r="F340" s="664" t="s">
        <v>3190</v>
      </c>
      <c r="G340" s="663" t="s">
        <v>627</v>
      </c>
      <c r="H340" s="663" t="s">
        <v>628</v>
      </c>
      <c r="I340" s="663" t="s">
        <v>628</v>
      </c>
      <c r="J340" s="663" t="s">
        <v>629</v>
      </c>
      <c r="K340" s="663" t="s">
        <v>630</v>
      </c>
      <c r="L340" s="665">
        <v>171.59999999999994</v>
      </c>
      <c r="M340" s="665">
        <v>326</v>
      </c>
      <c r="N340" s="666">
        <v>55941.599999999984</v>
      </c>
    </row>
    <row r="341" spans="1:14" ht="14.4" customHeight="1" x14ac:dyDescent="0.3">
      <c r="A341" s="661" t="s">
        <v>595</v>
      </c>
      <c r="B341" s="662" t="s">
        <v>3182</v>
      </c>
      <c r="C341" s="663" t="s">
        <v>605</v>
      </c>
      <c r="D341" s="664" t="s">
        <v>3184</v>
      </c>
      <c r="E341" s="663" t="s">
        <v>626</v>
      </c>
      <c r="F341" s="664" t="s">
        <v>3190</v>
      </c>
      <c r="G341" s="663" t="s">
        <v>627</v>
      </c>
      <c r="H341" s="663" t="s">
        <v>631</v>
      </c>
      <c r="I341" s="663" t="s">
        <v>631</v>
      </c>
      <c r="J341" s="663" t="s">
        <v>632</v>
      </c>
      <c r="K341" s="663" t="s">
        <v>633</v>
      </c>
      <c r="L341" s="665">
        <v>174.21666666666664</v>
      </c>
      <c r="M341" s="665">
        <v>45</v>
      </c>
      <c r="N341" s="666">
        <v>7839.7499999999982</v>
      </c>
    </row>
    <row r="342" spans="1:14" ht="14.4" customHeight="1" x14ac:dyDescent="0.3">
      <c r="A342" s="661" t="s">
        <v>595</v>
      </c>
      <c r="B342" s="662" t="s">
        <v>3182</v>
      </c>
      <c r="C342" s="663" t="s">
        <v>605</v>
      </c>
      <c r="D342" s="664" t="s">
        <v>3184</v>
      </c>
      <c r="E342" s="663" t="s">
        <v>626</v>
      </c>
      <c r="F342" s="664" t="s">
        <v>3190</v>
      </c>
      <c r="G342" s="663" t="s">
        <v>627</v>
      </c>
      <c r="H342" s="663" t="s">
        <v>634</v>
      </c>
      <c r="I342" s="663" t="s">
        <v>634</v>
      </c>
      <c r="J342" s="663" t="s">
        <v>635</v>
      </c>
      <c r="K342" s="663" t="s">
        <v>636</v>
      </c>
      <c r="L342" s="665">
        <v>127.32142857142857</v>
      </c>
      <c r="M342" s="665">
        <v>14</v>
      </c>
      <c r="N342" s="666">
        <v>1782.5</v>
      </c>
    </row>
    <row r="343" spans="1:14" ht="14.4" customHeight="1" x14ac:dyDescent="0.3">
      <c r="A343" s="661" t="s">
        <v>595</v>
      </c>
      <c r="B343" s="662" t="s">
        <v>3182</v>
      </c>
      <c r="C343" s="663" t="s">
        <v>605</v>
      </c>
      <c r="D343" s="664" t="s">
        <v>3184</v>
      </c>
      <c r="E343" s="663" t="s">
        <v>626</v>
      </c>
      <c r="F343" s="664" t="s">
        <v>3190</v>
      </c>
      <c r="G343" s="663" t="s">
        <v>627</v>
      </c>
      <c r="H343" s="663" t="s">
        <v>1798</v>
      </c>
      <c r="I343" s="663" t="s">
        <v>1798</v>
      </c>
      <c r="J343" s="663" t="s">
        <v>1799</v>
      </c>
      <c r="K343" s="663" t="s">
        <v>1800</v>
      </c>
      <c r="L343" s="665">
        <v>863.69000000000017</v>
      </c>
      <c r="M343" s="665">
        <v>1</v>
      </c>
      <c r="N343" s="666">
        <v>863.69000000000017</v>
      </c>
    </row>
    <row r="344" spans="1:14" ht="14.4" customHeight="1" x14ac:dyDescent="0.3">
      <c r="A344" s="661" t="s">
        <v>595</v>
      </c>
      <c r="B344" s="662" t="s">
        <v>3182</v>
      </c>
      <c r="C344" s="663" t="s">
        <v>605</v>
      </c>
      <c r="D344" s="664" t="s">
        <v>3184</v>
      </c>
      <c r="E344" s="663" t="s">
        <v>626</v>
      </c>
      <c r="F344" s="664" t="s">
        <v>3190</v>
      </c>
      <c r="G344" s="663" t="s">
        <v>627</v>
      </c>
      <c r="H344" s="663" t="s">
        <v>1801</v>
      </c>
      <c r="I344" s="663" t="s">
        <v>1801</v>
      </c>
      <c r="J344" s="663" t="s">
        <v>1802</v>
      </c>
      <c r="K344" s="663" t="s">
        <v>1803</v>
      </c>
      <c r="L344" s="665">
        <v>297.54742637914501</v>
      </c>
      <c r="M344" s="665">
        <v>1</v>
      </c>
      <c r="N344" s="666">
        <v>297.54742637914501</v>
      </c>
    </row>
    <row r="345" spans="1:14" ht="14.4" customHeight="1" x14ac:dyDescent="0.3">
      <c r="A345" s="661" t="s">
        <v>595</v>
      </c>
      <c r="B345" s="662" t="s">
        <v>3182</v>
      </c>
      <c r="C345" s="663" t="s">
        <v>605</v>
      </c>
      <c r="D345" s="664" t="s">
        <v>3184</v>
      </c>
      <c r="E345" s="663" t="s">
        <v>626</v>
      </c>
      <c r="F345" s="664" t="s">
        <v>3190</v>
      </c>
      <c r="G345" s="663" t="s">
        <v>627</v>
      </c>
      <c r="H345" s="663" t="s">
        <v>637</v>
      </c>
      <c r="I345" s="663" t="s">
        <v>637</v>
      </c>
      <c r="J345" s="663" t="s">
        <v>629</v>
      </c>
      <c r="K345" s="663" t="s">
        <v>638</v>
      </c>
      <c r="L345" s="665">
        <v>93.088688524590168</v>
      </c>
      <c r="M345" s="665">
        <v>61</v>
      </c>
      <c r="N345" s="666">
        <v>5678.41</v>
      </c>
    </row>
    <row r="346" spans="1:14" ht="14.4" customHeight="1" x14ac:dyDescent="0.3">
      <c r="A346" s="661" t="s">
        <v>595</v>
      </c>
      <c r="B346" s="662" t="s">
        <v>3182</v>
      </c>
      <c r="C346" s="663" t="s">
        <v>605</v>
      </c>
      <c r="D346" s="664" t="s">
        <v>3184</v>
      </c>
      <c r="E346" s="663" t="s">
        <v>626</v>
      </c>
      <c r="F346" s="664" t="s">
        <v>3190</v>
      </c>
      <c r="G346" s="663" t="s">
        <v>627</v>
      </c>
      <c r="H346" s="663" t="s">
        <v>639</v>
      </c>
      <c r="I346" s="663" t="s">
        <v>639</v>
      </c>
      <c r="J346" s="663" t="s">
        <v>629</v>
      </c>
      <c r="K346" s="663" t="s">
        <v>640</v>
      </c>
      <c r="L346" s="665">
        <v>94.480769230769226</v>
      </c>
      <c r="M346" s="665">
        <v>13</v>
      </c>
      <c r="N346" s="666">
        <v>1228.25</v>
      </c>
    </row>
    <row r="347" spans="1:14" ht="14.4" customHeight="1" x14ac:dyDescent="0.3">
      <c r="A347" s="661" t="s">
        <v>595</v>
      </c>
      <c r="B347" s="662" t="s">
        <v>3182</v>
      </c>
      <c r="C347" s="663" t="s">
        <v>605</v>
      </c>
      <c r="D347" s="664" t="s">
        <v>3184</v>
      </c>
      <c r="E347" s="663" t="s">
        <v>626</v>
      </c>
      <c r="F347" s="664" t="s">
        <v>3190</v>
      </c>
      <c r="G347" s="663" t="s">
        <v>627</v>
      </c>
      <c r="H347" s="663" t="s">
        <v>645</v>
      </c>
      <c r="I347" s="663" t="s">
        <v>646</v>
      </c>
      <c r="J347" s="663" t="s">
        <v>647</v>
      </c>
      <c r="K347" s="663" t="s">
        <v>648</v>
      </c>
      <c r="L347" s="665">
        <v>41.129999999999995</v>
      </c>
      <c r="M347" s="665">
        <v>2</v>
      </c>
      <c r="N347" s="666">
        <v>82.259999999999991</v>
      </c>
    </row>
    <row r="348" spans="1:14" ht="14.4" customHeight="1" x14ac:dyDescent="0.3">
      <c r="A348" s="661" t="s">
        <v>595</v>
      </c>
      <c r="B348" s="662" t="s">
        <v>3182</v>
      </c>
      <c r="C348" s="663" t="s">
        <v>605</v>
      </c>
      <c r="D348" s="664" t="s">
        <v>3184</v>
      </c>
      <c r="E348" s="663" t="s">
        <v>626</v>
      </c>
      <c r="F348" s="664" t="s">
        <v>3190</v>
      </c>
      <c r="G348" s="663" t="s">
        <v>627</v>
      </c>
      <c r="H348" s="663" t="s">
        <v>649</v>
      </c>
      <c r="I348" s="663" t="s">
        <v>650</v>
      </c>
      <c r="J348" s="663" t="s">
        <v>651</v>
      </c>
      <c r="K348" s="663" t="s">
        <v>652</v>
      </c>
      <c r="L348" s="665">
        <v>87.097805499701551</v>
      </c>
      <c r="M348" s="665">
        <v>5</v>
      </c>
      <c r="N348" s="666">
        <v>435.48902749850777</v>
      </c>
    </row>
    <row r="349" spans="1:14" ht="14.4" customHeight="1" x14ac:dyDescent="0.3">
      <c r="A349" s="661" t="s">
        <v>595</v>
      </c>
      <c r="B349" s="662" t="s">
        <v>3182</v>
      </c>
      <c r="C349" s="663" t="s">
        <v>605</v>
      </c>
      <c r="D349" s="664" t="s">
        <v>3184</v>
      </c>
      <c r="E349" s="663" t="s">
        <v>626</v>
      </c>
      <c r="F349" s="664" t="s">
        <v>3190</v>
      </c>
      <c r="G349" s="663" t="s">
        <v>627</v>
      </c>
      <c r="H349" s="663" t="s">
        <v>653</v>
      </c>
      <c r="I349" s="663" t="s">
        <v>654</v>
      </c>
      <c r="J349" s="663" t="s">
        <v>655</v>
      </c>
      <c r="K349" s="663" t="s">
        <v>656</v>
      </c>
      <c r="L349" s="665">
        <v>97.163936958945541</v>
      </c>
      <c r="M349" s="665">
        <v>17</v>
      </c>
      <c r="N349" s="666">
        <v>1651.7869283020741</v>
      </c>
    </row>
    <row r="350" spans="1:14" ht="14.4" customHeight="1" x14ac:dyDescent="0.3">
      <c r="A350" s="661" t="s">
        <v>595</v>
      </c>
      <c r="B350" s="662" t="s">
        <v>3182</v>
      </c>
      <c r="C350" s="663" t="s">
        <v>605</v>
      </c>
      <c r="D350" s="664" t="s">
        <v>3184</v>
      </c>
      <c r="E350" s="663" t="s">
        <v>626</v>
      </c>
      <c r="F350" s="664" t="s">
        <v>3190</v>
      </c>
      <c r="G350" s="663" t="s">
        <v>627</v>
      </c>
      <c r="H350" s="663" t="s">
        <v>660</v>
      </c>
      <c r="I350" s="663" t="s">
        <v>661</v>
      </c>
      <c r="J350" s="663" t="s">
        <v>662</v>
      </c>
      <c r="K350" s="663" t="s">
        <v>663</v>
      </c>
      <c r="L350" s="665">
        <v>167.60960773690002</v>
      </c>
      <c r="M350" s="665">
        <v>7</v>
      </c>
      <c r="N350" s="666">
        <v>1173.2672541583001</v>
      </c>
    </row>
    <row r="351" spans="1:14" ht="14.4" customHeight="1" x14ac:dyDescent="0.3">
      <c r="A351" s="661" t="s">
        <v>595</v>
      </c>
      <c r="B351" s="662" t="s">
        <v>3182</v>
      </c>
      <c r="C351" s="663" t="s">
        <v>605</v>
      </c>
      <c r="D351" s="664" t="s">
        <v>3184</v>
      </c>
      <c r="E351" s="663" t="s">
        <v>626</v>
      </c>
      <c r="F351" s="664" t="s">
        <v>3190</v>
      </c>
      <c r="G351" s="663" t="s">
        <v>627</v>
      </c>
      <c r="H351" s="663" t="s">
        <v>664</v>
      </c>
      <c r="I351" s="663" t="s">
        <v>665</v>
      </c>
      <c r="J351" s="663" t="s">
        <v>666</v>
      </c>
      <c r="K351" s="663" t="s">
        <v>667</v>
      </c>
      <c r="L351" s="665">
        <v>64.539135244256556</v>
      </c>
      <c r="M351" s="665">
        <v>45</v>
      </c>
      <c r="N351" s="666">
        <v>2904.2610859915449</v>
      </c>
    </row>
    <row r="352" spans="1:14" ht="14.4" customHeight="1" x14ac:dyDescent="0.3">
      <c r="A352" s="661" t="s">
        <v>595</v>
      </c>
      <c r="B352" s="662" t="s">
        <v>3182</v>
      </c>
      <c r="C352" s="663" t="s">
        <v>605</v>
      </c>
      <c r="D352" s="664" t="s">
        <v>3184</v>
      </c>
      <c r="E352" s="663" t="s">
        <v>626</v>
      </c>
      <c r="F352" s="664" t="s">
        <v>3190</v>
      </c>
      <c r="G352" s="663" t="s">
        <v>627</v>
      </c>
      <c r="H352" s="663" t="s">
        <v>1804</v>
      </c>
      <c r="I352" s="663" t="s">
        <v>1805</v>
      </c>
      <c r="J352" s="663" t="s">
        <v>1806</v>
      </c>
      <c r="K352" s="663" t="s">
        <v>1807</v>
      </c>
      <c r="L352" s="665">
        <v>43.99</v>
      </c>
      <c r="M352" s="665">
        <v>1</v>
      </c>
      <c r="N352" s="666">
        <v>43.99</v>
      </c>
    </row>
    <row r="353" spans="1:14" ht="14.4" customHeight="1" x14ac:dyDescent="0.3">
      <c r="A353" s="661" t="s">
        <v>595</v>
      </c>
      <c r="B353" s="662" t="s">
        <v>3182</v>
      </c>
      <c r="C353" s="663" t="s">
        <v>605</v>
      </c>
      <c r="D353" s="664" t="s">
        <v>3184</v>
      </c>
      <c r="E353" s="663" t="s">
        <v>626</v>
      </c>
      <c r="F353" s="664" t="s">
        <v>3190</v>
      </c>
      <c r="G353" s="663" t="s">
        <v>627</v>
      </c>
      <c r="H353" s="663" t="s">
        <v>676</v>
      </c>
      <c r="I353" s="663" t="s">
        <v>677</v>
      </c>
      <c r="J353" s="663" t="s">
        <v>678</v>
      </c>
      <c r="K353" s="663" t="s">
        <v>679</v>
      </c>
      <c r="L353" s="665">
        <v>30.2</v>
      </c>
      <c r="M353" s="665">
        <v>4</v>
      </c>
      <c r="N353" s="666">
        <v>120.8</v>
      </c>
    </row>
    <row r="354" spans="1:14" ht="14.4" customHeight="1" x14ac:dyDescent="0.3">
      <c r="A354" s="661" t="s">
        <v>595</v>
      </c>
      <c r="B354" s="662" t="s">
        <v>3182</v>
      </c>
      <c r="C354" s="663" t="s">
        <v>605</v>
      </c>
      <c r="D354" s="664" t="s">
        <v>3184</v>
      </c>
      <c r="E354" s="663" t="s">
        <v>626</v>
      </c>
      <c r="F354" s="664" t="s">
        <v>3190</v>
      </c>
      <c r="G354" s="663" t="s">
        <v>627</v>
      </c>
      <c r="H354" s="663" t="s">
        <v>680</v>
      </c>
      <c r="I354" s="663" t="s">
        <v>681</v>
      </c>
      <c r="J354" s="663" t="s">
        <v>682</v>
      </c>
      <c r="K354" s="663" t="s">
        <v>683</v>
      </c>
      <c r="L354" s="665">
        <v>80.467170564247624</v>
      </c>
      <c r="M354" s="665">
        <v>25</v>
      </c>
      <c r="N354" s="666">
        <v>2011.6792641061907</v>
      </c>
    </row>
    <row r="355" spans="1:14" ht="14.4" customHeight="1" x14ac:dyDescent="0.3">
      <c r="A355" s="661" t="s">
        <v>595</v>
      </c>
      <c r="B355" s="662" t="s">
        <v>3182</v>
      </c>
      <c r="C355" s="663" t="s">
        <v>605</v>
      </c>
      <c r="D355" s="664" t="s">
        <v>3184</v>
      </c>
      <c r="E355" s="663" t="s">
        <v>626</v>
      </c>
      <c r="F355" s="664" t="s">
        <v>3190</v>
      </c>
      <c r="G355" s="663" t="s">
        <v>627</v>
      </c>
      <c r="H355" s="663" t="s">
        <v>688</v>
      </c>
      <c r="I355" s="663" t="s">
        <v>689</v>
      </c>
      <c r="J355" s="663" t="s">
        <v>690</v>
      </c>
      <c r="K355" s="663" t="s">
        <v>691</v>
      </c>
      <c r="L355" s="665">
        <v>27.749946654710829</v>
      </c>
      <c r="M355" s="665">
        <v>21</v>
      </c>
      <c r="N355" s="666">
        <v>582.74887974892738</v>
      </c>
    </row>
    <row r="356" spans="1:14" ht="14.4" customHeight="1" x14ac:dyDescent="0.3">
      <c r="A356" s="661" t="s">
        <v>595</v>
      </c>
      <c r="B356" s="662" t="s">
        <v>3182</v>
      </c>
      <c r="C356" s="663" t="s">
        <v>605</v>
      </c>
      <c r="D356" s="664" t="s">
        <v>3184</v>
      </c>
      <c r="E356" s="663" t="s">
        <v>626</v>
      </c>
      <c r="F356" s="664" t="s">
        <v>3190</v>
      </c>
      <c r="G356" s="663" t="s">
        <v>627</v>
      </c>
      <c r="H356" s="663" t="s">
        <v>692</v>
      </c>
      <c r="I356" s="663" t="s">
        <v>693</v>
      </c>
      <c r="J356" s="663" t="s">
        <v>694</v>
      </c>
      <c r="K356" s="663" t="s">
        <v>695</v>
      </c>
      <c r="L356" s="665">
        <v>92.069080223220539</v>
      </c>
      <c r="M356" s="665">
        <v>23</v>
      </c>
      <c r="N356" s="666">
        <v>2117.5888451340725</v>
      </c>
    </row>
    <row r="357" spans="1:14" ht="14.4" customHeight="1" x14ac:dyDescent="0.3">
      <c r="A357" s="661" t="s">
        <v>595</v>
      </c>
      <c r="B357" s="662" t="s">
        <v>3182</v>
      </c>
      <c r="C357" s="663" t="s">
        <v>605</v>
      </c>
      <c r="D357" s="664" t="s">
        <v>3184</v>
      </c>
      <c r="E357" s="663" t="s">
        <v>626</v>
      </c>
      <c r="F357" s="664" t="s">
        <v>3190</v>
      </c>
      <c r="G357" s="663" t="s">
        <v>627</v>
      </c>
      <c r="H357" s="663" t="s">
        <v>699</v>
      </c>
      <c r="I357" s="663" t="s">
        <v>700</v>
      </c>
      <c r="J357" s="663" t="s">
        <v>698</v>
      </c>
      <c r="K357" s="663" t="s">
        <v>701</v>
      </c>
      <c r="L357" s="665">
        <v>77.716387492369961</v>
      </c>
      <c r="M357" s="665">
        <v>69</v>
      </c>
      <c r="N357" s="666">
        <v>5362.430736973527</v>
      </c>
    </row>
    <row r="358" spans="1:14" ht="14.4" customHeight="1" x14ac:dyDescent="0.3">
      <c r="A358" s="661" t="s">
        <v>595</v>
      </c>
      <c r="B358" s="662" t="s">
        <v>3182</v>
      </c>
      <c r="C358" s="663" t="s">
        <v>605</v>
      </c>
      <c r="D358" s="664" t="s">
        <v>3184</v>
      </c>
      <c r="E358" s="663" t="s">
        <v>626</v>
      </c>
      <c r="F358" s="664" t="s">
        <v>3190</v>
      </c>
      <c r="G358" s="663" t="s">
        <v>627</v>
      </c>
      <c r="H358" s="663" t="s">
        <v>702</v>
      </c>
      <c r="I358" s="663" t="s">
        <v>703</v>
      </c>
      <c r="J358" s="663" t="s">
        <v>704</v>
      </c>
      <c r="K358" s="663" t="s">
        <v>705</v>
      </c>
      <c r="L358" s="665">
        <v>63.969509189084057</v>
      </c>
      <c r="M358" s="665">
        <v>5</v>
      </c>
      <c r="N358" s="666">
        <v>319.84754594542028</v>
      </c>
    </row>
    <row r="359" spans="1:14" ht="14.4" customHeight="1" x14ac:dyDescent="0.3">
      <c r="A359" s="661" t="s">
        <v>595</v>
      </c>
      <c r="B359" s="662" t="s">
        <v>3182</v>
      </c>
      <c r="C359" s="663" t="s">
        <v>605</v>
      </c>
      <c r="D359" s="664" t="s">
        <v>3184</v>
      </c>
      <c r="E359" s="663" t="s">
        <v>626</v>
      </c>
      <c r="F359" s="664" t="s">
        <v>3190</v>
      </c>
      <c r="G359" s="663" t="s">
        <v>627</v>
      </c>
      <c r="H359" s="663" t="s">
        <v>1808</v>
      </c>
      <c r="I359" s="663" t="s">
        <v>1809</v>
      </c>
      <c r="J359" s="663" t="s">
        <v>1810</v>
      </c>
      <c r="K359" s="663" t="s">
        <v>1811</v>
      </c>
      <c r="L359" s="665">
        <v>121.20999999999988</v>
      </c>
      <c r="M359" s="665">
        <v>2</v>
      </c>
      <c r="N359" s="666">
        <v>242.41999999999976</v>
      </c>
    </row>
    <row r="360" spans="1:14" ht="14.4" customHeight="1" x14ac:dyDescent="0.3">
      <c r="A360" s="661" t="s">
        <v>595</v>
      </c>
      <c r="B360" s="662" t="s">
        <v>3182</v>
      </c>
      <c r="C360" s="663" t="s">
        <v>605</v>
      </c>
      <c r="D360" s="664" t="s">
        <v>3184</v>
      </c>
      <c r="E360" s="663" t="s">
        <v>626</v>
      </c>
      <c r="F360" s="664" t="s">
        <v>3190</v>
      </c>
      <c r="G360" s="663" t="s">
        <v>627</v>
      </c>
      <c r="H360" s="663" t="s">
        <v>713</v>
      </c>
      <c r="I360" s="663" t="s">
        <v>714</v>
      </c>
      <c r="J360" s="663" t="s">
        <v>715</v>
      </c>
      <c r="K360" s="663" t="s">
        <v>716</v>
      </c>
      <c r="L360" s="665">
        <v>63.170102942319559</v>
      </c>
      <c r="M360" s="665">
        <v>5</v>
      </c>
      <c r="N360" s="666">
        <v>315.85051471159778</v>
      </c>
    </row>
    <row r="361" spans="1:14" ht="14.4" customHeight="1" x14ac:dyDescent="0.3">
      <c r="A361" s="661" t="s">
        <v>595</v>
      </c>
      <c r="B361" s="662" t="s">
        <v>3182</v>
      </c>
      <c r="C361" s="663" t="s">
        <v>605</v>
      </c>
      <c r="D361" s="664" t="s">
        <v>3184</v>
      </c>
      <c r="E361" s="663" t="s">
        <v>626</v>
      </c>
      <c r="F361" s="664" t="s">
        <v>3190</v>
      </c>
      <c r="G361" s="663" t="s">
        <v>627</v>
      </c>
      <c r="H361" s="663" t="s">
        <v>1812</v>
      </c>
      <c r="I361" s="663" t="s">
        <v>1813</v>
      </c>
      <c r="J361" s="663" t="s">
        <v>1814</v>
      </c>
      <c r="K361" s="663" t="s">
        <v>1815</v>
      </c>
      <c r="L361" s="665">
        <v>168.64000000000001</v>
      </c>
      <c r="M361" s="665">
        <v>2</v>
      </c>
      <c r="N361" s="666">
        <v>337.28000000000003</v>
      </c>
    </row>
    <row r="362" spans="1:14" ht="14.4" customHeight="1" x14ac:dyDescent="0.3">
      <c r="A362" s="661" t="s">
        <v>595</v>
      </c>
      <c r="B362" s="662" t="s">
        <v>3182</v>
      </c>
      <c r="C362" s="663" t="s">
        <v>605</v>
      </c>
      <c r="D362" s="664" t="s">
        <v>3184</v>
      </c>
      <c r="E362" s="663" t="s">
        <v>626</v>
      </c>
      <c r="F362" s="664" t="s">
        <v>3190</v>
      </c>
      <c r="G362" s="663" t="s">
        <v>627</v>
      </c>
      <c r="H362" s="663" t="s">
        <v>1816</v>
      </c>
      <c r="I362" s="663" t="s">
        <v>1817</v>
      </c>
      <c r="J362" s="663" t="s">
        <v>1818</v>
      </c>
      <c r="K362" s="663" t="s">
        <v>1819</v>
      </c>
      <c r="L362" s="665">
        <v>50.640000000000022</v>
      </c>
      <c r="M362" s="665">
        <v>1</v>
      </c>
      <c r="N362" s="666">
        <v>50.640000000000022</v>
      </c>
    </row>
    <row r="363" spans="1:14" ht="14.4" customHeight="1" x14ac:dyDescent="0.3">
      <c r="A363" s="661" t="s">
        <v>595</v>
      </c>
      <c r="B363" s="662" t="s">
        <v>3182</v>
      </c>
      <c r="C363" s="663" t="s">
        <v>605</v>
      </c>
      <c r="D363" s="664" t="s">
        <v>3184</v>
      </c>
      <c r="E363" s="663" t="s">
        <v>626</v>
      </c>
      <c r="F363" s="664" t="s">
        <v>3190</v>
      </c>
      <c r="G363" s="663" t="s">
        <v>627</v>
      </c>
      <c r="H363" s="663" t="s">
        <v>717</v>
      </c>
      <c r="I363" s="663" t="s">
        <v>718</v>
      </c>
      <c r="J363" s="663" t="s">
        <v>719</v>
      </c>
      <c r="K363" s="663" t="s">
        <v>644</v>
      </c>
      <c r="L363" s="665">
        <v>40.151428571428575</v>
      </c>
      <c r="M363" s="665">
        <v>7</v>
      </c>
      <c r="N363" s="666">
        <v>281.06</v>
      </c>
    </row>
    <row r="364" spans="1:14" ht="14.4" customHeight="1" x14ac:dyDescent="0.3">
      <c r="A364" s="661" t="s">
        <v>595</v>
      </c>
      <c r="B364" s="662" t="s">
        <v>3182</v>
      </c>
      <c r="C364" s="663" t="s">
        <v>605</v>
      </c>
      <c r="D364" s="664" t="s">
        <v>3184</v>
      </c>
      <c r="E364" s="663" t="s">
        <v>626</v>
      </c>
      <c r="F364" s="664" t="s">
        <v>3190</v>
      </c>
      <c r="G364" s="663" t="s">
        <v>627</v>
      </c>
      <c r="H364" s="663" t="s">
        <v>720</v>
      </c>
      <c r="I364" s="663" t="s">
        <v>721</v>
      </c>
      <c r="J364" s="663" t="s">
        <v>722</v>
      </c>
      <c r="K364" s="663" t="s">
        <v>679</v>
      </c>
      <c r="L364" s="665">
        <v>66.19170567460165</v>
      </c>
      <c r="M364" s="665">
        <v>30</v>
      </c>
      <c r="N364" s="666">
        <v>1985.7511702380493</v>
      </c>
    </row>
    <row r="365" spans="1:14" ht="14.4" customHeight="1" x14ac:dyDescent="0.3">
      <c r="A365" s="661" t="s">
        <v>595</v>
      </c>
      <c r="B365" s="662" t="s">
        <v>3182</v>
      </c>
      <c r="C365" s="663" t="s">
        <v>605</v>
      </c>
      <c r="D365" s="664" t="s">
        <v>3184</v>
      </c>
      <c r="E365" s="663" t="s">
        <v>626</v>
      </c>
      <c r="F365" s="664" t="s">
        <v>3190</v>
      </c>
      <c r="G365" s="663" t="s">
        <v>627</v>
      </c>
      <c r="H365" s="663" t="s">
        <v>1820</v>
      </c>
      <c r="I365" s="663" t="s">
        <v>1821</v>
      </c>
      <c r="J365" s="663" t="s">
        <v>1822</v>
      </c>
      <c r="K365" s="663" t="s">
        <v>1823</v>
      </c>
      <c r="L365" s="665">
        <v>58.391765660514466</v>
      </c>
      <c r="M365" s="665">
        <v>25</v>
      </c>
      <c r="N365" s="666">
        <v>1459.7941415128616</v>
      </c>
    </row>
    <row r="366" spans="1:14" ht="14.4" customHeight="1" x14ac:dyDescent="0.3">
      <c r="A366" s="661" t="s">
        <v>595</v>
      </c>
      <c r="B366" s="662" t="s">
        <v>3182</v>
      </c>
      <c r="C366" s="663" t="s">
        <v>605</v>
      </c>
      <c r="D366" s="664" t="s">
        <v>3184</v>
      </c>
      <c r="E366" s="663" t="s">
        <v>626</v>
      </c>
      <c r="F366" s="664" t="s">
        <v>3190</v>
      </c>
      <c r="G366" s="663" t="s">
        <v>627</v>
      </c>
      <c r="H366" s="663" t="s">
        <v>723</v>
      </c>
      <c r="I366" s="663" t="s">
        <v>724</v>
      </c>
      <c r="J366" s="663" t="s">
        <v>725</v>
      </c>
      <c r="K366" s="663" t="s">
        <v>726</v>
      </c>
      <c r="L366" s="665">
        <v>28.449999999999992</v>
      </c>
      <c r="M366" s="665">
        <v>4</v>
      </c>
      <c r="N366" s="666">
        <v>113.79999999999997</v>
      </c>
    </row>
    <row r="367" spans="1:14" ht="14.4" customHeight="1" x14ac:dyDescent="0.3">
      <c r="A367" s="661" t="s">
        <v>595</v>
      </c>
      <c r="B367" s="662" t="s">
        <v>3182</v>
      </c>
      <c r="C367" s="663" t="s">
        <v>605</v>
      </c>
      <c r="D367" s="664" t="s">
        <v>3184</v>
      </c>
      <c r="E367" s="663" t="s">
        <v>626</v>
      </c>
      <c r="F367" s="664" t="s">
        <v>3190</v>
      </c>
      <c r="G367" s="663" t="s">
        <v>627</v>
      </c>
      <c r="H367" s="663" t="s">
        <v>731</v>
      </c>
      <c r="I367" s="663" t="s">
        <v>732</v>
      </c>
      <c r="J367" s="663" t="s">
        <v>733</v>
      </c>
      <c r="K367" s="663" t="s">
        <v>734</v>
      </c>
      <c r="L367" s="665">
        <v>109.23977125551278</v>
      </c>
      <c r="M367" s="665">
        <v>10</v>
      </c>
      <c r="N367" s="666">
        <v>1092.3977125551278</v>
      </c>
    </row>
    <row r="368" spans="1:14" ht="14.4" customHeight="1" x14ac:dyDescent="0.3">
      <c r="A368" s="661" t="s">
        <v>595</v>
      </c>
      <c r="B368" s="662" t="s">
        <v>3182</v>
      </c>
      <c r="C368" s="663" t="s">
        <v>605</v>
      </c>
      <c r="D368" s="664" t="s">
        <v>3184</v>
      </c>
      <c r="E368" s="663" t="s">
        <v>626</v>
      </c>
      <c r="F368" s="664" t="s">
        <v>3190</v>
      </c>
      <c r="G368" s="663" t="s">
        <v>627</v>
      </c>
      <c r="H368" s="663" t="s">
        <v>735</v>
      </c>
      <c r="I368" s="663" t="s">
        <v>736</v>
      </c>
      <c r="J368" s="663" t="s">
        <v>737</v>
      </c>
      <c r="K368" s="663" t="s">
        <v>738</v>
      </c>
      <c r="L368" s="665">
        <v>41.234268296535575</v>
      </c>
      <c r="M368" s="665">
        <v>9</v>
      </c>
      <c r="N368" s="666">
        <v>371.10841466882016</v>
      </c>
    </row>
    <row r="369" spans="1:14" ht="14.4" customHeight="1" x14ac:dyDescent="0.3">
      <c r="A369" s="661" t="s">
        <v>595</v>
      </c>
      <c r="B369" s="662" t="s">
        <v>3182</v>
      </c>
      <c r="C369" s="663" t="s">
        <v>605</v>
      </c>
      <c r="D369" s="664" t="s">
        <v>3184</v>
      </c>
      <c r="E369" s="663" t="s">
        <v>626</v>
      </c>
      <c r="F369" s="664" t="s">
        <v>3190</v>
      </c>
      <c r="G369" s="663" t="s">
        <v>627</v>
      </c>
      <c r="H369" s="663" t="s">
        <v>1824</v>
      </c>
      <c r="I369" s="663" t="s">
        <v>1825</v>
      </c>
      <c r="J369" s="663" t="s">
        <v>1826</v>
      </c>
      <c r="K369" s="663" t="s">
        <v>1827</v>
      </c>
      <c r="L369" s="665">
        <v>64.359991493475746</v>
      </c>
      <c r="M369" s="665">
        <v>4</v>
      </c>
      <c r="N369" s="666">
        <v>257.43996597390299</v>
      </c>
    </row>
    <row r="370" spans="1:14" ht="14.4" customHeight="1" x14ac:dyDescent="0.3">
      <c r="A370" s="661" t="s">
        <v>595</v>
      </c>
      <c r="B370" s="662" t="s">
        <v>3182</v>
      </c>
      <c r="C370" s="663" t="s">
        <v>605</v>
      </c>
      <c r="D370" s="664" t="s">
        <v>3184</v>
      </c>
      <c r="E370" s="663" t="s">
        <v>626</v>
      </c>
      <c r="F370" s="664" t="s">
        <v>3190</v>
      </c>
      <c r="G370" s="663" t="s">
        <v>627</v>
      </c>
      <c r="H370" s="663" t="s">
        <v>743</v>
      </c>
      <c r="I370" s="663" t="s">
        <v>744</v>
      </c>
      <c r="J370" s="663" t="s">
        <v>745</v>
      </c>
      <c r="K370" s="663" t="s">
        <v>746</v>
      </c>
      <c r="L370" s="665">
        <v>234.42554626714175</v>
      </c>
      <c r="M370" s="665">
        <v>86</v>
      </c>
      <c r="N370" s="666">
        <v>20160.59697897419</v>
      </c>
    </row>
    <row r="371" spans="1:14" ht="14.4" customHeight="1" x14ac:dyDescent="0.3">
      <c r="A371" s="661" t="s">
        <v>595</v>
      </c>
      <c r="B371" s="662" t="s">
        <v>3182</v>
      </c>
      <c r="C371" s="663" t="s">
        <v>605</v>
      </c>
      <c r="D371" s="664" t="s">
        <v>3184</v>
      </c>
      <c r="E371" s="663" t="s">
        <v>626</v>
      </c>
      <c r="F371" s="664" t="s">
        <v>3190</v>
      </c>
      <c r="G371" s="663" t="s">
        <v>627</v>
      </c>
      <c r="H371" s="663" t="s">
        <v>747</v>
      </c>
      <c r="I371" s="663" t="s">
        <v>748</v>
      </c>
      <c r="J371" s="663" t="s">
        <v>749</v>
      </c>
      <c r="K371" s="663" t="s">
        <v>750</v>
      </c>
      <c r="L371" s="665">
        <v>605.61761590552192</v>
      </c>
      <c r="M371" s="665">
        <v>4</v>
      </c>
      <c r="N371" s="666">
        <v>2422.4704636220877</v>
      </c>
    </row>
    <row r="372" spans="1:14" ht="14.4" customHeight="1" x14ac:dyDescent="0.3">
      <c r="A372" s="661" t="s">
        <v>595</v>
      </c>
      <c r="B372" s="662" t="s">
        <v>3182</v>
      </c>
      <c r="C372" s="663" t="s">
        <v>605</v>
      </c>
      <c r="D372" s="664" t="s">
        <v>3184</v>
      </c>
      <c r="E372" s="663" t="s">
        <v>626</v>
      </c>
      <c r="F372" s="664" t="s">
        <v>3190</v>
      </c>
      <c r="G372" s="663" t="s">
        <v>627</v>
      </c>
      <c r="H372" s="663" t="s">
        <v>1828</v>
      </c>
      <c r="I372" s="663" t="s">
        <v>1829</v>
      </c>
      <c r="J372" s="663" t="s">
        <v>1830</v>
      </c>
      <c r="K372" s="663" t="s">
        <v>986</v>
      </c>
      <c r="L372" s="665">
        <v>135.97000000000003</v>
      </c>
      <c r="M372" s="665">
        <v>2</v>
      </c>
      <c r="N372" s="666">
        <v>271.94000000000005</v>
      </c>
    </row>
    <row r="373" spans="1:14" ht="14.4" customHeight="1" x14ac:dyDescent="0.3">
      <c r="A373" s="661" t="s">
        <v>595</v>
      </c>
      <c r="B373" s="662" t="s">
        <v>3182</v>
      </c>
      <c r="C373" s="663" t="s">
        <v>605</v>
      </c>
      <c r="D373" s="664" t="s">
        <v>3184</v>
      </c>
      <c r="E373" s="663" t="s">
        <v>626</v>
      </c>
      <c r="F373" s="664" t="s">
        <v>3190</v>
      </c>
      <c r="G373" s="663" t="s">
        <v>627</v>
      </c>
      <c r="H373" s="663" t="s">
        <v>1831</v>
      </c>
      <c r="I373" s="663" t="s">
        <v>1832</v>
      </c>
      <c r="J373" s="663" t="s">
        <v>1833</v>
      </c>
      <c r="K373" s="663" t="s">
        <v>1834</v>
      </c>
      <c r="L373" s="665">
        <v>126.51999999999997</v>
      </c>
      <c r="M373" s="665">
        <v>1</v>
      </c>
      <c r="N373" s="666">
        <v>126.51999999999997</v>
      </c>
    </row>
    <row r="374" spans="1:14" ht="14.4" customHeight="1" x14ac:dyDescent="0.3">
      <c r="A374" s="661" t="s">
        <v>595</v>
      </c>
      <c r="B374" s="662" t="s">
        <v>3182</v>
      </c>
      <c r="C374" s="663" t="s">
        <v>605</v>
      </c>
      <c r="D374" s="664" t="s">
        <v>3184</v>
      </c>
      <c r="E374" s="663" t="s">
        <v>626</v>
      </c>
      <c r="F374" s="664" t="s">
        <v>3190</v>
      </c>
      <c r="G374" s="663" t="s">
        <v>627</v>
      </c>
      <c r="H374" s="663" t="s">
        <v>1835</v>
      </c>
      <c r="I374" s="663" t="s">
        <v>1836</v>
      </c>
      <c r="J374" s="663" t="s">
        <v>1837</v>
      </c>
      <c r="K374" s="663" t="s">
        <v>1838</v>
      </c>
      <c r="L374" s="665">
        <v>130.54310262337233</v>
      </c>
      <c r="M374" s="665">
        <v>3</v>
      </c>
      <c r="N374" s="666">
        <v>391.62930787011697</v>
      </c>
    </row>
    <row r="375" spans="1:14" ht="14.4" customHeight="1" x14ac:dyDescent="0.3">
      <c r="A375" s="661" t="s">
        <v>595</v>
      </c>
      <c r="B375" s="662" t="s">
        <v>3182</v>
      </c>
      <c r="C375" s="663" t="s">
        <v>605</v>
      </c>
      <c r="D375" s="664" t="s">
        <v>3184</v>
      </c>
      <c r="E375" s="663" t="s">
        <v>626</v>
      </c>
      <c r="F375" s="664" t="s">
        <v>3190</v>
      </c>
      <c r="G375" s="663" t="s">
        <v>627</v>
      </c>
      <c r="H375" s="663" t="s">
        <v>755</v>
      </c>
      <c r="I375" s="663" t="s">
        <v>756</v>
      </c>
      <c r="J375" s="663" t="s">
        <v>757</v>
      </c>
      <c r="K375" s="663" t="s">
        <v>758</v>
      </c>
      <c r="L375" s="665">
        <v>41.240000000000009</v>
      </c>
      <c r="M375" s="665">
        <v>3</v>
      </c>
      <c r="N375" s="666">
        <v>123.72000000000003</v>
      </c>
    </row>
    <row r="376" spans="1:14" ht="14.4" customHeight="1" x14ac:dyDescent="0.3">
      <c r="A376" s="661" t="s">
        <v>595</v>
      </c>
      <c r="B376" s="662" t="s">
        <v>3182</v>
      </c>
      <c r="C376" s="663" t="s">
        <v>605</v>
      </c>
      <c r="D376" s="664" t="s">
        <v>3184</v>
      </c>
      <c r="E376" s="663" t="s">
        <v>626</v>
      </c>
      <c r="F376" s="664" t="s">
        <v>3190</v>
      </c>
      <c r="G376" s="663" t="s">
        <v>627</v>
      </c>
      <c r="H376" s="663" t="s">
        <v>763</v>
      </c>
      <c r="I376" s="663" t="s">
        <v>763</v>
      </c>
      <c r="J376" s="663" t="s">
        <v>764</v>
      </c>
      <c r="K376" s="663" t="s">
        <v>765</v>
      </c>
      <c r="L376" s="665">
        <v>36.541623271756144</v>
      </c>
      <c r="M376" s="665">
        <v>110</v>
      </c>
      <c r="N376" s="666">
        <v>4019.5785598931757</v>
      </c>
    </row>
    <row r="377" spans="1:14" ht="14.4" customHeight="1" x14ac:dyDescent="0.3">
      <c r="A377" s="661" t="s">
        <v>595</v>
      </c>
      <c r="B377" s="662" t="s">
        <v>3182</v>
      </c>
      <c r="C377" s="663" t="s">
        <v>605</v>
      </c>
      <c r="D377" s="664" t="s">
        <v>3184</v>
      </c>
      <c r="E377" s="663" t="s">
        <v>626</v>
      </c>
      <c r="F377" s="664" t="s">
        <v>3190</v>
      </c>
      <c r="G377" s="663" t="s">
        <v>627</v>
      </c>
      <c r="H377" s="663" t="s">
        <v>1839</v>
      </c>
      <c r="I377" s="663" t="s">
        <v>1840</v>
      </c>
      <c r="J377" s="663" t="s">
        <v>1841</v>
      </c>
      <c r="K377" s="663" t="s">
        <v>1842</v>
      </c>
      <c r="L377" s="665">
        <v>55.486498023814292</v>
      </c>
      <c r="M377" s="665">
        <v>30</v>
      </c>
      <c r="N377" s="666">
        <v>1664.5949407144287</v>
      </c>
    </row>
    <row r="378" spans="1:14" ht="14.4" customHeight="1" x14ac:dyDescent="0.3">
      <c r="A378" s="661" t="s">
        <v>595</v>
      </c>
      <c r="B378" s="662" t="s">
        <v>3182</v>
      </c>
      <c r="C378" s="663" t="s">
        <v>605</v>
      </c>
      <c r="D378" s="664" t="s">
        <v>3184</v>
      </c>
      <c r="E378" s="663" t="s">
        <v>626</v>
      </c>
      <c r="F378" s="664" t="s">
        <v>3190</v>
      </c>
      <c r="G378" s="663" t="s">
        <v>627</v>
      </c>
      <c r="H378" s="663" t="s">
        <v>1843</v>
      </c>
      <c r="I378" s="663" t="s">
        <v>1844</v>
      </c>
      <c r="J378" s="663" t="s">
        <v>1841</v>
      </c>
      <c r="K378" s="663" t="s">
        <v>1845</v>
      </c>
      <c r="L378" s="665">
        <v>164.32525224278086</v>
      </c>
      <c r="M378" s="665">
        <v>28</v>
      </c>
      <c r="N378" s="666">
        <v>4601.1070627978643</v>
      </c>
    </row>
    <row r="379" spans="1:14" ht="14.4" customHeight="1" x14ac:dyDescent="0.3">
      <c r="A379" s="661" t="s">
        <v>595</v>
      </c>
      <c r="B379" s="662" t="s">
        <v>3182</v>
      </c>
      <c r="C379" s="663" t="s">
        <v>605</v>
      </c>
      <c r="D379" s="664" t="s">
        <v>3184</v>
      </c>
      <c r="E379" s="663" t="s">
        <v>626</v>
      </c>
      <c r="F379" s="664" t="s">
        <v>3190</v>
      </c>
      <c r="G379" s="663" t="s">
        <v>627</v>
      </c>
      <c r="H379" s="663" t="s">
        <v>1846</v>
      </c>
      <c r="I379" s="663" t="s">
        <v>1847</v>
      </c>
      <c r="J379" s="663" t="s">
        <v>1848</v>
      </c>
      <c r="K379" s="663" t="s">
        <v>1849</v>
      </c>
      <c r="L379" s="665">
        <v>200.26</v>
      </c>
      <c r="M379" s="665">
        <v>1</v>
      </c>
      <c r="N379" s="666">
        <v>200.26</v>
      </c>
    </row>
    <row r="380" spans="1:14" ht="14.4" customHeight="1" x14ac:dyDescent="0.3">
      <c r="A380" s="661" t="s">
        <v>595</v>
      </c>
      <c r="B380" s="662" t="s">
        <v>3182</v>
      </c>
      <c r="C380" s="663" t="s">
        <v>605</v>
      </c>
      <c r="D380" s="664" t="s">
        <v>3184</v>
      </c>
      <c r="E380" s="663" t="s">
        <v>626</v>
      </c>
      <c r="F380" s="664" t="s">
        <v>3190</v>
      </c>
      <c r="G380" s="663" t="s">
        <v>627</v>
      </c>
      <c r="H380" s="663" t="s">
        <v>770</v>
      </c>
      <c r="I380" s="663" t="s">
        <v>771</v>
      </c>
      <c r="J380" s="663" t="s">
        <v>772</v>
      </c>
      <c r="K380" s="663" t="s">
        <v>773</v>
      </c>
      <c r="L380" s="665">
        <v>55.36</v>
      </c>
      <c r="M380" s="665">
        <v>1</v>
      </c>
      <c r="N380" s="666">
        <v>55.36</v>
      </c>
    </row>
    <row r="381" spans="1:14" ht="14.4" customHeight="1" x14ac:dyDescent="0.3">
      <c r="A381" s="661" t="s">
        <v>595</v>
      </c>
      <c r="B381" s="662" t="s">
        <v>3182</v>
      </c>
      <c r="C381" s="663" t="s">
        <v>605</v>
      </c>
      <c r="D381" s="664" t="s">
        <v>3184</v>
      </c>
      <c r="E381" s="663" t="s">
        <v>626</v>
      </c>
      <c r="F381" s="664" t="s">
        <v>3190</v>
      </c>
      <c r="G381" s="663" t="s">
        <v>627</v>
      </c>
      <c r="H381" s="663" t="s">
        <v>1850</v>
      </c>
      <c r="I381" s="663" t="s">
        <v>1851</v>
      </c>
      <c r="J381" s="663" t="s">
        <v>1852</v>
      </c>
      <c r="K381" s="663" t="s">
        <v>1853</v>
      </c>
      <c r="L381" s="665">
        <v>75.050000000000011</v>
      </c>
      <c r="M381" s="665">
        <v>3</v>
      </c>
      <c r="N381" s="666">
        <v>225.15000000000003</v>
      </c>
    </row>
    <row r="382" spans="1:14" ht="14.4" customHeight="1" x14ac:dyDescent="0.3">
      <c r="A382" s="661" t="s">
        <v>595</v>
      </c>
      <c r="B382" s="662" t="s">
        <v>3182</v>
      </c>
      <c r="C382" s="663" t="s">
        <v>605</v>
      </c>
      <c r="D382" s="664" t="s">
        <v>3184</v>
      </c>
      <c r="E382" s="663" t="s">
        <v>626</v>
      </c>
      <c r="F382" s="664" t="s">
        <v>3190</v>
      </c>
      <c r="G382" s="663" t="s">
        <v>627</v>
      </c>
      <c r="H382" s="663" t="s">
        <v>1854</v>
      </c>
      <c r="I382" s="663" t="s">
        <v>1855</v>
      </c>
      <c r="J382" s="663" t="s">
        <v>1856</v>
      </c>
      <c r="K382" s="663" t="s">
        <v>1857</v>
      </c>
      <c r="L382" s="665">
        <v>818.4</v>
      </c>
      <c r="M382" s="665">
        <v>1</v>
      </c>
      <c r="N382" s="666">
        <v>818.4</v>
      </c>
    </row>
    <row r="383" spans="1:14" ht="14.4" customHeight="1" x14ac:dyDescent="0.3">
      <c r="A383" s="661" t="s">
        <v>595</v>
      </c>
      <c r="B383" s="662" t="s">
        <v>3182</v>
      </c>
      <c r="C383" s="663" t="s">
        <v>605</v>
      </c>
      <c r="D383" s="664" t="s">
        <v>3184</v>
      </c>
      <c r="E383" s="663" t="s">
        <v>626</v>
      </c>
      <c r="F383" s="664" t="s">
        <v>3190</v>
      </c>
      <c r="G383" s="663" t="s">
        <v>627</v>
      </c>
      <c r="H383" s="663" t="s">
        <v>782</v>
      </c>
      <c r="I383" s="663" t="s">
        <v>783</v>
      </c>
      <c r="J383" s="663" t="s">
        <v>784</v>
      </c>
      <c r="K383" s="663" t="s">
        <v>785</v>
      </c>
      <c r="L383" s="665">
        <v>81.96</v>
      </c>
      <c r="M383" s="665">
        <v>1</v>
      </c>
      <c r="N383" s="666">
        <v>81.96</v>
      </c>
    </row>
    <row r="384" spans="1:14" ht="14.4" customHeight="1" x14ac:dyDescent="0.3">
      <c r="A384" s="661" t="s">
        <v>595</v>
      </c>
      <c r="B384" s="662" t="s">
        <v>3182</v>
      </c>
      <c r="C384" s="663" t="s">
        <v>605</v>
      </c>
      <c r="D384" s="664" t="s">
        <v>3184</v>
      </c>
      <c r="E384" s="663" t="s">
        <v>626</v>
      </c>
      <c r="F384" s="664" t="s">
        <v>3190</v>
      </c>
      <c r="G384" s="663" t="s">
        <v>627</v>
      </c>
      <c r="H384" s="663" t="s">
        <v>790</v>
      </c>
      <c r="I384" s="663" t="s">
        <v>791</v>
      </c>
      <c r="J384" s="663" t="s">
        <v>792</v>
      </c>
      <c r="K384" s="663" t="s">
        <v>793</v>
      </c>
      <c r="L384" s="665">
        <v>43.86988593804962</v>
      </c>
      <c r="M384" s="665">
        <v>4</v>
      </c>
      <c r="N384" s="666">
        <v>175.47954375219848</v>
      </c>
    </row>
    <row r="385" spans="1:14" ht="14.4" customHeight="1" x14ac:dyDescent="0.3">
      <c r="A385" s="661" t="s">
        <v>595</v>
      </c>
      <c r="B385" s="662" t="s">
        <v>3182</v>
      </c>
      <c r="C385" s="663" t="s">
        <v>605</v>
      </c>
      <c r="D385" s="664" t="s">
        <v>3184</v>
      </c>
      <c r="E385" s="663" t="s">
        <v>626</v>
      </c>
      <c r="F385" s="664" t="s">
        <v>3190</v>
      </c>
      <c r="G385" s="663" t="s">
        <v>627</v>
      </c>
      <c r="H385" s="663" t="s">
        <v>1858</v>
      </c>
      <c r="I385" s="663" t="s">
        <v>1859</v>
      </c>
      <c r="J385" s="663" t="s">
        <v>1860</v>
      </c>
      <c r="K385" s="663" t="s">
        <v>1861</v>
      </c>
      <c r="L385" s="665">
        <v>99.459684915116128</v>
      </c>
      <c r="M385" s="665">
        <v>2</v>
      </c>
      <c r="N385" s="666">
        <v>198.91936983023226</v>
      </c>
    </row>
    <row r="386" spans="1:14" ht="14.4" customHeight="1" x14ac:dyDescent="0.3">
      <c r="A386" s="661" t="s">
        <v>595</v>
      </c>
      <c r="B386" s="662" t="s">
        <v>3182</v>
      </c>
      <c r="C386" s="663" t="s">
        <v>605</v>
      </c>
      <c r="D386" s="664" t="s">
        <v>3184</v>
      </c>
      <c r="E386" s="663" t="s">
        <v>626</v>
      </c>
      <c r="F386" s="664" t="s">
        <v>3190</v>
      </c>
      <c r="G386" s="663" t="s">
        <v>627</v>
      </c>
      <c r="H386" s="663" t="s">
        <v>794</v>
      </c>
      <c r="I386" s="663" t="s">
        <v>795</v>
      </c>
      <c r="J386" s="663" t="s">
        <v>796</v>
      </c>
      <c r="K386" s="663" t="s">
        <v>797</v>
      </c>
      <c r="L386" s="665">
        <v>324.84909665527601</v>
      </c>
      <c r="M386" s="665">
        <v>3</v>
      </c>
      <c r="N386" s="666">
        <v>974.54728996582799</v>
      </c>
    </row>
    <row r="387" spans="1:14" ht="14.4" customHeight="1" x14ac:dyDescent="0.3">
      <c r="A387" s="661" t="s">
        <v>595</v>
      </c>
      <c r="B387" s="662" t="s">
        <v>3182</v>
      </c>
      <c r="C387" s="663" t="s">
        <v>605</v>
      </c>
      <c r="D387" s="664" t="s">
        <v>3184</v>
      </c>
      <c r="E387" s="663" t="s">
        <v>626</v>
      </c>
      <c r="F387" s="664" t="s">
        <v>3190</v>
      </c>
      <c r="G387" s="663" t="s">
        <v>627</v>
      </c>
      <c r="H387" s="663" t="s">
        <v>798</v>
      </c>
      <c r="I387" s="663" t="s">
        <v>799</v>
      </c>
      <c r="J387" s="663" t="s">
        <v>800</v>
      </c>
      <c r="K387" s="663" t="s">
        <v>797</v>
      </c>
      <c r="L387" s="665">
        <v>324.84999999999985</v>
      </c>
      <c r="M387" s="665">
        <v>1</v>
      </c>
      <c r="N387" s="666">
        <v>324.84999999999985</v>
      </c>
    </row>
    <row r="388" spans="1:14" ht="14.4" customHeight="1" x14ac:dyDescent="0.3">
      <c r="A388" s="661" t="s">
        <v>595</v>
      </c>
      <c r="B388" s="662" t="s">
        <v>3182</v>
      </c>
      <c r="C388" s="663" t="s">
        <v>605</v>
      </c>
      <c r="D388" s="664" t="s">
        <v>3184</v>
      </c>
      <c r="E388" s="663" t="s">
        <v>626</v>
      </c>
      <c r="F388" s="664" t="s">
        <v>3190</v>
      </c>
      <c r="G388" s="663" t="s">
        <v>627</v>
      </c>
      <c r="H388" s="663" t="s">
        <v>801</v>
      </c>
      <c r="I388" s="663" t="s">
        <v>802</v>
      </c>
      <c r="J388" s="663" t="s">
        <v>803</v>
      </c>
      <c r="K388" s="663" t="s">
        <v>804</v>
      </c>
      <c r="L388" s="665">
        <v>92.379565003605009</v>
      </c>
      <c r="M388" s="665">
        <v>1</v>
      </c>
      <c r="N388" s="666">
        <v>92.379565003605009</v>
      </c>
    </row>
    <row r="389" spans="1:14" ht="14.4" customHeight="1" x14ac:dyDescent="0.3">
      <c r="A389" s="661" t="s">
        <v>595</v>
      </c>
      <c r="B389" s="662" t="s">
        <v>3182</v>
      </c>
      <c r="C389" s="663" t="s">
        <v>605</v>
      </c>
      <c r="D389" s="664" t="s">
        <v>3184</v>
      </c>
      <c r="E389" s="663" t="s">
        <v>626</v>
      </c>
      <c r="F389" s="664" t="s">
        <v>3190</v>
      </c>
      <c r="G389" s="663" t="s">
        <v>627</v>
      </c>
      <c r="H389" s="663" t="s">
        <v>805</v>
      </c>
      <c r="I389" s="663" t="s">
        <v>806</v>
      </c>
      <c r="J389" s="663" t="s">
        <v>729</v>
      </c>
      <c r="K389" s="663" t="s">
        <v>807</v>
      </c>
      <c r="L389" s="665">
        <v>34.207589684117501</v>
      </c>
      <c r="M389" s="665">
        <v>129</v>
      </c>
      <c r="N389" s="666">
        <v>4412.779069251158</v>
      </c>
    </row>
    <row r="390" spans="1:14" ht="14.4" customHeight="1" x14ac:dyDescent="0.3">
      <c r="A390" s="661" t="s">
        <v>595</v>
      </c>
      <c r="B390" s="662" t="s">
        <v>3182</v>
      </c>
      <c r="C390" s="663" t="s">
        <v>605</v>
      </c>
      <c r="D390" s="664" t="s">
        <v>3184</v>
      </c>
      <c r="E390" s="663" t="s">
        <v>626</v>
      </c>
      <c r="F390" s="664" t="s">
        <v>3190</v>
      </c>
      <c r="G390" s="663" t="s">
        <v>627</v>
      </c>
      <c r="H390" s="663" t="s">
        <v>812</v>
      </c>
      <c r="I390" s="663" t="s">
        <v>813</v>
      </c>
      <c r="J390" s="663" t="s">
        <v>814</v>
      </c>
      <c r="K390" s="663" t="s">
        <v>815</v>
      </c>
      <c r="L390" s="665">
        <v>62.375555555555565</v>
      </c>
      <c r="M390" s="665">
        <v>18</v>
      </c>
      <c r="N390" s="666">
        <v>1122.7600000000002</v>
      </c>
    </row>
    <row r="391" spans="1:14" ht="14.4" customHeight="1" x14ac:dyDescent="0.3">
      <c r="A391" s="661" t="s">
        <v>595</v>
      </c>
      <c r="B391" s="662" t="s">
        <v>3182</v>
      </c>
      <c r="C391" s="663" t="s">
        <v>605</v>
      </c>
      <c r="D391" s="664" t="s">
        <v>3184</v>
      </c>
      <c r="E391" s="663" t="s">
        <v>626</v>
      </c>
      <c r="F391" s="664" t="s">
        <v>3190</v>
      </c>
      <c r="G391" s="663" t="s">
        <v>627</v>
      </c>
      <c r="H391" s="663" t="s">
        <v>1862</v>
      </c>
      <c r="I391" s="663" t="s">
        <v>1863</v>
      </c>
      <c r="J391" s="663" t="s">
        <v>1864</v>
      </c>
      <c r="K391" s="663" t="s">
        <v>1865</v>
      </c>
      <c r="L391" s="665">
        <v>65.783333333333317</v>
      </c>
      <c r="M391" s="665">
        <v>3</v>
      </c>
      <c r="N391" s="666">
        <v>197.34999999999994</v>
      </c>
    </row>
    <row r="392" spans="1:14" ht="14.4" customHeight="1" x14ac:dyDescent="0.3">
      <c r="A392" s="661" t="s">
        <v>595</v>
      </c>
      <c r="B392" s="662" t="s">
        <v>3182</v>
      </c>
      <c r="C392" s="663" t="s">
        <v>605</v>
      </c>
      <c r="D392" s="664" t="s">
        <v>3184</v>
      </c>
      <c r="E392" s="663" t="s">
        <v>626</v>
      </c>
      <c r="F392" s="664" t="s">
        <v>3190</v>
      </c>
      <c r="G392" s="663" t="s">
        <v>627</v>
      </c>
      <c r="H392" s="663" t="s">
        <v>824</v>
      </c>
      <c r="I392" s="663" t="s">
        <v>825</v>
      </c>
      <c r="J392" s="663" t="s">
        <v>826</v>
      </c>
      <c r="K392" s="663" t="s">
        <v>827</v>
      </c>
      <c r="L392" s="665">
        <v>154.78050000000002</v>
      </c>
      <c r="M392" s="665">
        <v>40</v>
      </c>
      <c r="N392" s="666">
        <v>6191.22</v>
      </c>
    </row>
    <row r="393" spans="1:14" ht="14.4" customHeight="1" x14ac:dyDescent="0.3">
      <c r="A393" s="661" t="s">
        <v>595</v>
      </c>
      <c r="B393" s="662" t="s">
        <v>3182</v>
      </c>
      <c r="C393" s="663" t="s">
        <v>605</v>
      </c>
      <c r="D393" s="664" t="s">
        <v>3184</v>
      </c>
      <c r="E393" s="663" t="s">
        <v>626</v>
      </c>
      <c r="F393" s="664" t="s">
        <v>3190</v>
      </c>
      <c r="G393" s="663" t="s">
        <v>627</v>
      </c>
      <c r="H393" s="663" t="s">
        <v>1866</v>
      </c>
      <c r="I393" s="663" t="s">
        <v>1867</v>
      </c>
      <c r="J393" s="663" t="s">
        <v>1868</v>
      </c>
      <c r="K393" s="663" t="s">
        <v>1869</v>
      </c>
      <c r="L393" s="665">
        <v>224.43000000000012</v>
      </c>
      <c r="M393" s="665">
        <v>1</v>
      </c>
      <c r="N393" s="666">
        <v>224.43000000000012</v>
      </c>
    </row>
    <row r="394" spans="1:14" ht="14.4" customHeight="1" x14ac:dyDescent="0.3">
      <c r="A394" s="661" t="s">
        <v>595</v>
      </c>
      <c r="B394" s="662" t="s">
        <v>3182</v>
      </c>
      <c r="C394" s="663" t="s">
        <v>605</v>
      </c>
      <c r="D394" s="664" t="s">
        <v>3184</v>
      </c>
      <c r="E394" s="663" t="s">
        <v>626</v>
      </c>
      <c r="F394" s="664" t="s">
        <v>3190</v>
      </c>
      <c r="G394" s="663" t="s">
        <v>627</v>
      </c>
      <c r="H394" s="663" t="s">
        <v>1870</v>
      </c>
      <c r="I394" s="663" t="s">
        <v>1871</v>
      </c>
      <c r="J394" s="663" t="s">
        <v>1872</v>
      </c>
      <c r="K394" s="663" t="s">
        <v>1873</v>
      </c>
      <c r="L394" s="665">
        <v>147.50941705991488</v>
      </c>
      <c r="M394" s="665">
        <v>2</v>
      </c>
      <c r="N394" s="666">
        <v>295.01883411982976</v>
      </c>
    </row>
    <row r="395" spans="1:14" ht="14.4" customHeight="1" x14ac:dyDescent="0.3">
      <c r="A395" s="661" t="s">
        <v>595</v>
      </c>
      <c r="B395" s="662" t="s">
        <v>3182</v>
      </c>
      <c r="C395" s="663" t="s">
        <v>605</v>
      </c>
      <c r="D395" s="664" t="s">
        <v>3184</v>
      </c>
      <c r="E395" s="663" t="s">
        <v>626</v>
      </c>
      <c r="F395" s="664" t="s">
        <v>3190</v>
      </c>
      <c r="G395" s="663" t="s">
        <v>627</v>
      </c>
      <c r="H395" s="663" t="s">
        <v>1874</v>
      </c>
      <c r="I395" s="663" t="s">
        <v>1875</v>
      </c>
      <c r="J395" s="663" t="s">
        <v>1876</v>
      </c>
      <c r="K395" s="663" t="s">
        <v>1877</v>
      </c>
      <c r="L395" s="665">
        <v>116.54980521773203</v>
      </c>
      <c r="M395" s="665">
        <v>2</v>
      </c>
      <c r="N395" s="666">
        <v>233.09961043546406</v>
      </c>
    </row>
    <row r="396" spans="1:14" ht="14.4" customHeight="1" x14ac:dyDescent="0.3">
      <c r="A396" s="661" t="s">
        <v>595</v>
      </c>
      <c r="B396" s="662" t="s">
        <v>3182</v>
      </c>
      <c r="C396" s="663" t="s">
        <v>605</v>
      </c>
      <c r="D396" s="664" t="s">
        <v>3184</v>
      </c>
      <c r="E396" s="663" t="s">
        <v>626</v>
      </c>
      <c r="F396" s="664" t="s">
        <v>3190</v>
      </c>
      <c r="G396" s="663" t="s">
        <v>627</v>
      </c>
      <c r="H396" s="663" t="s">
        <v>1878</v>
      </c>
      <c r="I396" s="663" t="s">
        <v>1878</v>
      </c>
      <c r="J396" s="663" t="s">
        <v>1879</v>
      </c>
      <c r="K396" s="663" t="s">
        <v>1880</v>
      </c>
      <c r="L396" s="665">
        <v>87.019393659281533</v>
      </c>
      <c r="M396" s="665">
        <v>2</v>
      </c>
      <c r="N396" s="666">
        <v>174.03878731856307</v>
      </c>
    </row>
    <row r="397" spans="1:14" ht="14.4" customHeight="1" x14ac:dyDescent="0.3">
      <c r="A397" s="661" t="s">
        <v>595</v>
      </c>
      <c r="B397" s="662" t="s">
        <v>3182</v>
      </c>
      <c r="C397" s="663" t="s">
        <v>605</v>
      </c>
      <c r="D397" s="664" t="s">
        <v>3184</v>
      </c>
      <c r="E397" s="663" t="s">
        <v>626</v>
      </c>
      <c r="F397" s="664" t="s">
        <v>3190</v>
      </c>
      <c r="G397" s="663" t="s">
        <v>627</v>
      </c>
      <c r="H397" s="663" t="s">
        <v>832</v>
      </c>
      <c r="I397" s="663" t="s">
        <v>833</v>
      </c>
      <c r="J397" s="663" t="s">
        <v>834</v>
      </c>
      <c r="K397" s="663" t="s">
        <v>835</v>
      </c>
      <c r="L397" s="665">
        <v>71.759372425912275</v>
      </c>
      <c r="M397" s="665">
        <v>1</v>
      </c>
      <c r="N397" s="666">
        <v>71.759372425912275</v>
      </c>
    </row>
    <row r="398" spans="1:14" ht="14.4" customHeight="1" x14ac:dyDescent="0.3">
      <c r="A398" s="661" t="s">
        <v>595</v>
      </c>
      <c r="B398" s="662" t="s">
        <v>3182</v>
      </c>
      <c r="C398" s="663" t="s">
        <v>605</v>
      </c>
      <c r="D398" s="664" t="s">
        <v>3184</v>
      </c>
      <c r="E398" s="663" t="s">
        <v>626</v>
      </c>
      <c r="F398" s="664" t="s">
        <v>3190</v>
      </c>
      <c r="G398" s="663" t="s">
        <v>627</v>
      </c>
      <c r="H398" s="663" t="s">
        <v>1881</v>
      </c>
      <c r="I398" s="663" t="s">
        <v>1881</v>
      </c>
      <c r="J398" s="663" t="s">
        <v>1882</v>
      </c>
      <c r="K398" s="663" t="s">
        <v>1395</v>
      </c>
      <c r="L398" s="665">
        <v>123.1281353445485</v>
      </c>
      <c r="M398" s="665">
        <v>1</v>
      </c>
      <c r="N398" s="666">
        <v>123.1281353445485</v>
      </c>
    </row>
    <row r="399" spans="1:14" ht="14.4" customHeight="1" x14ac:dyDescent="0.3">
      <c r="A399" s="661" t="s">
        <v>595</v>
      </c>
      <c r="B399" s="662" t="s">
        <v>3182</v>
      </c>
      <c r="C399" s="663" t="s">
        <v>605</v>
      </c>
      <c r="D399" s="664" t="s">
        <v>3184</v>
      </c>
      <c r="E399" s="663" t="s">
        <v>626</v>
      </c>
      <c r="F399" s="664" t="s">
        <v>3190</v>
      </c>
      <c r="G399" s="663" t="s">
        <v>627</v>
      </c>
      <c r="H399" s="663" t="s">
        <v>836</v>
      </c>
      <c r="I399" s="663" t="s">
        <v>837</v>
      </c>
      <c r="J399" s="663" t="s">
        <v>838</v>
      </c>
      <c r="K399" s="663" t="s">
        <v>839</v>
      </c>
      <c r="L399" s="665">
        <v>125.06963630379528</v>
      </c>
      <c r="M399" s="665">
        <v>2</v>
      </c>
      <c r="N399" s="666">
        <v>250.13927260759056</v>
      </c>
    </row>
    <row r="400" spans="1:14" ht="14.4" customHeight="1" x14ac:dyDescent="0.3">
      <c r="A400" s="661" t="s">
        <v>595</v>
      </c>
      <c r="B400" s="662" t="s">
        <v>3182</v>
      </c>
      <c r="C400" s="663" t="s">
        <v>605</v>
      </c>
      <c r="D400" s="664" t="s">
        <v>3184</v>
      </c>
      <c r="E400" s="663" t="s">
        <v>626</v>
      </c>
      <c r="F400" s="664" t="s">
        <v>3190</v>
      </c>
      <c r="G400" s="663" t="s">
        <v>627</v>
      </c>
      <c r="H400" s="663" t="s">
        <v>844</v>
      </c>
      <c r="I400" s="663" t="s">
        <v>845</v>
      </c>
      <c r="J400" s="663" t="s">
        <v>846</v>
      </c>
      <c r="K400" s="663" t="s">
        <v>847</v>
      </c>
      <c r="L400" s="665">
        <v>160.41</v>
      </c>
      <c r="M400" s="665">
        <v>2</v>
      </c>
      <c r="N400" s="666">
        <v>320.82</v>
      </c>
    </row>
    <row r="401" spans="1:14" ht="14.4" customHeight="1" x14ac:dyDescent="0.3">
      <c r="A401" s="661" t="s">
        <v>595</v>
      </c>
      <c r="B401" s="662" t="s">
        <v>3182</v>
      </c>
      <c r="C401" s="663" t="s">
        <v>605</v>
      </c>
      <c r="D401" s="664" t="s">
        <v>3184</v>
      </c>
      <c r="E401" s="663" t="s">
        <v>626</v>
      </c>
      <c r="F401" s="664" t="s">
        <v>3190</v>
      </c>
      <c r="G401" s="663" t="s">
        <v>627</v>
      </c>
      <c r="H401" s="663" t="s">
        <v>1883</v>
      </c>
      <c r="I401" s="663" t="s">
        <v>1884</v>
      </c>
      <c r="J401" s="663" t="s">
        <v>1885</v>
      </c>
      <c r="K401" s="663" t="s">
        <v>1886</v>
      </c>
      <c r="L401" s="665">
        <v>151.07500000000005</v>
      </c>
      <c r="M401" s="665">
        <v>2</v>
      </c>
      <c r="N401" s="666">
        <v>302.15000000000009</v>
      </c>
    </row>
    <row r="402" spans="1:14" ht="14.4" customHeight="1" x14ac:dyDescent="0.3">
      <c r="A402" s="661" t="s">
        <v>595</v>
      </c>
      <c r="B402" s="662" t="s">
        <v>3182</v>
      </c>
      <c r="C402" s="663" t="s">
        <v>605</v>
      </c>
      <c r="D402" s="664" t="s">
        <v>3184</v>
      </c>
      <c r="E402" s="663" t="s">
        <v>626</v>
      </c>
      <c r="F402" s="664" t="s">
        <v>3190</v>
      </c>
      <c r="G402" s="663" t="s">
        <v>627</v>
      </c>
      <c r="H402" s="663" t="s">
        <v>848</v>
      </c>
      <c r="I402" s="663" t="s">
        <v>849</v>
      </c>
      <c r="J402" s="663" t="s">
        <v>850</v>
      </c>
      <c r="K402" s="663" t="s">
        <v>851</v>
      </c>
      <c r="L402" s="665">
        <v>124.1999420351526</v>
      </c>
      <c r="M402" s="665">
        <v>1</v>
      </c>
      <c r="N402" s="666">
        <v>124.1999420351526</v>
      </c>
    </row>
    <row r="403" spans="1:14" ht="14.4" customHeight="1" x14ac:dyDescent="0.3">
      <c r="A403" s="661" t="s">
        <v>595</v>
      </c>
      <c r="B403" s="662" t="s">
        <v>3182</v>
      </c>
      <c r="C403" s="663" t="s">
        <v>605</v>
      </c>
      <c r="D403" s="664" t="s">
        <v>3184</v>
      </c>
      <c r="E403" s="663" t="s">
        <v>626</v>
      </c>
      <c r="F403" s="664" t="s">
        <v>3190</v>
      </c>
      <c r="G403" s="663" t="s">
        <v>627</v>
      </c>
      <c r="H403" s="663" t="s">
        <v>1887</v>
      </c>
      <c r="I403" s="663" t="s">
        <v>1888</v>
      </c>
      <c r="J403" s="663" t="s">
        <v>1889</v>
      </c>
      <c r="K403" s="663" t="s">
        <v>1890</v>
      </c>
      <c r="L403" s="665">
        <v>21.289990415768049</v>
      </c>
      <c r="M403" s="665">
        <v>2</v>
      </c>
      <c r="N403" s="666">
        <v>42.579980831536098</v>
      </c>
    </row>
    <row r="404" spans="1:14" ht="14.4" customHeight="1" x14ac:dyDescent="0.3">
      <c r="A404" s="661" t="s">
        <v>595</v>
      </c>
      <c r="B404" s="662" t="s">
        <v>3182</v>
      </c>
      <c r="C404" s="663" t="s">
        <v>605</v>
      </c>
      <c r="D404" s="664" t="s">
        <v>3184</v>
      </c>
      <c r="E404" s="663" t="s">
        <v>626</v>
      </c>
      <c r="F404" s="664" t="s">
        <v>3190</v>
      </c>
      <c r="G404" s="663" t="s">
        <v>627</v>
      </c>
      <c r="H404" s="663" t="s">
        <v>852</v>
      </c>
      <c r="I404" s="663" t="s">
        <v>853</v>
      </c>
      <c r="J404" s="663" t="s">
        <v>854</v>
      </c>
      <c r="K404" s="663" t="s">
        <v>855</v>
      </c>
      <c r="L404" s="665">
        <v>63.580000000000005</v>
      </c>
      <c r="M404" s="665">
        <v>9</v>
      </c>
      <c r="N404" s="666">
        <v>572.22</v>
      </c>
    </row>
    <row r="405" spans="1:14" ht="14.4" customHeight="1" x14ac:dyDescent="0.3">
      <c r="A405" s="661" t="s">
        <v>595</v>
      </c>
      <c r="B405" s="662" t="s">
        <v>3182</v>
      </c>
      <c r="C405" s="663" t="s">
        <v>605</v>
      </c>
      <c r="D405" s="664" t="s">
        <v>3184</v>
      </c>
      <c r="E405" s="663" t="s">
        <v>626</v>
      </c>
      <c r="F405" s="664" t="s">
        <v>3190</v>
      </c>
      <c r="G405" s="663" t="s">
        <v>627</v>
      </c>
      <c r="H405" s="663" t="s">
        <v>1891</v>
      </c>
      <c r="I405" s="663" t="s">
        <v>1891</v>
      </c>
      <c r="J405" s="663" t="s">
        <v>1892</v>
      </c>
      <c r="K405" s="663" t="s">
        <v>1470</v>
      </c>
      <c r="L405" s="665">
        <v>147.5</v>
      </c>
      <c r="M405" s="665">
        <v>1</v>
      </c>
      <c r="N405" s="666">
        <v>147.5</v>
      </c>
    </row>
    <row r="406" spans="1:14" ht="14.4" customHeight="1" x14ac:dyDescent="0.3">
      <c r="A406" s="661" t="s">
        <v>595</v>
      </c>
      <c r="B406" s="662" t="s">
        <v>3182</v>
      </c>
      <c r="C406" s="663" t="s">
        <v>605</v>
      </c>
      <c r="D406" s="664" t="s">
        <v>3184</v>
      </c>
      <c r="E406" s="663" t="s">
        <v>626</v>
      </c>
      <c r="F406" s="664" t="s">
        <v>3190</v>
      </c>
      <c r="G406" s="663" t="s">
        <v>627</v>
      </c>
      <c r="H406" s="663" t="s">
        <v>856</v>
      </c>
      <c r="I406" s="663" t="s">
        <v>857</v>
      </c>
      <c r="J406" s="663" t="s">
        <v>858</v>
      </c>
      <c r="K406" s="663" t="s">
        <v>859</v>
      </c>
      <c r="L406" s="665">
        <v>133.49508409264314</v>
      </c>
      <c r="M406" s="665">
        <v>4</v>
      </c>
      <c r="N406" s="666">
        <v>533.98033637057256</v>
      </c>
    </row>
    <row r="407" spans="1:14" ht="14.4" customHeight="1" x14ac:dyDescent="0.3">
      <c r="A407" s="661" t="s">
        <v>595</v>
      </c>
      <c r="B407" s="662" t="s">
        <v>3182</v>
      </c>
      <c r="C407" s="663" t="s">
        <v>605</v>
      </c>
      <c r="D407" s="664" t="s">
        <v>3184</v>
      </c>
      <c r="E407" s="663" t="s">
        <v>626</v>
      </c>
      <c r="F407" s="664" t="s">
        <v>3190</v>
      </c>
      <c r="G407" s="663" t="s">
        <v>627</v>
      </c>
      <c r="H407" s="663" t="s">
        <v>1893</v>
      </c>
      <c r="I407" s="663" t="s">
        <v>1894</v>
      </c>
      <c r="J407" s="663" t="s">
        <v>1895</v>
      </c>
      <c r="K407" s="663" t="s">
        <v>1896</v>
      </c>
      <c r="L407" s="665">
        <v>113.47999999999996</v>
      </c>
      <c r="M407" s="665">
        <v>1</v>
      </c>
      <c r="N407" s="666">
        <v>113.47999999999996</v>
      </c>
    </row>
    <row r="408" spans="1:14" ht="14.4" customHeight="1" x14ac:dyDescent="0.3">
      <c r="A408" s="661" t="s">
        <v>595</v>
      </c>
      <c r="B408" s="662" t="s">
        <v>3182</v>
      </c>
      <c r="C408" s="663" t="s">
        <v>605</v>
      </c>
      <c r="D408" s="664" t="s">
        <v>3184</v>
      </c>
      <c r="E408" s="663" t="s">
        <v>626</v>
      </c>
      <c r="F408" s="664" t="s">
        <v>3190</v>
      </c>
      <c r="G408" s="663" t="s">
        <v>627</v>
      </c>
      <c r="H408" s="663" t="s">
        <v>864</v>
      </c>
      <c r="I408" s="663" t="s">
        <v>865</v>
      </c>
      <c r="J408" s="663" t="s">
        <v>866</v>
      </c>
      <c r="K408" s="663" t="s">
        <v>867</v>
      </c>
      <c r="L408" s="665">
        <v>116.51000000000008</v>
      </c>
      <c r="M408" s="665">
        <v>1</v>
      </c>
      <c r="N408" s="666">
        <v>116.51000000000008</v>
      </c>
    </row>
    <row r="409" spans="1:14" ht="14.4" customHeight="1" x14ac:dyDescent="0.3">
      <c r="A409" s="661" t="s">
        <v>595</v>
      </c>
      <c r="B409" s="662" t="s">
        <v>3182</v>
      </c>
      <c r="C409" s="663" t="s">
        <v>605</v>
      </c>
      <c r="D409" s="664" t="s">
        <v>3184</v>
      </c>
      <c r="E409" s="663" t="s">
        <v>626</v>
      </c>
      <c r="F409" s="664" t="s">
        <v>3190</v>
      </c>
      <c r="G409" s="663" t="s">
        <v>627</v>
      </c>
      <c r="H409" s="663" t="s">
        <v>868</v>
      </c>
      <c r="I409" s="663" t="s">
        <v>869</v>
      </c>
      <c r="J409" s="663" t="s">
        <v>870</v>
      </c>
      <c r="K409" s="663" t="s">
        <v>871</v>
      </c>
      <c r="L409" s="665">
        <v>126.93965321695015</v>
      </c>
      <c r="M409" s="665">
        <v>15</v>
      </c>
      <c r="N409" s="666">
        <v>1904.0947982542523</v>
      </c>
    </row>
    <row r="410" spans="1:14" ht="14.4" customHeight="1" x14ac:dyDescent="0.3">
      <c r="A410" s="661" t="s">
        <v>595</v>
      </c>
      <c r="B410" s="662" t="s">
        <v>3182</v>
      </c>
      <c r="C410" s="663" t="s">
        <v>605</v>
      </c>
      <c r="D410" s="664" t="s">
        <v>3184</v>
      </c>
      <c r="E410" s="663" t="s">
        <v>626</v>
      </c>
      <c r="F410" s="664" t="s">
        <v>3190</v>
      </c>
      <c r="G410" s="663" t="s">
        <v>627</v>
      </c>
      <c r="H410" s="663" t="s">
        <v>887</v>
      </c>
      <c r="I410" s="663" t="s">
        <v>888</v>
      </c>
      <c r="J410" s="663" t="s">
        <v>889</v>
      </c>
      <c r="K410" s="663" t="s">
        <v>890</v>
      </c>
      <c r="L410" s="665">
        <v>88.458929520691271</v>
      </c>
      <c r="M410" s="665">
        <v>1</v>
      </c>
      <c r="N410" s="666">
        <v>88.458929520691271</v>
      </c>
    </row>
    <row r="411" spans="1:14" ht="14.4" customHeight="1" x14ac:dyDescent="0.3">
      <c r="A411" s="661" t="s">
        <v>595</v>
      </c>
      <c r="B411" s="662" t="s">
        <v>3182</v>
      </c>
      <c r="C411" s="663" t="s">
        <v>605</v>
      </c>
      <c r="D411" s="664" t="s">
        <v>3184</v>
      </c>
      <c r="E411" s="663" t="s">
        <v>626</v>
      </c>
      <c r="F411" s="664" t="s">
        <v>3190</v>
      </c>
      <c r="G411" s="663" t="s">
        <v>627</v>
      </c>
      <c r="H411" s="663" t="s">
        <v>891</v>
      </c>
      <c r="I411" s="663" t="s">
        <v>892</v>
      </c>
      <c r="J411" s="663" t="s">
        <v>893</v>
      </c>
      <c r="K411" s="663" t="s">
        <v>894</v>
      </c>
      <c r="L411" s="665">
        <v>48.679732932300418</v>
      </c>
      <c r="M411" s="665">
        <v>9</v>
      </c>
      <c r="N411" s="666">
        <v>438.11759639070374</v>
      </c>
    </row>
    <row r="412" spans="1:14" ht="14.4" customHeight="1" x14ac:dyDescent="0.3">
      <c r="A412" s="661" t="s">
        <v>595</v>
      </c>
      <c r="B412" s="662" t="s">
        <v>3182</v>
      </c>
      <c r="C412" s="663" t="s">
        <v>605</v>
      </c>
      <c r="D412" s="664" t="s">
        <v>3184</v>
      </c>
      <c r="E412" s="663" t="s">
        <v>626</v>
      </c>
      <c r="F412" s="664" t="s">
        <v>3190</v>
      </c>
      <c r="G412" s="663" t="s">
        <v>627</v>
      </c>
      <c r="H412" s="663" t="s">
        <v>1897</v>
      </c>
      <c r="I412" s="663" t="s">
        <v>1897</v>
      </c>
      <c r="J412" s="663" t="s">
        <v>1826</v>
      </c>
      <c r="K412" s="663" t="s">
        <v>1898</v>
      </c>
      <c r="L412" s="665">
        <v>106.55500000000004</v>
      </c>
      <c r="M412" s="665">
        <v>4</v>
      </c>
      <c r="N412" s="666">
        <v>426.22000000000014</v>
      </c>
    </row>
    <row r="413" spans="1:14" ht="14.4" customHeight="1" x14ac:dyDescent="0.3">
      <c r="A413" s="661" t="s">
        <v>595</v>
      </c>
      <c r="B413" s="662" t="s">
        <v>3182</v>
      </c>
      <c r="C413" s="663" t="s">
        <v>605</v>
      </c>
      <c r="D413" s="664" t="s">
        <v>3184</v>
      </c>
      <c r="E413" s="663" t="s">
        <v>626</v>
      </c>
      <c r="F413" s="664" t="s">
        <v>3190</v>
      </c>
      <c r="G413" s="663" t="s">
        <v>627</v>
      </c>
      <c r="H413" s="663" t="s">
        <v>895</v>
      </c>
      <c r="I413" s="663" t="s">
        <v>896</v>
      </c>
      <c r="J413" s="663" t="s">
        <v>897</v>
      </c>
      <c r="K413" s="663" t="s">
        <v>898</v>
      </c>
      <c r="L413" s="665">
        <v>40.57619982735649</v>
      </c>
      <c r="M413" s="665">
        <v>43</v>
      </c>
      <c r="N413" s="666">
        <v>1744.776592576329</v>
      </c>
    </row>
    <row r="414" spans="1:14" ht="14.4" customHeight="1" x14ac:dyDescent="0.3">
      <c r="A414" s="661" t="s">
        <v>595</v>
      </c>
      <c r="B414" s="662" t="s">
        <v>3182</v>
      </c>
      <c r="C414" s="663" t="s">
        <v>605</v>
      </c>
      <c r="D414" s="664" t="s">
        <v>3184</v>
      </c>
      <c r="E414" s="663" t="s">
        <v>626</v>
      </c>
      <c r="F414" s="664" t="s">
        <v>3190</v>
      </c>
      <c r="G414" s="663" t="s">
        <v>627</v>
      </c>
      <c r="H414" s="663" t="s">
        <v>899</v>
      </c>
      <c r="I414" s="663" t="s">
        <v>900</v>
      </c>
      <c r="J414" s="663" t="s">
        <v>897</v>
      </c>
      <c r="K414" s="663" t="s">
        <v>901</v>
      </c>
      <c r="L414" s="665">
        <v>279.7964549313312</v>
      </c>
      <c r="M414" s="665">
        <v>23</v>
      </c>
      <c r="N414" s="666">
        <v>6435.3184634206182</v>
      </c>
    </row>
    <row r="415" spans="1:14" ht="14.4" customHeight="1" x14ac:dyDescent="0.3">
      <c r="A415" s="661" t="s">
        <v>595</v>
      </c>
      <c r="B415" s="662" t="s">
        <v>3182</v>
      </c>
      <c r="C415" s="663" t="s">
        <v>605</v>
      </c>
      <c r="D415" s="664" t="s">
        <v>3184</v>
      </c>
      <c r="E415" s="663" t="s">
        <v>626</v>
      </c>
      <c r="F415" s="664" t="s">
        <v>3190</v>
      </c>
      <c r="G415" s="663" t="s">
        <v>627</v>
      </c>
      <c r="H415" s="663" t="s">
        <v>1899</v>
      </c>
      <c r="I415" s="663" t="s">
        <v>1900</v>
      </c>
      <c r="J415" s="663" t="s">
        <v>1901</v>
      </c>
      <c r="K415" s="663" t="s">
        <v>1902</v>
      </c>
      <c r="L415" s="665">
        <v>72.559696159173086</v>
      </c>
      <c r="M415" s="665">
        <v>1</v>
      </c>
      <c r="N415" s="666">
        <v>72.559696159173086</v>
      </c>
    </row>
    <row r="416" spans="1:14" ht="14.4" customHeight="1" x14ac:dyDescent="0.3">
      <c r="A416" s="661" t="s">
        <v>595</v>
      </c>
      <c r="B416" s="662" t="s">
        <v>3182</v>
      </c>
      <c r="C416" s="663" t="s">
        <v>605</v>
      </c>
      <c r="D416" s="664" t="s">
        <v>3184</v>
      </c>
      <c r="E416" s="663" t="s">
        <v>626</v>
      </c>
      <c r="F416" s="664" t="s">
        <v>3190</v>
      </c>
      <c r="G416" s="663" t="s">
        <v>627</v>
      </c>
      <c r="H416" s="663" t="s">
        <v>1903</v>
      </c>
      <c r="I416" s="663" t="s">
        <v>1904</v>
      </c>
      <c r="J416" s="663" t="s">
        <v>1905</v>
      </c>
      <c r="K416" s="663" t="s">
        <v>1906</v>
      </c>
      <c r="L416" s="665">
        <v>375.79856070950791</v>
      </c>
      <c r="M416" s="665">
        <v>8</v>
      </c>
      <c r="N416" s="666">
        <v>3006.3884856760633</v>
      </c>
    </row>
    <row r="417" spans="1:14" ht="14.4" customHeight="1" x14ac:dyDescent="0.3">
      <c r="A417" s="661" t="s">
        <v>595</v>
      </c>
      <c r="B417" s="662" t="s">
        <v>3182</v>
      </c>
      <c r="C417" s="663" t="s">
        <v>605</v>
      </c>
      <c r="D417" s="664" t="s">
        <v>3184</v>
      </c>
      <c r="E417" s="663" t="s">
        <v>626</v>
      </c>
      <c r="F417" s="664" t="s">
        <v>3190</v>
      </c>
      <c r="G417" s="663" t="s">
        <v>627</v>
      </c>
      <c r="H417" s="663" t="s">
        <v>1907</v>
      </c>
      <c r="I417" s="663" t="s">
        <v>1908</v>
      </c>
      <c r="J417" s="663" t="s">
        <v>1909</v>
      </c>
      <c r="K417" s="663" t="s">
        <v>1910</v>
      </c>
      <c r="L417" s="665">
        <v>31.484999999999999</v>
      </c>
      <c r="M417" s="665">
        <v>2</v>
      </c>
      <c r="N417" s="666">
        <v>62.97</v>
      </c>
    </row>
    <row r="418" spans="1:14" ht="14.4" customHeight="1" x14ac:dyDescent="0.3">
      <c r="A418" s="661" t="s">
        <v>595</v>
      </c>
      <c r="B418" s="662" t="s">
        <v>3182</v>
      </c>
      <c r="C418" s="663" t="s">
        <v>605</v>
      </c>
      <c r="D418" s="664" t="s">
        <v>3184</v>
      </c>
      <c r="E418" s="663" t="s">
        <v>626</v>
      </c>
      <c r="F418" s="664" t="s">
        <v>3190</v>
      </c>
      <c r="G418" s="663" t="s">
        <v>627</v>
      </c>
      <c r="H418" s="663" t="s">
        <v>1911</v>
      </c>
      <c r="I418" s="663" t="s">
        <v>1912</v>
      </c>
      <c r="J418" s="663" t="s">
        <v>1316</v>
      </c>
      <c r="K418" s="663" t="s">
        <v>1913</v>
      </c>
      <c r="L418" s="665">
        <v>38.799805797717134</v>
      </c>
      <c r="M418" s="665">
        <v>2</v>
      </c>
      <c r="N418" s="666">
        <v>77.599611595434268</v>
      </c>
    </row>
    <row r="419" spans="1:14" ht="14.4" customHeight="1" x14ac:dyDescent="0.3">
      <c r="A419" s="661" t="s">
        <v>595</v>
      </c>
      <c r="B419" s="662" t="s">
        <v>3182</v>
      </c>
      <c r="C419" s="663" t="s">
        <v>605</v>
      </c>
      <c r="D419" s="664" t="s">
        <v>3184</v>
      </c>
      <c r="E419" s="663" t="s">
        <v>626</v>
      </c>
      <c r="F419" s="664" t="s">
        <v>3190</v>
      </c>
      <c r="G419" s="663" t="s">
        <v>627</v>
      </c>
      <c r="H419" s="663" t="s">
        <v>902</v>
      </c>
      <c r="I419" s="663" t="s">
        <v>903</v>
      </c>
      <c r="J419" s="663" t="s">
        <v>904</v>
      </c>
      <c r="K419" s="663" t="s">
        <v>905</v>
      </c>
      <c r="L419" s="665">
        <v>37.920000000000009</v>
      </c>
      <c r="M419" s="665">
        <v>1</v>
      </c>
      <c r="N419" s="666">
        <v>37.920000000000009</v>
      </c>
    </row>
    <row r="420" spans="1:14" ht="14.4" customHeight="1" x14ac:dyDescent="0.3">
      <c r="A420" s="661" t="s">
        <v>595</v>
      </c>
      <c r="B420" s="662" t="s">
        <v>3182</v>
      </c>
      <c r="C420" s="663" t="s">
        <v>605</v>
      </c>
      <c r="D420" s="664" t="s">
        <v>3184</v>
      </c>
      <c r="E420" s="663" t="s">
        <v>626</v>
      </c>
      <c r="F420" s="664" t="s">
        <v>3190</v>
      </c>
      <c r="G420" s="663" t="s">
        <v>627</v>
      </c>
      <c r="H420" s="663" t="s">
        <v>1914</v>
      </c>
      <c r="I420" s="663" t="s">
        <v>1915</v>
      </c>
      <c r="J420" s="663" t="s">
        <v>1916</v>
      </c>
      <c r="K420" s="663" t="s">
        <v>1917</v>
      </c>
      <c r="L420" s="665">
        <v>111.6879362719617</v>
      </c>
      <c r="M420" s="665">
        <v>43</v>
      </c>
      <c r="N420" s="666">
        <v>4802.5812596943533</v>
      </c>
    </row>
    <row r="421" spans="1:14" ht="14.4" customHeight="1" x14ac:dyDescent="0.3">
      <c r="A421" s="661" t="s">
        <v>595</v>
      </c>
      <c r="B421" s="662" t="s">
        <v>3182</v>
      </c>
      <c r="C421" s="663" t="s">
        <v>605</v>
      </c>
      <c r="D421" s="664" t="s">
        <v>3184</v>
      </c>
      <c r="E421" s="663" t="s">
        <v>626</v>
      </c>
      <c r="F421" s="664" t="s">
        <v>3190</v>
      </c>
      <c r="G421" s="663" t="s">
        <v>627</v>
      </c>
      <c r="H421" s="663" t="s">
        <v>906</v>
      </c>
      <c r="I421" s="663" t="s">
        <v>907</v>
      </c>
      <c r="J421" s="663" t="s">
        <v>908</v>
      </c>
      <c r="K421" s="663" t="s">
        <v>909</v>
      </c>
      <c r="L421" s="665">
        <v>153.54906440629171</v>
      </c>
      <c r="M421" s="665">
        <v>1</v>
      </c>
      <c r="N421" s="666">
        <v>153.54906440629171</v>
      </c>
    </row>
    <row r="422" spans="1:14" ht="14.4" customHeight="1" x14ac:dyDescent="0.3">
      <c r="A422" s="661" t="s">
        <v>595</v>
      </c>
      <c r="B422" s="662" t="s">
        <v>3182</v>
      </c>
      <c r="C422" s="663" t="s">
        <v>605</v>
      </c>
      <c r="D422" s="664" t="s">
        <v>3184</v>
      </c>
      <c r="E422" s="663" t="s">
        <v>626</v>
      </c>
      <c r="F422" s="664" t="s">
        <v>3190</v>
      </c>
      <c r="G422" s="663" t="s">
        <v>627</v>
      </c>
      <c r="H422" s="663" t="s">
        <v>1918</v>
      </c>
      <c r="I422" s="663" t="s">
        <v>1919</v>
      </c>
      <c r="J422" s="663" t="s">
        <v>1920</v>
      </c>
      <c r="K422" s="663" t="s">
        <v>1921</v>
      </c>
      <c r="L422" s="665">
        <v>134.23869547642911</v>
      </c>
      <c r="M422" s="665">
        <v>3</v>
      </c>
      <c r="N422" s="666">
        <v>402.71608642928737</v>
      </c>
    </row>
    <row r="423" spans="1:14" ht="14.4" customHeight="1" x14ac:dyDescent="0.3">
      <c r="A423" s="661" t="s">
        <v>595</v>
      </c>
      <c r="B423" s="662" t="s">
        <v>3182</v>
      </c>
      <c r="C423" s="663" t="s">
        <v>605</v>
      </c>
      <c r="D423" s="664" t="s">
        <v>3184</v>
      </c>
      <c r="E423" s="663" t="s">
        <v>626</v>
      </c>
      <c r="F423" s="664" t="s">
        <v>3190</v>
      </c>
      <c r="G423" s="663" t="s">
        <v>627</v>
      </c>
      <c r="H423" s="663" t="s">
        <v>910</v>
      </c>
      <c r="I423" s="663" t="s">
        <v>911</v>
      </c>
      <c r="J423" s="663" t="s">
        <v>753</v>
      </c>
      <c r="K423" s="663" t="s">
        <v>912</v>
      </c>
      <c r="L423" s="665">
        <v>159.995</v>
      </c>
      <c r="M423" s="665">
        <v>2</v>
      </c>
      <c r="N423" s="666">
        <v>319.99</v>
      </c>
    </row>
    <row r="424" spans="1:14" ht="14.4" customHeight="1" x14ac:dyDescent="0.3">
      <c r="A424" s="661" t="s">
        <v>595</v>
      </c>
      <c r="B424" s="662" t="s">
        <v>3182</v>
      </c>
      <c r="C424" s="663" t="s">
        <v>605</v>
      </c>
      <c r="D424" s="664" t="s">
        <v>3184</v>
      </c>
      <c r="E424" s="663" t="s">
        <v>626</v>
      </c>
      <c r="F424" s="664" t="s">
        <v>3190</v>
      </c>
      <c r="G424" s="663" t="s">
        <v>627</v>
      </c>
      <c r="H424" s="663" t="s">
        <v>917</v>
      </c>
      <c r="I424" s="663" t="s">
        <v>918</v>
      </c>
      <c r="J424" s="663" t="s">
        <v>919</v>
      </c>
      <c r="K424" s="663" t="s">
        <v>920</v>
      </c>
      <c r="L424" s="665">
        <v>26.3</v>
      </c>
      <c r="M424" s="665">
        <v>6</v>
      </c>
      <c r="N424" s="666">
        <v>157.80000000000001</v>
      </c>
    </row>
    <row r="425" spans="1:14" ht="14.4" customHeight="1" x14ac:dyDescent="0.3">
      <c r="A425" s="661" t="s">
        <v>595</v>
      </c>
      <c r="B425" s="662" t="s">
        <v>3182</v>
      </c>
      <c r="C425" s="663" t="s">
        <v>605</v>
      </c>
      <c r="D425" s="664" t="s">
        <v>3184</v>
      </c>
      <c r="E425" s="663" t="s">
        <v>626</v>
      </c>
      <c r="F425" s="664" t="s">
        <v>3190</v>
      </c>
      <c r="G425" s="663" t="s">
        <v>627</v>
      </c>
      <c r="H425" s="663" t="s">
        <v>1922</v>
      </c>
      <c r="I425" s="663" t="s">
        <v>1923</v>
      </c>
      <c r="J425" s="663" t="s">
        <v>1924</v>
      </c>
      <c r="K425" s="663" t="s">
        <v>1925</v>
      </c>
      <c r="L425" s="665">
        <v>149.76</v>
      </c>
      <c r="M425" s="665">
        <v>2</v>
      </c>
      <c r="N425" s="666">
        <v>299.52</v>
      </c>
    </row>
    <row r="426" spans="1:14" ht="14.4" customHeight="1" x14ac:dyDescent="0.3">
      <c r="A426" s="661" t="s">
        <v>595</v>
      </c>
      <c r="B426" s="662" t="s">
        <v>3182</v>
      </c>
      <c r="C426" s="663" t="s">
        <v>605</v>
      </c>
      <c r="D426" s="664" t="s">
        <v>3184</v>
      </c>
      <c r="E426" s="663" t="s">
        <v>626</v>
      </c>
      <c r="F426" s="664" t="s">
        <v>3190</v>
      </c>
      <c r="G426" s="663" t="s">
        <v>627</v>
      </c>
      <c r="H426" s="663" t="s">
        <v>933</v>
      </c>
      <c r="I426" s="663" t="s">
        <v>215</v>
      </c>
      <c r="J426" s="663" t="s">
        <v>934</v>
      </c>
      <c r="K426" s="663"/>
      <c r="L426" s="665">
        <v>276.90999999999997</v>
      </c>
      <c r="M426" s="665">
        <v>2</v>
      </c>
      <c r="N426" s="666">
        <v>553.81999999999994</v>
      </c>
    </row>
    <row r="427" spans="1:14" ht="14.4" customHeight="1" x14ac:dyDescent="0.3">
      <c r="A427" s="661" t="s">
        <v>595</v>
      </c>
      <c r="B427" s="662" t="s">
        <v>3182</v>
      </c>
      <c r="C427" s="663" t="s">
        <v>605</v>
      </c>
      <c r="D427" s="664" t="s">
        <v>3184</v>
      </c>
      <c r="E427" s="663" t="s">
        <v>626</v>
      </c>
      <c r="F427" s="664" t="s">
        <v>3190</v>
      </c>
      <c r="G427" s="663" t="s">
        <v>627</v>
      </c>
      <c r="H427" s="663" t="s">
        <v>1926</v>
      </c>
      <c r="I427" s="663" t="s">
        <v>215</v>
      </c>
      <c r="J427" s="663" t="s">
        <v>1927</v>
      </c>
      <c r="K427" s="663"/>
      <c r="L427" s="665">
        <v>146.10999999999999</v>
      </c>
      <c r="M427" s="665">
        <v>2</v>
      </c>
      <c r="N427" s="666">
        <v>292.21999999999997</v>
      </c>
    </row>
    <row r="428" spans="1:14" ht="14.4" customHeight="1" x14ac:dyDescent="0.3">
      <c r="A428" s="661" t="s">
        <v>595</v>
      </c>
      <c r="B428" s="662" t="s">
        <v>3182</v>
      </c>
      <c r="C428" s="663" t="s">
        <v>605</v>
      </c>
      <c r="D428" s="664" t="s">
        <v>3184</v>
      </c>
      <c r="E428" s="663" t="s">
        <v>626</v>
      </c>
      <c r="F428" s="664" t="s">
        <v>3190</v>
      </c>
      <c r="G428" s="663" t="s">
        <v>627</v>
      </c>
      <c r="H428" s="663" t="s">
        <v>1928</v>
      </c>
      <c r="I428" s="663" t="s">
        <v>215</v>
      </c>
      <c r="J428" s="663" t="s">
        <v>1929</v>
      </c>
      <c r="K428" s="663"/>
      <c r="L428" s="665">
        <v>96.277680933256789</v>
      </c>
      <c r="M428" s="665">
        <v>40</v>
      </c>
      <c r="N428" s="666">
        <v>3851.1072373302718</v>
      </c>
    </row>
    <row r="429" spans="1:14" ht="14.4" customHeight="1" x14ac:dyDescent="0.3">
      <c r="A429" s="661" t="s">
        <v>595</v>
      </c>
      <c r="B429" s="662" t="s">
        <v>3182</v>
      </c>
      <c r="C429" s="663" t="s">
        <v>605</v>
      </c>
      <c r="D429" s="664" t="s">
        <v>3184</v>
      </c>
      <c r="E429" s="663" t="s">
        <v>626</v>
      </c>
      <c r="F429" s="664" t="s">
        <v>3190</v>
      </c>
      <c r="G429" s="663" t="s">
        <v>627</v>
      </c>
      <c r="H429" s="663" t="s">
        <v>1930</v>
      </c>
      <c r="I429" s="663" t="s">
        <v>1931</v>
      </c>
      <c r="J429" s="663" t="s">
        <v>1932</v>
      </c>
      <c r="K429" s="663" t="s">
        <v>1933</v>
      </c>
      <c r="L429" s="665">
        <v>30.64480445723197</v>
      </c>
      <c r="M429" s="665">
        <v>8</v>
      </c>
      <c r="N429" s="666">
        <v>245.15843565785576</v>
      </c>
    </row>
    <row r="430" spans="1:14" ht="14.4" customHeight="1" x14ac:dyDescent="0.3">
      <c r="A430" s="661" t="s">
        <v>595</v>
      </c>
      <c r="B430" s="662" t="s">
        <v>3182</v>
      </c>
      <c r="C430" s="663" t="s">
        <v>605</v>
      </c>
      <c r="D430" s="664" t="s">
        <v>3184</v>
      </c>
      <c r="E430" s="663" t="s">
        <v>626</v>
      </c>
      <c r="F430" s="664" t="s">
        <v>3190</v>
      </c>
      <c r="G430" s="663" t="s">
        <v>627</v>
      </c>
      <c r="H430" s="663" t="s">
        <v>937</v>
      </c>
      <c r="I430" s="663" t="s">
        <v>938</v>
      </c>
      <c r="J430" s="663" t="s">
        <v>939</v>
      </c>
      <c r="K430" s="663" t="s">
        <v>940</v>
      </c>
      <c r="L430" s="665">
        <v>62.860588015700642</v>
      </c>
      <c r="M430" s="665">
        <v>16</v>
      </c>
      <c r="N430" s="666">
        <v>1005.7694082512103</v>
      </c>
    </row>
    <row r="431" spans="1:14" ht="14.4" customHeight="1" x14ac:dyDescent="0.3">
      <c r="A431" s="661" t="s">
        <v>595</v>
      </c>
      <c r="B431" s="662" t="s">
        <v>3182</v>
      </c>
      <c r="C431" s="663" t="s">
        <v>605</v>
      </c>
      <c r="D431" s="664" t="s">
        <v>3184</v>
      </c>
      <c r="E431" s="663" t="s">
        <v>626</v>
      </c>
      <c r="F431" s="664" t="s">
        <v>3190</v>
      </c>
      <c r="G431" s="663" t="s">
        <v>627</v>
      </c>
      <c r="H431" s="663" t="s">
        <v>941</v>
      </c>
      <c r="I431" s="663" t="s">
        <v>942</v>
      </c>
      <c r="J431" s="663" t="s">
        <v>943</v>
      </c>
      <c r="K431" s="663" t="s">
        <v>944</v>
      </c>
      <c r="L431" s="665">
        <v>59.289955233158317</v>
      </c>
      <c r="M431" s="665">
        <v>2</v>
      </c>
      <c r="N431" s="666">
        <v>118.57991046631663</v>
      </c>
    </row>
    <row r="432" spans="1:14" ht="14.4" customHeight="1" x14ac:dyDescent="0.3">
      <c r="A432" s="661" t="s">
        <v>595</v>
      </c>
      <c r="B432" s="662" t="s">
        <v>3182</v>
      </c>
      <c r="C432" s="663" t="s">
        <v>605</v>
      </c>
      <c r="D432" s="664" t="s">
        <v>3184</v>
      </c>
      <c r="E432" s="663" t="s">
        <v>626</v>
      </c>
      <c r="F432" s="664" t="s">
        <v>3190</v>
      </c>
      <c r="G432" s="663" t="s">
        <v>627</v>
      </c>
      <c r="H432" s="663" t="s">
        <v>945</v>
      </c>
      <c r="I432" s="663" t="s">
        <v>946</v>
      </c>
      <c r="J432" s="663" t="s">
        <v>947</v>
      </c>
      <c r="K432" s="663" t="s">
        <v>948</v>
      </c>
      <c r="L432" s="665">
        <v>112.96</v>
      </c>
      <c r="M432" s="665">
        <v>6</v>
      </c>
      <c r="N432" s="666">
        <v>677.76</v>
      </c>
    </row>
    <row r="433" spans="1:14" ht="14.4" customHeight="1" x14ac:dyDescent="0.3">
      <c r="A433" s="661" t="s">
        <v>595</v>
      </c>
      <c r="B433" s="662" t="s">
        <v>3182</v>
      </c>
      <c r="C433" s="663" t="s">
        <v>605</v>
      </c>
      <c r="D433" s="664" t="s">
        <v>3184</v>
      </c>
      <c r="E433" s="663" t="s">
        <v>626</v>
      </c>
      <c r="F433" s="664" t="s">
        <v>3190</v>
      </c>
      <c r="G433" s="663" t="s">
        <v>627</v>
      </c>
      <c r="H433" s="663" t="s">
        <v>1934</v>
      </c>
      <c r="I433" s="663" t="s">
        <v>1935</v>
      </c>
      <c r="J433" s="663" t="s">
        <v>1936</v>
      </c>
      <c r="K433" s="663" t="s">
        <v>1937</v>
      </c>
      <c r="L433" s="665">
        <v>31.774999999999995</v>
      </c>
      <c r="M433" s="665">
        <v>2</v>
      </c>
      <c r="N433" s="666">
        <v>63.54999999999999</v>
      </c>
    </row>
    <row r="434" spans="1:14" ht="14.4" customHeight="1" x14ac:dyDescent="0.3">
      <c r="A434" s="661" t="s">
        <v>595</v>
      </c>
      <c r="B434" s="662" t="s">
        <v>3182</v>
      </c>
      <c r="C434" s="663" t="s">
        <v>605</v>
      </c>
      <c r="D434" s="664" t="s">
        <v>3184</v>
      </c>
      <c r="E434" s="663" t="s">
        <v>626</v>
      </c>
      <c r="F434" s="664" t="s">
        <v>3190</v>
      </c>
      <c r="G434" s="663" t="s">
        <v>627</v>
      </c>
      <c r="H434" s="663" t="s">
        <v>1938</v>
      </c>
      <c r="I434" s="663" t="s">
        <v>1939</v>
      </c>
      <c r="J434" s="663" t="s">
        <v>1940</v>
      </c>
      <c r="K434" s="663" t="s">
        <v>1941</v>
      </c>
      <c r="L434" s="665">
        <v>34.399999060969222</v>
      </c>
      <c r="M434" s="665">
        <v>1</v>
      </c>
      <c r="N434" s="666">
        <v>34.399999060969222</v>
      </c>
    </row>
    <row r="435" spans="1:14" ht="14.4" customHeight="1" x14ac:dyDescent="0.3">
      <c r="A435" s="661" t="s">
        <v>595</v>
      </c>
      <c r="B435" s="662" t="s">
        <v>3182</v>
      </c>
      <c r="C435" s="663" t="s">
        <v>605</v>
      </c>
      <c r="D435" s="664" t="s">
        <v>3184</v>
      </c>
      <c r="E435" s="663" t="s">
        <v>626</v>
      </c>
      <c r="F435" s="664" t="s">
        <v>3190</v>
      </c>
      <c r="G435" s="663" t="s">
        <v>627</v>
      </c>
      <c r="H435" s="663" t="s">
        <v>949</v>
      </c>
      <c r="I435" s="663" t="s">
        <v>950</v>
      </c>
      <c r="J435" s="663" t="s">
        <v>951</v>
      </c>
      <c r="K435" s="663" t="s">
        <v>952</v>
      </c>
      <c r="L435" s="665">
        <v>116.63000000000004</v>
      </c>
      <c r="M435" s="665">
        <v>1</v>
      </c>
      <c r="N435" s="666">
        <v>116.63000000000004</v>
      </c>
    </row>
    <row r="436" spans="1:14" ht="14.4" customHeight="1" x14ac:dyDescent="0.3">
      <c r="A436" s="661" t="s">
        <v>595</v>
      </c>
      <c r="B436" s="662" t="s">
        <v>3182</v>
      </c>
      <c r="C436" s="663" t="s">
        <v>605</v>
      </c>
      <c r="D436" s="664" t="s">
        <v>3184</v>
      </c>
      <c r="E436" s="663" t="s">
        <v>626</v>
      </c>
      <c r="F436" s="664" t="s">
        <v>3190</v>
      </c>
      <c r="G436" s="663" t="s">
        <v>627</v>
      </c>
      <c r="H436" s="663" t="s">
        <v>1942</v>
      </c>
      <c r="I436" s="663" t="s">
        <v>1943</v>
      </c>
      <c r="J436" s="663" t="s">
        <v>1944</v>
      </c>
      <c r="K436" s="663" t="s">
        <v>1945</v>
      </c>
      <c r="L436" s="665">
        <v>36.083842017725054</v>
      </c>
      <c r="M436" s="665">
        <v>38</v>
      </c>
      <c r="N436" s="666">
        <v>1371.1859966735519</v>
      </c>
    </row>
    <row r="437" spans="1:14" ht="14.4" customHeight="1" x14ac:dyDescent="0.3">
      <c r="A437" s="661" t="s">
        <v>595</v>
      </c>
      <c r="B437" s="662" t="s">
        <v>3182</v>
      </c>
      <c r="C437" s="663" t="s">
        <v>605</v>
      </c>
      <c r="D437" s="664" t="s">
        <v>3184</v>
      </c>
      <c r="E437" s="663" t="s">
        <v>626</v>
      </c>
      <c r="F437" s="664" t="s">
        <v>3190</v>
      </c>
      <c r="G437" s="663" t="s">
        <v>627</v>
      </c>
      <c r="H437" s="663" t="s">
        <v>953</v>
      </c>
      <c r="I437" s="663" t="s">
        <v>954</v>
      </c>
      <c r="J437" s="663" t="s">
        <v>955</v>
      </c>
      <c r="K437" s="663" t="s">
        <v>956</v>
      </c>
      <c r="L437" s="665">
        <v>40.579863893613613</v>
      </c>
      <c r="M437" s="665">
        <v>15</v>
      </c>
      <c r="N437" s="666">
        <v>608.6979584042042</v>
      </c>
    </row>
    <row r="438" spans="1:14" ht="14.4" customHeight="1" x14ac:dyDescent="0.3">
      <c r="A438" s="661" t="s">
        <v>595</v>
      </c>
      <c r="B438" s="662" t="s">
        <v>3182</v>
      </c>
      <c r="C438" s="663" t="s">
        <v>605</v>
      </c>
      <c r="D438" s="664" t="s">
        <v>3184</v>
      </c>
      <c r="E438" s="663" t="s">
        <v>626</v>
      </c>
      <c r="F438" s="664" t="s">
        <v>3190</v>
      </c>
      <c r="G438" s="663" t="s">
        <v>627</v>
      </c>
      <c r="H438" s="663" t="s">
        <v>1946</v>
      </c>
      <c r="I438" s="663" t="s">
        <v>1947</v>
      </c>
      <c r="J438" s="663" t="s">
        <v>963</v>
      </c>
      <c r="K438" s="663" t="s">
        <v>1948</v>
      </c>
      <c r="L438" s="665">
        <v>34.390000000000008</v>
      </c>
      <c r="M438" s="665">
        <v>2</v>
      </c>
      <c r="N438" s="666">
        <v>68.780000000000015</v>
      </c>
    </row>
    <row r="439" spans="1:14" ht="14.4" customHeight="1" x14ac:dyDescent="0.3">
      <c r="A439" s="661" t="s">
        <v>595</v>
      </c>
      <c r="B439" s="662" t="s">
        <v>3182</v>
      </c>
      <c r="C439" s="663" t="s">
        <v>605</v>
      </c>
      <c r="D439" s="664" t="s">
        <v>3184</v>
      </c>
      <c r="E439" s="663" t="s">
        <v>626</v>
      </c>
      <c r="F439" s="664" t="s">
        <v>3190</v>
      </c>
      <c r="G439" s="663" t="s">
        <v>627</v>
      </c>
      <c r="H439" s="663" t="s">
        <v>969</v>
      </c>
      <c r="I439" s="663" t="s">
        <v>970</v>
      </c>
      <c r="J439" s="663" t="s">
        <v>803</v>
      </c>
      <c r="K439" s="663" t="s">
        <v>971</v>
      </c>
      <c r="L439" s="665">
        <v>64.928636363636357</v>
      </c>
      <c r="M439" s="665">
        <v>11</v>
      </c>
      <c r="N439" s="666">
        <v>714.21499999999992</v>
      </c>
    </row>
    <row r="440" spans="1:14" ht="14.4" customHeight="1" x14ac:dyDescent="0.3">
      <c r="A440" s="661" t="s">
        <v>595</v>
      </c>
      <c r="B440" s="662" t="s">
        <v>3182</v>
      </c>
      <c r="C440" s="663" t="s">
        <v>605</v>
      </c>
      <c r="D440" s="664" t="s">
        <v>3184</v>
      </c>
      <c r="E440" s="663" t="s">
        <v>626</v>
      </c>
      <c r="F440" s="664" t="s">
        <v>3190</v>
      </c>
      <c r="G440" s="663" t="s">
        <v>627</v>
      </c>
      <c r="H440" s="663" t="s">
        <v>1949</v>
      </c>
      <c r="I440" s="663" t="s">
        <v>1950</v>
      </c>
      <c r="J440" s="663" t="s">
        <v>1920</v>
      </c>
      <c r="K440" s="663" t="s">
        <v>1951</v>
      </c>
      <c r="L440" s="665">
        <v>169.14046667725165</v>
      </c>
      <c r="M440" s="665">
        <v>1</v>
      </c>
      <c r="N440" s="666">
        <v>169.14046667725165</v>
      </c>
    </row>
    <row r="441" spans="1:14" ht="14.4" customHeight="1" x14ac:dyDescent="0.3">
      <c r="A441" s="661" t="s">
        <v>595</v>
      </c>
      <c r="B441" s="662" t="s">
        <v>3182</v>
      </c>
      <c r="C441" s="663" t="s">
        <v>605</v>
      </c>
      <c r="D441" s="664" t="s">
        <v>3184</v>
      </c>
      <c r="E441" s="663" t="s">
        <v>626</v>
      </c>
      <c r="F441" s="664" t="s">
        <v>3190</v>
      </c>
      <c r="G441" s="663" t="s">
        <v>627</v>
      </c>
      <c r="H441" s="663" t="s">
        <v>1952</v>
      </c>
      <c r="I441" s="663" t="s">
        <v>1953</v>
      </c>
      <c r="J441" s="663" t="s">
        <v>989</v>
      </c>
      <c r="K441" s="663" t="s">
        <v>1954</v>
      </c>
      <c r="L441" s="665">
        <v>18.335559188276449</v>
      </c>
      <c r="M441" s="665">
        <v>16</v>
      </c>
      <c r="N441" s="666">
        <v>293.36894701242318</v>
      </c>
    </row>
    <row r="442" spans="1:14" ht="14.4" customHeight="1" x14ac:dyDescent="0.3">
      <c r="A442" s="661" t="s">
        <v>595</v>
      </c>
      <c r="B442" s="662" t="s">
        <v>3182</v>
      </c>
      <c r="C442" s="663" t="s">
        <v>605</v>
      </c>
      <c r="D442" s="664" t="s">
        <v>3184</v>
      </c>
      <c r="E442" s="663" t="s">
        <v>626</v>
      </c>
      <c r="F442" s="664" t="s">
        <v>3190</v>
      </c>
      <c r="G442" s="663" t="s">
        <v>627</v>
      </c>
      <c r="H442" s="663" t="s">
        <v>976</v>
      </c>
      <c r="I442" s="663" t="s">
        <v>977</v>
      </c>
      <c r="J442" s="663" t="s">
        <v>974</v>
      </c>
      <c r="K442" s="663" t="s">
        <v>978</v>
      </c>
      <c r="L442" s="665">
        <v>34.708872317057285</v>
      </c>
      <c r="M442" s="665">
        <v>9</v>
      </c>
      <c r="N442" s="666">
        <v>312.37985085351556</v>
      </c>
    </row>
    <row r="443" spans="1:14" ht="14.4" customHeight="1" x14ac:dyDescent="0.3">
      <c r="A443" s="661" t="s">
        <v>595</v>
      </c>
      <c r="B443" s="662" t="s">
        <v>3182</v>
      </c>
      <c r="C443" s="663" t="s">
        <v>605</v>
      </c>
      <c r="D443" s="664" t="s">
        <v>3184</v>
      </c>
      <c r="E443" s="663" t="s">
        <v>626</v>
      </c>
      <c r="F443" s="664" t="s">
        <v>3190</v>
      </c>
      <c r="G443" s="663" t="s">
        <v>627</v>
      </c>
      <c r="H443" s="663" t="s">
        <v>1955</v>
      </c>
      <c r="I443" s="663" t="s">
        <v>1956</v>
      </c>
      <c r="J443" s="663" t="s">
        <v>981</v>
      </c>
      <c r="K443" s="663" t="s">
        <v>1395</v>
      </c>
      <c r="L443" s="665">
        <v>61.73001977766868</v>
      </c>
      <c r="M443" s="665">
        <v>1</v>
      </c>
      <c r="N443" s="666">
        <v>61.73001977766868</v>
      </c>
    </row>
    <row r="444" spans="1:14" ht="14.4" customHeight="1" x14ac:dyDescent="0.3">
      <c r="A444" s="661" t="s">
        <v>595</v>
      </c>
      <c r="B444" s="662" t="s">
        <v>3182</v>
      </c>
      <c r="C444" s="663" t="s">
        <v>605</v>
      </c>
      <c r="D444" s="664" t="s">
        <v>3184</v>
      </c>
      <c r="E444" s="663" t="s">
        <v>626</v>
      </c>
      <c r="F444" s="664" t="s">
        <v>3190</v>
      </c>
      <c r="G444" s="663" t="s">
        <v>627</v>
      </c>
      <c r="H444" s="663" t="s">
        <v>987</v>
      </c>
      <c r="I444" s="663" t="s">
        <v>988</v>
      </c>
      <c r="J444" s="663" t="s">
        <v>989</v>
      </c>
      <c r="K444" s="663" t="s">
        <v>990</v>
      </c>
      <c r="L444" s="665">
        <v>26.599188416475911</v>
      </c>
      <c r="M444" s="665">
        <v>13</v>
      </c>
      <c r="N444" s="666">
        <v>345.78944941418683</v>
      </c>
    </row>
    <row r="445" spans="1:14" ht="14.4" customHeight="1" x14ac:dyDescent="0.3">
      <c r="A445" s="661" t="s">
        <v>595</v>
      </c>
      <c r="B445" s="662" t="s">
        <v>3182</v>
      </c>
      <c r="C445" s="663" t="s">
        <v>605</v>
      </c>
      <c r="D445" s="664" t="s">
        <v>3184</v>
      </c>
      <c r="E445" s="663" t="s">
        <v>626</v>
      </c>
      <c r="F445" s="664" t="s">
        <v>3190</v>
      </c>
      <c r="G445" s="663" t="s">
        <v>627</v>
      </c>
      <c r="H445" s="663" t="s">
        <v>1957</v>
      </c>
      <c r="I445" s="663" t="s">
        <v>1958</v>
      </c>
      <c r="J445" s="663" t="s">
        <v>1959</v>
      </c>
      <c r="K445" s="663" t="s">
        <v>1849</v>
      </c>
      <c r="L445" s="665">
        <v>265.47500000000002</v>
      </c>
      <c r="M445" s="665">
        <v>1</v>
      </c>
      <c r="N445" s="666">
        <v>265.47500000000002</v>
      </c>
    </row>
    <row r="446" spans="1:14" ht="14.4" customHeight="1" x14ac:dyDescent="0.3">
      <c r="A446" s="661" t="s">
        <v>595</v>
      </c>
      <c r="B446" s="662" t="s">
        <v>3182</v>
      </c>
      <c r="C446" s="663" t="s">
        <v>605</v>
      </c>
      <c r="D446" s="664" t="s">
        <v>3184</v>
      </c>
      <c r="E446" s="663" t="s">
        <v>626</v>
      </c>
      <c r="F446" s="664" t="s">
        <v>3190</v>
      </c>
      <c r="G446" s="663" t="s">
        <v>627</v>
      </c>
      <c r="H446" s="663" t="s">
        <v>1960</v>
      </c>
      <c r="I446" s="663" t="s">
        <v>1961</v>
      </c>
      <c r="J446" s="663" t="s">
        <v>1962</v>
      </c>
      <c r="K446" s="663" t="s">
        <v>1391</v>
      </c>
      <c r="L446" s="665">
        <v>126.41000000000003</v>
      </c>
      <c r="M446" s="665">
        <v>1</v>
      </c>
      <c r="N446" s="666">
        <v>126.41000000000003</v>
      </c>
    </row>
    <row r="447" spans="1:14" ht="14.4" customHeight="1" x14ac:dyDescent="0.3">
      <c r="A447" s="661" t="s">
        <v>595</v>
      </c>
      <c r="B447" s="662" t="s">
        <v>3182</v>
      </c>
      <c r="C447" s="663" t="s">
        <v>605</v>
      </c>
      <c r="D447" s="664" t="s">
        <v>3184</v>
      </c>
      <c r="E447" s="663" t="s">
        <v>626</v>
      </c>
      <c r="F447" s="664" t="s">
        <v>3190</v>
      </c>
      <c r="G447" s="663" t="s">
        <v>627</v>
      </c>
      <c r="H447" s="663" t="s">
        <v>1963</v>
      </c>
      <c r="I447" s="663" t="s">
        <v>1964</v>
      </c>
      <c r="J447" s="663" t="s">
        <v>1965</v>
      </c>
      <c r="K447" s="663" t="s">
        <v>1966</v>
      </c>
      <c r="L447" s="665">
        <v>179.97499999999999</v>
      </c>
      <c r="M447" s="665">
        <v>2</v>
      </c>
      <c r="N447" s="666">
        <v>359.95</v>
      </c>
    </row>
    <row r="448" spans="1:14" ht="14.4" customHeight="1" x14ac:dyDescent="0.3">
      <c r="A448" s="661" t="s">
        <v>595</v>
      </c>
      <c r="B448" s="662" t="s">
        <v>3182</v>
      </c>
      <c r="C448" s="663" t="s">
        <v>605</v>
      </c>
      <c r="D448" s="664" t="s">
        <v>3184</v>
      </c>
      <c r="E448" s="663" t="s">
        <v>626</v>
      </c>
      <c r="F448" s="664" t="s">
        <v>3190</v>
      </c>
      <c r="G448" s="663" t="s">
        <v>627</v>
      </c>
      <c r="H448" s="663" t="s">
        <v>1967</v>
      </c>
      <c r="I448" s="663" t="s">
        <v>1968</v>
      </c>
      <c r="J448" s="663" t="s">
        <v>1969</v>
      </c>
      <c r="K448" s="663"/>
      <c r="L448" s="665">
        <v>460.64965209273652</v>
      </c>
      <c r="M448" s="665">
        <v>2</v>
      </c>
      <c r="N448" s="666">
        <v>921.29930418547303</v>
      </c>
    </row>
    <row r="449" spans="1:14" ht="14.4" customHeight="1" x14ac:dyDescent="0.3">
      <c r="A449" s="661" t="s">
        <v>595</v>
      </c>
      <c r="B449" s="662" t="s">
        <v>3182</v>
      </c>
      <c r="C449" s="663" t="s">
        <v>605</v>
      </c>
      <c r="D449" s="664" t="s">
        <v>3184</v>
      </c>
      <c r="E449" s="663" t="s">
        <v>626</v>
      </c>
      <c r="F449" s="664" t="s">
        <v>3190</v>
      </c>
      <c r="G449" s="663" t="s">
        <v>627</v>
      </c>
      <c r="H449" s="663" t="s">
        <v>991</v>
      </c>
      <c r="I449" s="663" t="s">
        <v>215</v>
      </c>
      <c r="J449" s="663" t="s">
        <v>992</v>
      </c>
      <c r="K449" s="663"/>
      <c r="L449" s="665">
        <v>191.13073643401393</v>
      </c>
      <c r="M449" s="665">
        <v>82</v>
      </c>
      <c r="N449" s="666">
        <v>15672.720387589143</v>
      </c>
    </row>
    <row r="450" spans="1:14" ht="14.4" customHeight="1" x14ac:dyDescent="0.3">
      <c r="A450" s="661" t="s">
        <v>595</v>
      </c>
      <c r="B450" s="662" t="s">
        <v>3182</v>
      </c>
      <c r="C450" s="663" t="s">
        <v>605</v>
      </c>
      <c r="D450" s="664" t="s">
        <v>3184</v>
      </c>
      <c r="E450" s="663" t="s">
        <v>626</v>
      </c>
      <c r="F450" s="664" t="s">
        <v>3190</v>
      </c>
      <c r="G450" s="663" t="s">
        <v>627</v>
      </c>
      <c r="H450" s="663" t="s">
        <v>1970</v>
      </c>
      <c r="I450" s="663" t="s">
        <v>215</v>
      </c>
      <c r="J450" s="663" t="s">
        <v>1971</v>
      </c>
      <c r="K450" s="663"/>
      <c r="L450" s="665">
        <v>85.329121556682111</v>
      </c>
      <c r="M450" s="665">
        <v>6</v>
      </c>
      <c r="N450" s="666">
        <v>511.97472934009267</v>
      </c>
    </row>
    <row r="451" spans="1:14" ht="14.4" customHeight="1" x14ac:dyDescent="0.3">
      <c r="A451" s="661" t="s">
        <v>595</v>
      </c>
      <c r="B451" s="662" t="s">
        <v>3182</v>
      </c>
      <c r="C451" s="663" t="s">
        <v>605</v>
      </c>
      <c r="D451" s="664" t="s">
        <v>3184</v>
      </c>
      <c r="E451" s="663" t="s">
        <v>626</v>
      </c>
      <c r="F451" s="664" t="s">
        <v>3190</v>
      </c>
      <c r="G451" s="663" t="s">
        <v>627</v>
      </c>
      <c r="H451" s="663" t="s">
        <v>1972</v>
      </c>
      <c r="I451" s="663" t="s">
        <v>1972</v>
      </c>
      <c r="J451" s="663" t="s">
        <v>1973</v>
      </c>
      <c r="K451" s="663" t="s">
        <v>1974</v>
      </c>
      <c r="L451" s="665">
        <v>94.439999999999984</v>
      </c>
      <c r="M451" s="665">
        <v>1</v>
      </c>
      <c r="N451" s="666">
        <v>94.439999999999984</v>
      </c>
    </row>
    <row r="452" spans="1:14" ht="14.4" customHeight="1" x14ac:dyDescent="0.3">
      <c r="A452" s="661" t="s">
        <v>595</v>
      </c>
      <c r="B452" s="662" t="s">
        <v>3182</v>
      </c>
      <c r="C452" s="663" t="s">
        <v>605</v>
      </c>
      <c r="D452" s="664" t="s">
        <v>3184</v>
      </c>
      <c r="E452" s="663" t="s">
        <v>626</v>
      </c>
      <c r="F452" s="664" t="s">
        <v>3190</v>
      </c>
      <c r="G452" s="663" t="s">
        <v>627</v>
      </c>
      <c r="H452" s="663" t="s">
        <v>1975</v>
      </c>
      <c r="I452" s="663" t="s">
        <v>1976</v>
      </c>
      <c r="J452" s="663" t="s">
        <v>1977</v>
      </c>
      <c r="K452" s="663" t="s">
        <v>1978</v>
      </c>
      <c r="L452" s="665">
        <v>66.14</v>
      </c>
      <c r="M452" s="665">
        <v>1</v>
      </c>
      <c r="N452" s="666">
        <v>66.14</v>
      </c>
    </row>
    <row r="453" spans="1:14" ht="14.4" customHeight="1" x14ac:dyDescent="0.3">
      <c r="A453" s="661" t="s">
        <v>595</v>
      </c>
      <c r="B453" s="662" t="s">
        <v>3182</v>
      </c>
      <c r="C453" s="663" t="s">
        <v>605</v>
      </c>
      <c r="D453" s="664" t="s">
        <v>3184</v>
      </c>
      <c r="E453" s="663" t="s">
        <v>626</v>
      </c>
      <c r="F453" s="664" t="s">
        <v>3190</v>
      </c>
      <c r="G453" s="663" t="s">
        <v>627</v>
      </c>
      <c r="H453" s="663" t="s">
        <v>997</v>
      </c>
      <c r="I453" s="663" t="s">
        <v>998</v>
      </c>
      <c r="J453" s="663" t="s">
        <v>670</v>
      </c>
      <c r="K453" s="663" t="s">
        <v>999</v>
      </c>
      <c r="L453" s="665">
        <v>42.182003712940421</v>
      </c>
      <c r="M453" s="665">
        <v>75</v>
      </c>
      <c r="N453" s="666">
        <v>3163.6502784705317</v>
      </c>
    </row>
    <row r="454" spans="1:14" ht="14.4" customHeight="1" x14ac:dyDescent="0.3">
      <c r="A454" s="661" t="s">
        <v>595</v>
      </c>
      <c r="B454" s="662" t="s">
        <v>3182</v>
      </c>
      <c r="C454" s="663" t="s">
        <v>605</v>
      </c>
      <c r="D454" s="664" t="s">
        <v>3184</v>
      </c>
      <c r="E454" s="663" t="s">
        <v>626</v>
      </c>
      <c r="F454" s="664" t="s">
        <v>3190</v>
      </c>
      <c r="G454" s="663" t="s">
        <v>627</v>
      </c>
      <c r="H454" s="663" t="s">
        <v>1000</v>
      </c>
      <c r="I454" s="663" t="s">
        <v>1001</v>
      </c>
      <c r="J454" s="663" t="s">
        <v>1002</v>
      </c>
      <c r="K454" s="663" t="s">
        <v>1003</v>
      </c>
      <c r="L454" s="665">
        <v>60.653217805031183</v>
      </c>
      <c r="M454" s="665">
        <v>45</v>
      </c>
      <c r="N454" s="666">
        <v>2729.3948012264032</v>
      </c>
    </row>
    <row r="455" spans="1:14" ht="14.4" customHeight="1" x14ac:dyDescent="0.3">
      <c r="A455" s="661" t="s">
        <v>595</v>
      </c>
      <c r="B455" s="662" t="s">
        <v>3182</v>
      </c>
      <c r="C455" s="663" t="s">
        <v>605</v>
      </c>
      <c r="D455" s="664" t="s">
        <v>3184</v>
      </c>
      <c r="E455" s="663" t="s">
        <v>626</v>
      </c>
      <c r="F455" s="664" t="s">
        <v>3190</v>
      </c>
      <c r="G455" s="663" t="s">
        <v>627</v>
      </c>
      <c r="H455" s="663" t="s">
        <v>1979</v>
      </c>
      <c r="I455" s="663" t="s">
        <v>1980</v>
      </c>
      <c r="J455" s="663" t="s">
        <v>708</v>
      </c>
      <c r="K455" s="663" t="s">
        <v>1981</v>
      </c>
      <c r="L455" s="665">
        <v>46.573333333333331</v>
      </c>
      <c r="M455" s="665">
        <v>3</v>
      </c>
      <c r="N455" s="666">
        <v>139.72</v>
      </c>
    </row>
    <row r="456" spans="1:14" ht="14.4" customHeight="1" x14ac:dyDescent="0.3">
      <c r="A456" s="661" t="s">
        <v>595</v>
      </c>
      <c r="B456" s="662" t="s">
        <v>3182</v>
      </c>
      <c r="C456" s="663" t="s">
        <v>605</v>
      </c>
      <c r="D456" s="664" t="s">
        <v>3184</v>
      </c>
      <c r="E456" s="663" t="s">
        <v>626</v>
      </c>
      <c r="F456" s="664" t="s">
        <v>3190</v>
      </c>
      <c r="G456" s="663" t="s">
        <v>627</v>
      </c>
      <c r="H456" s="663" t="s">
        <v>1004</v>
      </c>
      <c r="I456" s="663" t="s">
        <v>1005</v>
      </c>
      <c r="J456" s="663" t="s">
        <v>1006</v>
      </c>
      <c r="K456" s="663" t="s">
        <v>1007</v>
      </c>
      <c r="L456" s="665">
        <v>107.48832873179025</v>
      </c>
      <c r="M456" s="665">
        <v>2</v>
      </c>
      <c r="N456" s="666">
        <v>214.97665746358049</v>
      </c>
    </row>
    <row r="457" spans="1:14" ht="14.4" customHeight="1" x14ac:dyDescent="0.3">
      <c r="A457" s="661" t="s">
        <v>595</v>
      </c>
      <c r="B457" s="662" t="s">
        <v>3182</v>
      </c>
      <c r="C457" s="663" t="s">
        <v>605</v>
      </c>
      <c r="D457" s="664" t="s">
        <v>3184</v>
      </c>
      <c r="E457" s="663" t="s">
        <v>626</v>
      </c>
      <c r="F457" s="664" t="s">
        <v>3190</v>
      </c>
      <c r="G457" s="663" t="s">
        <v>627</v>
      </c>
      <c r="H457" s="663" t="s">
        <v>1008</v>
      </c>
      <c r="I457" s="663" t="s">
        <v>1009</v>
      </c>
      <c r="J457" s="663" t="s">
        <v>1010</v>
      </c>
      <c r="K457" s="663" t="s">
        <v>1011</v>
      </c>
      <c r="L457" s="665">
        <v>1592.7191244005639</v>
      </c>
      <c r="M457" s="665">
        <v>2</v>
      </c>
      <c r="N457" s="666">
        <v>3185.4382488011279</v>
      </c>
    </row>
    <row r="458" spans="1:14" ht="14.4" customHeight="1" x14ac:dyDescent="0.3">
      <c r="A458" s="661" t="s">
        <v>595</v>
      </c>
      <c r="B458" s="662" t="s">
        <v>3182</v>
      </c>
      <c r="C458" s="663" t="s">
        <v>605</v>
      </c>
      <c r="D458" s="664" t="s">
        <v>3184</v>
      </c>
      <c r="E458" s="663" t="s">
        <v>626</v>
      </c>
      <c r="F458" s="664" t="s">
        <v>3190</v>
      </c>
      <c r="G458" s="663" t="s">
        <v>627</v>
      </c>
      <c r="H458" s="663" t="s">
        <v>1012</v>
      </c>
      <c r="I458" s="663" t="s">
        <v>1013</v>
      </c>
      <c r="J458" s="663" t="s">
        <v>1014</v>
      </c>
      <c r="K458" s="663" t="s">
        <v>1015</v>
      </c>
      <c r="L458" s="665">
        <v>113.96927455663503</v>
      </c>
      <c r="M458" s="665">
        <v>1</v>
      </c>
      <c r="N458" s="666">
        <v>113.96927455663503</v>
      </c>
    </row>
    <row r="459" spans="1:14" ht="14.4" customHeight="1" x14ac:dyDescent="0.3">
      <c r="A459" s="661" t="s">
        <v>595</v>
      </c>
      <c r="B459" s="662" t="s">
        <v>3182</v>
      </c>
      <c r="C459" s="663" t="s">
        <v>605</v>
      </c>
      <c r="D459" s="664" t="s">
        <v>3184</v>
      </c>
      <c r="E459" s="663" t="s">
        <v>626</v>
      </c>
      <c r="F459" s="664" t="s">
        <v>3190</v>
      </c>
      <c r="G459" s="663" t="s">
        <v>627</v>
      </c>
      <c r="H459" s="663" t="s">
        <v>1016</v>
      </c>
      <c r="I459" s="663" t="s">
        <v>1017</v>
      </c>
      <c r="J459" s="663" t="s">
        <v>1018</v>
      </c>
      <c r="K459" s="663" t="s">
        <v>1019</v>
      </c>
      <c r="L459" s="665">
        <v>74.879548191217381</v>
      </c>
      <c r="M459" s="665">
        <v>7</v>
      </c>
      <c r="N459" s="666">
        <v>524.15683733852165</v>
      </c>
    </row>
    <row r="460" spans="1:14" ht="14.4" customHeight="1" x14ac:dyDescent="0.3">
      <c r="A460" s="661" t="s">
        <v>595</v>
      </c>
      <c r="B460" s="662" t="s">
        <v>3182</v>
      </c>
      <c r="C460" s="663" t="s">
        <v>605</v>
      </c>
      <c r="D460" s="664" t="s">
        <v>3184</v>
      </c>
      <c r="E460" s="663" t="s">
        <v>626</v>
      </c>
      <c r="F460" s="664" t="s">
        <v>3190</v>
      </c>
      <c r="G460" s="663" t="s">
        <v>627</v>
      </c>
      <c r="H460" s="663" t="s">
        <v>1982</v>
      </c>
      <c r="I460" s="663" t="s">
        <v>1983</v>
      </c>
      <c r="J460" s="663" t="s">
        <v>1984</v>
      </c>
      <c r="K460" s="663" t="s">
        <v>1985</v>
      </c>
      <c r="L460" s="665">
        <v>241.99999999999994</v>
      </c>
      <c r="M460" s="665">
        <v>2</v>
      </c>
      <c r="N460" s="666">
        <v>483.99999999999989</v>
      </c>
    </row>
    <row r="461" spans="1:14" ht="14.4" customHeight="1" x14ac:dyDescent="0.3">
      <c r="A461" s="661" t="s">
        <v>595</v>
      </c>
      <c r="B461" s="662" t="s">
        <v>3182</v>
      </c>
      <c r="C461" s="663" t="s">
        <v>605</v>
      </c>
      <c r="D461" s="664" t="s">
        <v>3184</v>
      </c>
      <c r="E461" s="663" t="s">
        <v>626</v>
      </c>
      <c r="F461" s="664" t="s">
        <v>3190</v>
      </c>
      <c r="G461" s="663" t="s">
        <v>627</v>
      </c>
      <c r="H461" s="663" t="s">
        <v>1986</v>
      </c>
      <c r="I461" s="663" t="s">
        <v>1987</v>
      </c>
      <c r="J461" s="663" t="s">
        <v>1988</v>
      </c>
      <c r="K461" s="663" t="s">
        <v>1989</v>
      </c>
      <c r="L461" s="665">
        <v>259.48514035683553</v>
      </c>
      <c r="M461" s="665">
        <v>2</v>
      </c>
      <c r="N461" s="666">
        <v>518.97028071367106</v>
      </c>
    </row>
    <row r="462" spans="1:14" ht="14.4" customHeight="1" x14ac:dyDescent="0.3">
      <c r="A462" s="661" t="s">
        <v>595</v>
      </c>
      <c r="B462" s="662" t="s">
        <v>3182</v>
      </c>
      <c r="C462" s="663" t="s">
        <v>605</v>
      </c>
      <c r="D462" s="664" t="s">
        <v>3184</v>
      </c>
      <c r="E462" s="663" t="s">
        <v>626</v>
      </c>
      <c r="F462" s="664" t="s">
        <v>3190</v>
      </c>
      <c r="G462" s="663" t="s">
        <v>627</v>
      </c>
      <c r="H462" s="663" t="s">
        <v>1990</v>
      </c>
      <c r="I462" s="663" t="s">
        <v>1991</v>
      </c>
      <c r="J462" s="663" t="s">
        <v>1992</v>
      </c>
      <c r="K462" s="663" t="s">
        <v>1993</v>
      </c>
      <c r="L462" s="665">
        <v>54.25</v>
      </c>
      <c r="M462" s="665">
        <v>1</v>
      </c>
      <c r="N462" s="666">
        <v>54.25</v>
      </c>
    </row>
    <row r="463" spans="1:14" ht="14.4" customHeight="1" x14ac:dyDescent="0.3">
      <c r="A463" s="661" t="s">
        <v>595</v>
      </c>
      <c r="B463" s="662" t="s">
        <v>3182</v>
      </c>
      <c r="C463" s="663" t="s">
        <v>605</v>
      </c>
      <c r="D463" s="664" t="s">
        <v>3184</v>
      </c>
      <c r="E463" s="663" t="s">
        <v>626</v>
      </c>
      <c r="F463" s="664" t="s">
        <v>3190</v>
      </c>
      <c r="G463" s="663" t="s">
        <v>627</v>
      </c>
      <c r="H463" s="663" t="s">
        <v>1039</v>
      </c>
      <c r="I463" s="663" t="s">
        <v>1040</v>
      </c>
      <c r="J463" s="663" t="s">
        <v>1041</v>
      </c>
      <c r="K463" s="663" t="s">
        <v>1042</v>
      </c>
      <c r="L463" s="665">
        <v>1709.03</v>
      </c>
      <c r="M463" s="665">
        <v>2</v>
      </c>
      <c r="N463" s="666">
        <v>3418.06</v>
      </c>
    </row>
    <row r="464" spans="1:14" ht="14.4" customHeight="1" x14ac:dyDescent="0.3">
      <c r="A464" s="661" t="s">
        <v>595</v>
      </c>
      <c r="B464" s="662" t="s">
        <v>3182</v>
      </c>
      <c r="C464" s="663" t="s">
        <v>605</v>
      </c>
      <c r="D464" s="664" t="s">
        <v>3184</v>
      </c>
      <c r="E464" s="663" t="s">
        <v>626</v>
      </c>
      <c r="F464" s="664" t="s">
        <v>3190</v>
      </c>
      <c r="G464" s="663" t="s">
        <v>627</v>
      </c>
      <c r="H464" s="663" t="s">
        <v>1043</v>
      </c>
      <c r="I464" s="663" t="s">
        <v>1044</v>
      </c>
      <c r="J464" s="663" t="s">
        <v>1034</v>
      </c>
      <c r="K464" s="663" t="s">
        <v>1045</v>
      </c>
      <c r="L464" s="665">
        <v>137.89999999999998</v>
      </c>
      <c r="M464" s="665">
        <v>2</v>
      </c>
      <c r="N464" s="666">
        <v>275.79999999999995</v>
      </c>
    </row>
    <row r="465" spans="1:14" ht="14.4" customHeight="1" x14ac:dyDescent="0.3">
      <c r="A465" s="661" t="s">
        <v>595</v>
      </c>
      <c r="B465" s="662" t="s">
        <v>3182</v>
      </c>
      <c r="C465" s="663" t="s">
        <v>605</v>
      </c>
      <c r="D465" s="664" t="s">
        <v>3184</v>
      </c>
      <c r="E465" s="663" t="s">
        <v>626</v>
      </c>
      <c r="F465" s="664" t="s">
        <v>3190</v>
      </c>
      <c r="G465" s="663" t="s">
        <v>627</v>
      </c>
      <c r="H465" s="663" t="s">
        <v>1994</v>
      </c>
      <c r="I465" s="663" t="s">
        <v>1995</v>
      </c>
      <c r="J465" s="663" t="s">
        <v>1996</v>
      </c>
      <c r="K465" s="663" t="s">
        <v>1997</v>
      </c>
      <c r="L465" s="665">
        <v>36.149999999999963</v>
      </c>
      <c r="M465" s="665">
        <v>1</v>
      </c>
      <c r="N465" s="666">
        <v>36.149999999999963</v>
      </c>
    </row>
    <row r="466" spans="1:14" ht="14.4" customHeight="1" x14ac:dyDescent="0.3">
      <c r="A466" s="661" t="s">
        <v>595</v>
      </c>
      <c r="B466" s="662" t="s">
        <v>3182</v>
      </c>
      <c r="C466" s="663" t="s">
        <v>605</v>
      </c>
      <c r="D466" s="664" t="s">
        <v>3184</v>
      </c>
      <c r="E466" s="663" t="s">
        <v>626</v>
      </c>
      <c r="F466" s="664" t="s">
        <v>3190</v>
      </c>
      <c r="G466" s="663" t="s">
        <v>627</v>
      </c>
      <c r="H466" s="663" t="s">
        <v>1998</v>
      </c>
      <c r="I466" s="663" t="s">
        <v>1999</v>
      </c>
      <c r="J466" s="663" t="s">
        <v>2000</v>
      </c>
      <c r="K466" s="663" t="s">
        <v>2001</v>
      </c>
      <c r="L466" s="665">
        <v>132.64999999999995</v>
      </c>
      <c r="M466" s="665">
        <v>2</v>
      </c>
      <c r="N466" s="666">
        <v>265.2999999999999</v>
      </c>
    </row>
    <row r="467" spans="1:14" ht="14.4" customHeight="1" x14ac:dyDescent="0.3">
      <c r="A467" s="661" t="s">
        <v>595</v>
      </c>
      <c r="B467" s="662" t="s">
        <v>3182</v>
      </c>
      <c r="C467" s="663" t="s">
        <v>605</v>
      </c>
      <c r="D467" s="664" t="s">
        <v>3184</v>
      </c>
      <c r="E467" s="663" t="s">
        <v>626</v>
      </c>
      <c r="F467" s="664" t="s">
        <v>3190</v>
      </c>
      <c r="G467" s="663" t="s">
        <v>627</v>
      </c>
      <c r="H467" s="663" t="s">
        <v>1046</v>
      </c>
      <c r="I467" s="663" t="s">
        <v>1047</v>
      </c>
      <c r="J467" s="663" t="s">
        <v>729</v>
      </c>
      <c r="K467" s="663" t="s">
        <v>1048</v>
      </c>
      <c r="L467" s="665">
        <v>57.647058126719529</v>
      </c>
      <c r="M467" s="665">
        <v>308</v>
      </c>
      <c r="N467" s="666">
        <v>17755.293903029615</v>
      </c>
    </row>
    <row r="468" spans="1:14" ht="14.4" customHeight="1" x14ac:dyDescent="0.3">
      <c r="A468" s="661" t="s">
        <v>595</v>
      </c>
      <c r="B468" s="662" t="s">
        <v>3182</v>
      </c>
      <c r="C468" s="663" t="s">
        <v>605</v>
      </c>
      <c r="D468" s="664" t="s">
        <v>3184</v>
      </c>
      <c r="E468" s="663" t="s">
        <v>626</v>
      </c>
      <c r="F468" s="664" t="s">
        <v>3190</v>
      </c>
      <c r="G468" s="663" t="s">
        <v>627</v>
      </c>
      <c r="H468" s="663" t="s">
        <v>2002</v>
      </c>
      <c r="I468" s="663" t="s">
        <v>2003</v>
      </c>
      <c r="J468" s="663" t="s">
        <v>2004</v>
      </c>
      <c r="K468" s="663" t="s">
        <v>2005</v>
      </c>
      <c r="L468" s="665">
        <v>1072.56</v>
      </c>
      <c r="M468" s="665">
        <v>1</v>
      </c>
      <c r="N468" s="666">
        <v>1072.56</v>
      </c>
    </row>
    <row r="469" spans="1:14" ht="14.4" customHeight="1" x14ac:dyDescent="0.3">
      <c r="A469" s="661" t="s">
        <v>595</v>
      </c>
      <c r="B469" s="662" t="s">
        <v>3182</v>
      </c>
      <c r="C469" s="663" t="s">
        <v>605</v>
      </c>
      <c r="D469" s="664" t="s">
        <v>3184</v>
      </c>
      <c r="E469" s="663" t="s">
        <v>626</v>
      </c>
      <c r="F469" s="664" t="s">
        <v>3190</v>
      </c>
      <c r="G469" s="663" t="s">
        <v>627</v>
      </c>
      <c r="H469" s="663" t="s">
        <v>1049</v>
      </c>
      <c r="I469" s="663" t="s">
        <v>1050</v>
      </c>
      <c r="J469" s="663" t="s">
        <v>1051</v>
      </c>
      <c r="K469" s="663" t="s">
        <v>1052</v>
      </c>
      <c r="L469" s="665">
        <v>369.24</v>
      </c>
      <c r="M469" s="665">
        <v>1</v>
      </c>
      <c r="N469" s="666">
        <v>369.24</v>
      </c>
    </row>
    <row r="470" spans="1:14" ht="14.4" customHeight="1" x14ac:dyDescent="0.3">
      <c r="A470" s="661" t="s">
        <v>595</v>
      </c>
      <c r="B470" s="662" t="s">
        <v>3182</v>
      </c>
      <c r="C470" s="663" t="s">
        <v>605</v>
      </c>
      <c r="D470" s="664" t="s">
        <v>3184</v>
      </c>
      <c r="E470" s="663" t="s">
        <v>626</v>
      </c>
      <c r="F470" s="664" t="s">
        <v>3190</v>
      </c>
      <c r="G470" s="663" t="s">
        <v>627</v>
      </c>
      <c r="H470" s="663" t="s">
        <v>1057</v>
      </c>
      <c r="I470" s="663" t="s">
        <v>1058</v>
      </c>
      <c r="J470" s="663" t="s">
        <v>1059</v>
      </c>
      <c r="K470" s="663" t="s">
        <v>1060</v>
      </c>
      <c r="L470" s="665">
        <v>76.36</v>
      </c>
      <c r="M470" s="665">
        <v>1</v>
      </c>
      <c r="N470" s="666">
        <v>76.36</v>
      </c>
    </row>
    <row r="471" spans="1:14" ht="14.4" customHeight="1" x14ac:dyDescent="0.3">
      <c r="A471" s="661" t="s">
        <v>595</v>
      </c>
      <c r="B471" s="662" t="s">
        <v>3182</v>
      </c>
      <c r="C471" s="663" t="s">
        <v>605</v>
      </c>
      <c r="D471" s="664" t="s">
        <v>3184</v>
      </c>
      <c r="E471" s="663" t="s">
        <v>626</v>
      </c>
      <c r="F471" s="664" t="s">
        <v>3190</v>
      </c>
      <c r="G471" s="663" t="s">
        <v>627</v>
      </c>
      <c r="H471" s="663" t="s">
        <v>1068</v>
      </c>
      <c r="I471" s="663" t="s">
        <v>1069</v>
      </c>
      <c r="J471" s="663" t="s">
        <v>1070</v>
      </c>
      <c r="K471" s="663" t="s">
        <v>1071</v>
      </c>
      <c r="L471" s="665">
        <v>69.11333333333333</v>
      </c>
      <c r="M471" s="665">
        <v>12</v>
      </c>
      <c r="N471" s="666">
        <v>829.3599999999999</v>
      </c>
    </row>
    <row r="472" spans="1:14" ht="14.4" customHeight="1" x14ac:dyDescent="0.3">
      <c r="A472" s="661" t="s">
        <v>595</v>
      </c>
      <c r="B472" s="662" t="s">
        <v>3182</v>
      </c>
      <c r="C472" s="663" t="s">
        <v>605</v>
      </c>
      <c r="D472" s="664" t="s">
        <v>3184</v>
      </c>
      <c r="E472" s="663" t="s">
        <v>626</v>
      </c>
      <c r="F472" s="664" t="s">
        <v>3190</v>
      </c>
      <c r="G472" s="663" t="s">
        <v>627</v>
      </c>
      <c r="H472" s="663" t="s">
        <v>1072</v>
      </c>
      <c r="I472" s="663" t="s">
        <v>1073</v>
      </c>
      <c r="J472" s="663" t="s">
        <v>1074</v>
      </c>
      <c r="K472" s="663" t="s">
        <v>1075</v>
      </c>
      <c r="L472" s="665">
        <v>43.809259036752032</v>
      </c>
      <c r="M472" s="665">
        <v>17</v>
      </c>
      <c r="N472" s="666">
        <v>744.7574036247845</v>
      </c>
    </row>
    <row r="473" spans="1:14" ht="14.4" customHeight="1" x14ac:dyDescent="0.3">
      <c r="A473" s="661" t="s">
        <v>595</v>
      </c>
      <c r="B473" s="662" t="s">
        <v>3182</v>
      </c>
      <c r="C473" s="663" t="s">
        <v>605</v>
      </c>
      <c r="D473" s="664" t="s">
        <v>3184</v>
      </c>
      <c r="E473" s="663" t="s">
        <v>626</v>
      </c>
      <c r="F473" s="664" t="s">
        <v>3190</v>
      </c>
      <c r="G473" s="663" t="s">
        <v>627</v>
      </c>
      <c r="H473" s="663" t="s">
        <v>1080</v>
      </c>
      <c r="I473" s="663" t="s">
        <v>1081</v>
      </c>
      <c r="J473" s="663" t="s">
        <v>1078</v>
      </c>
      <c r="K473" s="663" t="s">
        <v>1082</v>
      </c>
      <c r="L473" s="665">
        <v>65.789996338612411</v>
      </c>
      <c r="M473" s="665">
        <v>7</v>
      </c>
      <c r="N473" s="666">
        <v>460.52997437028688</v>
      </c>
    </row>
    <row r="474" spans="1:14" ht="14.4" customHeight="1" x14ac:dyDescent="0.3">
      <c r="A474" s="661" t="s">
        <v>595</v>
      </c>
      <c r="B474" s="662" t="s">
        <v>3182</v>
      </c>
      <c r="C474" s="663" t="s">
        <v>605</v>
      </c>
      <c r="D474" s="664" t="s">
        <v>3184</v>
      </c>
      <c r="E474" s="663" t="s">
        <v>626</v>
      </c>
      <c r="F474" s="664" t="s">
        <v>3190</v>
      </c>
      <c r="G474" s="663" t="s">
        <v>627</v>
      </c>
      <c r="H474" s="663" t="s">
        <v>1083</v>
      </c>
      <c r="I474" s="663" t="s">
        <v>1084</v>
      </c>
      <c r="J474" s="663" t="s">
        <v>1085</v>
      </c>
      <c r="K474" s="663" t="s">
        <v>1086</v>
      </c>
      <c r="L474" s="665">
        <v>52.169943248099379</v>
      </c>
      <c r="M474" s="665">
        <v>8</v>
      </c>
      <c r="N474" s="666">
        <v>417.35954598479503</v>
      </c>
    </row>
    <row r="475" spans="1:14" ht="14.4" customHeight="1" x14ac:dyDescent="0.3">
      <c r="A475" s="661" t="s">
        <v>595</v>
      </c>
      <c r="B475" s="662" t="s">
        <v>3182</v>
      </c>
      <c r="C475" s="663" t="s">
        <v>605</v>
      </c>
      <c r="D475" s="664" t="s">
        <v>3184</v>
      </c>
      <c r="E475" s="663" t="s">
        <v>626</v>
      </c>
      <c r="F475" s="664" t="s">
        <v>3190</v>
      </c>
      <c r="G475" s="663" t="s">
        <v>627</v>
      </c>
      <c r="H475" s="663" t="s">
        <v>2006</v>
      </c>
      <c r="I475" s="663" t="s">
        <v>215</v>
      </c>
      <c r="J475" s="663" t="s">
        <v>2007</v>
      </c>
      <c r="K475" s="663"/>
      <c r="L475" s="665">
        <v>30.87980606656777</v>
      </c>
      <c r="M475" s="665">
        <v>1</v>
      </c>
      <c r="N475" s="666">
        <v>30.87980606656777</v>
      </c>
    </row>
    <row r="476" spans="1:14" ht="14.4" customHeight="1" x14ac:dyDescent="0.3">
      <c r="A476" s="661" t="s">
        <v>595</v>
      </c>
      <c r="B476" s="662" t="s">
        <v>3182</v>
      </c>
      <c r="C476" s="663" t="s">
        <v>605</v>
      </c>
      <c r="D476" s="664" t="s">
        <v>3184</v>
      </c>
      <c r="E476" s="663" t="s">
        <v>626</v>
      </c>
      <c r="F476" s="664" t="s">
        <v>3190</v>
      </c>
      <c r="G476" s="663" t="s">
        <v>627</v>
      </c>
      <c r="H476" s="663" t="s">
        <v>1087</v>
      </c>
      <c r="I476" s="663" t="s">
        <v>215</v>
      </c>
      <c r="J476" s="663" t="s">
        <v>1088</v>
      </c>
      <c r="K476" s="663"/>
      <c r="L476" s="665">
        <v>137.88999999999999</v>
      </c>
      <c r="M476" s="665">
        <v>3</v>
      </c>
      <c r="N476" s="666">
        <v>413.66999999999996</v>
      </c>
    </row>
    <row r="477" spans="1:14" ht="14.4" customHeight="1" x14ac:dyDescent="0.3">
      <c r="A477" s="661" t="s">
        <v>595</v>
      </c>
      <c r="B477" s="662" t="s">
        <v>3182</v>
      </c>
      <c r="C477" s="663" t="s">
        <v>605</v>
      </c>
      <c r="D477" s="664" t="s">
        <v>3184</v>
      </c>
      <c r="E477" s="663" t="s">
        <v>626</v>
      </c>
      <c r="F477" s="664" t="s">
        <v>3190</v>
      </c>
      <c r="G477" s="663" t="s">
        <v>627</v>
      </c>
      <c r="H477" s="663" t="s">
        <v>2008</v>
      </c>
      <c r="I477" s="663" t="s">
        <v>215</v>
      </c>
      <c r="J477" s="663" t="s">
        <v>2009</v>
      </c>
      <c r="K477" s="663"/>
      <c r="L477" s="665">
        <v>275.76976602439242</v>
      </c>
      <c r="M477" s="665">
        <v>2</v>
      </c>
      <c r="N477" s="666">
        <v>551.53953204878485</v>
      </c>
    </row>
    <row r="478" spans="1:14" ht="14.4" customHeight="1" x14ac:dyDescent="0.3">
      <c r="A478" s="661" t="s">
        <v>595</v>
      </c>
      <c r="B478" s="662" t="s">
        <v>3182</v>
      </c>
      <c r="C478" s="663" t="s">
        <v>605</v>
      </c>
      <c r="D478" s="664" t="s">
        <v>3184</v>
      </c>
      <c r="E478" s="663" t="s">
        <v>626</v>
      </c>
      <c r="F478" s="664" t="s">
        <v>3190</v>
      </c>
      <c r="G478" s="663" t="s">
        <v>627</v>
      </c>
      <c r="H478" s="663" t="s">
        <v>1089</v>
      </c>
      <c r="I478" s="663" t="s">
        <v>1090</v>
      </c>
      <c r="J478" s="663" t="s">
        <v>1091</v>
      </c>
      <c r="K478" s="663" t="s">
        <v>1092</v>
      </c>
      <c r="L478" s="665">
        <v>164.93199654650437</v>
      </c>
      <c r="M478" s="665">
        <v>10</v>
      </c>
      <c r="N478" s="666">
        <v>1649.3199654650437</v>
      </c>
    </row>
    <row r="479" spans="1:14" ht="14.4" customHeight="1" x14ac:dyDescent="0.3">
      <c r="A479" s="661" t="s">
        <v>595</v>
      </c>
      <c r="B479" s="662" t="s">
        <v>3182</v>
      </c>
      <c r="C479" s="663" t="s">
        <v>605</v>
      </c>
      <c r="D479" s="664" t="s">
        <v>3184</v>
      </c>
      <c r="E479" s="663" t="s">
        <v>626</v>
      </c>
      <c r="F479" s="664" t="s">
        <v>3190</v>
      </c>
      <c r="G479" s="663" t="s">
        <v>627</v>
      </c>
      <c r="H479" s="663" t="s">
        <v>2010</v>
      </c>
      <c r="I479" s="663" t="s">
        <v>2011</v>
      </c>
      <c r="J479" s="663" t="s">
        <v>1037</v>
      </c>
      <c r="K479" s="663" t="s">
        <v>1391</v>
      </c>
      <c r="L479" s="665">
        <v>108.86000000000003</v>
      </c>
      <c r="M479" s="665">
        <v>2</v>
      </c>
      <c r="N479" s="666">
        <v>217.72000000000006</v>
      </c>
    </row>
    <row r="480" spans="1:14" ht="14.4" customHeight="1" x14ac:dyDescent="0.3">
      <c r="A480" s="661" t="s">
        <v>595</v>
      </c>
      <c r="B480" s="662" t="s">
        <v>3182</v>
      </c>
      <c r="C480" s="663" t="s">
        <v>605</v>
      </c>
      <c r="D480" s="664" t="s">
        <v>3184</v>
      </c>
      <c r="E480" s="663" t="s">
        <v>626</v>
      </c>
      <c r="F480" s="664" t="s">
        <v>3190</v>
      </c>
      <c r="G480" s="663" t="s">
        <v>627</v>
      </c>
      <c r="H480" s="663" t="s">
        <v>2012</v>
      </c>
      <c r="I480" s="663" t="s">
        <v>2013</v>
      </c>
      <c r="J480" s="663" t="s">
        <v>2014</v>
      </c>
      <c r="K480" s="663" t="s">
        <v>2015</v>
      </c>
      <c r="L480" s="665">
        <v>47.627823464225457</v>
      </c>
      <c r="M480" s="665">
        <v>30</v>
      </c>
      <c r="N480" s="666">
        <v>1428.8347039267637</v>
      </c>
    </row>
    <row r="481" spans="1:14" ht="14.4" customHeight="1" x14ac:dyDescent="0.3">
      <c r="A481" s="661" t="s">
        <v>595</v>
      </c>
      <c r="B481" s="662" t="s">
        <v>3182</v>
      </c>
      <c r="C481" s="663" t="s">
        <v>605</v>
      </c>
      <c r="D481" s="664" t="s">
        <v>3184</v>
      </c>
      <c r="E481" s="663" t="s">
        <v>626</v>
      </c>
      <c r="F481" s="664" t="s">
        <v>3190</v>
      </c>
      <c r="G481" s="663" t="s">
        <v>627</v>
      </c>
      <c r="H481" s="663" t="s">
        <v>2016</v>
      </c>
      <c r="I481" s="663" t="s">
        <v>2017</v>
      </c>
      <c r="J481" s="663" t="s">
        <v>2018</v>
      </c>
      <c r="K481" s="663" t="s">
        <v>2019</v>
      </c>
      <c r="L481" s="665">
        <v>39.770000000000003</v>
      </c>
      <c r="M481" s="665">
        <v>1</v>
      </c>
      <c r="N481" s="666">
        <v>39.770000000000003</v>
      </c>
    </row>
    <row r="482" spans="1:14" ht="14.4" customHeight="1" x14ac:dyDescent="0.3">
      <c r="A482" s="661" t="s">
        <v>595</v>
      </c>
      <c r="B482" s="662" t="s">
        <v>3182</v>
      </c>
      <c r="C482" s="663" t="s">
        <v>605</v>
      </c>
      <c r="D482" s="664" t="s">
        <v>3184</v>
      </c>
      <c r="E482" s="663" t="s">
        <v>626</v>
      </c>
      <c r="F482" s="664" t="s">
        <v>3190</v>
      </c>
      <c r="G482" s="663" t="s">
        <v>627</v>
      </c>
      <c r="H482" s="663" t="s">
        <v>1103</v>
      </c>
      <c r="I482" s="663" t="s">
        <v>1104</v>
      </c>
      <c r="J482" s="663" t="s">
        <v>662</v>
      </c>
      <c r="K482" s="663" t="s">
        <v>1105</v>
      </c>
      <c r="L482" s="665">
        <v>66.843323328721866</v>
      </c>
      <c r="M482" s="665">
        <v>28</v>
      </c>
      <c r="N482" s="666">
        <v>1871.6130532042123</v>
      </c>
    </row>
    <row r="483" spans="1:14" ht="14.4" customHeight="1" x14ac:dyDescent="0.3">
      <c r="A483" s="661" t="s">
        <v>595</v>
      </c>
      <c r="B483" s="662" t="s">
        <v>3182</v>
      </c>
      <c r="C483" s="663" t="s">
        <v>605</v>
      </c>
      <c r="D483" s="664" t="s">
        <v>3184</v>
      </c>
      <c r="E483" s="663" t="s">
        <v>626</v>
      </c>
      <c r="F483" s="664" t="s">
        <v>3190</v>
      </c>
      <c r="G483" s="663" t="s">
        <v>627</v>
      </c>
      <c r="H483" s="663" t="s">
        <v>1112</v>
      </c>
      <c r="I483" s="663" t="s">
        <v>1113</v>
      </c>
      <c r="J483" s="663" t="s">
        <v>1114</v>
      </c>
      <c r="K483" s="663" t="s">
        <v>1115</v>
      </c>
      <c r="L483" s="665">
        <v>254.98</v>
      </c>
      <c r="M483" s="665">
        <v>4</v>
      </c>
      <c r="N483" s="666">
        <v>1019.92</v>
      </c>
    </row>
    <row r="484" spans="1:14" ht="14.4" customHeight="1" x14ac:dyDescent="0.3">
      <c r="A484" s="661" t="s">
        <v>595</v>
      </c>
      <c r="B484" s="662" t="s">
        <v>3182</v>
      </c>
      <c r="C484" s="663" t="s">
        <v>605</v>
      </c>
      <c r="D484" s="664" t="s">
        <v>3184</v>
      </c>
      <c r="E484" s="663" t="s">
        <v>626</v>
      </c>
      <c r="F484" s="664" t="s">
        <v>3190</v>
      </c>
      <c r="G484" s="663" t="s">
        <v>627</v>
      </c>
      <c r="H484" s="663" t="s">
        <v>2020</v>
      </c>
      <c r="I484" s="663" t="s">
        <v>2021</v>
      </c>
      <c r="J484" s="663" t="s">
        <v>2022</v>
      </c>
      <c r="K484" s="663" t="s">
        <v>2023</v>
      </c>
      <c r="L484" s="665">
        <v>372.36000000000007</v>
      </c>
      <c r="M484" s="665">
        <v>2</v>
      </c>
      <c r="N484" s="666">
        <v>744.72000000000014</v>
      </c>
    </row>
    <row r="485" spans="1:14" ht="14.4" customHeight="1" x14ac:dyDescent="0.3">
      <c r="A485" s="661" t="s">
        <v>595</v>
      </c>
      <c r="B485" s="662" t="s">
        <v>3182</v>
      </c>
      <c r="C485" s="663" t="s">
        <v>605</v>
      </c>
      <c r="D485" s="664" t="s">
        <v>3184</v>
      </c>
      <c r="E485" s="663" t="s">
        <v>626</v>
      </c>
      <c r="F485" s="664" t="s">
        <v>3190</v>
      </c>
      <c r="G485" s="663" t="s">
        <v>627</v>
      </c>
      <c r="H485" s="663" t="s">
        <v>2024</v>
      </c>
      <c r="I485" s="663" t="s">
        <v>2025</v>
      </c>
      <c r="J485" s="663" t="s">
        <v>2026</v>
      </c>
      <c r="K485" s="663" t="s">
        <v>2027</v>
      </c>
      <c r="L485" s="665">
        <v>963.18013062850412</v>
      </c>
      <c r="M485" s="665">
        <v>1</v>
      </c>
      <c r="N485" s="666">
        <v>963.18013062850412</v>
      </c>
    </row>
    <row r="486" spans="1:14" ht="14.4" customHeight="1" x14ac:dyDescent="0.3">
      <c r="A486" s="661" t="s">
        <v>595</v>
      </c>
      <c r="B486" s="662" t="s">
        <v>3182</v>
      </c>
      <c r="C486" s="663" t="s">
        <v>605</v>
      </c>
      <c r="D486" s="664" t="s">
        <v>3184</v>
      </c>
      <c r="E486" s="663" t="s">
        <v>626</v>
      </c>
      <c r="F486" s="664" t="s">
        <v>3190</v>
      </c>
      <c r="G486" s="663" t="s">
        <v>627</v>
      </c>
      <c r="H486" s="663" t="s">
        <v>1120</v>
      </c>
      <c r="I486" s="663" t="s">
        <v>1121</v>
      </c>
      <c r="J486" s="663" t="s">
        <v>1122</v>
      </c>
      <c r="K486" s="663" t="s">
        <v>1123</v>
      </c>
      <c r="L486" s="665">
        <v>1050.06</v>
      </c>
      <c r="M486" s="665">
        <v>1</v>
      </c>
      <c r="N486" s="666">
        <v>1050.06</v>
      </c>
    </row>
    <row r="487" spans="1:14" ht="14.4" customHeight="1" x14ac:dyDescent="0.3">
      <c r="A487" s="661" t="s">
        <v>595</v>
      </c>
      <c r="B487" s="662" t="s">
        <v>3182</v>
      </c>
      <c r="C487" s="663" t="s">
        <v>605</v>
      </c>
      <c r="D487" s="664" t="s">
        <v>3184</v>
      </c>
      <c r="E487" s="663" t="s">
        <v>626</v>
      </c>
      <c r="F487" s="664" t="s">
        <v>3190</v>
      </c>
      <c r="G487" s="663" t="s">
        <v>627</v>
      </c>
      <c r="H487" s="663" t="s">
        <v>2028</v>
      </c>
      <c r="I487" s="663" t="s">
        <v>2029</v>
      </c>
      <c r="J487" s="663" t="s">
        <v>1074</v>
      </c>
      <c r="K487" s="663" t="s">
        <v>2030</v>
      </c>
      <c r="L487" s="665">
        <v>85.749900189299467</v>
      </c>
      <c r="M487" s="665">
        <v>21</v>
      </c>
      <c r="N487" s="666">
        <v>1800.7479039752889</v>
      </c>
    </row>
    <row r="488" spans="1:14" ht="14.4" customHeight="1" x14ac:dyDescent="0.3">
      <c r="A488" s="661" t="s">
        <v>595</v>
      </c>
      <c r="B488" s="662" t="s">
        <v>3182</v>
      </c>
      <c r="C488" s="663" t="s">
        <v>605</v>
      </c>
      <c r="D488" s="664" t="s">
        <v>3184</v>
      </c>
      <c r="E488" s="663" t="s">
        <v>626</v>
      </c>
      <c r="F488" s="664" t="s">
        <v>3190</v>
      </c>
      <c r="G488" s="663" t="s">
        <v>627</v>
      </c>
      <c r="H488" s="663" t="s">
        <v>2031</v>
      </c>
      <c r="I488" s="663" t="s">
        <v>2032</v>
      </c>
      <c r="J488" s="663" t="s">
        <v>1074</v>
      </c>
      <c r="K488" s="663" t="s">
        <v>2033</v>
      </c>
      <c r="L488" s="665">
        <v>57.572813770605649</v>
      </c>
      <c r="M488" s="665">
        <v>3</v>
      </c>
      <c r="N488" s="666">
        <v>172.71844131181695</v>
      </c>
    </row>
    <row r="489" spans="1:14" ht="14.4" customHeight="1" x14ac:dyDescent="0.3">
      <c r="A489" s="661" t="s">
        <v>595</v>
      </c>
      <c r="B489" s="662" t="s">
        <v>3182</v>
      </c>
      <c r="C489" s="663" t="s">
        <v>605</v>
      </c>
      <c r="D489" s="664" t="s">
        <v>3184</v>
      </c>
      <c r="E489" s="663" t="s">
        <v>626</v>
      </c>
      <c r="F489" s="664" t="s">
        <v>3190</v>
      </c>
      <c r="G489" s="663" t="s">
        <v>627</v>
      </c>
      <c r="H489" s="663" t="s">
        <v>2034</v>
      </c>
      <c r="I489" s="663" t="s">
        <v>215</v>
      </c>
      <c r="J489" s="663" t="s">
        <v>2035</v>
      </c>
      <c r="K489" s="663"/>
      <c r="L489" s="665">
        <v>98.69499781280534</v>
      </c>
      <c r="M489" s="665">
        <v>1</v>
      </c>
      <c r="N489" s="666">
        <v>98.69499781280534</v>
      </c>
    </row>
    <row r="490" spans="1:14" ht="14.4" customHeight="1" x14ac:dyDescent="0.3">
      <c r="A490" s="661" t="s">
        <v>595</v>
      </c>
      <c r="B490" s="662" t="s">
        <v>3182</v>
      </c>
      <c r="C490" s="663" t="s">
        <v>605</v>
      </c>
      <c r="D490" s="664" t="s">
        <v>3184</v>
      </c>
      <c r="E490" s="663" t="s">
        <v>626</v>
      </c>
      <c r="F490" s="664" t="s">
        <v>3190</v>
      </c>
      <c r="G490" s="663" t="s">
        <v>627</v>
      </c>
      <c r="H490" s="663" t="s">
        <v>2036</v>
      </c>
      <c r="I490" s="663" t="s">
        <v>2037</v>
      </c>
      <c r="J490" s="663" t="s">
        <v>2038</v>
      </c>
      <c r="K490" s="663" t="s">
        <v>1003</v>
      </c>
      <c r="L490" s="665">
        <v>54.034842586092005</v>
      </c>
      <c r="M490" s="665">
        <v>2</v>
      </c>
      <c r="N490" s="666">
        <v>108.06968517218401</v>
      </c>
    </row>
    <row r="491" spans="1:14" ht="14.4" customHeight="1" x14ac:dyDescent="0.3">
      <c r="A491" s="661" t="s">
        <v>595</v>
      </c>
      <c r="B491" s="662" t="s">
        <v>3182</v>
      </c>
      <c r="C491" s="663" t="s">
        <v>605</v>
      </c>
      <c r="D491" s="664" t="s">
        <v>3184</v>
      </c>
      <c r="E491" s="663" t="s">
        <v>626</v>
      </c>
      <c r="F491" s="664" t="s">
        <v>3190</v>
      </c>
      <c r="G491" s="663" t="s">
        <v>627</v>
      </c>
      <c r="H491" s="663" t="s">
        <v>1128</v>
      </c>
      <c r="I491" s="663" t="s">
        <v>215</v>
      </c>
      <c r="J491" s="663" t="s">
        <v>1129</v>
      </c>
      <c r="K491" s="663"/>
      <c r="L491" s="665">
        <v>615.992253912465</v>
      </c>
      <c r="M491" s="665">
        <v>1</v>
      </c>
      <c r="N491" s="666">
        <v>615.992253912465</v>
      </c>
    </row>
    <row r="492" spans="1:14" ht="14.4" customHeight="1" x14ac:dyDescent="0.3">
      <c r="A492" s="661" t="s">
        <v>595</v>
      </c>
      <c r="B492" s="662" t="s">
        <v>3182</v>
      </c>
      <c r="C492" s="663" t="s">
        <v>605</v>
      </c>
      <c r="D492" s="664" t="s">
        <v>3184</v>
      </c>
      <c r="E492" s="663" t="s">
        <v>626</v>
      </c>
      <c r="F492" s="664" t="s">
        <v>3190</v>
      </c>
      <c r="G492" s="663" t="s">
        <v>627</v>
      </c>
      <c r="H492" s="663" t="s">
        <v>1130</v>
      </c>
      <c r="I492" s="663" t="s">
        <v>1131</v>
      </c>
      <c r="J492" s="663" t="s">
        <v>1132</v>
      </c>
      <c r="K492" s="663" t="s">
        <v>1133</v>
      </c>
      <c r="L492" s="665">
        <v>28.676319867208708</v>
      </c>
      <c r="M492" s="665">
        <v>19</v>
      </c>
      <c r="N492" s="666">
        <v>544.85007747696545</v>
      </c>
    </row>
    <row r="493" spans="1:14" ht="14.4" customHeight="1" x14ac:dyDescent="0.3">
      <c r="A493" s="661" t="s">
        <v>595</v>
      </c>
      <c r="B493" s="662" t="s">
        <v>3182</v>
      </c>
      <c r="C493" s="663" t="s">
        <v>605</v>
      </c>
      <c r="D493" s="664" t="s">
        <v>3184</v>
      </c>
      <c r="E493" s="663" t="s">
        <v>626</v>
      </c>
      <c r="F493" s="664" t="s">
        <v>3190</v>
      </c>
      <c r="G493" s="663" t="s">
        <v>627</v>
      </c>
      <c r="H493" s="663" t="s">
        <v>2039</v>
      </c>
      <c r="I493" s="663" t="s">
        <v>2040</v>
      </c>
      <c r="J493" s="663" t="s">
        <v>2041</v>
      </c>
      <c r="K493" s="663" t="s">
        <v>648</v>
      </c>
      <c r="L493" s="665">
        <v>79.550037102264199</v>
      </c>
      <c r="M493" s="665">
        <v>1</v>
      </c>
      <c r="N493" s="666">
        <v>79.550037102264199</v>
      </c>
    </row>
    <row r="494" spans="1:14" ht="14.4" customHeight="1" x14ac:dyDescent="0.3">
      <c r="A494" s="661" t="s">
        <v>595</v>
      </c>
      <c r="B494" s="662" t="s">
        <v>3182</v>
      </c>
      <c r="C494" s="663" t="s">
        <v>605</v>
      </c>
      <c r="D494" s="664" t="s">
        <v>3184</v>
      </c>
      <c r="E494" s="663" t="s">
        <v>626</v>
      </c>
      <c r="F494" s="664" t="s">
        <v>3190</v>
      </c>
      <c r="G494" s="663" t="s">
        <v>627</v>
      </c>
      <c r="H494" s="663" t="s">
        <v>2042</v>
      </c>
      <c r="I494" s="663" t="s">
        <v>2043</v>
      </c>
      <c r="J494" s="663" t="s">
        <v>2044</v>
      </c>
      <c r="K494" s="663" t="s">
        <v>2045</v>
      </c>
      <c r="L494" s="665">
        <v>64.670000000000016</v>
      </c>
      <c r="M494" s="665">
        <v>1</v>
      </c>
      <c r="N494" s="666">
        <v>64.670000000000016</v>
      </c>
    </row>
    <row r="495" spans="1:14" ht="14.4" customHeight="1" x14ac:dyDescent="0.3">
      <c r="A495" s="661" t="s">
        <v>595</v>
      </c>
      <c r="B495" s="662" t="s">
        <v>3182</v>
      </c>
      <c r="C495" s="663" t="s">
        <v>605</v>
      </c>
      <c r="D495" s="664" t="s">
        <v>3184</v>
      </c>
      <c r="E495" s="663" t="s">
        <v>626</v>
      </c>
      <c r="F495" s="664" t="s">
        <v>3190</v>
      </c>
      <c r="G495" s="663" t="s">
        <v>627</v>
      </c>
      <c r="H495" s="663" t="s">
        <v>1134</v>
      </c>
      <c r="I495" s="663" t="s">
        <v>1135</v>
      </c>
      <c r="J495" s="663" t="s">
        <v>1136</v>
      </c>
      <c r="K495" s="663" t="s">
        <v>1137</v>
      </c>
      <c r="L495" s="665">
        <v>295.50397155002884</v>
      </c>
      <c r="M495" s="665">
        <v>9</v>
      </c>
      <c r="N495" s="666">
        <v>2659.5357439502595</v>
      </c>
    </row>
    <row r="496" spans="1:14" ht="14.4" customHeight="1" x14ac:dyDescent="0.3">
      <c r="A496" s="661" t="s">
        <v>595</v>
      </c>
      <c r="B496" s="662" t="s">
        <v>3182</v>
      </c>
      <c r="C496" s="663" t="s">
        <v>605</v>
      </c>
      <c r="D496" s="664" t="s">
        <v>3184</v>
      </c>
      <c r="E496" s="663" t="s">
        <v>626</v>
      </c>
      <c r="F496" s="664" t="s">
        <v>3190</v>
      </c>
      <c r="G496" s="663" t="s">
        <v>627</v>
      </c>
      <c r="H496" s="663" t="s">
        <v>2046</v>
      </c>
      <c r="I496" s="663" t="s">
        <v>2047</v>
      </c>
      <c r="J496" s="663" t="s">
        <v>2048</v>
      </c>
      <c r="K496" s="663" t="s">
        <v>2049</v>
      </c>
      <c r="L496" s="665">
        <v>52.990000000000016</v>
      </c>
      <c r="M496" s="665">
        <v>1</v>
      </c>
      <c r="N496" s="666">
        <v>52.990000000000016</v>
      </c>
    </row>
    <row r="497" spans="1:14" ht="14.4" customHeight="1" x14ac:dyDescent="0.3">
      <c r="A497" s="661" t="s">
        <v>595</v>
      </c>
      <c r="B497" s="662" t="s">
        <v>3182</v>
      </c>
      <c r="C497" s="663" t="s">
        <v>605</v>
      </c>
      <c r="D497" s="664" t="s">
        <v>3184</v>
      </c>
      <c r="E497" s="663" t="s">
        <v>626</v>
      </c>
      <c r="F497" s="664" t="s">
        <v>3190</v>
      </c>
      <c r="G497" s="663" t="s">
        <v>627</v>
      </c>
      <c r="H497" s="663" t="s">
        <v>2050</v>
      </c>
      <c r="I497" s="663" t="s">
        <v>2051</v>
      </c>
      <c r="J497" s="663" t="s">
        <v>2052</v>
      </c>
      <c r="K497" s="663" t="s">
        <v>2053</v>
      </c>
      <c r="L497" s="665">
        <v>97.650269427891843</v>
      </c>
      <c r="M497" s="665">
        <v>1</v>
      </c>
      <c r="N497" s="666">
        <v>97.650269427891843</v>
      </c>
    </row>
    <row r="498" spans="1:14" ht="14.4" customHeight="1" x14ac:dyDescent="0.3">
      <c r="A498" s="661" t="s">
        <v>595</v>
      </c>
      <c r="B498" s="662" t="s">
        <v>3182</v>
      </c>
      <c r="C498" s="663" t="s">
        <v>605</v>
      </c>
      <c r="D498" s="664" t="s">
        <v>3184</v>
      </c>
      <c r="E498" s="663" t="s">
        <v>626</v>
      </c>
      <c r="F498" s="664" t="s">
        <v>3190</v>
      </c>
      <c r="G498" s="663" t="s">
        <v>627</v>
      </c>
      <c r="H498" s="663" t="s">
        <v>1138</v>
      </c>
      <c r="I498" s="663" t="s">
        <v>1139</v>
      </c>
      <c r="J498" s="663" t="s">
        <v>1140</v>
      </c>
      <c r="K498" s="663" t="s">
        <v>1141</v>
      </c>
      <c r="L498" s="665">
        <v>103.93540212071804</v>
      </c>
      <c r="M498" s="665">
        <v>77</v>
      </c>
      <c r="N498" s="666">
        <v>8003.0259632952893</v>
      </c>
    </row>
    <row r="499" spans="1:14" ht="14.4" customHeight="1" x14ac:dyDescent="0.3">
      <c r="A499" s="661" t="s">
        <v>595</v>
      </c>
      <c r="B499" s="662" t="s">
        <v>3182</v>
      </c>
      <c r="C499" s="663" t="s">
        <v>605</v>
      </c>
      <c r="D499" s="664" t="s">
        <v>3184</v>
      </c>
      <c r="E499" s="663" t="s">
        <v>626</v>
      </c>
      <c r="F499" s="664" t="s">
        <v>3190</v>
      </c>
      <c r="G499" s="663" t="s">
        <v>627</v>
      </c>
      <c r="H499" s="663" t="s">
        <v>2054</v>
      </c>
      <c r="I499" s="663" t="s">
        <v>2055</v>
      </c>
      <c r="J499" s="663" t="s">
        <v>2056</v>
      </c>
      <c r="K499" s="663" t="s">
        <v>2057</v>
      </c>
      <c r="L499" s="665">
        <v>411.85000000000014</v>
      </c>
      <c r="M499" s="665">
        <v>1</v>
      </c>
      <c r="N499" s="666">
        <v>411.85000000000014</v>
      </c>
    </row>
    <row r="500" spans="1:14" ht="14.4" customHeight="1" x14ac:dyDescent="0.3">
      <c r="A500" s="661" t="s">
        <v>595</v>
      </c>
      <c r="B500" s="662" t="s">
        <v>3182</v>
      </c>
      <c r="C500" s="663" t="s">
        <v>605</v>
      </c>
      <c r="D500" s="664" t="s">
        <v>3184</v>
      </c>
      <c r="E500" s="663" t="s">
        <v>626</v>
      </c>
      <c r="F500" s="664" t="s">
        <v>3190</v>
      </c>
      <c r="G500" s="663" t="s">
        <v>627</v>
      </c>
      <c r="H500" s="663" t="s">
        <v>2058</v>
      </c>
      <c r="I500" s="663" t="s">
        <v>2059</v>
      </c>
      <c r="J500" s="663" t="s">
        <v>1114</v>
      </c>
      <c r="K500" s="663" t="s">
        <v>2060</v>
      </c>
      <c r="L500" s="665">
        <v>0</v>
      </c>
      <c r="M500" s="665">
        <v>0</v>
      </c>
      <c r="N500" s="666">
        <v>0</v>
      </c>
    </row>
    <row r="501" spans="1:14" ht="14.4" customHeight="1" x14ac:dyDescent="0.3">
      <c r="A501" s="661" t="s">
        <v>595</v>
      </c>
      <c r="B501" s="662" t="s">
        <v>3182</v>
      </c>
      <c r="C501" s="663" t="s">
        <v>605</v>
      </c>
      <c r="D501" s="664" t="s">
        <v>3184</v>
      </c>
      <c r="E501" s="663" t="s">
        <v>626</v>
      </c>
      <c r="F501" s="664" t="s">
        <v>3190</v>
      </c>
      <c r="G501" s="663" t="s">
        <v>627</v>
      </c>
      <c r="H501" s="663" t="s">
        <v>1142</v>
      </c>
      <c r="I501" s="663" t="s">
        <v>1143</v>
      </c>
      <c r="J501" s="663" t="s">
        <v>1144</v>
      </c>
      <c r="K501" s="663" t="s">
        <v>1145</v>
      </c>
      <c r="L501" s="665">
        <v>53.459999999999994</v>
      </c>
      <c r="M501" s="665">
        <v>22</v>
      </c>
      <c r="N501" s="666">
        <v>1176.1199999999999</v>
      </c>
    </row>
    <row r="502" spans="1:14" ht="14.4" customHeight="1" x14ac:dyDescent="0.3">
      <c r="A502" s="661" t="s">
        <v>595</v>
      </c>
      <c r="B502" s="662" t="s">
        <v>3182</v>
      </c>
      <c r="C502" s="663" t="s">
        <v>605</v>
      </c>
      <c r="D502" s="664" t="s">
        <v>3184</v>
      </c>
      <c r="E502" s="663" t="s">
        <v>626</v>
      </c>
      <c r="F502" s="664" t="s">
        <v>3190</v>
      </c>
      <c r="G502" s="663" t="s">
        <v>627</v>
      </c>
      <c r="H502" s="663" t="s">
        <v>1146</v>
      </c>
      <c r="I502" s="663" t="s">
        <v>1146</v>
      </c>
      <c r="J502" s="663" t="s">
        <v>1147</v>
      </c>
      <c r="K502" s="663" t="s">
        <v>1027</v>
      </c>
      <c r="L502" s="665">
        <v>1034.47</v>
      </c>
      <c r="M502" s="665">
        <v>1</v>
      </c>
      <c r="N502" s="666">
        <v>1034.47</v>
      </c>
    </row>
    <row r="503" spans="1:14" ht="14.4" customHeight="1" x14ac:dyDescent="0.3">
      <c r="A503" s="661" t="s">
        <v>595</v>
      </c>
      <c r="B503" s="662" t="s">
        <v>3182</v>
      </c>
      <c r="C503" s="663" t="s">
        <v>605</v>
      </c>
      <c r="D503" s="664" t="s">
        <v>3184</v>
      </c>
      <c r="E503" s="663" t="s">
        <v>626</v>
      </c>
      <c r="F503" s="664" t="s">
        <v>3190</v>
      </c>
      <c r="G503" s="663" t="s">
        <v>627</v>
      </c>
      <c r="H503" s="663" t="s">
        <v>1148</v>
      </c>
      <c r="I503" s="663" t="s">
        <v>1149</v>
      </c>
      <c r="J503" s="663" t="s">
        <v>1150</v>
      </c>
      <c r="K503" s="663" t="s">
        <v>1151</v>
      </c>
      <c r="L503" s="665">
        <v>106.40499999999999</v>
      </c>
      <c r="M503" s="665">
        <v>34</v>
      </c>
      <c r="N503" s="666">
        <v>3617.7699999999995</v>
      </c>
    </row>
    <row r="504" spans="1:14" ht="14.4" customHeight="1" x14ac:dyDescent="0.3">
      <c r="A504" s="661" t="s">
        <v>595</v>
      </c>
      <c r="B504" s="662" t="s">
        <v>3182</v>
      </c>
      <c r="C504" s="663" t="s">
        <v>605</v>
      </c>
      <c r="D504" s="664" t="s">
        <v>3184</v>
      </c>
      <c r="E504" s="663" t="s">
        <v>626</v>
      </c>
      <c r="F504" s="664" t="s">
        <v>3190</v>
      </c>
      <c r="G504" s="663" t="s">
        <v>627</v>
      </c>
      <c r="H504" s="663" t="s">
        <v>1156</v>
      </c>
      <c r="I504" s="663" t="s">
        <v>1157</v>
      </c>
      <c r="J504" s="663" t="s">
        <v>1158</v>
      </c>
      <c r="K504" s="663" t="s">
        <v>1159</v>
      </c>
      <c r="L504" s="665">
        <v>691.94127539164583</v>
      </c>
      <c r="M504" s="665">
        <v>7</v>
      </c>
      <c r="N504" s="666">
        <v>4843.5889277415208</v>
      </c>
    </row>
    <row r="505" spans="1:14" ht="14.4" customHeight="1" x14ac:dyDescent="0.3">
      <c r="A505" s="661" t="s">
        <v>595</v>
      </c>
      <c r="B505" s="662" t="s">
        <v>3182</v>
      </c>
      <c r="C505" s="663" t="s">
        <v>605</v>
      </c>
      <c r="D505" s="664" t="s">
        <v>3184</v>
      </c>
      <c r="E505" s="663" t="s">
        <v>626</v>
      </c>
      <c r="F505" s="664" t="s">
        <v>3190</v>
      </c>
      <c r="G505" s="663" t="s">
        <v>627</v>
      </c>
      <c r="H505" s="663" t="s">
        <v>2061</v>
      </c>
      <c r="I505" s="663" t="s">
        <v>215</v>
      </c>
      <c r="J505" s="663" t="s">
        <v>2062</v>
      </c>
      <c r="K505" s="663"/>
      <c r="L505" s="665">
        <v>78.759354863992982</v>
      </c>
      <c r="M505" s="665">
        <v>2</v>
      </c>
      <c r="N505" s="666">
        <v>157.51870972798596</v>
      </c>
    </row>
    <row r="506" spans="1:14" ht="14.4" customHeight="1" x14ac:dyDescent="0.3">
      <c r="A506" s="661" t="s">
        <v>595</v>
      </c>
      <c r="B506" s="662" t="s">
        <v>3182</v>
      </c>
      <c r="C506" s="663" t="s">
        <v>605</v>
      </c>
      <c r="D506" s="664" t="s">
        <v>3184</v>
      </c>
      <c r="E506" s="663" t="s">
        <v>626</v>
      </c>
      <c r="F506" s="664" t="s">
        <v>3190</v>
      </c>
      <c r="G506" s="663" t="s">
        <v>627</v>
      </c>
      <c r="H506" s="663" t="s">
        <v>1166</v>
      </c>
      <c r="I506" s="663" t="s">
        <v>1167</v>
      </c>
      <c r="J506" s="663" t="s">
        <v>1168</v>
      </c>
      <c r="K506" s="663" t="s">
        <v>1169</v>
      </c>
      <c r="L506" s="665">
        <v>193.36918757545558</v>
      </c>
      <c r="M506" s="665">
        <v>2</v>
      </c>
      <c r="N506" s="666">
        <v>386.73837515091117</v>
      </c>
    </row>
    <row r="507" spans="1:14" ht="14.4" customHeight="1" x14ac:dyDescent="0.3">
      <c r="A507" s="661" t="s">
        <v>595</v>
      </c>
      <c r="B507" s="662" t="s">
        <v>3182</v>
      </c>
      <c r="C507" s="663" t="s">
        <v>605</v>
      </c>
      <c r="D507" s="664" t="s">
        <v>3184</v>
      </c>
      <c r="E507" s="663" t="s">
        <v>626</v>
      </c>
      <c r="F507" s="664" t="s">
        <v>3190</v>
      </c>
      <c r="G507" s="663" t="s">
        <v>627</v>
      </c>
      <c r="H507" s="663" t="s">
        <v>2063</v>
      </c>
      <c r="I507" s="663" t="s">
        <v>2063</v>
      </c>
      <c r="J507" s="663" t="s">
        <v>2064</v>
      </c>
      <c r="K507" s="663" t="s">
        <v>2065</v>
      </c>
      <c r="L507" s="665">
        <v>153.81999999999996</v>
      </c>
      <c r="M507" s="665">
        <v>1</v>
      </c>
      <c r="N507" s="666">
        <v>153.81999999999996</v>
      </c>
    </row>
    <row r="508" spans="1:14" ht="14.4" customHeight="1" x14ac:dyDescent="0.3">
      <c r="A508" s="661" t="s">
        <v>595</v>
      </c>
      <c r="B508" s="662" t="s">
        <v>3182</v>
      </c>
      <c r="C508" s="663" t="s">
        <v>605</v>
      </c>
      <c r="D508" s="664" t="s">
        <v>3184</v>
      </c>
      <c r="E508" s="663" t="s">
        <v>626</v>
      </c>
      <c r="F508" s="664" t="s">
        <v>3190</v>
      </c>
      <c r="G508" s="663" t="s">
        <v>627</v>
      </c>
      <c r="H508" s="663" t="s">
        <v>1174</v>
      </c>
      <c r="I508" s="663" t="s">
        <v>1175</v>
      </c>
      <c r="J508" s="663" t="s">
        <v>1176</v>
      </c>
      <c r="K508" s="663" t="s">
        <v>1177</v>
      </c>
      <c r="L508" s="665">
        <v>112.80547330122467</v>
      </c>
      <c r="M508" s="665">
        <v>156</v>
      </c>
      <c r="N508" s="666">
        <v>17597.653834991048</v>
      </c>
    </row>
    <row r="509" spans="1:14" ht="14.4" customHeight="1" x14ac:dyDescent="0.3">
      <c r="A509" s="661" t="s">
        <v>595</v>
      </c>
      <c r="B509" s="662" t="s">
        <v>3182</v>
      </c>
      <c r="C509" s="663" t="s">
        <v>605</v>
      </c>
      <c r="D509" s="664" t="s">
        <v>3184</v>
      </c>
      <c r="E509" s="663" t="s">
        <v>626</v>
      </c>
      <c r="F509" s="664" t="s">
        <v>3190</v>
      </c>
      <c r="G509" s="663" t="s">
        <v>627</v>
      </c>
      <c r="H509" s="663" t="s">
        <v>2066</v>
      </c>
      <c r="I509" s="663" t="s">
        <v>2067</v>
      </c>
      <c r="J509" s="663" t="s">
        <v>1774</v>
      </c>
      <c r="K509" s="663" t="s">
        <v>2068</v>
      </c>
      <c r="L509" s="665">
        <v>131.69844444444445</v>
      </c>
      <c r="M509" s="665">
        <v>6</v>
      </c>
      <c r="N509" s="666">
        <v>790.19066666666663</v>
      </c>
    </row>
    <row r="510" spans="1:14" ht="14.4" customHeight="1" x14ac:dyDescent="0.3">
      <c r="A510" s="661" t="s">
        <v>595</v>
      </c>
      <c r="B510" s="662" t="s">
        <v>3182</v>
      </c>
      <c r="C510" s="663" t="s">
        <v>605</v>
      </c>
      <c r="D510" s="664" t="s">
        <v>3184</v>
      </c>
      <c r="E510" s="663" t="s">
        <v>626</v>
      </c>
      <c r="F510" s="664" t="s">
        <v>3190</v>
      </c>
      <c r="G510" s="663" t="s">
        <v>627</v>
      </c>
      <c r="H510" s="663" t="s">
        <v>1178</v>
      </c>
      <c r="I510" s="663" t="s">
        <v>1179</v>
      </c>
      <c r="J510" s="663" t="s">
        <v>1180</v>
      </c>
      <c r="K510" s="663" t="s">
        <v>1181</v>
      </c>
      <c r="L510" s="665">
        <v>118.94598531719849</v>
      </c>
      <c r="M510" s="665">
        <v>16</v>
      </c>
      <c r="N510" s="666">
        <v>1903.1357650751759</v>
      </c>
    </row>
    <row r="511" spans="1:14" ht="14.4" customHeight="1" x14ac:dyDescent="0.3">
      <c r="A511" s="661" t="s">
        <v>595</v>
      </c>
      <c r="B511" s="662" t="s">
        <v>3182</v>
      </c>
      <c r="C511" s="663" t="s">
        <v>605</v>
      </c>
      <c r="D511" s="664" t="s">
        <v>3184</v>
      </c>
      <c r="E511" s="663" t="s">
        <v>626</v>
      </c>
      <c r="F511" s="664" t="s">
        <v>3190</v>
      </c>
      <c r="G511" s="663" t="s">
        <v>627</v>
      </c>
      <c r="H511" s="663" t="s">
        <v>2069</v>
      </c>
      <c r="I511" s="663" t="s">
        <v>2070</v>
      </c>
      <c r="J511" s="663" t="s">
        <v>2071</v>
      </c>
      <c r="K511" s="663" t="s">
        <v>2072</v>
      </c>
      <c r="L511" s="665">
        <v>703.16</v>
      </c>
      <c r="M511" s="665">
        <v>1</v>
      </c>
      <c r="N511" s="666">
        <v>703.16</v>
      </c>
    </row>
    <row r="512" spans="1:14" ht="14.4" customHeight="1" x14ac:dyDescent="0.3">
      <c r="A512" s="661" t="s">
        <v>595</v>
      </c>
      <c r="B512" s="662" t="s">
        <v>3182</v>
      </c>
      <c r="C512" s="663" t="s">
        <v>605</v>
      </c>
      <c r="D512" s="664" t="s">
        <v>3184</v>
      </c>
      <c r="E512" s="663" t="s">
        <v>626</v>
      </c>
      <c r="F512" s="664" t="s">
        <v>3190</v>
      </c>
      <c r="G512" s="663" t="s">
        <v>627</v>
      </c>
      <c r="H512" s="663" t="s">
        <v>2073</v>
      </c>
      <c r="I512" s="663" t="s">
        <v>2073</v>
      </c>
      <c r="J512" s="663" t="s">
        <v>2074</v>
      </c>
      <c r="K512" s="663" t="s">
        <v>2075</v>
      </c>
      <c r="L512" s="665">
        <v>1339.0906245540034</v>
      </c>
      <c r="M512" s="665">
        <v>1</v>
      </c>
      <c r="N512" s="666">
        <v>1339.0906245540034</v>
      </c>
    </row>
    <row r="513" spans="1:14" ht="14.4" customHeight="1" x14ac:dyDescent="0.3">
      <c r="A513" s="661" t="s">
        <v>595</v>
      </c>
      <c r="B513" s="662" t="s">
        <v>3182</v>
      </c>
      <c r="C513" s="663" t="s">
        <v>605</v>
      </c>
      <c r="D513" s="664" t="s">
        <v>3184</v>
      </c>
      <c r="E513" s="663" t="s">
        <v>626</v>
      </c>
      <c r="F513" s="664" t="s">
        <v>3190</v>
      </c>
      <c r="G513" s="663" t="s">
        <v>627</v>
      </c>
      <c r="H513" s="663" t="s">
        <v>2076</v>
      </c>
      <c r="I513" s="663" t="s">
        <v>2077</v>
      </c>
      <c r="J513" s="663" t="s">
        <v>2078</v>
      </c>
      <c r="K513" s="663" t="s">
        <v>2079</v>
      </c>
      <c r="L513" s="665">
        <v>143.53999999999994</v>
      </c>
      <c r="M513" s="665">
        <v>1</v>
      </c>
      <c r="N513" s="666">
        <v>143.53999999999994</v>
      </c>
    </row>
    <row r="514" spans="1:14" ht="14.4" customHeight="1" x14ac:dyDescent="0.3">
      <c r="A514" s="661" t="s">
        <v>595</v>
      </c>
      <c r="B514" s="662" t="s">
        <v>3182</v>
      </c>
      <c r="C514" s="663" t="s">
        <v>605</v>
      </c>
      <c r="D514" s="664" t="s">
        <v>3184</v>
      </c>
      <c r="E514" s="663" t="s">
        <v>626</v>
      </c>
      <c r="F514" s="664" t="s">
        <v>3190</v>
      </c>
      <c r="G514" s="663" t="s">
        <v>627</v>
      </c>
      <c r="H514" s="663" t="s">
        <v>2080</v>
      </c>
      <c r="I514" s="663" t="s">
        <v>2081</v>
      </c>
      <c r="J514" s="663" t="s">
        <v>2082</v>
      </c>
      <c r="K514" s="663" t="s">
        <v>2083</v>
      </c>
      <c r="L514" s="665">
        <v>326.31999999999994</v>
      </c>
      <c r="M514" s="665">
        <v>1</v>
      </c>
      <c r="N514" s="666">
        <v>326.31999999999994</v>
      </c>
    </row>
    <row r="515" spans="1:14" ht="14.4" customHeight="1" x14ac:dyDescent="0.3">
      <c r="A515" s="661" t="s">
        <v>595</v>
      </c>
      <c r="B515" s="662" t="s">
        <v>3182</v>
      </c>
      <c r="C515" s="663" t="s">
        <v>605</v>
      </c>
      <c r="D515" s="664" t="s">
        <v>3184</v>
      </c>
      <c r="E515" s="663" t="s">
        <v>626</v>
      </c>
      <c r="F515" s="664" t="s">
        <v>3190</v>
      </c>
      <c r="G515" s="663" t="s">
        <v>627</v>
      </c>
      <c r="H515" s="663" t="s">
        <v>1190</v>
      </c>
      <c r="I515" s="663" t="s">
        <v>1191</v>
      </c>
      <c r="J515" s="663" t="s">
        <v>1192</v>
      </c>
      <c r="K515" s="663" t="s">
        <v>1193</v>
      </c>
      <c r="L515" s="665">
        <v>1018.7877412980739</v>
      </c>
      <c r="M515" s="665">
        <v>4</v>
      </c>
      <c r="N515" s="666">
        <v>4075.1509651922956</v>
      </c>
    </row>
    <row r="516" spans="1:14" ht="14.4" customHeight="1" x14ac:dyDescent="0.3">
      <c r="A516" s="661" t="s">
        <v>595</v>
      </c>
      <c r="B516" s="662" t="s">
        <v>3182</v>
      </c>
      <c r="C516" s="663" t="s">
        <v>605</v>
      </c>
      <c r="D516" s="664" t="s">
        <v>3184</v>
      </c>
      <c r="E516" s="663" t="s">
        <v>626</v>
      </c>
      <c r="F516" s="664" t="s">
        <v>3190</v>
      </c>
      <c r="G516" s="663" t="s">
        <v>627</v>
      </c>
      <c r="H516" s="663" t="s">
        <v>1194</v>
      </c>
      <c r="I516" s="663" t="s">
        <v>1194</v>
      </c>
      <c r="J516" s="663" t="s">
        <v>1195</v>
      </c>
      <c r="K516" s="663" t="s">
        <v>1196</v>
      </c>
      <c r="L516" s="665">
        <v>91.999999999999986</v>
      </c>
      <c r="M516" s="665">
        <v>1</v>
      </c>
      <c r="N516" s="666">
        <v>91.999999999999986</v>
      </c>
    </row>
    <row r="517" spans="1:14" ht="14.4" customHeight="1" x14ac:dyDescent="0.3">
      <c r="A517" s="661" t="s">
        <v>595</v>
      </c>
      <c r="B517" s="662" t="s">
        <v>3182</v>
      </c>
      <c r="C517" s="663" t="s">
        <v>605</v>
      </c>
      <c r="D517" s="664" t="s">
        <v>3184</v>
      </c>
      <c r="E517" s="663" t="s">
        <v>626</v>
      </c>
      <c r="F517" s="664" t="s">
        <v>3190</v>
      </c>
      <c r="G517" s="663" t="s">
        <v>627</v>
      </c>
      <c r="H517" s="663" t="s">
        <v>2084</v>
      </c>
      <c r="I517" s="663" t="s">
        <v>2085</v>
      </c>
      <c r="J517" s="663" t="s">
        <v>2086</v>
      </c>
      <c r="K517" s="663" t="s">
        <v>2087</v>
      </c>
      <c r="L517" s="665">
        <v>991.74</v>
      </c>
      <c r="M517" s="665">
        <v>8</v>
      </c>
      <c r="N517" s="666">
        <v>7933.92</v>
      </c>
    </row>
    <row r="518" spans="1:14" ht="14.4" customHeight="1" x14ac:dyDescent="0.3">
      <c r="A518" s="661" t="s">
        <v>595</v>
      </c>
      <c r="B518" s="662" t="s">
        <v>3182</v>
      </c>
      <c r="C518" s="663" t="s">
        <v>605</v>
      </c>
      <c r="D518" s="664" t="s">
        <v>3184</v>
      </c>
      <c r="E518" s="663" t="s">
        <v>626</v>
      </c>
      <c r="F518" s="664" t="s">
        <v>3190</v>
      </c>
      <c r="G518" s="663" t="s">
        <v>627</v>
      </c>
      <c r="H518" s="663" t="s">
        <v>1197</v>
      </c>
      <c r="I518" s="663" t="s">
        <v>1198</v>
      </c>
      <c r="J518" s="663" t="s">
        <v>1199</v>
      </c>
      <c r="K518" s="663" t="s">
        <v>1200</v>
      </c>
      <c r="L518" s="665">
        <v>382.11</v>
      </c>
      <c r="M518" s="665">
        <v>2</v>
      </c>
      <c r="N518" s="666">
        <v>764.22</v>
      </c>
    </row>
    <row r="519" spans="1:14" ht="14.4" customHeight="1" x14ac:dyDescent="0.3">
      <c r="A519" s="661" t="s">
        <v>595</v>
      </c>
      <c r="B519" s="662" t="s">
        <v>3182</v>
      </c>
      <c r="C519" s="663" t="s">
        <v>605</v>
      </c>
      <c r="D519" s="664" t="s">
        <v>3184</v>
      </c>
      <c r="E519" s="663" t="s">
        <v>626</v>
      </c>
      <c r="F519" s="664" t="s">
        <v>3190</v>
      </c>
      <c r="G519" s="663" t="s">
        <v>627</v>
      </c>
      <c r="H519" s="663" t="s">
        <v>2088</v>
      </c>
      <c r="I519" s="663" t="s">
        <v>215</v>
      </c>
      <c r="J519" s="663" t="s">
        <v>2089</v>
      </c>
      <c r="K519" s="663"/>
      <c r="L519" s="665">
        <v>66.970624385882729</v>
      </c>
      <c r="M519" s="665">
        <v>10</v>
      </c>
      <c r="N519" s="666">
        <v>669.70624385882729</v>
      </c>
    </row>
    <row r="520" spans="1:14" ht="14.4" customHeight="1" x14ac:dyDescent="0.3">
      <c r="A520" s="661" t="s">
        <v>595</v>
      </c>
      <c r="B520" s="662" t="s">
        <v>3182</v>
      </c>
      <c r="C520" s="663" t="s">
        <v>605</v>
      </c>
      <c r="D520" s="664" t="s">
        <v>3184</v>
      </c>
      <c r="E520" s="663" t="s">
        <v>626</v>
      </c>
      <c r="F520" s="664" t="s">
        <v>3190</v>
      </c>
      <c r="G520" s="663" t="s">
        <v>627</v>
      </c>
      <c r="H520" s="663" t="s">
        <v>2090</v>
      </c>
      <c r="I520" s="663" t="s">
        <v>215</v>
      </c>
      <c r="J520" s="663" t="s">
        <v>2091</v>
      </c>
      <c r="K520" s="663" t="s">
        <v>2092</v>
      </c>
      <c r="L520" s="665">
        <v>145.24707336030153</v>
      </c>
      <c r="M520" s="665">
        <v>2</v>
      </c>
      <c r="N520" s="666">
        <v>290.49414672060306</v>
      </c>
    </row>
    <row r="521" spans="1:14" ht="14.4" customHeight="1" x14ac:dyDescent="0.3">
      <c r="A521" s="661" t="s">
        <v>595</v>
      </c>
      <c r="B521" s="662" t="s">
        <v>3182</v>
      </c>
      <c r="C521" s="663" t="s">
        <v>605</v>
      </c>
      <c r="D521" s="664" t="s">
        <v>3184</v>
      </c>
      <c r="E521" s="663" t="s">
        <v>626</v>
      </c>
      <c r="F521" s="664" t="s">
        <v>3190</v>
      </c>
      <c r="G521" s="663" t="s">
        <v>627</v>
      </c>
      <c r="H521" s="663" t="s">
        <v>1203</v>
      </c>
      <c r="I521" s="663" t="s">
        <v>215</v>
      </c>
      <c r="J521" s="663" t="s">
        <v>1204</v>
      </c>
      <c r="K521" s="663"/>
      <c r="L521" s="665">
        <v>280.48525885566988</v>
      </c>
      <c r="M521" s="665">
        <v>3</v>
      </c>
      <c r="N521" s="666">
        <v>841.45577656700971</v>
      </c>
    </row>
    <row r="522" spans="1:14" ht="14.4" customHeight="1" x14ac:dyDescent="0.3">
      <c r="A522" s="661" t="s">
        <v>595</v>
      </c>
      <c r="B522" s="662" t="s">
        <v>3182</v>
      </c>
      <c r="C522" s="663" t="s">
        <v>605</v>
      </c>
      <c r="D522" s="664" t="s">
        <v>3184</v>
      </c>
      <c r="E522" s="663" t="s">
        <v>626</v>
      </c>
      <c r="F522" s="664" t="s">
        <v>3190</v>
      </c>
      <c r="G522" s="663" t="s">
        <v>627</v>
      </c>
      <c r="H522" s="663" t="s">
        <v>2093</v>
      </c>
      <c r="I522" s="663" t="s">
        <v>2094</v>
      </c>
      <c r="J522" s="663" t="s">
        <v>2095</v>
      </c>
      <c r="K522" s="663" t="s">
        <v>2096</v>
      </c>
      <c r="L522" s="665">
        <v>175.9495446211545</v>
      </c>
      <c r="M522" s="665">
        <v>2</v>
      </c>
      <c r="N522" s="666">
        <v>351.899089242309</v>
      </c>
    </row>
    <row r="523" spans="1:14" ht="14.4" customHeight="1" x14ac:dyDescent="0.3">
      <c r="A523" s="661" t="s">
        <v>595</v>
      </c>
      <c r="B523" s="662" t="s">
        <v>3182</v>
      </c>
      <c r="C523" s="663" t="s">
        <v>605</v>
      </c>
      <c r="D523" s="664" t="s">
        <v>3184</v>
      </c>
      <c r="E523" s="663" t="s">
        <v>626</v>
      </c>
      <c r="F523" s="664" t="s">
        <v>3190</v>
      </c>
      <c r="G523" s="663" t="s">
        <v>627</v>
      </c>
      <c r="H523" s="663" t="s">
        <v>1209</v>
      </c>
      <c r="I523" s="663" t="s">
        <v>1210</v>
      </c>
      <c r="J523" s="663" t="s">
        <v>1211</v>
      </c>
      <c r="K523" s="663" t="s">
        <v>1212</v>
      </c>
      <c r="L523" s="665">
        <v>57.866666666666674</v>
      </c>
      <c r="M523" s="665">
        <v>3</v>
      </c>
      <c r="N523" s="666">
        <v>173.60000000000002</v>
      </c>
    </row>
    <row r="524" spans="1:14" ht="14.4" customHeight="1" x14ac:dyDescent="0.3">
      <c r="A524" s="661" t="s">
        <v>595</v>
      </c>
      <c r="B524" s="662" t="s">
        <v>3182</v>
      </c>
      <c r="C524" s="663" t="s">
        <v>605</v>
      </c>
      <c r="D524" s="664" t="s">
        <v>3184</v>
      </c>
      <c r="E524" s="663" t="s">
        <v>626</v>
      </c>
      <c r="F524" s="664" t="s">
        <v>3190</v>
      </c>
      <c r="G524" s="663" t="s">
        <v>627</v>
      </c>
      <c r="H524" s="663" t="s">
        <v>2097</v>
      </c>
      <c r="I524" s="663" t="s">
        <v>2098</v>
      </c>
      <c r="J524" s="663" t="s">
        <v>2099</v>
      </c>
      <c r="K524" s="663" t="s">
        <v>2100</v>
      </c>
      <c r="L524" s="665">
        <v>156.18999999999994</v>
      </c>
      <c r="M524" s="665">
        <v>1</v>
      </c>
      <c r="N524" s="666">
        <v>156.18999999999994</v>
      </c>
    </row>
    <row r="525" spans="1:14" ht="14.4" customHeight="1" x14ac:dyDescent="0.3">
      <c r="A525" s="661" t="s">
        <v>595</v>
      </c>
      <c r="B525" s="662" t="s">
        <v>3182</v>
      </c>
      <c r="C525" s="663" t="s">
        <v>605</v>
      </c>
      <c r="D525" s="664" t="s">
        <v>3184</v>
      </c>
      <c r="E525" s="663" t="s">
        <v>626</v>
      </c>
      <c r="F525" s="664" t="s">
        <v>3190</v>
      </c>
      <c r="G525" s="663" t="s">
        <v>627</v>
      </c>
      <c r="H525" s="663" t="s">
        <v>2101</v>
      </c>
      <c r="I525" s="663" t="s">
        <v>2102</v>
      </c>
      <c r="J525" s="663" t="s">
        <v>2103</v>
      </c>
      <c r="K525" s="663" t="s">
        <v>2104</v>
      </c>
      <c r="L525" s="665">
        <v>285.49</v>
      </c>
      <c r="M525" s="665">
        <v>1</v>
      </c>
      <c r="N525" s="666">
        <v>285.49</v>
      </c>
    </row>
    <row r="526" spans="1:14" ht="14.4" customHeight="1" x14ac:dyDescent="0.3">
      <c r="A526" s="661" t="s">
        <v>595</v>
      </c>
      <c r="B526" s="662" t="s">
        <v>3182</v>
      </c>
      <c r="C526" s="663" t="s">
        <v>605</v>
      </c>
      <c r="D526" s="664" t="s">
        <v>3184</v>
      </c>
      <c r="E526" s="663" t="s">
        <v>626</v>
      </c>
      <c r="F526" s="664" t="s">
        <v>3190</v>
      </c>
      <c r="G526" s="663" t="s">
        <v>627</v>
      </c>
      <c r="H526" s="663" t="s">
        <v>2105</v>
      </c>
      <c r="I526" s="663" t="s">
        <v>2106</v>
      </c>
      <c r="J526" s="663" t="s">
        <v>2107</v>
      </c>
      <c r="K526" s="663" t="s">
        <v>2108</v>
      </c>
      <c r="L526" s="665">
        <v>251.82</v>
      </c>
      <c r="M526" s="665">
        <v>1</v>
      </c>
      <c r="N526" s="666">
        <v>251.82</v>
      </c>
    </row>
    <row r="527" spans="1:14" ht="14.4" customHeight="1" x14ac:dyDescent="0.3">
      <c r="A527" s="661" t="s">
        <v>595</v>
      </c>
      <c r="B527" s="662" t="s">
        <v>3182</v>
      </c>
      <c r="C527" s="663" t="s">
        <v>605</v>
      </c>
      <c r="D527" s="664" t="s">
        <v>3184</v>
      </c>
      <c r="E527" s="663" t="s">
        <v>626</v>
      </c>
      <c r="F527" s="664" t="s">
        <v>3190</v>
      </c>
      <c r="G527" s="663" t="s">
        <v>627</v>
      </c>
      <c r="H527" s="663" t="s">
        <v>1213</v>
      </c>
      <c r="I527" s="663" t="s">
        <v>1214</v>
      </c>
      <c r="J527" s="663" t="s">
        <v>1002</v>
      </c>
      <c r="K527" s="663" t="s">
        <v>1215</v>
      </c>
      <c r="L527" s="665">
        <v>65.590014650749623</v>
      </c>
      <c r="M527" s="665">
        <v>6</v>
      </c>
      <c r="N527" s="666">
        <v>393.54008790449774</v>
      </c>
    </row>
    <row r="528" spans="1:14" ht="14.4" customHeight="1" x14ac:dyDescent="0.3">
      <c r="A528" s="661" t="s">
        <v>595</v>
      </c>
      <c r="B528" s="662" t="s">
        <v>3182</v>
      </c>
      <c r="C528" s="663" t="s">
        <v>605</v>
      </c>
      <c r="D528" s="664" t="s">
        <v>3184</v>
      </c>
      <c r="E528" s="663" t="s">
        <v>626</v>
      </c>
      <c r="F528" s="664" t="s">
        <v>3190</v>
      </c>
      <c r="G528" s="663" t="s">
        <v>627</v>
      </c>
      <c r="H528" s="663" t="s">
        <v>2109</v>
      </c>
      <c r="I528" s="663" t="s">
        <v>2110</v>
      </c>
      <c r="J528" s="663" t="s">
        <v>2111</v>
      </c>
      <c r="K528" s="663" t="s">
        <v>2112</v>
      </c>
      <c r="L528" s="665">
        <v>24.104895873261889</v>
      </c>
      <c r="M528" s="665">
        <v>2</v>
      </c>
      <c r="N528" s="666">
        <v>48.209791746523777</v>
      </c>
    </row>
    <row r="529" spans="1:14" ht="14.4" customHeight="1" x14ac:dyDescent="0.3">
      <c r="A529" s="661" t="s">
        <v>595</v>
      </c>
      <c r="B529" s="662" t="s">
        <v>3182</v>
      </c>
      <c r="C529" s="663" t="s">
        <v>605</v>
      </c>
      <c r="D529" s="664" t="s">
        <v>3184</v>
      </c>
      <c r="E529" s="663" t="s">
        <v>626</v>
      </c>
      <c r="F529" s="664" t="s">
        <v>3190</v>
      </c>
      <c r="G529" s="663" t="s">
        <v>627</v>
      </c>
      <c r="H529" s="663" t="s">
        <v>1224</v>
      </c>
      <c r="I529" s="663" t="s">
        <v>1225</v>
      </c>
      <c r="J529" s="663" t="s">
        <v>1226</v>
      </c>
      <c r="K529" s="663" t="s">
        <v>1227</v>
      </c>
      <c r="L529" s="665">
        <v>357.77999999999986</v>
      </c>
      <c r="M529" s="665">
        <v>1</v>
      </c>
      <c r="N529" s="666">
        <v>357.77999999999986</v>
      </c>
    </row>
    <row r="530" spans="1:14" ht="14.4" customHeight="1" x14ac:dyDescent="0.3">
      <c r="A530" s="661" t="s">
        <v>595</v>
      </c>
      <c r="B530" s="662" t="s">
        <v>3182</v>
      </c>
      <c r="C530" s="663" t="s">
        <v>605</v>
      </c>
      <c r="D530" s="664" t="s">
        <v>3184</v>
      </c>
      <c r="E530" s="663" t="s">
        <v>626</v>
      </c>
      <c r="F530" s="664" t="s">
        <v>3190</v>
      </c>
      <c r="G530" s="663" t="s">
        <v>627</v>
      </c>
      <c r="H530" s="663" t="s">
        <v>2113</v>
      </c>
      <c r="I530" s="663" t="s">
        <v>2114</v>
      </c>
      <c r="J530" s="663" t="s">
        <v>2115</v>
      </c>
      <c r="K530" s="663" t="s">
        <v>2116</v>
      </c>
      <c r="L530" s="665">
        <v>106.72955956753188</v>
      </c>
      <c r="M530" s="665">
        <v>2</v>
      </c>
      <c r="N530" s="666">
        <v>213.45911913506376</v>
      </c>
    </row>
    <row r="531" spans="1:14" ht="14.4" customHeight="1" x14ac:dyDescent="0.3">
      <c r="A531" s="661" t="s">
        <v>595</v>
      </c>
      <c r="B531" s="662" t="s">
        <v>3182</v>
      </c>
      <c r="C531" s="663" t="s">
        <v>605</v>
      </c>
      <c r="D531" s="664" t="s">
        <v>3184</v>
      </c>
      <c r="E531" s="663" t="s">
        <v>626</v>
      </c>
      <c r="F531" s="664" t="s">
        <v>3190</v>
      </c>
      <c r="G531" s="663" t="s">
        <v>627</v>
      </c>
      <c r="H531" s="663" t="s">
        <v>2117</v>
      </c>
      <c r="I531" s="663" t="s">
        <v>215</v>
      </c>
      <c r="J531" s="663" t="s">
        <v>2118</v>
      </c>
      <c r="K531" s="663"/>
      <c r="L531" s="665">
        <v>158.41006638694247</v>
      </c>
      <c r="M531" s="665">
        <v>2</v>
      </c>
      <c r="N531" s="666">
        <v>316.82013277388495</v>
      </c>
    </row>
    <row r="532" spans="1:14" ht="14.4" customHeight="1" x14ac:dyDescent="0.3">
      <c r="A532" s="661" t="s">
        <v>595</v>
      </c>
      <c r="B532" s="662" t="s">
        <v>3182</v>
      </c>
      <c r="C532" s="663" t="s">
        <v>605</v>
      </c>
      <c r="D532" s="664" t="s">
        <v>3184</v>
      </c>
      <c r="E532" s="663" t="s">
        <v>626</v>
      </c>
      <c r="F532" s="664" t="s">
        <v>3190</v>
      </c>
      <c r="G532" s="663" t="s">
        <v>627</v>
      </c>
      <c r="H532" s="663" t="s">
        <v>1232</v>
      </c>
      <c r="I532" s="663" t="s">
        <v>1233</v>
      </c>
      <c r="J532" s="663" t="s">
        <v>1234</v>
      </c>
      <c r="K532" s="663" t="s">
        <v>1235</v>
      </c>
      <c r="L532" s="665">
        <v>882.8499999999998</v>
      </c>
      <c r="M532" s="665">
        <v>1</v>
      </c>
      <c r="N532" s="666">
        <v>882.8499999999998</v>
      </c>
    </row>
    <row r="533" spans="1:14" ht="14.4" customHeight="1" x14ac:dyDescent="0.3">
      <c r="A533" s="661" t="s">
        <v>595</v>
      </c>
      <c r="B533" s="662" t="s">
        <v>3182</v>
      </c>
      <c r="C533" s="663" t="s">
        <v>605</v>
      </c>
      <c r="D533" s="664" t="s">
        <v>3184</v>
      </c>
      <c r="E533" s="663" t="s">
        <v>626</v>
      </c>
      <c r="F533" s="664" t="s">
        <v>3190</v>
      </c>
      <c r="G533" s="663" t="s">
        <v>627</v>
      </c>
      <c r="H533" s="663" t="s">
        <v>2119</v>
      </c>
      <c r="I533" s="663" t="s">
        <v>2120</v>
      </c>
      <c r="J533" s="663" t="s">
        <v>2121</v>
      </c>
      <c r="K533" s="663" t="s">
        <v>2122</v>
      </c>
      <c r="L533" s="665">
        <v>145.27000000000004</v>
      </c>
      <c r="M533" s="665">
        <v>1</v>
      </c>
      <c r="N533" s="666">
        <v>145.27000000000004</v>
      </c>
    </row>
    <row r="534" spans="1:14" ht="14.4" customHeight="1" x14ac:dyDescent="0.3">
      <c r="A534" s="661" t="s">
        <v>595</v>
      </c>
      <c r="B534" s="662" t="s">
        <v>3182</v>
      </c>
      <c r="C534" s="663" t="s">
        <v>605</v>
      </c>
      <c r="D534" s="664" t="s">
        <v>3184</v>
      </c>
      <c r="E534" s="663" t="s">
        <v>626</v>
      </c>
      <c r="F534" s="664" t="s">
        <v>3190</v>
      </c>
      <c r="G534" s="663" t="s">
        <v>627</v>
      </c>
      <c r="H534" s="663" t="s">
        <v>2123</v>
      </c>
      <c r="I534" s="663" t="s">
        <v>2124</v>
      </c>
      <c r="J534" s="663" t="s">
        <v>2125</v>
      </c>
      <c r="K534" s="663" t="s">
        <v>1470</v>
      </c>
      <c r="L534" s="665">
        <v>96.2</v>
      </c>
      <c r="M534" s="665">
        <v>1</v>
      </c>
      <c r="N534" s="666">
        <v>96.2</v>
      </c>
    </row>
    <row r="535" spans="1:14" ht="14.4" customHeight="1" x14ac:dyDescent="0.3">
      <c r="A535" s="661" t="s">
        <v>595</v>
      </c>
      <c r="B535" s="662" t="s">
        <v>3182</v>
      </c>
      <c r="C535" s="663" t="s">
        <v>605</v>
      </c>
      <c r="D535" s="664" t="s">
        <v>3184</v>
      </c>
      <c r="E535" s="663" t="s">
        <v>626</v>
      </c>
      <c r="F535" s="664" t="s">
        <v>3190</v>
      </c>
      <c r="G535" s="663" t="s">
        <v>627</v>
      </c>
      <c r="H535" s="663" t="s">
        <v>2126</v>
      </c>
      <c r="I535" s="663" t="s">
        <v>2127</v>
      </c>
      <c r="J535" s="663" t="s">
        <v>1362</v>
      </c>
      <c r="K535" s="663" t="s">
        <v>1363</v>
      </c>
      <c r="L535" s="665">
        <v>97.86</v>
      </c>
      <c r="M535" s="665">
        <v>1</v>
      </c>
      <c r="N535" s="666">
        <v>97.86</v>
      </c>
    </row>
    <row r="536" spans="1:14" ht="14.4" customHeight="1" x14ac:dyDescent="0.3">
      <c r="A536" s="661" t="s">
        <v>595</v>
      </c>
      <c r="B536" s="662" t="s">
        <v>3182</v>
      </c>
      <c r="C536" s="663" t="s">
        <v>605</v>
      </c>
      <c r="D536" s="664" t="s">
        <v>3184</v>
      </c>
      <c r="E536" s="663" t="s">
        <v>626</v>
      </c>
      <c r="F536" s="664" t="s">
        <v>3190</v>
      </c>
      <c r="G536" s="663" t="s">
        <v>627</v>
      </c>
      <c r="H536" s="663" t="s">
        <v>2128</v>
      </c>
      <c r="I536" s="663" t="s">
        <v>2129</v>
      </c>
      <c r="J536" s="663" t="s">
        <v>2130</v>
      </c>
      <c r="K536" s="663" t="s">
        <v>2131</v>
      </c>
      <c r="L536" s="665">
        <v>113</v>
      </c>
      <c r="M536" s="665">
        <v>1</v>
      </c>
      <c r="N536" s="666">
        <v>113</v>
      </c>
    </row>
    <row r="537" spans="1:14" ht="14.4" customHeight="1" x14ac:dyDescent="0.3">
      <c r="A537" s="661" t="s">
        <v>595</v>
      </c>
      <c r="B537" s="662" t="s">
        <v>3182</v>
      </c>
      <c r="C537" s="663" t="s">
        <v>605</v>
      </c>
      <c r="D537" s="664" t="s">
        <v>3184</v>
      </c>
      <c r="E537" s="663" t="s">
        <v>626</v>
      </c>
      <c r="F537" s="664" t="s">
        <v>3190</v>
      </c>
      <c r="G537" s="663" t="s">
        <v>627</v>
      </c>
      <c r="H537" s="663" t="s">
        <v>2132</v>
      </c>
      <c r="I537" s="663" t="s">
        <v>2133</v>
      </c>
      <c r="J537" s="663" t="s">
        <v>1180</v>
      </c>
      <c r="K537" s="663" t="s">
        <v>2134</v>
      </c>
      <c r="L537" s="665">
        <v>50.980000000000011</v>
      </c>
      <c r="M537" s="665">
        <v>1</v>
      </c>
      <c r="N537" s="666">
        <v>50.980000000000011</v>
      </c>
    </row>
    <row r="538" spans="1:14" ht="14.4" customHeight="1" x14ac:dyDescent="0.3">
      <c r="A538" s="661" t="s">
        <v>595</v>
      </c>
      <c r="B538" s="662" t="s">
        <v>3182</v>
      </c>
      <c r="C538" s="663" t="s">
        <v>605</v>
      </c>
      <c r="D538" s="664" t="s">
        <v>3184</v>
      </c>
      <c r="E538" s="663" t="s">
        <v>626</v>
      </c>
      <c r="F538" s="664" t="s">
        <v>3190</v>
      </c>
      <c r="G538" s="663" t="s">
        <v>627</v>
      </c>
      <c r="H538" s="663" t="s">
        <v>1251</v>
      </c>
      <c r="I538" s="663" t="s">
        <v>1252</v>
      </c>
      <c r="J538" s="663" t="s">
        <v>1253</v>
      </c>
      <c r="K538" s="663" t="s">
        <v>1075</v>
      </c>
      <c r="L538" s="665">
        <v>50.890000000000008</v>
      </c>
      <c r="M538" s="665">
        <v>3</v>
      </c>
      <c r="N538" s="666">
        <v>152.67000000000002</v>
      </c>
    </row>
    <row r="539" spans="1:14" ht="14.4" customHeight="1" x14ac:dyDescent="0.3">
      <c r="A539" s="661" t="s">
        <v>595</v>
      </c>
      <c r="B539" s="662" t="s">
        <v>3182</v>
      </c>
      <c r="C539" s="663" t="s">
        <v>605</v>
      </c>
      <c r="D539" s="664" t="s">
        <v>3184</v>
      </c>
      <c r="E539" s="663" t="s">
        <v>626</v>
      </c>
      <c r="F539" s="664" t="s">
        <v>3190</v>
      </c>
      <c r="G539" s="663" t="s">
        <v>627</v>
      </c>
      <c r="H539" s="663" t="s">
        <v>1254</v>
      </c>
      <c r="I539" s="663" t="s">
        <v>1255</v>
      </c>
      <c r="J539" s="663" t="s">
        <v>1256</v>
      </c>
      <c r="K539" s="663" t="s">
        <v>1257</v>
      </c>
      <c r="L539" s="665">
        <v>69.494962889742595</v>
      </c>
      <c r="M539" s="665">
        <v>2</v>
      </c>
      <c r="N539" s="666">
        <v>138.98992577948519</v>
      </c>
    </row>
    <row r="540" spans="1:14" ht="14.4" customHeight="1" x14ac:dyDescent="0.3">
      <c r="A540" s="661" t="s">
        <v>595</v>
      </c>
      <c r="B540" s="662" t="s">
        <v>3182</v>
      </c>
      <c r="C540" s="663" t="s">
        <v>605</v>
      </c>
      <c r="D540" s="664" t="s">
        <v>3184</v>
      </c>
      <c r="E540" s="663" t="s">
        <v>626</v>
      </c>
      <c r="F540" s="664" t="s">
        <v>3190</v>
      </c>
      <c r="G540" s="663" t="s">
        <v>627</v>
      </c>
      <c r="H540" s="663" t="s">
        <v>1260</v>
      </c>
      <c r="I540" s="663" t="s">
        <v>1261</v>
      </c>
      <c r="J540" s="663" t="s">
        <v>1262</v>
      </c>
      <c r="K540" s="663" t="s">
        <v>1263</v>
      </c>
      <c r="L540" s="665">
        <v>325.15954755047215</v>
      </c>
      <c r="M540" s="665">
        <v>12</v>
      </c>
      <c r="N540" s="666">
        <v>3901.9145706056656</v>
      </c>
    </row>
    <row r="541" spans="1:14" ht="14.4" customHeight="1" x14ac:dyDescent="0.3">
      <c r="A541" s="661" t="s">
        <v>595</v>
      </c>
      <c r="B541" s="662" t="s">
        <v>3182</v>
      </c>
      <c r="C541" s="663" t="s">
        <v>605</v>
      </c>
      <c r="D541" s="664" t="s">
        <v>3184</v>
      </c>
      <c r="E541" s="663" t="s">
        <v>626</v>
      </c>
      <c r="F541" s="664" t="s">
        <v>3190</v>
      </c>
      <c r="G541" s="663" t="s">
        <v>627</v>
      </c>
      <c r="H541" s="663" t="s">
        <v>2135</v>
      </c>
      <c r="I541" s="663" t="s">
        <v>215</v>
      </c>
      <c r="J541" s="663" t="s">
        <v>2136</v>
      </c>
      <c r="K541" s="663"/>
      <c r="L541" s="665">
        <v>51.984897892448416</v>
      </c>
      <c r="M541" s="665">
        <v>5</v>
      </c>
      <c r="N541" s="666">
        <v>259.92448946224209</v>
      </c>
    </row>
    <row r="542" spans="1:14" ht="14.4" customHeight="1" x14ac:dyDescent="0.3">
      <c r="A542" s="661" t="s">
        <v>595</v>
      </c>
      <c r="B542" s="662" t="s">
        <v>3182</v>
      </c>
      <c r="C542" s="663" t="s">
        <v>605</v>
      </c>
      <c r="D542" s="664" t="s">
        <v>3184</v>
      </c>
      <c r="E542" s="663" t="s">
        <v>626</v>
      </c>
      <c r="F542" s="664" t="s">
        <v>3190</v>
      </c>
      <c r="G542" s="663" t="s">
        <v>627</v>
      </c>
      <c r="H542" s="663" t="s">
        <v>1268</v>
      </c>
      <c r="I542" s="663" t="s">
        <v>215</v>
      </c>
      <c r="J542" s="663" t="s">
        <v>1269</v>
      </c>
      <c r="K542" s="663"/>
      <c r="L542" s="665">
        <v>105.97841104951227</v>
      </c>
      <c r="M542" s="665">
        <v>1</v>
      </c>
      <c r="N542" s="666">
        <v>105.97841104951227</v>
      </c>
    </row>
    <row r="543" spans="1:14" ht="14.4" customHeight="1" x14ac:dyDescent="0.3">
      <c r="A543" s="661" t="s">
        <v>595</v>
      </c>
      <c r="B543" s="662" t="s">
        <v>3182</v>
      </c>
      <c r="C543" s="663" t="s">
        <v>605</v>
      </c>
      <c r="D543" s="664" t="s">
        <v>3184</v>
      </c>
      <c r="E543" s="663" t="s">
        <v>626</v>
      </c>
      <c r="F543" s="664" t="s">
        <v>3190</v>
      </c>
      <c r="G543" s="663" t="s">
        <v>627</v>
      </c>
      <c r="H543" s="663" t="s">
        <v>2137</v>
      </c>
      <c r="I543" s="663" t="s">
        <v>2138</v>
      </c>
      <c r="J543" s="663" t="s">
        <v>2139</v>
      </c>
      <c r="K543" s="663" t="s">
        <v>2140</v>
      </c>
      <c r="L543" s="665">
        <v>279.1043982049606</v>
      </c>
      <c r="M543" s="665">
        <v>4</v>
      </c>
      <c r="N543" s="666">
        <v>1116.4175928198424</v>
      </c>
    </row>
    <row r="544" spans="1:14" ht="14.4" customHeight="1" x14ac:dyDescent="0.3">
      <c r="A544" s="661" t="s">
        <v>595</v>
      </c>
      <c r="B544" s="662" t="s">
        <v>3182</v>
      </c>
      <c r="C544" s="663" t="s">
        <v>605</v>
      </c>
      <c r="D544" s="664" t="s">
        <v>3184</v>
      </c>
      <c r="E544" s="663" t="s">
        <v>626</v>
      </c>
      <c r="F544" s="664" t="s">
        <v>3190</v>
      </c>
      <c r="G544" s="663" t="s">
        <v>627</v>
      </c>
      <c r="H544" s="663" t="s">
        <v>2141</v>
      </c>
      <c r="I544" s="663" t="s">
        <v>2142</v>
      </c>
      <c r="J544" s="663" t="s">
        <v>2143</v>
      </c>
      <c r="K544" s="663" t="s">
        <v>2144</v>
      </c>
      <c r="L544" s="665">
        <v>58.969396526050062</v>
      </c>
      <c r="M544" s="665">
        <v>1</v>
      </c>
      <c r="N544" s="666">
        <v>58.969396526050062</v>
      </c>
    </row>
    <row r="545" spans="1:14" ht="14.4" customHeight="1" x14ac:dyDescent="0.3">
      <c r="A545" s="661" t="s">
        <v>595</v>
      </c>
      <c r="B545" s="662" t="s">
        <v>3182</v>
      </c>
      <c r="C545" s="663" t="s">
        <v>605</v>
      </c>
      <c r="D545" s="664" t="s">
        <v>3184</v>
      </c>
      <c r="E545" s="663" t="s">
        <v>626</v>
      </c>
      <c r="F545" s="664" t="s">
        <v>3190</v>
      </c>
      <c r="G545" s="663" t="s">
        <v>627</v>
      </c>
      <c r="H545" s="663" t="s">
        <v>2145</v>
      </c>
      <c r="I545" s="663" t="s">
        <v>2145</v>
      </c>
      <c r="J545" s="663" t="s">
        <v>2146</v>
      </c>
      <c r="K545" s="663" t="s">
        <v>2147</v>
      </c>
      <c r="L545" s="665">
        <v>108.89</v>
      </c>
      <c r="M545" s="665">
        <v>1</v>
      </c>
      <c r="N545" s="666">
        <v>108.89</v>
      </c>
    </row>
    <row r="546" spans="1:14" ht="14.4" customHeight="1" x14ac:dyDescent="0.3">
      <c r="A546" s="661" t="s">
        <v>595</v>
      </c>
      <c r="B546" s="662" t="s">
        <v>3182</v>
      </c>
      <c r="C546" s="663" t="s">
        <v>605</v>
      </c>
      <c r="D546" s="664" t="s">
        <v>3184</v>
      </c>
      <c r="E546" s="663" t="s">
        <v>626</v>
      </c>
      <c r="F546" s="664" t="s">
        <v>3190</v>
      </c>
      <c r="G546" s="663" t="s">
        <v>627</v>
      </c>
      <c r="H546" s="663" t="s">
        <v>2148</v>
      </c>
      <c r="I546" s="663" t="s">
        <v>2149</v>
      </c>
      <c r="J546" s="663" t="s">
        <v>2150</v>
      </c>
      <c r="K546" s="663" t="s">
        <v>2151</v>
      </c>
      <c r="L546" s="665">
        <v>32.21495913977526</v>
      </c>
      <c r="M546" s="665">
        <v>4</v>
      </c>
      <c r="N546" s="666">
        <v>128.85983655910104</v>
      </c>
    </row>
    <row r="547" spans="1:14" ht="14.4" customHeight="1" x14ac:dyDescent="0.3">
      <c r="A547" s="661" t="s">
        <v>595</v>
      </c>
      <c r="B547" s="662" t="s">
        <v>3182</v>
      </c>
      <c r="C547" s="663" t="s">
        <v>605</v>
      </c>
      <c r="D547" s="664" t="s">
        <v>3184</v>
      </c>
      <c r="E547" s="663" t="s">
        <v>626</v>
      </c>
      <c r="F547" s="664" t="s">
        <v>3190</v>
      </c>
      <c r="G547" s="663" t="s">
        <v>627</v>
      </c>
      <c r="H547" s="663" t="s">
        <v>2152</v>
      </c>
      <c r="I547" s="663" t="s">
        <v>215</v>
      </c>
      <c r="J547" s="663" t="s">
        <v>2153</v>
      </c>
      <c r="K547" s="663"/>
      <c r="L547" s="665">
        <v>61.97999999999999</v>
      </c>
      <c r="M547" s="665">
        <v>2</v>
      </c>
      <c r="N547" s="666">
        <v>123.95999999999998</v>
      </c>
    </row>
    <row r="548" spans="1:14" ht="14.4" customHeight="1" x14ac:dyDescent="0.3">
      <c r="A548" s="661" t="s">
        <v>595</v>
      </c>
      <c r="B548" s="662" t="s">
        <v>3182</v>
      </c>
      <c r="C548" s="663" t="s">
        <v>605</v>
      </c>
      <c r="D548" s="664" t="s">
        <v>3184</v>
      </c>
      <c r="E548" s="663" t="s">
        <v>626</v>
      </c>
      <c r="F548" s="664" t="s">
        <v>3190</v>
      </c>
      <c r="G548" s="663" t="s">
        <v>627</v>
      </c>
      <c r="H548" s="663" t="s">
        <v>2154</v>
      </c>
      <c r="I548" s="663" t="s">
        <v>2155</v>
      </c>
      <c r="J548" s="663" t="s">
        <v>2156</v>
      </c>
      <c r="K548" s="663" t="s">
        <v>2157</v>
      </c>
      <c r="L548" s="665">
        <v>924.23000000000047</v>
      </c>
      <c r="M548" s="665">
        <v>1</v>
      </c>
      <c r="N548" s="666">
        <v>924.23000000000047</v>
      </c>
    </row>
    <row r="549" spans="1:14" ht="14.4" customHeight="1" x14ac:dyDescent="0.3">
      <c r="A549" s="661" t="s">
        <v>595</v>
      </c>
      <c r="B549" s="662" t="s">
        <v>3182</v>
      </c>
      <c r="C549" s="663" t="s">
        <v>605</v>
      </c>
      <c r="D549" s="664" t="s">
        <v>3184</v>
      </c>
      <c r="E549" s="663" t="s">
        <v>626</v>
      </c>
      <c r="F549" s="664" t="s">
        <v>3190</v>
      </c>
      <c r="G549" s="663" t="s">
        <v>627</v>
      </c>
      <c r="H549" s="663" t="s">
        <v>2158</v>
      </c>
      <c r="I549" s="663" t="s">
        <v>215</v>
      </c>
      <c r="J549" s="663" t="s">
        <v>2159</v>
      </c>
      <c r="K549" s="663"/>
      <c r="L549" s="665">
        <v>70.876500784405806</v>
      </c>
      <c r="M549" s="665">
        <v>1</v>
      </c>
      <c r="N549" s="666">
        <v>70.876500784405806</v>
      </c>
    </row>
    <row r="550" spans="1:14" ht="14.4" customHeight="1" x14ac:dyDescent="0.3">
      <c r="A550" s="661" t="s">
        <v>595</v>
      </c>
      <c r="B550" s="662" t="s">
        <v>3182</v>
      </c>
      <c r="C550" s="663" t="s">
        <v>605</v>
      </c>
      <c r="D550" s="664" t="s">
        <v>3184</v>
      </c>
      <c r="E550" s="663" t="s">
        <v>626</v>
      </c>
      <c r="F550" s="664" t="s">
        <v>3190</v>
      </c>
      <c r="G550" s="663" t="s">
        <v>627</v>
      </c>
      <c r="H550" s="663" t="s">
        <v>2160</v>
      </c>
      <c r="I550" s="663" t="s">
        <v>215</v>
      </c>
      <c r="J550" s="663" t="s">
        <v>2161</v>
      </c>
      <c r="K550" s="663"/>
      <c r="L550" s="665">
        <v>208.1219438331936</v>
      </c>
      <c r="M550" s="665">
        <v>2</v>
      </c>
      <c r="N550" s="666">
        <v>416.2438876663872</v>
      </c>
    </row>
    <row r="551" spans="1:14" ht="14.4" customHeight="1" x14ac:dyDescent="0.3">
      <c r="A551" s="661" t="s">
        <v>595</v>
      </c>
      <c r="B551" s="662" t="s">
        <v>3182</v>
      </c>
      <c r="C551" s="663" t="s">
        <v>605</v>
      </c>
      <c r="D551" s="664" t="s">
        <v>3184</v>
      </c>
      <c r="E551" s="663" t="s">
        <v>626</v>
      </c>
      <c r="F551" s="664" t="s">
        <v>3190</v>
      </c>
      <c r="G551" s="663" t="s">
        <v>627</v>
      </c>
      <c r="H551" s="663" t="s">
        <v>2162</v>
      </c>
      <c r="I551" s="663" t="s">
        <v>215</v>
      </c>
      <c r="J551" s="663" t="s">
        <v>2163</v>
      </c>
      <c r="K551" s="663"/>
      <c r="L551" s="665">
        <v>52.175691882681249</v>
      </c>
      <c r="M551" s="665">
        <v>1</v>
      </c>
      <c r="N551" s="666">
        <v>52.175691882681249</v>
      </c>
    </row>
    <row r="552" spans="1:14" ht="14.4" customHeight="1" x14ac:dyDescent="0.3">
      <c r="A552" s="661" t="s">
        <v>595</v>
      </c>
      <c r="B552" s="662" t="s">
        <v>3182</v>
      </c>
      <c r="C552" s="663" t="s">
        <v>605</v>
      </c>
      <c r="D552" s="664" t="s">
        <v>3184</v>
      </c>
      <c r="E552" s="663" t="s">
        <v>626</v>
      </c>
      <c r="F552" s="664" t="s">
        <v>3190</v>
      </c>
      <c r="G552" s="663" t="s">
        <v>627</v>
      </c>
      <c r="H552" s="663" t="s">
        <v>2164</v>
      </c>
      <c r="I552" s="663" t="s">
        <v>215</v>
      </c>
      <c r="J552" s="663" t="s">
        <v>2165</v>
      </c>
      <c r="K552" s="663"/>
      <c r="L552" s="665">
        <v>87.100851254248099</v>
      </c>
      <c r="M552" s="665">
        <v>4</v>
      </c>
      <c r="N552" s="666">
        <v>348.40340501699239</v>
      </c>
    </row>
    <row r="553" spans="1:14" ht="14.4" customHeight="1" x14ac:dyDescent="0.3">
      <c r="A553" s="661" t="s">
        <v>595</v>
      </c>
      <c r="B553" s="662" t="s">
        <v>3182</v>
      </c>
      <c r="C553" s="663" t="s">
        <v>605</v>
      </c>
      <c r="D553" s="664" t="s">
        <v>3184</v>
      </c>
      <c r="E553" s="663" t="s">
        <v>626</v>
      </c>
      <c r="F553" s="664" t="s">
        <v>3190</v>
      </c>
      <c r="G553" s="663" t="s">
        <v>627</v>
      </c>
      <c r="H553" s="663" t="s">
        <v>2166</v>
      </c>
      <c r="I553" s="663" t="s">
        <v>2167</v>
      </c>
      <c r="J553" s="663" t="s">
        <v>2168</v>
      </c>
      <c r="K553" s="663" t="s">
        <v>1499</v>
      </c>
      <c r="L553" s="665">
        <v>2054.4023847510198</v>
      </c>
      <c r="M553" s="665">
        <v>4</v>
      </c>
      <c r="N553" s="666">
        <v>8217.6095390040791</v>
      </c>
    </row>
    <row r="554" spans="1:14" ht="14.4" customHeight="1" x14ac:dyDescent="0.3">
      <c r="A554" s="661" t="s">
        <v>595</v>
      </c>
      <c r="B554" s="662" t="s">
        <v>3182</v>
      </c>
      <c r="C554" s="663" t="s">
        <v>605</v>
      </c>
      <c r="D554" s="664" t="s">
        <v>3184</v>
      </c>
      <c r="E554" s="663" t="s">
        <v>626</v>
      </c>
      <c r="F554" s="664" t="s">
        <v>3190</v>
      </c>
      <c r="G554" s="663" t="s">
        <v>627</v>
      </c>
      <c r="H554" s="663" t="s">
        <v>2169</v>
      </c>
      <c r="I554" s="663" t="s">
        <v>2170</v>
      </c>
      <c r="J554" s="663" t="s">
        <v>2171</v>
      </c>
      <c r="K554" s="663" t="s">
        <v>2172</v>
      </c>
      <c r="L554" s="665">
        <v>106.39499999999998</v>
      </c>
      <c r="M554" s="665">
        <v>2</v>
      </c>
      <c r="N554" s="666">
        <v>212.78999999999996</v>
      </c>
    </row>
    <row r="555" spans="1:14" ht="14.4" customHeight="1" x14ac:dyDescent="0.3">
      <c r="A555" s="661" t="s">
        <v>595</v>
      </c>
      <c r="B555" s="662" t="s">
        <v>3182</v>
      </c>
      <c r="C555" s="663" t="s">
        <v>605</v>
      </c>
      <c r="D555" s="664" t="s">
        <v>3184</v>
      </c>
      <c r="E555" s="663" t="s">
        <v>626</v>
      </c>
      <c r="F555" s="664" t="s">
        <v>3190</v>
      </c>
      <c r="G555" s="663" t="s">
        <v>627</v>
      </c>
      <c r="H555" s="663" t="s">
        <v>2173</v>
      </c>
      <c r="I555" s="663" t="s">
        <v>215</v>
      </c>
      <c r="J555" s="663" t="s">
        <v>2174</v>
      </c>
      <c r="K555" s="663" t="s">
        <v>932</v>
      </c>
      <c r="L555" s="665">
        <v>181.06000000000003</v>
      </c>
      <c r="M555" s="665">
        <v>1</v>
      </c>
      <c r="N555" s="666">
        <v>181.06000000000003</v>
      </c>
    </row>
    <row r="556" spans="1:14" ht="14.4" customHeight="1" x14ac:dyDescent="0.3">
      <c r="A556" s="661" t="s">
        <v>595</v>
      </c>
      <c r="B556" s="662" t="s">
        <v>3182</v>
      </c>
      <c r="C556" s="663" t="s">
        <v>605</v>
      </c>
      <c r="D556" s="664" t="s">
        <v>3184</v>
      </c>
      <c r="E556" s="663" t="s">
        <v>626</v>
      </c>
      <c r="F556" s="664" t="s">
        <v>3190</v>
      </c>
      <c r="G556" s="663" t="s">
        <v>627</v>
      </c>
      <c r="H556" s="663" t="s">
        <v>2175</v>
      </c>
      <c r="I556" s="663" t="s">
        <v>215</v>
      </c>
      <c r="J556" s="663" t="s">
        <v>2176</v>
      </c>
      <c r="K556" s="663"/>
      <c r="L556" s="665">
        <v>737.44316095886848</v>
      </c>
      <c r="M556" s="665">
        <v>2</v>
      </c>
      <c r="N556" s="666">
        <v>1474.886321917737</v>
      </c>
    </row>
    <row r="557" spans="1:14" ht="14.4" customHeight="1" x14ac:dyDescent="0.3">
      <c r="A557" s="661" t="s">
        <v>595</v>
      </c>
      <c r="B557" s="662" t="s">
        <v>3182</v>
      </c>
      <c r="C557" s="663" t="s">
        <v>605</v>
      </c>
      <c r="D557" s="664" t="s">
        <v>3184</v>
      </c>
      <c r="E557" s="663" t="s">
        <v>626</v>
      </c>
      <c r="F557" s="664" t="s">
        <v>3190</v>
      </c>
      <c r="G557" s="663" t="s">
        <v>627</v>
      </c>
      <c r="H557" s="663" t="s">
        <v>2177</v>
      </c>
      <c r="I557" s="663" t="s">
        <v>215</v>
      </c>
      <c r="J557" s="663" t="s">
        <v>2178</v>
      </c>
      <c r="K557" s="663"/>
      <c r="L557" s="665">
        <v>100.97003946333345</v>
      </c>
      <c r="M557" s="665">
        <v>1</v>
      </c>
      <c r="N557" s="666">
        <v>100.97003946333345</v>
      </c>
    </row>
    <row r="558" spans="1:14" ht="14.4" customHeight="1" x14ac:dyDescent="0.3">
      <c r="A558" s="661" t="s">
        <v>595</v>
      </c>
      <c r="B558" s="662" t="s">
        <v>3182</v>
      </c>
      <c r="C558" s="663" t="s">
        <v>605</v>
      </c>
      <c r="D558" s="664" t="s">
        <v>3184</v>
      </c>
      <c r="E558" s="663" t="s">
        <v>626</v>
      </c>
      <c r="F558" s="664" t="s">
        <v>3190</v>
      </c>
      <c r="G558" s="663" t="s">
        <v>627</v>
      </c>
      <c r="H558" s="663" t="s">
        <v>2179</v>
      </c>
      <c r="I558" s="663" t="s">
        <v>2180</v>
      </c>
      <c r="J558" s="663" t="s">
        <v>2181</v>
      </c>
      <c r="K558" s="663"/>
      <c r="L558" s="665">
        <v>97.053001159090215</v>
      </c>
      <c r="M558" s="665">
        <v>1</v>
      </c>
      <c r="N558" s="666">
        <v>97.053001159090215</v>
      </c>
    </row>
    <row r="559" spans="1:14" ht="14.4" customHeight="1" x14ac:dyDescent="0.3">
      <c r="A559" s="661" t="s">
        <v>595</v>
      </c>
      <c r="B559" s="662" t="s">
        <v>3182</v>
      </c>
      <c r="C559" s="663" t="s">
        <v>605</v>
      </c>
      <c r="D559" s="664" t="s">
        <v>3184</v>
      </c>
      <c r="E559" s="663" t="s">
        <v>626</v>
      </c>
      <c r="F559" s="664" t="s">
        <v>3190</v>
      </c>
      <c r="G559" s="663" t="s">
        <v>627</v>
      </c>
      <c r="H559" s="663" t="s">
        <v>2182</v>
      </c>
      <c r="I559" s="663" t="s">
        <v>215</v>
      </c>
      <c r="J559" s="663" t="s">
        <v>2183</v>
      </c>
      <c r="K559" s="663"/>
      <c r="L559" s="665">
        <v>45.15108651840751</v>
      </c>
      <c r="M559" s="665">
        <v>2</v>
      </c>
      <c r="N559" s="666">
        <v>90.30217303681502</v>
      </c>
    </row>
    <row r="560" spans="1:14" ht="14.4" customHeight="1" x14ac:dyDescent="0.3">
      <c r="A560" s="661" t="s">
        <v>595</v>
      </c>
      <c r="B560" s="662" t="s">
        <v>3182</v>
      </c>
      <c r="C560" s="663" t="s">
        <v>605</v>
      </c>
      <c r="D560" s="664" t="s">
        <v>3184</v>
      </c>
      <c r="E560" s="663" t="s">
        <v>626</v>
      </c>
      <c r="F560" s="664" t="s">
        <v>3190</v>
      </c>
      <c r="G560" s="663" t="s">
        <v>627</v>
      </c>
      <c r="H560" s="663" t="s">
        <v>1289</v>
      </c>
      <c r="I560" s="663" t="s">
        <v>1290</v>
      </c>
      <c r="J560" s="663" t="s">
        <v>1291</v>
      </c>
      <c r="K560" s="663" t="s">
        <v>1292</v>
      </c>
      <c r="L560" s="665">
        <v>125.8595298545425</v>
      </c>
      <c r="M560" s="665">
        <v>2</v>
      </c>
      <c r="N560" s="666">
        <v>251.719059709085</v>
      </c>
    </row>
    <row r="561" spans="1:14" ht="14.4" customHeight="1" x14ac:dyDescent="0.3">
      <c r="A561" s="661" t="s">
        <v>595</v>
      </c>
      <c r="B561" s="662" t="s">
        <v>3182</v>
      </c>
      <c r="C561" s="663" t="s">
        <v>605</v>
      </c>
      <c r="D561" s="664" t="s">
        <v>3184</v>
      </c>
      <c r="E561" s="663" t="s">
        <v>626</v>
      </c>
      <c r="F561" s="664" t="s">
        <v>3190</v>
      </c>
      <c r="G561" s="663" t="s">
        <v>627</v>
      </c>
      <c r="H561" s="663" t="s">
        <v>2184</v>
      </c>
      <c r="I561" s="663" t="s">
        <v>2185</v>
      </c>
      <c r="J561" s="663" t="s">
        <v>2186</v>
      </c>
      <c r="K561" s="663" t="s">
        <v>2187</v>
      </c>
      <c r="L561" s="665">
        <v>114.25000000000006</v>
      </c>
      <c r="M561" s="665">
        <v>3</v>
      </c>
      <c r="N561" s="666">
        <v>342.75000000000017</v>
      </c>
    </row>
    <row r="562" spans="1:14" ht="14.4" customHeight="1" x14ac:dyDescent="0.3">
      <c r="A562" s="661" t="s">
        <v>595</v>
      </c>
      <c r="B562" s="662" t="s">
        <v>3182</v>
      </c>
      <c r="C562" s="663" t="s">
        <v>605</v>
      </c>
      <c r="D562" s="664" t="s">
        <v>3184</v>
      </c>
      <c r="E562" s="663" t="s">
        <v>626</v>
      </c>
      <c r="F562" s="664" t="s">
        <v>3190</v>
      </c>
      <c r="G562" s="663" t="s">
        <v>627</v>
      </c>
      <c r="H562" s="663" t="s">
        <v>2188</v>
      </c>
      <c r="I562" s="663" t="s">
        <v>2188</v>
      </c>
      <c r="J562" s="663" t="s">
        <v>2189</v>
      </c>
      <c r="K562" s="663" t="s">
        <v>2190</v>
      </c>
      <c r="L562" s="665">
        <v>79.230164653838372</v>
      </c>
      <c r="M562" s="665">
        <v>3</v>
      </c>
      <c r="N562" s="666">
        <v>237.6904939615151</v>
      </c>
    </row>
    <row r="563" spans="1:14" ht="14.4" customHeight="1" x14ac:dyDescent="0.3">
      <c r="A563" s="661" t="s">
        <v>595</v>
      </c>
      <c r="B563" s="662" t="s">
        <v>3182</v>
      </c>
      <c r="C563" s="663" t="s">
        <v>605</v>
      </c>
      <c r="D563" s="664" t="s">
        <v>3184</v>
      </c>
      <c r="E563" s="663" t="s">
        <v>626</v>
      </c>
      <c r="F563" s="664" t="s">
        <v>3190</v>
      </c>
      <c r="G563" s="663" t="s">
        <v>627</v>
      </c>
      <c r="H563" s="663" t="s">
        <v>1300</v>
      </c>
      <c r="I563" s="663" t="s">
        <v>1301</v>
      </c>
      <c r="J563" s="663" t="s">
        <v>1302</v>
      </c>
      <c r="K563" s="663" t="s">
        <v>1303</v>
      </c>
      <c r="L563" s="665">
        <v>111.85925131951252</v>
      </c>
      <c r="M563" s="665">
        <v>3</v>
      </c>
      <c r="N563" s="666">
        <v>335.57775395853758</v>
      </c>
    </row>
    <row r="564" spans="1:14" ht="14.4" customHeight="1" x14ac:dyDescent="0.3">
      <c r="A564" s="661" t="s">
        <v>595</v>
      </c>
      <c r="B564" s="662" t="s">
        <v>3182</v>
      </c>
      <c r="C564" s="663" t="s">
        <v>605</v>
      </c>
      <c r="D564" s="664" t="s">
        <v>3184</v>
      </c>
      <c r="E564" s="663" t="s">
        <v>626</v>
      </c>
      <c r="F564" s="664" t="s">
        <v>3190</v>
      </c>
      <c r="G564" s="663" t="s">
        <v>627</v>
      </c>
      <c r="H564" s="663" t="s">
        <v>2191</v>
      </c>
      <c r="I564" s="663" t="s">
        <v>2192</v>
      </c>
      <c r="J564" s="663" t="s">
        <v>2193</v>
      </c>
      <c r="K564" s="663" t="s">
        <v>2194</v>
      </c>
      <c r="L564" s="665">
        <v>129.47999999999993</v>
      </c>
      <c r="M564" s="665">
        <v>1</v>
      </c>
      <c r="N564" s="666">
        <v>129.47999999999993</v>
      </c>
    </row>
    <row r="565" spans="1:14" ht="14.4" customHeight="1" x14ac:dyDescent="0.3">
      <c r="A565" s="661" t="s">
        <v>595</v>
      </c>
      <c r="B565" s="662" t="s">
        <v>3182</v>
      </c>
      <c r="C565" s="663" t="s">
        <v>605</v>
      </c>
      <c r="D565" s="664" t="s">
        <v>3184</v>
      </c>
      <c r="E565" s="663" t="s">
        <v>626</v>
      </c>
      <c r="F565" s="664" t="s">
        <v>3190</v>
      </c>
      <c r="G565" s="663" t="s">
        <v>627</v>
      </c>
      <c r="H565" s="663" t="s">
        <v>2195</v>
      </c>
      <c r="I565" s="663" t="s">
        <v>215</v>
      </c>
      <c r="J565" s="663" t="s">
        <v>2196</v>
      </c>
      <c r="K565" s="663"/>
      <c r="L565" s="665">
        <v>39.082676167397487</v>
      </c>
      <c r="M565" s="665">
        <v>2</v>
      </c>
      <c r="N565" s="666">
        <v>78.165352334794974</v>
      </c>
    </row>
    <row r="566" spans="1:14" ht="14.4" customHeight="1" x14ac:dyDescent="0.3">
      <c r="A566" s="661" t="s">
        <v>595</v>
      </c>
      <c r="B566" s="662" t="s">
        <v>3182</v>
      </c>
      <c r="C566" s="663" t="s">
        <v>605</v>
      </c>
      <c r="D566" s="664" t="s">
        <v>3184</v>
      </c>
      <c r="E566" s="663" t="s">
        <v>626</v>
      </c>
      <c r="F566" s="664" t="s">
        <v>3190</v>
      </c>
      <c r="G566" s="663" t="s">
        <v>627</v>
      </c>
      <c r="H566" s="663" t="s">
        <v>2197</v>
      </c>
      <c r="I566" s="663" t="s">
        <v>215</v>
      </c>
      <c r="J566" s="663" t="s">
        <v>2198</v>
      </c>
      <c r="K566" s="663"/>
      <c r="L566" s="665">
        <v>175.04980331318603</v>
      </c>
      <c r="M566" s="665">
        <v>1</v>
      </c>
      <c r="N566" s="666">
        <v>175.04980331318603</v>
      </c>
    </row>
    <row r="567" spans="1:14" ht="14.4" customHeight="1" x14ac:dyDescent="0.3">
      <c r="A567" s="661" t="s">
        <v>595</v>
      </c>
      <c r="B567" s="662" t="s">
        <v>3182</v>
      </c>
      <c r="C567" s="663" t="s">
        <v>605</v>
      </c>
      <c r="D567" s="664" t="s">
        <v>3184</v>
      </c>
      <c r="E567" s="663" t="s">
        <v>626</v>
      </c>
      <c r="F567" s="664" t="s">
        <v>3190</v>
      </c>
      <c r="G567" s="663" t="s">
        <v>627</v>
      </c>
      <c r="H567" s="663" t="s">
        <v>2199</v>
      </c>
      <c r="I567" s="663" t="s">
        <v>2200</v>
      </c>
      <c r="J567" s="663" t="s">
        <v>2201</v>
      </c>
      <c r="K567" s="663" t="s">
        <v>2202</v>
      </c>
      <c r="L567" s="665">
        <v>174.91</v>
      </c>
      <c r="M567" s="665">
        <v>1</v>
      </c>
      <c r="N567" s="666">
        <v>174.91</v>
      </c>
    </row>
    <row r="568" spans="1:14" ht="14.4" customHeight="1" x14ac:dyDescent="0.3">
      <c r="A568" s="661" t="s">
        <v>595</v>
      </c>
      <c r="B568" s="662" t="s">
        <v>3182</v>
      </c>
      <c r="C568" s="663" t="s">
        <v>605</v>
      </c>
      <c r="D568" s="664" t="s">
        <v>3184</v>
      </c>
      <c r="E568" s="663" t="s">
        <v>626</v>
      </c>
      <c r="F568" s="664" t="s">
        <v>3190</v>
      </c>
      <c r="G568" s="663" t="s">
        <v>627</v>
      </c>
      <c r="H568" s="663" t="s">
        <v>2203</v>
      </c>
      <c r="I568" s="663" t="s">
        <v>2204</v>
      </c>
      <c r="J568" s="663" t="s">
        <v>2205</v>
      </c>
      <c r="K568" s="663" t="s">
        <v>2206</v>
      </c>
      <c r="L568" s="665">
        <v>107.33</v>
      </c>
      <c r="M568" s="665">
        <v>1</v>
      </c>
      <c r="N568" s="666">
        <v>107.33</v>
      </c>
    </row>
    <row r="569" spans="1:14" ht="14.4" customHeight="1" x14ac:dyDescent="0.3">
      <c r="A569" s="661" t="s">
        <v>595</v>
      </c>
      <c r="B569" s="662" t="s">
        <v>3182</v>
      </c>
      <c r="C569" s="663" t="s">
        <v>605</v>
      </c>
      <c r="D569" s="664" t="s">
        <v>3184</v>
      </c>
      <c r="E569" s="663" t="s">
        <v>626</v>
      </c>
      <c r="F569" s="664" t="s">
        <v>3190</v>
      </c>
      <c r="G569" s="663" t="s">
        <v>627</v>
      </c>
      <c r="H569" s="663" t="s">
        <v>1314</v>
      </c>
      <c r="I569" s="663" t="s">
        <v>1315</v>
      </c>
      <c r="J569" s="663" t="s">
        <v>1316</v>
      </c>
      <c r="K569" s="663" t="s">
        <v>1317</v>
      </c>
      <c r="L569" s="665">
        <v>67.669999999999945</v>
      </c>
      <c r="M569" s="665">
        <v>1</v>
      </c>
      <c r="N569" s="666">
        <v>67.669999999999945</v>
      </c>
    </row>
    <row r="570" spans="1:14" ht="14.4" customHeight="1" x14ac:dyDescent="0.3">
      <c r="A570" s="661" t="s">
        <v>595</v>
      </c>
      <c r="B570" s="662" t="s">
        <v>3182</v>
      </c>
      <c r="C570" s="663" t="s">
        <v>605</v>
      </c>
      <c r="D570" s="664" t="s">
        <v>3184</v>
      </c>
      <c r="E570" s="663" t="s">
        <v>626</v>
      </c>
      <c r="F570" s="664" t="s">
        <v>3190</v>
      </c>
      <c r="G570" s="663" t="s">
        <v>627</v>
      </c>
      <c r="H570" s="663" t="s">
        <v>2207</v>
      </c>
      <c r="I570" s="663" t="s">
        <v>2207</v>
      </c>
      <c r="J570" s="663" t="s">
        <v>2208</v>
      </c>
      <c r="K570" s="663" t="s">
        <v>2209</v>
      </c>
      <c r="L570" s="665">
        <v>147.31</v>
      </c>
      <c r="M570" s="665">
        <v>1</v>
      </c>
      <c r="N570" s="666">
        <v>147.31</v>
      </c>
    </row>
    <row r="571" spans="1:14" ht="14.4" customHeight="1" x14ac:dyDescent="0.3">
      <c r="A571" s="661" t="s">
        <v>595</v>
      </c>
      <c r="B571" s="662" t="s">
        <v>3182</v>
      </c>
      <c r="C571" s="663" t="s">
        <v>605</v>
      </c>
      <c r="D571" s="664" t="s">
        <v>3184</v>
      </c>
      <c r="E571" s="663" t="s">
        <v>626</v>
      </c>
      <c r="F571" s="664" t="s">
        <v>3190</v>
      </c>
      <c r="G571" s="663" t="s">
        <v>627</v>
      </c>
      <c r="H571" s="663" t="s">
        <v>2210</v>
      </c>
      <c r="I571" s="663" t="s">
        <v>215</v>
      </c>
      <c r="J571" s="663" t="s">
        <v>2211</v>
      </c>
      <c r="K571" s="663" t="s">
        <v>2212</v>
      </c>
      <c r="L571" s="665">
        <v>66.814988235660408</v>
      </c>
      <c r="M571" s="665">
        <v>2</v>
      </c>
      <c r="N571" s="666">
        <v>133.62997647132082</v>
      </c>
    </row>
    <row r="572" spans="1:14" ht="14.4" customHeight="1" x14ac:dyDescent="0.3">
      <c r="A572" s="661" t="s">
        <v>595</v>
      </c>
      <c r="B572" s="662" t="s">
        <v>3182</v>
      </c>
      <c r="C572" s="663" t="s">
        <v>605</v>
      </c>
      <c r="D572" s="664" t="s">
        <v>3184</v>
      </c>
      <c r="E572" s="663" t="s">
        <v>626</v>
      </c>
      <c r="F572" s="664" t="s">
        <v>3190</v>
      </c>
      <c r="G572" s="663" t="s">
        <v>627</v>
      </c>
      <c r="H572" s="663" t="s">
        <v>2213</v>
      </c>
      <c r="I572" s="663" t="s">
        <v>2213</v>
      </c>
      <c r="J572" s="663" t="s">
        <v>2214</v>
      </c>
      <c r="K572" s="663" t="s">
        <v>2215</v>
      </c>
      <c r="L572" s="665">
        <v>116.91999999999996</v>
      </c>
      <c r="M572" s="665">
        <v>2</v>
      </c>
      <c r="N572" s="666">
        <v>233.83999999999992</v>
      </c>
    </row>
    <row r="573" spans="1:14" ht="14.4" customHeight="1" x14ac:dyDescent="0.3">
      <c r="A573" s="661" t="s">
        <v>595</v>
      </c>
      <c r="B573" s="662" t="s">
        <v>3182</v>
      </c>
      <c r="C573" s="663" t="s">
        <v>605</v>
      </c>
      <c r="D573" s="664" t="s">
        <v>3184</v>
      </c>
      <c r="E573" s="663" t="s">
        <v>626</v>
      </c>
      <c r="F573" s="664" t="s">
        <v>3190</v>
      </c>
      <c r="G573" s="663" t="s">
        <v>627</v>
      </c>
      <c r="H573" s="663" t="s">
        <v>2216</v>
      </c>
      <c r="I573" s="663" t="s">
        <v>215</v>
      </c>
      <c r="J573" s="663" t="s">
        <v>2217</v>
      </c>
      <c r="K573" s="663" t="s">
        <v>2218</v>
      </c>
      <c r="L573" s="665">
        <v>414.57320511591274</v>
      </c>
      <c r="M573" s="665">
        <v>2</v>
      </c>
      <c r="N573" s="666">
        <v>829.14641023182548</v>
      </c>
    </row>
    <row r="574" spans="1:14" ht="14.4" customHeight="1" x14ac:dyDescent="0.3">
      <c r="A574" s="661" t="s">
        <v>595</v>
      </c>
      <c r="B574" s="662" t="s">
        <v>3182</v>
      </c>
      <c r="C574" s="663" t="s">
        <v>605</v>
      </c>
      <c r="D574" s="664" t="s">
        <v>3184</v>
      </c>
      <c r="E574" s="663" t="s">
        <v>626</v>
      </c>
      <c r="F574" s="664" t="s">
        <v>3190</v>
      </c>
      <c r="G574" s="663" t="s">
        <v>627</v>
      </c>
      <c r="H574" s="663" t="s">
        <v>2219</v>
      </c>
      <c r="I574" s="663" t="s">
        <v>215</v>
      </c>
      <c r="J574" s="663" t="s">
        <v>2220</v>
      </c>
      <c r="K574" s="663"/>
      <c r="L574" s="665">
        <v>36.57</v>
      </c>
      <c r="M574" s="665">
        <v>3</v>
      </c>
      <c r="N574" s="666">
        <v>109.71000000000001</v>
      </c>
    </row>
    <row r="575" spans="1:14" ht="14.4" customHeight="1" x14ac:dyDescent="0.3">
      <c r="A575" s="661" t="s">
        <v>595</v>
      </c>
      <c r="B575" s="662" t="s">
        <v>3182</v>
      </c>
      <c r="C575" s="663" t="s">
        <v>605</v>
      </c>
      <c r="D575" s="664" t="s">
        <v>3184</v>
      </c>
      <c r="E575" s="663" t="s">
        <v>626</v>
      </c>
      <c r="F575" s="664" t="s">
        <v>3190</v>
      </c>
      <c r="G575" s="663" t="s">
        <v>627</v>
      </c>
      <c r="H575" s="663" t="s">
        <v>2221</v>
      </c>
      <c r="I575" s="663" t="s">
        <v>215</v>
      </c>
      <c r="J575" s="663" t="s">
        <v>2222</v>
      </c>
      <c r="K575" s="663"/>
      <c r="L575" s="665">
        <v>108.63</v>
      </c>
      <c r="M575" s="665">
        <v>3</v>
      </c>
      <c r="N575" s="666">
        <v>325.89</v>
      </c>
    </row>
    <row r="576" spans="1:14" ht="14.4" customHeight="1" x14ac:dyDescent="0.3">
      <c r="A576" s="661" t="s">
        <v>595</v>
      </c>
      <c r="B576" s="662" t="s">
        <v>3182</v>
      </c>
      <c r="C576" s="663" t="s">
        <v>605</v>
      </c>
      <c r="D576" s="664" t="s">
        <v>3184</v>
      </c>
      <c r="E576" s="663" t="s">
        <v>626</v>
      </c>
      <c r="F576" s="664" t="s">
        <v>3190</v>
      </c>
      <c r="G576" s="663" t="s">
        <v>627</v>
      </c>
      <c r="H576" s="663" t="s">
        <v>2223</v>
      </c>
      <c r="I576" s="663" t="s">
        <v>2223</v>
      </c>
      <c r="J576" s="663" t="s">
        <v>2224</v>
      </c>
      <c r="K576" s="663" t="s">
        <v>2225</v>
      </c>
      <c r="L576" s="665">
        <v>79.264701140111924</v>
      </c>
      <c r="M576" s="665">
        <v>2</v>
      </c>
      <c r="N576" s="666">
        <v>158.52940228022385</v>
      </c>
    </row>
    <row r="577" spans="1:14" ht="14.4" customHeight="1" x14ac:dyDescent="0.3">
      <c r="A577" s="661" t="s">
        <v>595</v>
      </c>
      <c r="B577" s="662" t="s">
        <v>3182</v>
      </c>
      <c r="C577" s="663" t="s">
        <v>605</v>
      </c>
      <c r="D577" s="664" t="s">
        <v>3184</v>
      </c>
      <c r="E577" s="663" t="s">
        <v>626</v>
      </c>
      <c r="F577" s="664" t="s">
        <v>3190</v>
      </c>
      <c r="G577" s="663" t="s">
        <v>627</v>
      </c>
      <c r="H577" s="663" t="s">
        <v>2226</v>
      </c>
      <c r="I577" s="663" t="s">
        <v>2226</v>
      </c>
      <c r="J577" s="663" t="s">
        <v>2227</v>
      </c>
      <c r="K577" s="663" t="s">
        <v>2228</v>
      </c>
      <c r="L577" s="665">
        <v>144.24</v>
      </c>
      <c r="M577" s="665">
        <v>1</v>
      </c>
      <c r="N577" s="666">
        <v>144.24</v>
      </c>
    </row>
    <row r="578" spans="1:14" ht="14.4" customHeight="1" x14ac:dyDescent="0.3">
      <c r="A578" s="661" t="s">
        <v>595</v>
      </c>
      <c r="B578" s="662" t="s">
        <v>3182</v>
      </c>
      <c r="C578" s="663" t="s">
        <v>605</v>
      </c>
      <c r="D578" s="664" t="s">
        <v>3184</v>
      </c>
      <c r="E578" s="663" t="s">
        <v>626</v>
      </c>
      <c r="F578" s="664" t="s">
        <v>3190</v>
      </c>
      <c r="G578" s="663" t="s">
        <v>627</v>
      </c>
      <c r="H578" s="663" t="s">
        <v>2229</v>
      </c>
      <c r="I578" s="663" t="s">
        <v>2230</v>
      </c>
      <c r="J578" s="663" t="s">
        <v>2231</v>
      </c>
      <c r="K578" s="663" t="s">
        <v>2232</v>
      </c>
      <c r="L578" s="665">
        <v>61.94</v>
      </c>
      <c r="M578" s="665">
        <v>1</v>
      </c>
      <c r="N578" s="666">
        <v>61.94</v>
      </c>
    </row>
    <row r="579" spans="1:14" ht="14.4" customHeight="1" x14ac:dyDescent="0.3">
      <c r="A579" s="661" t="s">
        <v>595</v>
      </c>
      <c r="B579" s="662" t="s">
        <v>3182</v>
      </c>
      <c r="C579" s="663" t="s">
        <v>605</v>
      </c>
      <c r="D579" s="664" t="s">
        <v>3184</v>
      </c>
      <c r="E579" s="663" t="s">
        <v>626</v>
      </c>
      <c r="F579" s="664" t="s">
        <v>3190</v>
      </c>
      <c r="G579" s="663" t="s">
        <v>627</v>
      </c>
      <c r="H579" s="663" t="s">
        <v>1329</v>
      </c>
      <c r="I579" s="663" t="s">
        <v>1329</v>
      </c>
      <c r="J579" s="663" t="s">
        <v>1330</v>
      </c>
      <c r="K579" s="663" t="s">
        <v>1331</v>
      </c>
      <c r="L579" s="665">
        <v>95.699818599981512</v>
      </c>
      <c r="M579" s="665">
        <v>8</v>
      </c>
      <c r="N579" s="666">
        <v>765.5985487998521</v>
      </c>
    </row>
    <row r="580" spans="1:14" ht="14.4" customHeight="1" x14ac:dyDescent="0.3">
      <c r="A580" s="661" t="s">
        <v>595</v>
      </c>
      <c r="B580" s="662" t="s">
        <v>3182</v>
      </c>
      <c r="C580" s="663" t="s">
        <v>605</v>
      </c>
      <c r="D580" s="664" t="s">
        <v>3184</v>
      </c>
      <c r="E580" s="663" t="s">
        <v>626</v>
      </c>
      <c r="F580" s="664" t="s">
        <v>3190</v>
      </c>
      <c r="G580" s="663" t="s">
        <v>627</v>
      </c>
      <c r="H580" s="663" t="s">
        <v>2233</v>
      </c>
      <c r="I580" s="663" t="s">
        <v>2233</v>
      </c>
      <c r="J580" s="663" t="s">
        <v>2234</v>
      </c>
      <c r="K580" s="663" t="s">
        <v>2235</v>
      </c>
      <c r="L580" s="665">
        <v>58.509035089527565</v>
      </c>
      <c r="M580" s="665">
        <v>2</v>
      </c>
      <c r="N580" s="666">
        <v>117.01807017905513</v>
      </c>
    </row>
    <row r="581" spans="1:14" ht="14.4" customHeight="1" x14ac:dyDescent="0.3">
      <c r="A581" s="661" t="s">
        <v>595</v>
      </c>
      <c r="B581" s="662" t="s">
        <v>3182</v>
      </c>
      <c r="C581" s="663" t="s">
        <v>605</v>
      </c>
      <c r="D581" s="664" t="s">
        <v>3184</v>
      </c>
      <c r="E581" s="663" t="s">
        <v>626</v>
      </c>
      <c r="F581" s="664" t="s">
        <v>3190</v>
      </c>
      <c r="G581" s="663" t="s">
        <v>627</v>
      </c>
      <c r="H581" s="663" t="s">
        <v>1332</v>
      </c>
      <c r="I581" s="663" t="s">
        <v>215</v>
      </c>
      <c r="J581" s="663" t="s">
        <v>1333</v>
      </c>
      <c r="K581" s="663"/>
      <c r="L581" s="665">
        <v>35.195029203882918</v>
      </c>
      <c r="M581" s="665">
        <v>8</v>
      </c>
      <c r="N581" s="666">
        <v>281.56023363106334</v>
      </c>
    </row>
    <row r="582" spans="1:14" ht="14.4" customHeight="1" x14ac:dyDescent="0.3">
      <c r="A582" s="661" t="s">
        <v>595</v>
      </c>
      <c r="B582" s="662" t="s">
        <v>3182</v>
      </c>
      <c r="C582" s="663" t="s">
        <v>605</v>
      </c>
      <c r="D582" s="664" t="s">
        <v>3184</v>
      </c>
      <c r="E582" s="663" t="s">
        <v>626</v>
      </c>
      <c r="F582" s="664" t="s">
        <v>3190</v>
      </c>
      <c r="G582" s="663" t="s">
        <v>627</v>
      </c>
      <c r="H582" s="663" t="s">
        <v>1334</v>
      </c>
      <c r="I582" s="663" t="s">
        <v>215</v>
      </c>
      <c r="J582" s="663" t="s">
        <v>1335</v>
      </c>
      <c r="K582" s="663"/>
      <c r="L582" s="665">
        <v>37.437360075026525</v>
      </c>
      <c r="M582" s="665">
        <v>24</v>
      </c>
      <c r="N582" s="666">
        <v>898.49664180063655</v>
      </c>
    </row>
    <row r="583" spans="1:14" ht="14.4" customHeight="1" x14ac:dyDescent="0.3">
      <c r="A583" s="661" t="s">
        <v>595</v>
      </c>
      <c r="B583" s="662" t="s">
        <v>3182</v>
      </c>
      <c r="C583" s="663" t="s">
        <v>605</v>
      </c>
      <c r="D583" s="664" t="s">
        <v>3184</v>
      </c>
      <c r="E583" s="663" t="s">
        <v>626</v>
      </c>
      <c r="F583" s="664" t="s">
        <v>3190</v>
      </c>
      <c r="G583" s="663" t="s">
        <v>627</v>
      </c>
      <c r="H583" s="663" t="s">
        <v>2236</v>
      </c>
      <c r="I583" s="663" t="s">
        <v>215</v>
      </c>
      <c r="J583" s="663" t="s">
        <v>2237</v>
      </c>
      <c r="K583" s="663" t="s">
        <v>2238</v>
      </c>
      <c r="L583" s="665">
        <v>12.949761139908254</v>
      </c>
      <c r="M583" s="665">
        <v>240</v>
      </c>
      <c r="N583" s="666">
        <v>3107.9426735779812</v>
      </c>
    </row>
    <row r="584" spans="1:14" ht="14.4" customHeight="1" x14ac:dyDescent="0.3">
      <c r="A584" s="661" t="s">
        <v>595</v>
      </c>
      <c r="B584" s="662" t="s">
        <v>3182</v>
      </c>
      <c r="C584" s="663" t="s">
        <v>605</v>
      </c>
      <c r="D584" s="664" t="s">
        <v>3184</v>
      </c>
      <c r="E584" s="663" t="s">
        <v>626</v>
      </c>
      <c r="F584" s="664" t="s">
        <v>3190</v>
      </c>
      <c r="G584" s="663" t="s">
        <v>627</v>
      </c>
      <c r="H584" s="663" t="s">
        <v>2239</v>
      </c>
      <c r="I584" s="663" t="s">
        <v>2239</v>
      </c>
      <c r="J584" s="663" t="s">
        <v>2240</v>
      </c>
      <c r="K584" s="663" t="s">
        <v>2116</v>
      </c>
      <c r="L584" s="665">
        <v>111.46</v>
      </c>
      <c r="M584" s="665">
        <v>1</v>
      </c>
      <c r="N584" s="666">
        <v>111.46</v>
      </c>
    </row>
    <row r="585" spans="1:14" ht="14.4" customHeight="1" x14ac:dyDescent="0.3">
      <c r="A585" s="661" t="s">
        <v>595</v>
      </c>
      <c r="B585" s="662" t="s">
        <v>3182</v>
      </c>
      <c r="C585" s="663" t="s">
        <v>605</v>
      </c>
      <c r="D585" s="664" t="s">
        <v>3184</v>
      </c>
      <c r="E585" s="663" t="s">
        <v>626</v>
      </c>
      <c r="F585" s="664" t="s">
        <v>3190</v>
      </c>
      <c r="G585" s="663" t="s">
        <v>627</v>
      </c>
      <c r="H585" s="663" t="s">
        <v>2241</v>
      </c>
      <c r="I585" s="663" t="s">
        <v>215</v>
      </c>
      <c r="J585" s="663" t="s">
        <v>2242</v>
      </c>
      <c r="K585" s="663" t="s">
        <v>2243</v>
      </c>
      <c r="L585" s="665">
        <v>82.763779855867512</v>
      </c>
      <c r="M585" s="665">
        <v>1</v>
      </c>
      <c r="N585" s="666">
        <v>82.763779855867512</v>
      </c>
    </row>
    <row r="586" spans="1:14" ht="14.4" customHeight="1" x14ac:dyDescent="0.3">
      <c r="A586" s="661" t="s">
        <v>595</v>
      </c>
      <c r="B586" s="662" t="s">
        <v>3182</v>
      </c>
      <c r="C586" s="663" t="s">
        <v>605</v>
      </c>
      <c r="D586" s="664" t="s">
        <v>3184</v>
      </c>
      <c r="E586" s="663" t="s">
        <v>626</v>
      </c>
      <c r="F586" s="664" t="s">
        <v>3190</v>
      </c>
      <c r="G586" s="663" t="s">
        <v>627</v>
      </c>
      <c r="H586" s="663" t="s">
        <v>2244</v>
      </c>
      <c r="I586" s="663" t="s">
        <v>2245</v>
      </c>
      <c r="J586" s="663" t="s">
        <v>2246</v>
      </c>
      <c r="K586" s="663" t="s">
        <v>2247</v>
      </c>
      <c r="L586" s="665">
        <v>133.55000000000004</v>
      </c>
      <c r="M586" s="665">
        <v>1</v>
      </c>
      <c r="N586" s="666">
        <v>133.55000000000004</v>
      </c>
    </row>
    <row r="587" spans="1:14" ht="14.4" customHeight="1" x14ac:dyDescent="0.3">
      <c r="A587" s="661" t="s">
        <v>595</v>
      </c>
      <c r="B587" s="662" t="s">
        <v>3182</v>
      </c>
      <c r="C587" s="663" t="s">
        <v>605</v>
      </c>
      <c r="D587" s="664" t="s">
        <v>3184</v>
      </c>
      <c r="E587" s="663" t="s">
        <v>626</v>
      </c>
      <c r="F587" s="664" t="s">
        <v>3190</v>
      </c>
      <c r="G587" s="663" t="s">
        <v>627</v>
      </c>
      <c r="H587" s="663" t="s">
        <v>2248</v>
      </c>
      <c r="I587" s="663" t="s">
        <v>2248</v>
      </c>
      <c r="J587" s="663" t="s">
        <v>1337</v>
      </c>
      <c r="K587" s="663" t="s">
        <v>2249</v>
      </c>
      <c r="L587" s="665">
        <v>43.999929886204932</v>
      </c>
      <c r="M587" s="665">
        <v>38</v>
      </c>
      <c r="N587" s="666">
        <v>1671.9973356757873</v>
      </c>
    </row>
    <row r="588" spans="1:14" ht="14.4" customHeight="1" x14ac:dyDescent="0.3">
      <c r="A588" s="661" t="s">
        <v>595</v>
      </c>
      <c r="B588" s="662" t="s">
        <v>3182</v>
      </c>
      <c r="C588" s="663" t="s">
        <v>605</v>
      </c>
      <c r="D588" s="664" t="s">
        <v>3184</v>
      </c>
      <c r="E588" s="663" t="s">
        <v>626</v>
      </c>
      <c r="F588" s="664" t="s">
        <v>3190</v>
      </c>
      <c r="G588" s="663" t="s">
        <v>627</v>
      </c>
      <c r="H588" s="663" t="s">
        <v>2250</v>
      </c>
      <c r="I588" s="663" t="s">
        <v>2251</v>
      </c>
      <c r="J588" s="663" t="s">
        <v>2252</v>
      </c>
      <c r="K588" s="663" t="s">
        <v>2253</v>
      </c>
      <c r="L588" s="665">
        <v>123.12</v>
      </c>
      <c r="M588" s="665">
        <v>1</v>
      </c>
      <c r="N588" s="666">
        <v>123.12</v>
      </c>
    </row>
    <row r="589" spans="1:14" ht="14.4" customHeight="1" x14ac:dyDescent="0.3">
      <c r="A589" s="661" t="s">
        <v>595</v>
      </c>
      <c r="B589" s="662" t="s">
        <v>3182</v>
      </c>
      <c r="C589" s="663" t="s">
        <v>605</v>
      </c>
      <c r="D589" s="664" t="s">
        <v>3184</v>
      </c>
      <c r="E589" s="663" t="s">
        <v>626</v>
      </c>
      <c r="F589" s="664" t="s">
        <v>3190</v>
      </c>
      <c r="G589" s="663" t="s">
        <v>627</v>
      </c>
      <c r="H589" s="663" t="s">
        <v>2254</v>
      </c>
      <c r="I589" s="663" t="s">
        <v>2254</v>
      </c>
      <c r="J589" s="663" t="s">
        <v>2255</v>
      </c>
      <c r="K589" s="663" t="s">
        <v>2256</v>
      </c>
      <c r="L589" s="665">
        <v>117.47999999999999</v>
      </c>
      <c r="M589" s="665">
        <v>1</v>
      </c>
      <c r="N589" s="666">
        <v>117.47999999999999</v>
      </c>
    </row>
    <row r="590" spans="1:14" ht="14.4" customHeight="1" x14ac:dyDescent="0.3">
      <c r="A590" s="661" t="s">
        <v>595</v>
      </c>
      <c r="B590" s="662" t="s">
        <v>3182</v>
      </c>
      <c r="C590" s="663" t="s">
        <v>605</v>
      </c>
      <c r="D590" s="664" t="s">
        <v>3184</v>
      </c>
      <c r="E590" s="663" t="s">
        <v>626</v>
      </c>
      <c r="F590" s="664" t="s">
        <v>3190</v>
      </c>
      <c r="G590" s="663" t="s">
        <v>627</v>
      </c>
      <c r="H590" s="663" t="s">
        <v>2257</v>
      </c>
      <c r="I590" s="663" t="s">
        <v>2257</v>
      </c>
      <c r="J590" s="663" t="s">
        <v>2258</v>
      </c>
      <c r="K590" s="663" t="s">
        <v>2259</v>
      </c>
      <c r="L590" s="665">
        <v>350.87799999999999</v>
      </c>
      <c r="M590" s="665">
        <v>1</v>
      </c>
      <c r="N590" s="666">
        <v>350.87799999999999</v>
      </c>
    </row>
    <row r="591" spans="1:14" ht="14.4" customHeight="1" x14ac:dyDescent="0.3">
      <c r="A591" s="661" t="s">
        <v>595</v>
      </c>
      <c r="B591" s="662" t="s">
        <v>3182</v>
      </c>
      <c r="C591" s="663" t="s">
        <v>605</v>
      </c>
      <c r="D591" s="664" t="s">
        <v>3184</v>
      </c>
      <c r="E591" s="663" t="s">
        <v>626</v>
      </c>
      <c r="F591" s="664" t="s">
        <v>3190</v>
      </c>
      <c r="G591" s="663" t="s">
        <v>627</v>
      </c>
      <c r="H591" s="663" t="s">
        <v>2260</v>
      </c>
      <c r="I591" s="663" t="s">
        <v>2260</v>
      </c>
      <c r="J591" s="663" t="s">
        <v>2261</v>
      </c>
      <c r="K591" s="663" t="s">
        <v>1391</v>
      </c>
      <c r="L591" s="665">
        <v>223.75000000000009</v>
      </c>
      <c r="M591" s="665">
        <v>1</v>
      </c>
      <c r="N591" s="666">
        <v>223.75000000000009</v>
      </c>
    </row>
    <row r="592" spans="1:14" ht="14.4" customHeight="1" x14ac:dyDescent="0.3">
      <c r="A592" s="661" t="s">
        <v>595</v>
      </c>
      <c r="B592" s="662" t="s">
        <v>3182</v>
      </c>
      <c r="C592" s="663" t="s">
        <v>605</v>
      </c>
      <c r="D592" s="664" t="s">
        <v>3184</v>
      </c>
      <c r="E592" s="663" t="s">
        <v>626</v>
      </c>
      <c r="F592" s="664" t="s">
        <v>3190</v>
      </c>
      <c r="G592" s="663" t="s">
        <v>627</v>
      </c>
      <c r="H592" s="663" t="s">
        <v>1359</v>
      </c>
      <c r="I592" s="663" t="s">
        <v>1359</v>
      </c>
      <c r="J592" s="663" t="s">
        <v>741</v>
      </c>
      <c r="K592" s="663" t="s">
        <v>1360</v>
      </c>
      <c r="L592" s="665">
        <v>246.06368712430327</v>
      </c>
      <c r="M592" s="665">
        <v>5</v>
      </c>
      <c r="N592" s="666">
        <v>1230.3184356215163</v>
      </c>
    </row>
    <row r="593" spans="1:14" ht="14.4" customHeight="1" x14ac:dyDescent="0.3">
      <c r="A593" s="661" t="s">
        <v>595</v>
      </c>
      <c r="B593" s="662" t="s">
        <v>3182</v>
      </c>
      <c r="C593" s="663" t="s">
        <v>605</v>
      </c>
      <c r="D593" s="664" t="s">
        <v>3184</v>
      </c>
      <c r="E593" s="663" t="s">
        <v>626</v>
      </c>
      <c r="F593" s="664" t="s">
        <v>3190</v>
      </c>
      <c r="G593" s="663" t="s">
        <v>627</v>
      </c>
      <c r="H593" s="663" t="s">
        <v>2262</v>
      </c>
      <c r="I593" s="663" t="s">
        <v>2263</v>
      </c>
      <c r="J593" s="663" t="s">
        <v>2264</v>
      </c>
      <c r="K593" s="663" t="s">
        <v>2265</v>
      </c>
      <c r="L593" s="665">
        <v>45.19</v>
      </c>
      <c r="M593" s="665">
        <v>1</v>
      </c>
      <c r="N593" s="666">
        <v>45.19</v>
      </c>
    </row>
    <row r="594" spans="1:14" ht="14.4" customHeight="1" x14ac:dyDescent="0.3">
      <c r="A594" s="661" t="s">
        <v>595</v>
      </c>
      <c r="B594" s="662" t="s">
        <v>3182</v>
      </c>
      <c r="C594" s="663" t="s">
        <v>605</v>
      </c>
      <c r="D594" s="664" t="s">
        <v>3184</v>
      </c>
      <c r="E594" s="663" t="s">
        <v>626</v>
      </c>
      <c r="F594" s="664" t="s">
        <v>3190</v>
      </c>
      <c r="G594" s="663" t="s">
        <v>627</v>
      </c>
      <c r="H594" s="663" t="s">
        <v>2266</v>
      </c>
      <c r="I594" s="663" t="s">
        <v>215</v>
      </c>
      <c r="J594" s="663" t="s">
        <v>2267</v>
      </c>
      <c r="K594" s="663"/>
      <c r="L594" s="665">
        <v>189.48884504630368</v>
      </c>
      <c r="M594" s="665">
        <v>1</v>
      </c>
      <c r="N594" s="666">
        <v>189.48884504630368</v>
      </c>
    </row>
    <row r="595" spans="1:14" ht="14.4" customHeight="1" x14ac:dyDescent="0.3">
      <c r="A595" s="661" t="s">
        <v>595</v>
      </c>
      <c r="B595" s="662" t="s">
        <v>3182</v>
      </c>
      <c r="C595" s="663" t="s">
        <v>605</v>
      </c>
      <c r="D595" s="664" t="s">
        <v>3184</v>
      </c>
      <c r="E595" s="663" t="s">
        <v>626</v>
      </c>
      <c r="F595" s="664" t="s">
        <v>3190</v>
      </c>
      <c r="G595" s="663" t="s">
        <v>627</v>
      </c>
      <c r="H595" s="663" t="s">
        <v>2268</v>
      </c>
      <c r="I595" s="663" t="s">
        <v>2268</v>
      </c>
      <c r="J595" s="663" t="s">
        <v>2269</v>
      </c>
      <c r="K595" s="663" t="s">
        <v>2270</v>
      </c>
      <c r="L595" s="665">
        <v>56.640000000000015</v>
      </c>
      <c r="M595" s="665">
        <v>2</v>
      </c>
      <c r="N595" s="666">
        <v>113.28000000000003</v>
      </c>
    </row>
    <row r="596" spans="1:14" ht="14.4" customHeight="1" x14ac:dyDescent="0.3">
      <c r="A596" s="661" t="s">
        <v>595</v>
      </c>
      <c r="B596" s="662" t="s">
        <v>3182</v>
      </c>
      <c r="C596" s="663" t="s">
        <v>605</v>
      </c>
      <c r="D596" s="664" t="s">
        <v>3184</v>
      </c>
      <c r="E596" s="663" t="s">
        <v>626</v>
      </c>
      <c r="F596" s="664" t="s">
        <v>3190</v>
      </c>
      <c r="G596" s="663" t="s">
        <v>627</v>
      </c>
      <c r="H596" s="663" t="s">
        <v>2271</v>
      </c>
      <c r="I596" s="663" t="s">
        <v>2271</v>
      </c>
      <c r="J596" s="663" t="s">
        <v>2258</v>
      </c>
      <c r="K596" s="663" t="s">
        <v>2259</v>
      </c>
      <c r="L596" s="665">
        <v>350.88000000000005</v>
      </c>
      <c r="M596" s="665">
        <v>1</v>
      </c>
      <c r="N596" s="666">
        <v>350.88000000000005</v>
      </c>
    </row>
    <row r="597" spans="1:14" ht="14.4" customHeight="1" x14ac:dyDescent="0.3">
      <c r="A597" s="661" t="s">
        <v>595</v>
      </c>
      <c r="B597" s="662" t="s">
        <v>3182</v>
      </c>
      <c r="C597" s="663" t="s">
        <v>605</v>
      </c>
      <c r="D597" s="664" t="s">
        <v>3184</v>
      </c>
      <c r="E597" s="663" t="s">
        <v>626</v>
      </c>
      <c r="F597" s="664" t="s">
        <v>3190</v>
      </c>
      <c r="G597" s="663" t="s">
        <v>627</v>
      </c>
      <c r="H597" s="663" t="s">
        <v>1367</v>
      </c>
      <c r="I597" s="663" t="s">
        <v>1367</v>
      </c>
      <c r="J597" s="663" t="s">
        <v>1368</v>
      </c>
      <c r="K597" s="663" t="s">
        <v>1369</v>
      </c>
      <c r="L597" s="665">
        <v>207.34758450851339</v>
      </c>
      <c r="M597" s="665">
        <v>4</v>
      </c>
      <c r="N597" s="666">
        <v>829.39033803405357</v>
      </c>
    </row>
    <row r="598" spans="1:14" ht="14.4" customHeight="1" x14ac:dyDescent="0.3">
      <c r="A598" s="661" t="s">
        <v>595</v>
      </c>
      <c r="B598" s="662" t="s">
        <v>3182</v>
      </c>
      <c r="C598" s="663" t="s">
        <v>605</v>
      </c>
      <c r="D598" s="664" t="s">
        <v>3184</v>
      </c>
      <c r="E598" s="663" t="s">
        <v>626</v>
      </c>
      <c r="F598" s="664" t="s">
        <v>3190</v>
      </c>
      <c r="G598" s="663" t="s">
        <v>627</v>
      </c>
      <c r="H598" s="663" t="s">
        <v>2272</v>
      </c>
      <c r="I598" s="663" t="s">
        <v>2272</v>
      </c>
      <c r="J598" s="663" t="s">
        <v>2273</v>
      </c>
      <c r="K598" s="663" t="s">
        <v>2274</v>
      </c>
      <c r="L598" s="665">
        <v>115.72000000000006</v>
      </c>
      <c r="M598" s="665">
        <v>2</v>
      </c>
      <c r="N598" s="666">
        <v>231.44000000000011</v>
      </c>
    </row>
    <row r="599" spans="1:14" ht="14.4" customHeight="1" x14ac:dyDescent="0.3">
      <c r="A599" s="661" t="s">
        <v>595</v>
      </c>
      <c r="B599" s="662" t="s">
        <v>3182</v>
      </c>
      <c r="C599" s="663" t="s">
        <v>605</v>
      </c>
      <c r="D599" s="664" t="s">
        <v>3184</v>
      </c>
      <c r="E599" s="663" t="s">
        <v>626</v>
      </c>
      <c r="F599" s="664" t="s">
        <v>3190</v>
      </c>
      <c r="G599" s="663" t="s">
        <v>627</v>
      </c>
      <c r="H599" s="663" t="s">
        <v>1370</v>
      </c>
      <c r="I599" s="663" t="s">
        <v>1370</v>
      </c>
      <c r="J599" s="663" t="s">
        <v>1371</v>
      </c>
      <c r="K599" s="663" t="s">
        <v>1372</v>
      </c>
      <c r="L599" s="665">
        <v>375.44708416918684</v>
      </c>
      <c r="M599" s="665">
        <v>9</v>
      </c>
      <c r="N599" s="666">
        <v>3379.0237575226815</v>
      </c>
    </row>
    <row r="600" spans="1:14" ht="14.4" customHeight="1" x14ac:dyDescent="0.3">
      <c r="A600" s="661" t="s">
        <v>595</v>
      </c>
      <c r="B600" s="662" t="s">
        <v>3182</v>
      </c>
      <c r="C600" s="663" t="s">
        <v>605</v>
      </c>
      <c r="D600" s="664" t="s">
        <v>3184</v>
      </c>
      <c r="E600" s="663" t="s">
        <v>626</v>
      </c>
      <c r="F600" s="664" t="s">
        <v>3190</v>
      </c>
      <c r="G600" s="663" t="s">
        <v>627</v>
      </c>
      <c r="H600" s="663" t="s">
        <v>2275</v>
      </c>
      <c r="I600" s="663" t="s">
        <v>2275</v>
      </c>
      <c r="J600" s="663" t="s">
        <v>967</v>
      </c>
      <c r="K600" s="663" t="s">
        <v>968</v>
      </c>
      <c r="L600" s="665">
        <v>72.299606247285595</v>
      </c>
      <c r="M600" s="665">
        <v>1</v>
      </c>
      <c r="N600" s="666">
        <v>72.299606247285595</v>
      </c>
    </row>
    <row r="601" spans="1:14" ht="14.4" customHeight="1" x14ac:dyDescent="0.3">
      <c r="A601" s="661" t="s">
        <v>595</v>
      </c>
      <c r="B601" s="662" t="s">
        <v>3182</v>
      </c>
      <c r="C601" s="663" t="s">
        <v>605</v>
      </c>
      <c r="D601" s="664" t="s">
        <v>3184</v>
      </c>
      <c r="E601" s="663" t="s">
        <v>626</v>
      </c>
      <c r="F601" s="664" t="s">
        <v>3190</v>
      </c>
      <c r="G601" s="663" t="s">
        <v>1373</v>
      </c>
      <c r="H601" s="663" t="s">
        <v>1374</v>
      </c>
      <c r="I601" s="663" t="s">
        <v>1374</v>
      </c>
      <c r="J601" s="663" t="s">
        <v>1375</v>
      </c>
      <c r="K601" s="663" t="s">
        <v>1376</v>
      </c>
      <c r="L601" s="665">
        <v>122.44000000000001</v>
      </c>
      <c r="M601" s="665">
        <v>1</v>
      </c>
      <c r="N601" s="666">
        <v>122.44000000000001</v>
      </c>
    </row>
    <row r="602" spans="1:14" ht="14.4" customHeight="1" x14ac:dyDescent="0.3">
      <c r="A602" s="661" t="s">
        <v>595</v>
      </c>
      <c r="B602" s="662" t="s">
        <v>3182</v>
      </c>
      <c r="C602" s="663" t="s">
        <v>605</v>
      </c>
      <c r="D602" s="664" t="s">
        <v>3184</v>
      </c>
      <c r="E602" s="663" t="s">
        <v>626</v>
      </c>
      <c r="F602" s="664" t="s">
        <v>3190</v>
      </c>
      <c r="G602" s="663" t="s">
        <v>1373</v>
      </c>
      <c r="H602" s="663" t="s">
        <v>2276</v>
      </c>
      <c r="I602" s="663" t="s">
        <v>2276</v>
      </c>
      <c r="J602" s="663" t="s">
        <v>2277</v>
      </c>
      <c r="K602" s="663" t="s">
        <v>2278</v>
      </c>
      <c r="L602" s="665">
        <v>12.064977404265441</v>
      </c>
      <c r="M602" s="665">
        <v>4</v>
      </c>
      <c r="N602" s="666">
        <v>48.259909617061766</v>
      </c>
    </row>
    <row r="603" spans="1:14" ht="14.4" customHeight="1" x14ac:dyDescent="0.3">
      <c r="A603" s="661" t="s">
        <v>595</v>
      </c>
      <c r="B603" s="662" t="s">
        <v>3182</v>
      </c>
      <c r="C603" s="663" t="s">
        <v>605</v>
      </c>
      <c r="D603" s="664" t="s">
        <v>3184</v>
      </c>
      <c r="E603" s="663" t="s">
        <v>626</v>
      </c>
      <c r="F603" s="664" t="s">
        <v>3190</v>
      </c>
      <c r="G603" s="663" t="s">
        <v>1373</v>
      </c>
      <c r="H603" s="663" t="s">
        <v>2279</v>
      </c>
      <c r="I603" s="663" t="s">
        <v>2280</v>
      </c>
      <c r="J603" s="663" t="s">
        <v>2281</v>
      </c>
      <c r="K603" s="663" t="s">
        <v>1239</v>
      </c>
      <c r="L603" s="665">
        <v>101.88986392845739</v>
      </c>
      <c r="M603" s="665">
        <v>1</v>
      </c>
      <c r="N603" s="666">
        <v>101.88986392845739</v>
      </c>
    </row>
    <row r="604" spans="1:14" ht="14.4" customHeight="1" x14ac:dyDescent="0.3">
      <c r="A604" s="661" t="s">
        <v>595</v>
      </c>
      <c r="B604" s="662" t="s">
        <v>3182</v>
      </c>
      <c r="C604" s="663" t="s">
        <v>605</v>
      </c>
      <c r="D604" s="664" t="s">
        <v>3184</v>
      </c>
      <c r="E604" s="663" t="s">
        <v>626</v>
      </c>
      <c r="F604" s="664" t="s">
        <v>3190</v>
      </c>
      <c r="G604" s="663" t="s">
        <v>1373</v>
      </c>
      <c r="H604" s="663" t="s">
        <v>1380</v>
      </c>
      <c r="I604" s="663" t="s">
        <v>1381</v>
      </c>
      <c r="J604" s="663" t="s">
        <v>1382</v>
      </c>
      <c r="K604" s="663" t="s">
        <v>1383</v>
      </c>
      <c r="L604" s="665">
        <v>34.785000000000004</v>
      </c>
      <c r="M604" s="665">
        <v>20</v>
      </c>
      <c r="N604" s="666">
        <v>695.7</v>
      </c>
    </row>
    <row r="605" spans="1:14" ht="14.4" customHeight="1" x14ac:dyDescent="0.3">
      <c r="A605" s="661" t="s">
        <v>595</v>
      </c>
      <c r="B605" s="662" t="s">
        <v>3182</v>
      </c>
      <c r="C605" s="663" t="s">
        <v>605</v>
      </c>
      <c r="D605" s="664" t="s">
        <v>3184</v>
      </c>
      <c r="E605" s="663" t="s">
        <v>626</v>
      </c>
      <c r="F605" s="664" t="s">
        <v>3190</v>
      </c>
      <c r="G605" s="663" t="s">
        <v>1373</v>
      </c>
      <c r="H605" s="663" t="s">
        <v>2282</v>
      </c>
      <c r="I605" s="663" t="s">
        <v>2283</v>
      </c>
      <c r="J605" s="663" t="s">
        <v>2205</v>
      </c>
      <c r="K605" s="663" t="s">
        <v>2284</v>
      </c>
      <c r="L605" s="665">
        <v>105.12972649356861</v>
      </c>
      <c r="M605" s="665">
        <v>3</v>
      </c>
      <c r="N605" s="666">
        <v>315.38917948070582</v>
      </c>
    </row>
    <row r="606" spans="1:14" ht="14.4" customHeight="1" x14ac:dyDescent="0.3">
      <c r="A606" s="661" t="s">
        <v>595</v>
      </c>
      <c r="B606" s="662" t="s">
        <v>3182</v>
      </c>
      <c r="C606" s="663" t="s">
        <v>605</v>
      </c>
      <c r="D606" s="664" t="s">
        <v>3184</v>
      </c>
      <c r="E606" s="663" t="s">
        <v>626</v>
      </c>
      <c r="F606" s="664" t="s">
        <v>3190</v>
      </c>
      <c r="G606" s="663" t="s">
        <v>1373</v>
      </c>
      <c r="H606" s="663" t="s">
        <v>1384</v>
      </c>
      <c r="I606" s="663" t="s">
        <v>1385</v>
      </c>
      <c r="J606" s="663" t="s">
        <v>1386</v>
      </c>
      <c r="K606" s="663" t="s">
        <v>1387</v>
      </c>
      <c r="L606" s="665">
        <v>98.600000000000023</v>
      </c>
      <c r="M606" s="665">
        <v>2</v>
      </c>
      <c r="N606" s="666">
        <v>197.20000000000005</v>
      </c>
    </row>
    <row r="607" spans="1:14" ht="14.4" customHeight="1" x14ac:dyDescent="0.3">
      <c r="A607" s="661" t="s">
        <v>595</v>
      </c>
      <c r="B607" s="662" t="s">
        <v>3182</v>
      </c>
      <c r="C607" s="663" t="s">
        <v>605</v>
      </c>
      <c r="D607" s="664" t="s">
        <v>3184</v>
      </c>
      <c r="E607" s="663" t="s">
        <v>626</v>
      </c>
      <c r="F607" s="664" t="s">
        <v>3190</v>
      </c>
      <c r="G607" s="663" t="s">
        <v>1373</v>
      </c>
      <c r="H607" s="663" t="s">
        <v>1388</v>
      </c>
      <c r="I607" s="663" t="s">
        <v>1389</v>
      </c>
      <c r="J607" s="663" t="s">
        <v>1390</v>
      </c>
      <c r="K607" s="663" t="s">
        <v>1391</v>
      </c>
      <c r="L607" s="665">
        <v>58.150000000000027</v>
      </c>
      <c r="M607" s="665">
        <v>1</v>
      </c>
      <c r="N607" s="666">
        <v>58.150000000000027</v>
      </c>
    </row>
    <row r="608" spans="1:14" ht="14.4" customHeight="1" x14ac:dyDescent="0.3">
      <c r="A608" s="661" t="s">
        <v>595</v>
      </c>
      <c r="B608" s="662" t="s">
        <v>3182</v>
      </c>
      <c r="C608" s="663" t="s">
        <v>605</v>
      </c>
      <c r="D608" s="664" t="s">
        <v>3184</v>
      </c>
      <c r="E608" s="663" t="s">
        <v>626</v>
      </c>
      <c r="F608" s="664" t="s">
        <v>3190</v>
      </c>
      <c r="G608" s="663" t="s">
        <v>1373</v>
      </c>
      <c r="H608" s="663" t="s">
        <v>1396</v>
      </c>
      <c r="I608" s="663" t="s">
        <v>1397</v>
      </c>
      <c r="J608" s="663" t="s">
        <v>1398</v>
      </c>
      <c r="K608" s="663" t="s">
        <v>1399</v>
      </c>
      <c r="L608" s="665">
        <v>105.61918145554287</v>
      </c>
      <c r="M608" s="665">
        <v>1</v>
      </c>
      <c r="N608" s="666">
        <v>105.61918145554287</v>
      </c>
    </row>
    <row r="609" spans="1:14" ht="14.4" customHeight="1" x14ac:dyDescent="0.3">
      <c r="A609" s="661" t="s">
        <v>595</v>
      </c>
      <c r="B609" s="662" t="s">
        <v>3182</v>
      </c>
      <c r="C609" s="663" t="s">
        <v>605</v>
      </c>
      <c r="D609" s="664" t="s">
        <v>3184</v>
      </c>
      <c r="E609" s="663" t="s">
        <v>626</v>
      </c>
      <c r="F609" s="664" t="s">
        <v>3190</v>
      </c>
      <c r="G609" s="663" t="s">
        <v>1373</v>
      </c>
      <c r="H609" s="663" t="s">
        <v>2285</v>
      </c>
      <c r="I609" s="663" t="s">
        <v>2286</v>
      </c>
      <c r="J609" s="663" t="s">
        <v>2287</v>
      </c>
      <c r="K609" s="663" t="s">
        <v>2288</v>
      </c>
      <c r="L609" s="665">
        <v>87.59999999999998</v>
      </c>
      <c r="M609" s="665">
        <v>1</v>
      </c>
      <c r="N609" s="666">
        <v>87.59999999999998</v>
      </c>
    </row>
    <row r="610" spans="1:14" ht="14.4" customHeight="1" x14ac:dyDescent="0.3">
      <c r="A610" s="661" t="s">
        <v>595</v>
      </c>
      <c r="B610" s="662" t="s">
        <v>3182</v>
      </c>
      <c r="C610" s="663" t="s">
        <v>605</v>
      </c>
      <c r="D610" s="664" t="s">
        <v>3184</v>
      </c>
      <c r="E610" s="663" t="s">
        <v>626</v>
      </c>
      <c r="F610" s="664" t="s">
        <v>3190</v>
      </c>
      <c r="G610" s="663" t="s">
        <v>1373</v>
      </c>
      <c r="H610" s="663" t="s">
        <v>2289</v>
      </c>
      <c r="I610" s="663" t="s">
        <v>2290</v>
      </c>
      <c r="J610" s="663" t="s">
        <v>2291</v>
      </c>
      <c r="K610" s="663" t="s">
        <v>2292</v>
      </c>
      <c r="L610" s="665">
        <v>38.599310563761911</v>
      </c>
      <c r="M610" s="665">
        <v>1</v>
      </c>
      <c r="N610" s="666">
        <v>38.599310563761911</v>
      </c>
    </row>
    <row r="611" spans="1:14" ht="14.4" customHeight="1" x14ac:dyDescent="0.3">
      <c r="A611" s="661" t="s">
        <v>595</v>
      </c>
      <c r="B611" s="662" t="s">
        <v>3182</v>
      </c>
      <c r="C611" s="663" t="s">
        <v>605</v>
      </c>
      <c r="D611" s="664" t="s">
        <v>3184</v>
      </c>
      <c r="E611" s="663" t="s">
        <v>626</v>
      </c>
      <c r="F611" s="664" t="s">
        <v>3190</v>
      </c>
      <c r="G611" s="663" t="s">
        <v>1373</v>
      </c>
      <c r="H611" s="663" t="s">
        <v>1407</v>
      </c>
      <c r="I611" s="663" t="s">
        <v>1408</v>
      </c>
      <c r="J611" s="663" t="s">
        <v>1409</v>
      </c>
      <c r="K611" s="663" t="s">
        <v>1410</v>
      </c>
      <c r="L611" s="665">
        <v>59.322654534706977</v>
      </c>
      <c r="M611" s="665">
        <v>3</v>
      </c>
      <c r="N611" s="666">
        <v>177.96796360412094</v>
      </c>
    </row>
    <row r="612" spans="1:14" ht="14.4" customHeight="1" x14ac:dyDescent="0.3">
      <c r="A612" s="661" t="s">
        <v>595</v>
      </c>
      <c r="B612" s="662" t="s">
        <v>3182</v>
      </c>
      <c r="C612" s="663" t="s">
        <v>605</v>
      </c>
      <c r="D612" s="664" t="s">
        <v>3184</v>
      </c>
      <c r="E612" s="663" t="s">
        <v>626</v>
      </c>
      <c r="F612" s="664" t="s">
        <v>3190</v>
      </c>
      <c r="G612" s="663" t="s">
        <v>1373</v>
      </c>
      <c r="H612" s="663" t="s">
        <v>1411</v>
      </c>
      <c r="I612" s="663" t="s">
        <v>1412</v>
      </c>
      <c r="J612" s="663" t="s">
        <v>1413</v>
      </c>
      <c r="K612" s="663" t="s">
        <v>1027</v>
      </c>
      <c r="L612" s="665">
        <v>44.691515194582038</v>
      </c>
      <c r="M612" s="665">
        <v>5</v>
      </c>
      <c r="N612" s="666">
        <v>223.45757597291018</v>
      </c>
    </row>
    <row r="613" spans="1:14" ht="14.4" customHeight="1" x14ac:dyDescent="0.3">
      <c r="A613" s="661" t="s">
        <v>595</v>
      </c>
      <c r="B613" s="662" t="s">
        <v>3182</v>
      </c>
      <c r="C613" s="663" t="s">
        <v>605</v>
      </c>
      <c r="D613" s="664" t="s">
        <v>3184</v>
      </c>
      <c r="E613" s="663" t="s">
        <v>626</v>
      </c>
      <c r="F613" s="664" t="s">
        <v>3190</v>
      </c>
      <c r="G613" s="663" t="s">
        <v>1373</v>
      </c>
      <c r="H613" s="663" t="s">
        <v>2293</v>
      </c>
      <c r="I613" s="663" t="s">
        <v>2294</v>
      </c>
      <c r="J613" s="663" t="s">
        <v>2295</v>
      </c>
      <c r="K613" s="663" t="s">
        <v>1880</v>
      </c>
      <c r="L613" s="665">
        <v>52.749999999999993</v>
      </c>
      <c r="M613" s="665">
        <v>1</v>
      </c>
      <c r="N613" s="666">
        <v>52.749999999999993</v>
      </c>
    </row>
    <row r="614" spans="1:14" ht="14.4" customHeight="1" x14ac:dyDescent="0.3">
      <c r="A614" s="661" t="s">
        <v>595</v>
      </c>
      <c r="B614" s="662" t="s">
        <v>3182</v>
      </c>
      <c r="C614" s="663" t="s">
        <v>605</v>
      </c>
      <c r="D614" s="664" t="s">
        <v>3184</v>
      </c>
      <c r="E614" s="663" t="s">
        <v>626</v>
      </c>
      <c r="F614" s="664" t="s">
        <v>3190</v>
      </c>
      <c r="G614" s="663" t="s">
        <v>1373</v>
      </c>
      <c r="H614" s="663" t="s">
        <v>1414</v>
      </c>
      <c r="I614" s="663" t="s">
        <v>1415</v>
      </c>
      <c r="J614" s="663" t="s">
        <v>1416</v>
      </c>
      <c r="K614" s="663" t="s">
        <v>1417</v>
      </c>
      <c r="L614" s="665">
        <v>76.359928087627807</v>
      </c>
      <c r="M614" s="665">
        <v>5</v>
      </c>
      <c r="N614" s="666">
        <v>381.79964043813902</v>
      </c>
    </row>
    <row r="615" spans="1:14" ht="14.4" customHeight="1" x14ac:dyDescent="0.3">
      <c r="A615" s="661" t="s">
        <v>595</v>
      </c>
      <c r="B615" s="662" t="s">
        <v>3182</v>
      </c>
      <c r="C615" s="663" t="s">
        <v>605</v>
      </c>
      <c r="D615" s="664" t="s">
        <v>3184</v>
      </c>
      <c r="E615" s="663" t="s">
        <v>626</v>
      </c>
      <c r="F615" s="664" t="s">
        <v>3190</v>
      </c>
      <c r="G615" s="663" t="s">
        <v>1373</v>
      </c>
      <c r="H615" s="663" t="s">
        <v>2296</v>
      </c>
      <c r="I615" s="663" t="s">
        <v>2297</v>
      </c>
      <c r="J615" s="663" t="s">
        <v>2298</v>
      </c>
      <c r="K615" s="663" t="s">
        <v>2299</v>
      </c>
      <c r="L615" s="665">
        <v>120.01978163425227</v>
      </c>
      <c r="M615" s="665">
        <v>1</v>
      </c>
      <c r="N615" s="666">
        <v>120.01978163425227</v>
      </c>
    </row>
    <row r="616" spans="1:14" ht="14.4" customHeight="1" x14ac:dyDescent="0.3">
      <c r="A616" s="661" t="s">
        <v>595</v>
      </c>
      <c r="B616" s="662" t="s">
        <v>3182</v>
      </c>
      <c r="C616" s="663" t="s">
        <v>605</v>
      </c>
      <c r="D616" s="664" t="s">
        <v>3184</v>
      </c>
      <c r="E616" s="663" t="s">
        <v>626</v>
      </c>
      <c r="F616" s="664" t="s">
        <v>3190</v>
      </c>
      <c r="G616" s="663" t="s">
        <v>1373</v>
      </c>
      <c r="H616" s="663" t="s">
        <v>1418</v>
      </c>
      <c r="I616" s="663" t="s">
        <v>1419</v>
      </c>
      <c r="J616" s="663" t="s">
        <v>1420</v>
      </c>
      <c r="K616" s="663" t="s">
        <v>1421</v>
      </c>
      <c r="L616" s="665">
        <v>3318.7452614278836</v>
      </c>
      <c r="M616" s="665">
        <v>16</v>
      </c>
      <c r="N616" s="666">
        <v>53099.924182846138</v>
      </c>
    </row>
    <row r="617" spans="1:14" ht="14.4" customHeight="1" x14ac:dyDescent="0.3">
      <c r="A617" s="661" t="s">
        <v>595</v>
      </c>
      <c r="B617" s="662" t="s">
        <v>3182</v>
      </c>
      <c r="C617" s="663" t="s">
        <v>605</v>
      </c>
      <c r="D617" s="664" t="s">
        <v>3184</v>
      </c>
      <c r="E617" s="663" t="s">
        <v>626</v>
      </c>
      <c r="F617" s="664" t="s">
        <v>3190</v>
      </c>
      <c r="G617" s="663" t="s">
        <v>1373</v>
      </c>
      <c r="H617" s="663" t="s">
        <v>2300</v>
      </c>
      <c r="I617" s="663" t="s">
        <v>2301</v>
      </c>
      <c r="J617" s="663" t="s">
        <v>2302</v>
      </c>
      <c r="K617" s="663" t="s">
        <v>2303</v>
      </c>
      <c r="L617" s="665">
        <v>168.87000000000003</v>
      </c>
      <c r="M617" s="665">
        <v>1</v>
      </c>
      <c r="N617" s="666">
        <v>168.87000000000003</v>
      </c>
    </row>
    <row r="618" spans="1:14" ht="14.4" customHeight="1" x14ac:dyDescent="0.3">
      <c r="A618" s="661" t="s">
        <v>595</v>
      </c>
      <c r="B618" s="662" t="s">
        <v>3182</v>
      </c>
      <c r="C618" s="663" t="s">
        <v>605</v>
      </c>
      <c r="D618" s="664" t="s">
        <v>3184</v>
      </c>
      <c r="E618" s="663" t="s">
        <v>626</v>
      </c>
      <c r="F618" s="664" t="s">
        <v>3190</v>
      </c>
      <c r="G618" s="663" t="s">
        <v>1373</v>
      </c>
      <c r="H618" s="663" t="s">
        <v>2304</v>
      </c>
      <c r="I618" s="663" t="s">
        <v>2305</v>
      </c>
      <c r="J618" s="663" t="s">
        <v>2306</v>
      </c>
      <c r="K618" s="663" t="s">
        <v>2307</v>
      </c>
      <c r="L618" s="665">
        <v>175.84999999999997</v>
      </c>
      <c r="M618" s="665">
        <v>1</v>
      </c>
      <c r="N618" s="666">
        <v>175.84999999999997</v>
      </c>
    </row>
    <row r="619" spans="1:14" ht="14.4" customHeight="1" x14ac:dyDescent="0.3">
      <c r="A619" s="661" t="s">
        <v>595</v>
      </c>
      <c r="B619" s="662" t="s">
        <v>3182</v>
      </c>
      <c r="C619" s="663" t="s">
        <v>605</v>
      </c>
      <c r="D619" s="664" t="s">
        <v>3184</v>
      </c>
      <c r="E619" s="663" t="s">
        <v>626</v>
      </c>
      <c r="F619" s="664" t="s">
        <v>3190</v>
      </c>
      <c r="G619" s="663" t="s">
        <v>1373</v>
      </c>
      <c r="H619" s="663" t="s">
        <v>2308</v>
      </c>
      <c r="I619" s="663" t="s">
        <v>2309</v>
      </c>
      <c r="J619" s="663" t="s">
        <v>2310</v>
      </c>
      <c r="K619" s="663" t="s">
        <v>2311</v>
      </c>
      <c r="L619" s="665">
        <v>92.114755652706265</v>
      </c>
      <c r="M619" s="665">
        <v>6</v>
      </c>
      <c r="N619" s="666">
        <v>552.68853391623759</v>
      </c>
    </row>
    <row r="620" spans="1:14" ht="14.4" customHeight="1" x14ac:dyDescent="0.3">
      <c r="A620" s="661" t="s">
        <v>595</v>
      </c>
      <c r="B620" s="662" t="s">
        <v>3182</v>
      </c>
      <c r="C620" s="663" t="s">
        <v>605</v>
      </c>
      <c r="D620" s="664" t="s">
        <v>3184</v>
      </c>
      <c r="E620" s="663" t="s">
        <v>626</v>
      </c>
      <c r="F620" s="664" t="s">
        <v>3190</v>
      </c>
      <c r="G620" s="663" t="s">
        <v>1373</v>
      </c>
      <c r="H620" s="663" t="s">
        <v>1438</v>
      </c>
      <c r="I620" s="663" t="s">
        <v>1439</v>
      </c>
      <c r="J620" s="663" t="s">
        <v>1440</v>
      </c>
      <c r="K620" s="663" t="s">
        <v>1391</v>
      </c>
      <c r="L620" s="665">
        <v>110.35999999999997</v>
      </c>
      <c r="M620" s="665">
        <v>1</v>
      </c>
      <c r="N620" s="666">
        <v>110.35999999999997</v>
      </c>
    </row>
    <row r="621" spans="1:14" ht="14.4" customHeight="1" x14ac:dyDescent="0.3">
      <c r="A621" s="661" t="s">
        <v>595</v>
      </c>
      <c r="B621" s="662" t="s">
        <v>3182</v>
      </c>
      <c r="C621" s="663" t="s">
        <v>605</v>
      </c>
      <c r="D621" s="664" t="s">
        <v>3184</v>
      </c>
      <c r="E621" s="663" t="s">
        <v>626</v>
      </c>
      <c r="F621" s="664" t="s">
        <v>3190</v>
      </c>
      <c r="G621" s="663" t="s">
        <v>1373</v>
      </c>
      <c r="H621" s="663" t="s">
        <v>1441</v>
      </c>
      <c r="I621" s="663" t="s">
        <v>1442</v>
      </c>
      <c r="J621" s="663" t="s">
        <v>1443</v>
      </c>
      <c r="K621" s="663" t="s">
        <v>1444</v>
      </c>
      <c r="L621" s="665">
        <v>73.793611633690929</v>
      </c>
      <c r="M621" s="665">
        <v>10</v>
      </c>
      <c r="N621" s="666">
        <v>737.93611633690932</v>
      </c>
    </row>
    <row r="622" spans="1:14" ht="14.4" customHeight="1" x14ac:dyDescent="0.3">
      <c r="A622" s="661" t="s">
        <v>595</v>
      </c>
      <c r="B622" s="662" t="s">
        <v>3182</v>
      </c>
      <c r="C622" s="663" t="s">
        <v>605</v>
      </c>
      <c r="D622" s="664" t="s">
        <v>3184</v>
      </c>
      <c r="E622" s="663" t="s">
        <v>626</v>
      </c>
      <c r="F622" s="664" t="s">
        <v>3190</v>
      </c>
      <c r="G622" s="663" t="s">
        <v>1373</v>
      </c>
      <c r="H622" s="663" t="s">
        <v>2312</v>
      </c>
      <c r="I622" s="663" t="s">
        <v>2312</v>
      </c>
      <c r="J622" s="663" t="s">
        <v>1539</v>
      </c>
      <c r="K622" s="663" t="s">
        <v>2313</v>
      </c>
      <c r="L622" s="665">
        <v>63.529190673653034</v>
      </c>
      <c r="M622" s="665">
        <v>4</v>
      </c>
      <c r="N622" s="666">
        <v>254.11676269461213</v>
      </c>
    </row>
    <row r="623" spans="1:14" ht="14.4" customHeight="1" x14ac:dyDescent="0.3">
      <c r="A623" s="661" t="s">
        <v>595</v>
      </c>
      <c r="B623" s="662" t="s">
        <v>3182</v>
      </c>
      <c r="C623" s="663" t="s">
        <v>605</v>
      </c>
      <c r="D623" s="664" t="s">
        <v>3184</v>
      </c>
      <c r="E623" s="663" t="s">
        <v>626</v>
      </c>
      <c r="F623" s="664" t="s">
        <v>3190</v>
      </c>
      <c r="G623" s="663" t="s">
        <v>1373</v>
      </c>
      <c r="H623" s="663" t="s">
        <v>1445</v>
      </c>
      <c r="I623" s="663" t="s">
        <v>1446</v>
      </c>
      <c r="J623" s="663" t="s">
        <v>1447</v>
      </c>
      <c r="K623" s="663" t="s">
        <v>1448</v>
      </c>
      <c r="L623" s="665">
        <v>322.90153136747375</v>
      </c>
      <c r="M623" s="665">
        <v>3</v>
      </c>
      <c r="N623" s="666">
        <v>968.70459410242131</v>
      </c>
    </row>
    <row r="624" spans="1:14" ht="14.4" customHeight="1" x14ac:dyDescent="0.3">
      <c r="A624" s="661" t="s">
        <v>595</v>
      </c>
      <c r="B624" s="662" t="s">
        <v>3182</v>
      </c>
      <c r="C624" s="663" t="s">
        <v>605</v>
      </c>
      <c r="D624" s="664" t="s">
        <v>3184</v>
      </c>
      <c r="E624" s="663" t="s">
        <v>626</v>
      </c>
      <c r="F624" s="664" t="s">
        <v>3190</v>
      </c>
      <c r="G624" s="663" t="s">
        <v>1373</v>
      </c>
      <c r="H624" s="663" t="s">
        <v>2314</v>
      </c>
      <c r="I624" s="663" t="s">
        <v>2315</v>
      </c>
      <c r="J624" s="663" t="s">
        <v>1528</v>
      </c>
      <c r="K624" s="663" t="s">
        <v>2316</v>
      </c>
      <c r="L624" s="665">
        <v>47.023156043708383</v>
      </c>
      <c r="M624" s="665">
        <v>3</v>
      </c>
      <c r="N624" s="666">
        <v>141.06946813112515</v>
      </c>
    </row>
    <row r="625" spans="1:14" ht="14.4" customHeight="1" x14ac:dyDescent="0.3">
      <c r="A625" s="661" t="s">
        <v>595</v>
      </c>
      <c r="B625" s="662" t="s">
        <v>3182</v>
      </c>
      <c r="C625" s="663" t="s">
        <v>605</v>
      </c>
      <c r="D625" s="664" t="s">
        <v>3184</v>
      </c>
      <c r="E625" s="663" t="s">
        <v>626</v>
      </c>
      <c r="F625" s="664" t="s">
        <v>3190</v>
      </c>
      <c r="G625" s="663" t="s">
        <v>1373</v>
      </c>
      <c r="H625" s="663" t="s">
        <v>2317</v>
      </c>
      <c r="I625" s="663" t="s">
        <v>2317</v>
      </c>
      <c r="J625" s="663" t="s">
        <v>2318</v>
      </c>
      <c r="K625" s="663" t="s">
        <v>975</v>
      </c>
      <c r="L625" s="665">
        <v>138.77000000000004</v>
      </c>
      <c r="M625" s="665">
        <v>1</v>
      </c>
      <c r="N625" s="666">
        <v>138.77000000000004</v>
      </c>
    </row>
    <row r="626" spans="1:14" ht="14.4" customHeight="1" x14ac:dyDescent="0.3">
      <c r="A626" s="661" t="s">
        <v>595</v>
      </c>
      <c r="B626" s="662" t="s">
        <v>3182</v>
      </c>
      <c r="C626" s="663" t="s">
        <v>605</v>
      </c>
      <c r="D626" s="664" t="s">
        <v>3184</v>
      </c>
      <c r="E626" s="663" t="s">
        <v>626</v>
      </c>
      <c r="F626" s="664" t="s">
        <v>3190</v>
      </c>
      <c r="G626" s="663" t="s">
        <v>1373</v>
      </c>
      <c r="H626" s="663" t="s">
        <v>2319</v>
      </c>
      <c r="I626" s="663" t="s">
        <v>2320</v>
      </c>
      <c r="J626" s="663" t="s">
        <v>2321</v>
      </c>
      <c r="K626" s="663" t="s">
        <v>1444</v>
      </c>
      <c r="L626" s="665">
        <v>45.113153122673147</v>
      </c>
      <c r="M626" s="665">
        <v>3</v>
      </c>
      <c r="N626" s="666">
        <v>135.33945936801945</v>
      </c>
    </row>
    <row r="627" spans="1:14" ht="14.4" customHeight="1" x14ac:dyDescent="0.3">
      <c r="A627" s="661" t="s">
        <v>595</v>
      </c>
      <c r="B627" s="662" t="s">
        <v>3182</v>
      </c>
      <c r="C627" s="663" t="s">
        <v>605</v>
      </c>
      <c r="D627" s="664" t="s">
        <v>3184</v>
      </c>
      <c r="E627" s="663" t="s">
        <v>626</v>
      </c>
      <c r="F627" s="664" t="s">
        <v>3190</v>
      </c>
      <c r="G627" s="663" t="s">
        <v>1373</v>
      </c>
      <c r="H627" s="663" t="s">
        <v>1449</v>
      </c>
      <c r="I627" s="663" t="s">
        <v>1450</v>
      </c>
      <c r="J627" s="663" t="s">
        <v>1451</v>
      </c>
      <c r="K627" s="663" t="s">
        <v>1452</v>
      </c>
      <c r="L627" s="665">
        <v>88.429314676326982</v>
      </c>
      <c r="M627" s="665">
        <v>1</v>
      </c>
      <c r="N627" s="666">
        <v>88.429314676326982</v>
      </c>
    </row>
    <row r="628" spans="1:14" ht="14.4" customHeight="1" x14ac:dyDescent="0.3">
      <c r="A628" s="661" t="s">
        <v>595</v>
      </c>
      <c r="B628" s="662" t="s">
        <v>3182</v>
      </c>
      <c r="C628" s="663" t="s">
        <v>605</v>
      </c>
      <c r="D628" s="664" t="s">
        <v>3184</v>
      </c>
      <c r="E628" s="663" t="s">
        <v>626</v>
      </c>
      <c r="F628" s="664" t="s">
        <v>3190</v>
      </c>
      <c r="G628" s="663" t="s">
        <v>1373</v>
      </c>
      <c r="H628" s="663" t="s">
        <v>2322</v>
      </c>
      <c r="I628" s="663" t="s">
        <v>2323</v>
      </c>
      <c r="J628" s="663" t="s">
        <v>2324</v>
      </c>
      <c r="K628" s="663" t="s">
        <v>1283</v>
      </c>
      <c r="L628" s="665">
        <v>68.974441611346407</v>
      </c>
      <c r="M628" s="665">
        <v>40</v>
      </c>
      <c r="N628" s="666">
        <v>2758.9776644538561</v>
      </c>
    </row>
    <row r="629" spans="1:14" ht="14.4" customHeight="1" x14ac:dyDescent="0.3">
      <c r="A629" s="661" t="s">
        <v>595</v>
      </c>
      <c r="B629" s="662" t="s">
        <v>3182</v>
      </c>
      <c r="C629" s="663" t="s">
        <v>605</v>
      </c>
      <c r="D629" s="664" t="s">
        <v>3184</v>
      </c>
      <c r="E629" s="663" t="s">
        <v>626</v>
      </c>
      <c r="F629" s="664" t="s">
        <v>3190</v>
      </c>
      <c r="G629" s="663" t="s">
        <v>1373</v>
      </c>
      <c r="H629" s="663" t="s">
        <v>1456</v>
      </c>
      <c r="I629" s="663" t="s">
        <v>1457</v>
      </c>
      <c r="J629" s="663" t="s">
        <v>1458</v>
      </c>
      <c r="K629" s="663" t="s">
        <v>1459</v>
      </c>
      <c r="L629" s="665">
        <v>138.77000000000001</v>
      </c>
      <c r="M629" s="665">
        <v>1</v>
      </c>
      <c r="N629" s="666">
        <v>138.77000000000001</v>
      </c>
    </row>
    <row r="630" spans="1:14" ht="14.4" customHeight="1" x14ac:dyDescent="0.3">
      <c r="A630" s="661" t="s">
        <v>595</v>
      </c>
      <c r="B630" s="662" t="s">
        <v>3182</v>
      </c>
      <c r="C630" s="663" t="s">
        <v>605</v>
      </c>
      <c r="D630" s="664" t="s">
        <v>3184</v>
      </c>
      <c r="E630" s="663" t="s">
        <v>626</v>
      </c>
      <c r="F630" s="664" t="s">
        <v>3190</v>
      </c>
      <c r="G630" s="663" t="s">
        <v>1373</v>
      </c>
      <c r="H630" s="663" t="s">
        <v>2325</v>
      </c>
      <c r="I630" s="663" t="s">
        <v>2326</v>
      </c>
      <c r="J630" s="663" t="s">
        <v>1528</v>
      </c>
      <c r="K630" s="663" t="s">
        <v>859</v>
      </c>
      <c r="L630" s="665">
        <v>101.11000000000003</v>
      </c>
      <c r="M630" s="665">
        <v>1</v>
      </c>
      <c r="N630" s="666">
        <v>101.11000000000003</v>
      </c>
    </row>
    <row r="631" spans="1:14" ht="14.4" customHeight="1" x14ac:dyDescent="0.3">
      <c r="A631" s="661" t="s">
        <v>595</v>
      </c>
      <c r="B631" s="662" t="s">
        <v>3182</v>
      </c>
      <c r="C631" s="663" t="s">
        <v>605</v>
      </c>
      <c r="D631" s="664" t="s">
        <v>3184</v>
      </c>
      <c r="E631" s="663" t="s">
        <v>626</v>
      </c>
      <c r="F631" s="664" t="s">
        <v>3190</v>
      </c>
      <c r="G631" s="663" t="s">
        <v>1373</v>
      </c>
      <c r="H631" s="663" t="s">
        <v>1460</v>
      </c>
      <c r="I631" s="663" t="s">
        <v>1461</v>
      </c>
      <c r="J631" s="663" t="s">
        <v>1462</v>
      </c>
      <c r="K631" s="663" t="s">
        <v>1463</v>
      </c>
      <c r="L631" s="665">
        <v>41.290000000000006</v>
      </c>
      <c r="M631" s="665">
        <v>1</v>
      </c>
      <c r="N631" s="666">
        <v>41.290000000000006</v>
      </c>
    </row>
    <row r="632" spans="1:14" ht="14.4" customHeight="1" x14ac:dyDescent="0.3">
      <c r="A632" s="661" t="s">
        <v>595</v>
      </c>
      <c r="B632" s="662" t="s">
        <v>3182</v>
      </c>
      <c r="C632" s="663" t="s">
        <v>605</v>
      </c>
      <c r="D632" s="664" t="s">
        <v>3184</v>
      </c>
      <c r="E632" s="663" t="s">
        <v>626</v>
      </c>
      <c r="F632" s="664" t="s">
        <v>3190</v>
      </c>
      <c r="G632" s="663" t="s">
        <v>1373</v>
      </c>
      <c r="H632" s="663" t="s">
        <v>1464</v>
      </c>
      <c r="I632" s="663" t="s">
        <v>1465</v>
      </c>
      <c r="J632" s="663" t="s">
        <v>1466</v>
      </c>
      <c r="K632" s="663" t="s">
        <v>1027</v>
      </c>
      <c r="L632" s="665">
        <v>86.259999999999991</v>
      </c>
      <c r="M632" s="665">
        <v>7</v>
      </c>
      <c r="N632" s="666">
        <v>603.81999999999994</v>
      </c>
    </row>
    <row r="633" spans="1:14" ht="14.4" customHeight="1" x14ac:dyDescent="0.3">
      <c r="A633" s="661" t="s">
        <v>595</v>
      </c>
      <c r="B633" s="662" t="s">
        <v>3182</v>
      </c>
      <c r="C633" s="663" t="s">
        <v>605</v>
      </c>
      <c r="D633" s="664" t="s">
        <v>3184</v>
      </c>
      <c r="E633" s="663" t="s">
        <v>626</v>
      </c>
      <c r="F633" s="664" t="s">
        <v>3190</v>
      </c>
      <c r="G633" s="663" t="s">
        <v>1373</v>
      </c>
      <c r="H633" s="663" t="s">
        <v>1467</v>
      </c>
      <c r="I633" s="663" t="s">
        <v>1468</v>
      </c>
      <c r="J633" s="663" t="s">
        <v>1469</v>
      </c>
      <c r="K633" s="663" t="s">
        <v>1470</v>
      </c>
      <c r="L633" s="665">
        <v>94.510000000000019</v>
      </c>
      <c r="M633" s="665">
        <v>2</v>
      </c>
      <c r="N633" s="666">
        <v>189.02000000000004</v>
      </c>
    </row>
    <row r="634" spans="1:14" ht="14.4" customHeight="1" x14ac:dyDescent="0.3">
      <c r="A634" s="661" t="s">
        <v>595</v>
      </c>
      <c r="B634" s="662" t="s">
        <v>3182</v>
      </c>
      <c r="C634" s="663" t="s">
        <v>605</v>
      </c>
      <c r="D634" s="664" t="s">
        <v>3184</v>
      </c>
      <c r="E634" s="663" t="s">
        <v>626</v>
      </c>
      <c r="F634" s="664" t="s">
        <v>3190</v>
      </c>
      <c r="G634" s="663" t="s">
        <v>1373</v>
      </c>
      <c r="H634" s="663" t="s">
        <v>2327</v>
      </c>
      <c r="I634" s="663" t="s">
        <v>2328</v>
      </c>
      <c r="J634" s="663" t="s">
        <v>2329</v>
      </c>
      <c r="K634" s="663" t="s">
        <v>1391</v>
      </c>
      <c r="L634" s="665">
        <v>118.12</v>
      </c>
      <c r="M634" s="665">
        <v>1</v>
      </c>
      <c r="N634" s="666">
        <v>118.12</v>
      </c>
    </row>
    <row r="635" spans="1:14" ht="14.4" customHeight="1" x14ac:dyDescent="0.3">
      <c r="A635" s="661" t="s">
        <v>595</v>
      </c>
      <c r="B635" s="662" t="s">
        <v>3182</v>
      </c>
      <c r="C635" s="663" t="s">
        <v>605</v>
      </c>
      <c r="D635" s="664" t="s">
        <v>3184</v>
      </c>
      <c r="E635" s="663" t="s">
        <v>626</v>
      </c>
      <c r="F635" s="664" t="s">
        <v>3190</v>
      </c>
      <c r="G635" s="663" t="s">
        <v>1373</v>
      </c>
      <c r="H635" s="663" t="s">
        <v>1471</v>
      </c>
      <c r="I635" s="663" t="s">
        <v>1472</v>
      </c>
      <c r="J635" s="663" t="s">
        <v>1473</v>
      </c>
      <c r="K635" s="663" t="s">
        <v>1027</v>
      </c>
      <c r="L635" s="665">
        <v>85.37</v>
      </c>
      <c r="M635" s="665">
        <v>1</v>
      </c>
      <c r="N635" s="666">
        <v>85.37</v>
      </c>
    </row>
    <row r="636" spans="1:14" ht="14.4" customHeight="1" x14ac:dyDescent="0.3">
      <c r="A636" s="661" t="s">
        <v>595</v>
      </c>
      <c r="B636" s="662" t="s">
        <v>3182</v>
      </c>
      <c r="C636" s="663" t="s">
        <v>605</v>
      </c>
      <c r="D636" s="664" t="s">
        <v>3184</v>
      </c>
      <c r="E636" s="663" t="s">
        <v>626</v>
      </c>
      <c r="F636" s="664" t="s">
        <v>3190</v>
      </c>
      <c r="G636" s="663" t="s">
        <v>1373</v>
      </c>
      <c r="H636" s="663" t="s">
        <v>2330</v>
      </c>
      <c r="I636" s="663" t="s">
        <v>2331</v>
      </c>
      <c r="J636" s="663" t="s">
        <v>2332</v>
      </c>
      <c r="K636" s="663" t="s">
        <v>940</v>
      </c>
      <c r="L636" s="665">
        <v>126.5</v>
      </c>
      <c r="M636" s="665">
        <v>1</v>
      </c>
      <c r="N636" s="666">
        <v>126.5</v>
      </c>
    </row>
    <row r="637" spans="1:14" ht="14.4" customHeight="1" x14ac:dyDescent="0.3">
      <c r="A637" s="661" t="s">
        <v>595</v>
      </c>
      <c r="B637" s="662" t="s">
        <v>3182</v>
      </c>
      <c r="C637" s="663" t="s">
        <v>605</v>
      </c>
      <c r="D637" s="664" t="s">
        <v>3184</v>
      </c>
      <c r="E637" s="663" t="s">
        <v>626</v>
      </c>
      <c r="F637" s="664" t="s">
        <v>3190</v>
      </c>
      <c r="G637" s="663" t="s">
        <v>1373</v>
      </c>
      <c r="H637" s="663" t="s">
        <v>2333</v>
      </c>
      <c r="I637" s="663" t="s">
        <v>2334</v>
      </c>
      <c r="J637" s="663" t="s">
        <v>2335</v>
      </c>
      <c r="K637" s="663" t="s">
        <v>2336</v>
      </c>
      <c r="L637" s="665">
        <v>99.14</v>
      </c>
      <c r="M637" s="665">
        <v>1</v>
      </c>
      <c r="N637" s="666">
        <v>99.14</v>
      </c>
    </row>
    <row r="638" spans="1:14" ht="14.4" customHeight="1" x14ac:dyDescent="0.3">
      <c r="A638" s="661" t="s">
        <v>595</v>
      </c>
      <c r="B638" s="662" t="s">
        <v>3182</v>
      </c>
      <c r="C638" s="663" t="s">
        <v>605</v>
      </c>
      <c r="D638" s="664" t="s">
        <v>3184</v>
      </c>
      <c r="E638" s="663" t="s">
        <v>626</v>
      </c>
      <c r="F638" s="664" t="s">
        <v>3190</v>
      </c>
      <c r="G638" s="663" t="s">
        <v>1373</v>
      </c>
      <c r="H638" s="663" t="s">
        <v>2337</v>
      </c>
      <c r="I638" s="663" t="s">
        <v>2338</v>
      </c>
      <c r="J638" s="663" t="s">
        <v>1517</v>
      </c>
      <c r="K638" s="663" t="s">
        <v>2339</v>
      </c>
      <c r="L638" s="665">
        <v>387.13</v>
      </c>
      <c r="M638" s="665">
        <v>1</v>
      </c>
      <c r="N638" s="666">
        <v>387.13</v>
      </c>
    </row>
    <row r="639" spans="1:14" ht="14.4" customHeight="1" x14ac:dyDescent="0.3">
      <c r="A639" s="661" t="s">
        <v>595</v>
      </c>
      <c r="B639" s="662" t="s">
        <v>3182</v>
      </c>
      <c r="C639" s="663" t="s">
        <v>605</v>
      </c>
      <c r="D639" s="664" t="s">
        <v>3184</v>
      </c>
      <c r="E639" s="663" t="s">
        <v>626</v>
      </c>
      <c r="F639" s="664" t="s">
        <v>3190</v>
      </c>
      <c r="G639" s="663" t="s">
        <v>1373</v>
      </c>
      <c r="H639" s="663" t="s">
        <v>1477</v>
      </c>
      <c r="I639" s="663" t="s">
        <v>1478</v>
      </c>
      <c r="J639" s="663" t="s">
        <v>1479</v>
      </c>
      <c r="K639" s="663" t="s">
        <v>1480</v>
      </c>
      <c r="L639" s="665">
        <v>22.920049106381924</v>
      </c>
      <c r="M639" s="665">
        <v>1</v>
      </c>
      <c r="N639" s="666">
        <v>22.920049106381924</v>
      </c>
    </row>
    <row r="640" spans="1:14" ht="14.4" customHeight="1" x14ac:dyDescent="0.3">
      <c r="A640" s="661" t="s">
        <v>595</v>
      </c>
      <c r="B640" s="662" t="s">
        <v>3182</v>
      </c>
      <c r="C640" s="663" t="s">
        <v>605</v>
      </c>
      <c r="D640" s="664" t="s">
        <v>3184</v>
      </c>
      <c r="E640" s="663" t="s">
        <v>626</v>
      </c>
      <c r="F640" s="664" t="s">
        <v>3190</v>
      </c>
      <c r="G640" s="663" t="s">
        <v>1373</v>
      </c>
      <c r="H640" s="663" t="s">
        <v>2340</v>
      </c>
      <c r="I640" s="663" t="s">
        <v>2341</v>
      </c>
      <c r="J640" s="663" t="s">
        <v>2342</v>
      </c>
      <c r="K640" s="663" t="s">
        <v>2343</v>
      </c>
      <c r="L640" s="665">
        <v>46.220000000000006</v>
      </c>
      <c r="M640" s="665">
        <v>1</v>
      </c>
      <c r="N640" s="666">
        <v>46.220000000000006</v>
      </c>
    </row>
    <row r="641" spans="1:14" ht="14.4" customHeight="1" x14ac:dyDescent="0.3">
      <c r="A641" s="661" t="s">
        <v>595</v>
      </c>
      <c r="B641" s="662" t="s">
        <v>3182</v>
      </c>
      <c r="C641" s="663" t="s">
        <v>605</v>
      </c>
      <c r="D641" s="664" t="s">
        <v>3184</v>
      </c>
      <c r="E641" s="663" t="s">
        <v>626</v>
      </c>
      <c r="F641" s="664" t="s">
        <v>3190</v>
      </c>
      <c r="G641" s="663" t="s">
        <v>1373</v>
      </c>
      <c r="H641" s="663" t="s">
        <v>2344</v>
      </c>
      <c r="I641" s="663" t="s">
        <v>2345</v>
      </c>
      <c r="J641" s="663" t="s">
        <v>2346</v>
      </c>
      <c r="K641" s="663" t="s">
        <v>940</v>
      </c>
      <c r="L641" s="665">
        <v>59.769999097589768</v>
      </c>
      <c r="M641" s="665">
        <v>3</v>
      </c>
      <c r="N641" s="666">
        <v>179.30999729276931</v>
      </c>
    </row>
    <row r="642" spans="1:14" ht="14.4" customHeight="1" x14ac:dyDescent="0.3">
      <c r="A642" s="661" t="s">
        <v>595</v>
      </c>
      <c r="B642" s="662" t="s">
        <v>3182</v>
      </c>
      <c r="C642" s="663" t="s">
        <v>605</v>
      </c>
      <c r="D642" s="664" t="s">
        <v>3184</v>
      </c>
      <c r="E642" s="663" t="s">
        <v>626</v>
      </c>
      <c r="F642" s="664" t="s">
        <v>3190</v>
      </c>
      <c r="G642" s="663" t="s">
        <v>1373</v>
      </c>
      <c r="H642" s="663" t="s">
        <v>1488</v>
      </c>
      <c r="I642" s="663" t="s">
        <v>1489</v>
      </c>
      <c r="J642" s="663" t="s">
        <v>1490</v>
      </c>
      <c r="K642" s="663" t="s">
        <v>1491</v>
      </c>
      <c r="L642" s="665">
        <v>79.059999999999988</v>
      </c>
      <c r="M642" s="665">
        <v>1</v>
      </c>
      <c r="N642" s="666">
        <v>79.059999999999988</v>
      </c>
    </row>
    <row r="643" spans="1:14" ht="14.4" customHeight="1" x14ac:dyDescent="0.3">
      <c r="A643" s="661" t="s">
        <v>595</v>
      </c>
      <c r="B643" s="662" t="s">
        <v>3182</v>
      </c>
      <c r="C643" s="663" t="s">
        <v>605</v>
      </c>
      <c r="D643" s="664" t="s">
        <v>3184</v>
      </c>
      <c r="E643" s="663" t="s">
        <v>626</v>
      </c>
      <c r="F643" s="664" t="s">
        <v>3190</v>
      </c>
      <c r="G643" s="663" t="s">
        <v>1373</v>
      </c>
      <c r="H643" s="663" t="s">
        <v>1492</v>
      </c>
      <c r="I643" s="663" t="s">
        <v>1493</v>
      </c>
      <c r="J643" s="663" t="s">
        <v>1494</v>
      </c>
      <c r="K643" s="663" t="s">
        <v>1495</v>
      </c>
      <c r="L643" s="665">
        <v>49.510000000000005</v>
      </c>
      <c r="M643" s="665">
        <v>4</v>
      </c>
      <c r="N643" s="666">
        <v>198.04000000000002</v>
      </c>
    </row>
    <row r="644" spans="1:14" ht="14.4" customHeight="1" x14ac:dyDescent="0.3">
      <c r="A644" s="661" t="s">
        <v>595</v>
      </c>
      <c r="B644" s="662" t="s">
        <v>3182</v>
      </c>
      <c r="C644" s="663" t="s">
        <v>605</v>
      </c>
      <c r="D644" s="664" t="s">
        <v>3184</v>
      </c>
      <c r="E644" s="663" t="s">
        <v>626</v>
      </c>
      <c r="F644" s="664" t="s">
        <v>3190</v>
      </c>
      <c r="G644" s="663" t="s">
        <v>1373</v>
      </c>
      <c r="H644" s="663" t="s">
        <v>1496</v>
      </c>
      <c r="I644" s="663" t="s">
        <v>1497</v>
      </c>
      <c r="J644" s="663" t="s">
        <v>1498</v>
      </c>
      <c r="K644" s="663" t="s">
        <v>1499</v>
      </c>
      <c r="L644" s="665">
        <v>465.95660000000009</v>
      </c>
      <c r="M644" s="665">
        <v>5</v>
      </c>
      <c r="N644" s="666">
        <v>2329.7830000000004</v>
      </c>
    </row>
    <row r="645" spans="1:14" ht="14.4" customHeight="1" x14ac:dyDescent="0.3">
      <c r="A645" s="661" t="s">
        <v>595</v>
      </c>
      <c r="B645" s="662" t="s">
        <v>3182</v>
      </c>
      <c r="C645" s="663" t="s">
        <v>605</v>
      </c>
      <c r="D645" s="664" t="s">
        <v>3184</v>
      </c>
      <c r="E645" s="663" t="s">
        <v>626</v>
      </c>
      <c r="F645" s="664" t="s">
        <v>3190</v>
      </c>
      <c r="G645" s="663" t="s">
        <v>1373</v>
      </c>
      <c r="H645" s="663" t="s">
        <v>2347</v>
      </c>
      <c r="I645" s="663" t="s">
        <v>2348</v>
      </c>
      <c r="J645" s="663" t="s">
        <v>1405</v>
      </c>
      <c r="K645" s="663" t="s">
        <v>2349</v>
      </c>
      <c r="L645" s="665">
        <v>71.946126698595705</v>
      </c>
      <c r="M645" s="665">
        <v>26</v>
      </c>
      <c r="N645" s="666">
        <v>1870.5992941634884</v>
      </c>
    </row>
    <row r="646" spans="1:14" ht="14.4" customHeight="1" x14ac:dyDescent="0.3">
      <c r="A646" s="661" t="s">
        <v>595</v>
      </c>
      <c r="B646" s="662" t="s">
        <v>3182</v>
      </c>
      <c r="C646" s="663" t="s">
        <v>605</v>
      </c>
      <c r="D646" s="664" t="s">
        <v>3184</v>
      </c>
      <c r="E646" s="663" t="s">
        <v>626</v>
      </c>
      <c r="F646" s="664" t="s">
        <v>3190</v>
      </c>
      <c r="G646" s="663" t="s">
        <v>1373</v>
      </c>
      <c r="H646" s="663" t="s">
        <v>1504</v>
      </c>
      <c r="I646" s="663" t="s">
        <v>1505</v>
      </c>
      <c r="J646" s="663" t="s">
        <v>1506</v>
      </c>
      <c r="K646" s="663" t="s">
        <v>1507</v>
      </c>
      <c r="L646" s="665">
        <v>67.858416507278704</v>
      </c>
      <c r="M646" s="665">
        <v>250</v>
      </c>
      <c r="N646" s="666">
        <v>16964.604126819675</v>
      </c>
    </row>
    <row r="647" spans="1:14" ht="14.4" customHeight="1" x14ac:dyDescent="0.3">
      <c r="A647" s="661" t="s">
        <v>595</v>
      </c>
      <c r="B647" s="662" t="s">
        <v>3182</v>
      </c>
      <c r="C647" s="663" t="s">
        <v>605</v>
      </c>
      <c r="D647" s="664" t="s">
        <v>3184</v>
      </c>
      <c r="E647" s="663" t="s">
        <v>626</v>
      </c>
      <c r="F647" s="664" t="s">
        <v>3190</v>
      </c>
      <c r="G647" s="663" t="s">
        <v>1373</v>
      </c>
      <c r="H647" s="663" t="s">
        <v>2350</v>
      </c>
      <c r="I647" s="663" t="s">
        <v>2350</v>
      </c>
      <c r="J647" s="663" t="s">
        <v>2351</v>
      </c>
      <c r="K647" s="663" t="s">
        <v>2352</v>
      </c>
      <c r="L647" s="665">
        <v>82.599999999999952</v>
      </c>
      <c r="M647" s="665">
        <v>2</v>
      </c>
      <c r="N647" s="666">
        <v>165.1999999999999</v>
      </c>
    </row>
    <row r="648" spans="1:14" ht="14.4" customHeight="1" x14ac:dyDescent="0.3">
      <c r="A648" s="661" t="s">
        <v>595</v>
      </c>
      <c r="B648" s="662" t="s">
        <v>3182</v>
      </c>
      <c r="C648" s="663" t="s">
        <v>605</v>
      </c>
      <c r="D648" s="664" t="s">
        <v>3184</v>
      </c>
      <c r="E648" s="663" t="s">
        <v>626</v>
      </c>
      <c r="F648" s="664" t="s">
        <v>3190</v>
      </c>
      <c r="G648" s="663" t="s">
        <v>1373</v>
      </c>
      <c r="H648" s="663" t="s">
        <v>1508</v>
      </c>
      <c r="I648" s="663" t="s">
        <v>1509</v>
      </c>
      <c r="J648" s="663" t="s">
        <v>1510</v>
      </c>
      <c r="K648" s="663" t="s">
        <v>1511</v>
      </c>
      <c r="L648" s="665">
        <v>64.609499278949301</v>
      </c>
      <c r="M648" s="665">
        <v>1</v>
      </c>
      <c r="N648" s="666">
        <v>64.609499278949301</v>
      </c>
    </row>
    <row r="649" spans="1:14" ht="14.4" customHeight="1" x14ac:dyDescent="0.3">
      <c r="A649" s="661" t="s">
        <v>595</v>
      </c>
      <c r="B649" s="662" t="s">
        <v>3182</v>
      </c>
      <c r="C649" s="663" t="s">
        <v>605</v>
      </c>
      <c r="D649" s="664" t="s">
        <v>3184</v>
      </c>
      <c r="E649" s="663" t="s">
        <v>626</v>
      </c>
      <c r="F649" s="664" t="s">
        <v>3190</v>
      </c>
      <c r="G649" s="663" t="s">
        <v>1373</v>
      </c>
      <c r="H649" s="663" t="s">
        <v>2353</v>
      </c>
      <c r="I649" s="663" t="s">
        <v>2353</v>
      </c>
      <c r="J649" s="663" t="s">
        <v>2354</v>
      </c>
      <c r="K649" s="663" t="s">
        <v>2355</v>
      </c>
      <c r="L649" s="665">
        <v>666.63000000000034</v>
      </c>
      <c r="M649" s="665">
        <v>1</v>
      </c>
      <c r="N649" s="666">
        <v>666.63000000000034</v>
      </c>
    </row>
    <row r="650" spans="1:14" ht="14.4" customHeight="1" x14ac:dyDescent="0.3">
      <c r="A650" s="661" t="s">
        <v>595</v>
      </c>
      <c r="B650" s="662" t="s">
        <v>3182</v>
      </c>
      <c r="C650" s="663" t="s">
        <v>605</v>
      </c>
      <c r="D650" s="664" t="s">
        <v>3184</v>
      </c>
      <c r="E650" s="663" t="s">
        <v>626</v>
      </c>
      <c r="F650" s="664" t="s">
        <v>3190</v>
      </c>
      <c r="G650" s="663" t="s">
        <v>1373</v>
      </c>
      <c r="H650" s="663" t="s">
        <v>1512</v>
      </c>
      <c r="I650" s="663" t="s">
        <v>1513</v>
      </c>
      <c r="J650" s="663" t="s">
        <v>1458</v>
      </c>
      <c r="K650" s="663" t="s">
        <v>1514</v>
      </c>
      <c r="L650" s="665">
        <v>112.26834694434672</v>
      </c>
      <c r="M650" s="665">
        <v>1</v>
      </c>
      <c r="N650" s="666">
        <v>112.26834694434672</v>
      </c>
    </row>
    <row r="651" spans="1:14" ht="14.4" customHeight="1" x14ac:dyDescent="0.3">
      <c r="A651" s="661" t="s">
        <v>595</v>
      </c>
      <c r="B651" s="662" t="s">
        <v>3182</v>
      </c>
      <c r="C651" s="663" t="s">
        <v>605</v>
      </c>
      <c r="D651" s="664" t="s">
        <v>3184</v>
      </c>
      <c r="E651" s="663" t="s">
        <v>626</v>
      </c>
      <c r="F651" s="664" t="s">
        <v>3190</v>
      </c>
      <c r="G651" s="663" t="s">
        <v>1373</v>
      </c>
      <c r="H651" s="663" t="s">
        <v>2356</v>
      </c>
      <c r="I651" s="663" t="s">
        <v>1103</v>
      </c>
      <c r="J651" s="663" t="s">
        <v>2357</v>
      </c>
      <c r="K651" s="663" t="s">
        <v>2358</v>
      </c>
      <c r="L651" s="665">
        <v>77.809410830664007</v>
      </c>
      <c r="M651" s="665">
        <v>2</v>
      </c>
      <c r="N651" s="666">
        <v>155.61882166132801</v>
      </c>
    </row>
    <row r="652" spans="1:14" ht="14.4" customHeight="1" x14ac:dyDescent="0.3">
      <c r="A652" s="661" t="s">
        <v>595</v>
      </c>
      <c r="B652" s="662" t="s">
        <v>3182</v>
      </c>
      <c r="C652" s="663" t="s">
        <v>605</v>
      </c>
      <c r="D652" s="664" t="s">
        <v>3184</v>
      </c>
      <c r="E652" s="663" t="s">
        <v>626</v>
      </c>
      <c r="F652" s="664" t="s">
        <v>3190</v>
      </c>
      <c r="G652" s="663" t="s">
        <v>1373</v>
      </c>
      <c r="H652" s="663" t="s">
        <v>2359</v>
      </c>
      <c r="I652" s="663" t="s">
        <v>2360</v>
      </c>
      <c r="J652" s="663" t="s">
        <v>2361</v>
      </c>
      <c r="K652" s="663" t="s">
        <v>1789</v>
      </c>
      <c r="L652" s="665">
        <v>82.420000000000059</v>
      </c>
      <c r="M652" s="665">
        <v>1</v>
      </c>
      <c r="N652" s="666">
        <v>82.420000000000059</v>
      </c>
    </row>
    <row r="653" spans="1:14" ht="14.4" customHeight="1" x14ac:dyDescent="0.3">
      <c r="A653" s="661" t="s">
        <v>595</v>
      </c>
      <c r="B653" s="662" t="s">
        <v>3182</v>
      </c>
      <c r="C653" s="663" t="s">
        <v>605</v>
      </c>
      <c r="D653" s="664" t="s">
        <v>3184</v>
      </c>
      <c r="E653" s="663" t="s">
        <v>626</v>
      </c>
      <c r="F653" s="664" t="s">
        <v>3190</v>
      </c>
      <c r="G653" s="663" t="s">
        <v>1373</v>
      </c>
      <c r="H653" s="663" t="s">
        <v>1515</v>
      </c>
      <c r="I653" s="663" t="s">
        <v>1516</v>
      </c>
      <c r="J653" s="663" t="s">
        <v>1517</v>
      </c>
      <c r="K653" s="663" t="s">
        <v>1470</v>
      </c>
      <c r="L653" s="665">
        <v>115.5</v>
      </c>
      <c r="M653" s="665">
        <v>1</v>
      </c>
      <c r="N653" s="666">
        <v>115.5</v>
      </c>
    </row>
    <row r="654" spans="1:14" ht="14.4" customHeight="1" x14ac:dyDescent="0.3">
      <c r="A654" s="661" t="s">
        <v>595</v>
      </c>
      <c r="B654" s="662" t="s">
        <v>3182</v>
      </c>
      <c r="C654" s="663" t="s">
        <v>605</v>
      </c>
      <c r="D654" s="664" t="s">
        <v>3184</v>
      </c>
      <c r="E654" s="663" t="s">
        <v>626</v>
      </c>
      <c r="F654" s="664" t="s">
        <v>3190</v>
      </c>
      <c r="G654" s="663" t="s">
        <v>1373</v>
      </c>
      <c r="H654" s="663" t="s">
        <v>2362</v>
      </c>
      <c r="I654" s="663" t="s">
        <v>2363</v>
      </c>
      <c r="J654" s="663" t="s">
        <v>2364</v>
      </c>
      <c r="K654" s="663" t="s">
        <v>1470</v>
      </c>
      <c r="L654" s="665">
        <v>254.25</v>
      </c>
      <c r="M654" s="665">
        <v>1</v>
      </c>
      <c r="N654" s="666">
        <v>254.25</v>
      </c>
    </row>
    <row r="655" spans="1:14" ht="14.4" customHeight="1" x14ac:dyDescent="0.3">
      <c r="A655" s="661" t="s">
        <v>595</v>
      </c>
      <c r="B655" s="662" t="s">
        <v>3182</v>
      </c>
      <c r="C655" s="663" t="s">
        <v>605</v>
      </c>
      <c r="D655" s="664" t="s">
        <v>3184</v>
      </c>
      <c r="E655" s="663" t="s">
        <v>626</v>
      </c>
      <c r="F655" s="664" t="s">
        <v>3190</v>
      </c>
      <c r="G655" s="663" t="s">
        <v>1373</v>
      </c>
      <c r="H655" s="663" t="s">
        <v>2365</v>
      </c>
      <c r="I655" s="663" t="s">
        <v>2366</v>
      </c>
      <c r="J655" s="663" t="s">
        <v>2367</v>
      </c>
      <c r="K655" s="663" t="s">
        <v>1880</v>
      </c>
      <c r="L655" s="665">
        <v>85.244765615298491</v>
      </c>
      <c r="M655" s="665">
        <v>2</v>
      </c>
      <c r="N655" s="666">
        <v>170.48953123059698</v>
      </c>
    </row>
    <row r="656" spans="1:14" ht="14.4" customHeight="1" x14ac:dyDescent="0.3">
      <c r="A656" s="661" t="s">
        <v>595</v>
      </c>
      <c r="B656" s="662" t="s">
        <v>3182</v>
      </c>
      <c r="C656" s="663" t="s">
        <v>605</v>
      </c>
      <c r="D656" s="664" t="s">
        <v>3184</v>
      </c>
      <c r="E656" s="663" t="s">
        <v>626</v>
      </c>
      <c r="F656" s="664" t="s">
        <v>3190</v>
      </c>
      <c r="G656" s="663" t="s">
        <v>1373</v>
      </c>
      <c r="H656" s="663" t="s">
        <v>2368</v>
      </c>
      <c r="I656" s="663" t="s">
        <v>2369</v>
      </c>
      <c r="J656" s="663" t="s">
        <v>2370</v>
      </c>
      <c r="K656" s="663" t="s">
        <v>1880</v>
      </c>
      <c r="L656" s="665">
        <v>99.045000000000016</v>
      </c>
      <c r="M656" s="665">
        <v>2</v>
      </c>
      <c r="N656" s="666">
        <v>198.09000000000003</v>
      </c>
    </row>
    <row r="657" spans="1:14" ht="14.4" customHeight="1" x14ac:dyDescent="0.3">
      <c r="A657" s="661" t="s">
        <v>595</v>
      </c>
      <c r="B657" s="662" t="s">
        <v>3182</v>
      </c>
      <c r="C657" s="663" t="s">
        <v>605</v>
      </c>
      <c r="D657" s="664" t="s">
        <v>3184</v>
      </c>
      <c r="E657" s="663" t="s">
        <v>626</v>
      </c>
      <c r="F657" s="664" t="s">
        <v>3190</v>
      </c>
      <c r="G657" s="663" t="s">
        <v>1373</v>
      </c>
      <c r="H657" s="663" t="s">
        <v>2371</v>
      </c>
      <c r="I657" s="663" t="s">
        <v>2372</v>
      </c>
      <c r="J657" s="663" t="s">
        <v>2373</v>
      </c>
      <c r="K657" s="663" t="s">
        <v>2374</v>
      </c>
      <c r="L657" s="665">
        <v>195.37999395227601</v>
      </c>
      <c r="M657" s="665">
        <v>1</v>
      </c>
      <c r="N657" s="666">
        <v>195.37999395227601</v>
      </c>
    </row>
    <row r="658" spans="1:14" ht="14.4" customHeight="1" x14ac:dyDescent="0.3">
      <c r="A658" s="661" t="s">
        <v>595</v>
      </c>
      <c r="B658" s="662" t="s">
        <v>3182</v>
      </c>
      <c r="C658" s="663" t="s">
        <v>605</v>
      </c>
      <c r="D658" s="664" t="s">
        <v>3184</v>
      </c>
      <c r="E658" s="663" t="s">
        <v>626</v>
      </c>
      <c r="F658" s="664" t="s">
        <v>3190</v>
      </c>
      <c r="G658" s="663" t="s">
        <v>1373</v>
      </c>
      <c r="H658" s="663" t="s">
        <v>2375</v>
      </c>
      <c r="I658" s="663" t="s">
        <v>2376</v>
      </c>
      <c r="J658" s="663" t="s">
        <v>2377</v>
      </c>
      <c r="K658" s="663" t="s">
        <v>2378</v>
      </c>
      <c r="L658" s="665">
        <v>95.539999999999992</v>
      </c>
      <c r="M658" s="665">
        <v>2</v>
      </c>
      <c r="N658" s="666">
        <v>191.07999999999998</v>
      </c>
    </row>
    <row r="659" spans="1:14" ht="14.4" customHeight="1" x14ac:dyDescent="0.3">
      <c r="A659" s="661" t="s">
        <v>595</v>
      </c>
      <c r="B659" s="662" t="s">
        <v>3182</v>
      </c>
      <c r="C659" s="663" t="s">
        <v>605</v>
      </c>
      <c r="D659" s="664" t="s">
        <v>3184</v>
      </c>
      <c r="E659" s="663" t="s">
        <v>626</v>
      </c>
      <c r="F659" s="664" t="s">
        <v>3190</v>
      </c>
      <c r="G659" s="663" t="s">
        <v>1373</v>
      </c>
      <c r="H659" s="663" t="s">
        <v>1526</v>
      </c>
      <c r="I659" s="663" t="s">
        <v>1527</v>
      </c>
      <c r="J659" s="663" t="s">
        <v>1528</v>
      </c>
      <c r="K659" s="663" t="s">
        <v>1529</v>
      </c>
      <c r="L659" s="665">
        <v>61.779882678685944</v>
      </c>
      <c r="M659" s="665">
        <v>1</v>
      </c>
      <c r="N659" s="666">
        <v>61.779882678685944</v>
      </c>
    </row>
    <row r="660" spans="1:14" ht="14.4" customHeight="1" x14ac:dyDescent="0.3">
      <c r="A660" s="661" t="s">
        <v>595</v>
      </c>
      <c r="B660" s="662" t="s">
        <v>3182</v>
      </c>
      <c r="C660" s="663" t="s">
        <v>605</v>
      </c>
      <c r="D660" s="664" t="s">
        <v>3184</v>
      </c>
      <c r="E660" s="663" t="s">
        <v>626</v>
      </c>
      <c r="F660" s="664" t="s">
        <v>3190</v>
      </c>
      <c r="G660" s="663" t="s">
        <v>1373</v>
      </c>
      <c r="H660" s="663" t="s">
        <v>2379</v>
      </c>
      <c r="I660" s="663" t="s">
        <v>2380</v>
      </c>
      <c r="J660" s="663" t="s">
        <v>1483</v>
      </c>
      <c r="K660" s="663" t="s">
        <v>2381</v>
      </c>
      <c r="L660" s="665">
        <v>578.23</v>
      </c>
      <c r="M660" s="665">
        <v>1</v>
      </c>
      <c r="N660" s="666">
        <v>578.23</v>
      </c>
    </row>
    <row r="661" spans="1:14" ht="14.4" customHeight="1" x14ac:dyDescent="0.3">
      <c r="A661" s="661" t="s">
        <v>595</v>
      </c>
      <c r="B661" s="662" t="s">
        <v>3182</v>
      </c>
      <c r="C661" s="663" t="s">
        <v>605</v>
      </c>
      <c r="D661" s="664" t="s">
        <v>3184</v>
      </c>
      <c r="E661" s="663" t="s">
        <v>626</v>
      </c>
      <c r="F661" s="664" t="s">
        <v>3190</v>
      </c>
      <c r="G661" s="663" t="s">
        <v>1373</v>
      </c>
      <c r="H661" s="663" t="s">
        <v>1530</v>
      </c>
      <c r="I661" s="663" t="s">
        <v>1531</v>
      </c>
      <c r="J661" s="663" t="s">
        <v>1532</v>
      </c>
      <c r="K661" s="663" t="s">
        <v>1533</v>
      </c>
      <c r="L661" s="665">
        <v>99.140000000000015</v>
      </c>
      <c r="M661" s="665">
        <v>1</v>
      </c>
      <c r="N661" s="666">
        <v>99.140000000000015</v>
      </c>
    </row>
    <row r="662" spans="1:14" ht="14.4" customHeight="1" x14ac:dyDescent="0.3">
      <c r="A662" s="661" t="s">
        <v>595</v>
      </c>
      <c r="B662" s="662" t="s">
        <v>3182</v>
      </c>
      <c r="C662" s="663" t="s">
        <v>605</v>
      </c>
      <c r="D662" s="664" t="s">
        <v>3184</v>
      </c>
      <c r="E662" s="663" t="s">
        <v>626</v>
      </c>
      <c r="F662" s="664" t="s">
        <v>3190</v>
      </c>
      <c r="G662" s="663" t="s">
        <v>1373</v>
      </c>
      <c r="H662" s="663" t="s">
        <v>1534</v>
      </c>
      <c r="I662" s="663" t="s">
        <v>1535</v>
      </c>
      <c r="J662" s="663" t="s">
        <v>1536</v>
      </c>
      <c r="K662" s="663" t="s">
        <v>1537</v>
      </c>
      <c r="L662" s="665">
        <v>80.52</v>
      </c>
      <c r="M662" s="665">
        <v>1</v>
      </c>
      <c r="N662" s="666">
        <v>80.52</v>
      </c>
    </row>
    <row r="663" spans="1:14" ht="14.4" customHeight="1" x14ac:dyDescent="0.3">
      <c r="A663" s="661" t="s">
        <v>595</v>
      </c>
      <c r="B663" s="662" t="s">
        <v>3182</v>
      </c>
      <c r="C663" s="663" t="s">
        <v>605</v>
      </c>
      <c r="D663" s="664" t="s">
        <v>3184</v>
      </c>
      <c r="E663" s="663" t="s">
        <v>626</v>
      </c>
      <c r="F663" s="664" t="s">
        <v>3190</v>
      </c>
      <c r="G663" s="663" t="s">
        <v>1373</v>
      </c>
      <c r="H663" s="663" t="s">
        <v>1538</v>
      </c>
      <c r="I663" s="663" t="s">
        <v>1538</v>
      </c>
      <c r="J663" s="663" t="s">
        <v>1539</v>
      </c>
      <c r="K663" s="663" t="s">
        <v>1540</v>
      </c>
      <c r="L663" s="665">
        <v>123.88</v>
      </c>
      <c r="M663" s="665">
        <v>2</v>
      </c>
      <c r="N663" s="666">
        <v>247.76</v>
      </c>
    </row>
    <row r="664" spans="1:14" ht="14.4" customHeight="1" x14ac:dyDescent="0.3">
      <c r="A664" s="661" t="s">
        <v>595</v>
      </c>
      <c r="B664" s="662" t="s">
        <v>3182</v>
      </c>
      <c r="C664" s="663" t="s">
        <v>605</v>
      </c>
      <c r="D664" s="664" t="s">
        <v>3184</v>
      </c>
      <c r="E664" s="663" t="s">
        <v>626</v>
      </c>
      <c r="F664" s="664" t="s">
        <v>3190</v>
      </c>
      <c r="G664" s="663" t="s">
        <v>1373</v>
      </c>
      <c r="H664" s="663" t="s">
        <v>1541</v>
      </c>
      <c r="I664" s="663" t="s">
        <v>1542</v>
      </c>
      <c r="J664" s="663" t="s">
        <v>1543</v>
      </c>
      <c r="K664" s="663" t="s">
        <v>1544</v>
      </c>
      <c r="L664" s="665">
        <v>1384.4292857142859</v>
      </c>
      <c r="M664" s="665">
        <v>14</v>
      </c>
      <c r="N664" s="666">
        <v>19382.010000000002</v>
      </c>
    </row>
    <row r="665" spans="1:14" ht="14.4" customHeight="1" x14ac:dyDescent="0.3">
      <c r="A665" s="661" t="s">
        <v>595</v>
      </c>
      <c r="B665" s="662" t="s">
        <v>3182</v>
      </c>
      <c r="C665" s="663" t="s">
        <v>605</v>
      </c>
      <c r="D665" s="664" t="s">
        <v>3184</v>
      </c>
      <c r="E665" s="663" t="s">
        <v>626</v>
      </c>
      <c r="F665" s="664" t="s">
        <v>3190</v>
      </c>
      <c r="G665" s="663" t="s">
        <v>1373</v>
      </c>
      <c r="H665" s="663" t="s">
        <v>2382</v>
      </c>
      <c r="I665" s="663" t="s">
        <v>2383</v>
      </c>
      <c r="J665" s="663" t="s">
        <v>2384</v>
      </c>
      <c r="K665" s="663" t="s">
        <v>1395</v>
      </c>
      <c r="L665" s="665">
        <v>41.129999999999995</v>
      </c>
      <c r="M665" s="665">
        <v>1</v>
      </c>
      <c r="N665" s="666">
        <v>41.129999999999995</v>
      </c>
    </row>
    <row r="666" spans="1:14" ht="14.4" customHeight="1" x14ac:dyDescent="0.3">
      <c r="A666" s="661" t="s">
        <v>595</v>
      </c>
      <c r="B666" s="662" t="s">
        <v>3182</v>
      </c>
      <c r="C666" s="663" t="s">
        <v>605</v>
      </c>
      <c r="D666" s="664" t="s">
        <v>3184</v>
      </c>
      <c r="E666" s="663" t="s">
        <v>626</v>
      </c>
      <c r="F666" s="664" t="s">
        <v>3190</v>
      </c>
      <c r="G666" s="663" t="s">
        <v>1373</v>
      </c>
      <c r="H666" s="663" t="s">
        <v>2385</v>
      </c>
      <c r="I666" s="663" t="s">
        <v>2386</v>
      </c>
      <c r="J666" s="663" t="s">
        <v>2387</v>
      </c>
      <c r="K666" s="663" t="s">
        <v>2388</v>
      </c>
      <c r="L666" s="665">
        <v>148.96000000000004</v>
      </c>
      <c r="M666" s="665">
        <v>1</v>
      </c>
      <c r="N666" s="666">
        <v>148.96000000000004</v>
      </c>
    </row>
    <row r="667" spans="1:14" ht="14.4" customHeight="1" x14ac:dyDescent="0.3">
      <c r="A667" s="661" t="s">
        <v>595</v>
      </c>
      <c r="B667" s="662" t="s">
        <v>3182</v>
      </c>
      <c r="C667" s="663" t="s">
        <v>605</v>
      </c>
      <c r="D667" s="664" t="s">
        <v>3184</v>
      </c>
      <c r="E667" s="663" t="s">
        <v>626</v>
      </c>
      <c r="F667" s="664" t="s">
        <v>3190</v>
      </c>
      <c r="G667" s="663" t="s">
        <v>1373</v>
      </c>
      <c r="H667" s="663" t="s">
        <v>1553</v>
      </c>
      <c r="I667" s="663" t="s">
        <v>1553</v>
      </c>
      <c r="J667" s="663" t="s">
        <v>1554</v>
      </c>
      <c r="K667" s="663" t="s">
        <v>1555</v>
      </c>
      <c r="L667" s="665">
        <v>47.719999999999992</v>
      </c>
      <c r="M667" s="665">
        <v>1</v>
      </c>
      <c r="N667" s="666">
        <v>47.719999999999992</v>
      </c>
    </row>
    <row r="668" spans="1:14" ht="14.4" customHeight="1" x14ac:dyDescent="0.3">
      <c r="A668" s="661" t="s">
        <v>595</v>
      </c>
      <c r="B668" s="662" t="s">
        <v>3182</v>
      </c>
      <c r="C668" s="663" t="s">
        <v>605</v>
      </c>
      <c r="D668" s="664" t="s">
        <v>3184</v>
      </c>
      <c r="E668" s="663" t="s">
        <v>626</v>
      </c>
      <c r="F668" s="664" t="s">
        <v>3190</v>
      </c>
      <c r="G668" s="663" t="s">
        <v>1373</v>
      </c>
      <c r="H668" s="663" t="s">
        <v>2389</v>
      </c>
      <c r="I668" s="663" t="s">
        <v>2390</v>
      </c>
      <c r="J668" s="663" t="s">
        <v>2391</v>
      </c>
      <c r="K668" s="663" t="s">
        <v>2339</v>
      </c>
      <c r="L668" s="665">
        <v>432.19999999999987</v>
      </c>
      <c r="M668" s="665">
        <v>1</v>
      </c>
      <c r="N668" s="666">
        <v>432.19999999999987</v>
      </c>
    </row>
    <row r="669" spans="1:14" ht="14.4" customHeight="1" x14ac:dyDescent="0.3">
      <c r="A669" s="661" t="s">
        <v>595</v>
      </c>
      <c r="B669" s="662" t="s">
        <v>3182</v>
      </c>
      <c r="C669" s="663" t="s">
        <v>605</v>
      </c>
      <c r="D669" s="664" t="s">
        <v>3184</v>
      </c>
      <c r="E669" s="663" t="s">
        <v>626</v>
      </c>
      <c r="F669" s="664" t="s">
        <v>3190</v>
      </c>
      <c r="G669" s="663" t="s">
        <v>1373</v>
      </c>
      <c r="H669" s="663" t="s">
        <v>2392</v>
      </c>
      <c r="I669" s="663" t="s">
        <v>2392</v>
      </c>
      <c r="J669" s="663" t="s">
        <v>2393</v>
      </c>
      <c r="K669" s="663" t="s">
        <v>2394</v>
      </c>
      <c r="L669" s="665">
        <v>78.98976772785349</v>
      </c>
      <c r="M669" s="665">
        <v>1</v>
      </c>
      <c r="N669" s="666">
        <v>78.98976772785349</v>
      </c>
    </row>
    <row r="670" spans="1:14" ht="14.4" customHeight="1" x14ac:dyDescent="0.3">
      <c r="A670" s="661" t="s">
        <v>595</v>
      </c>
      <c r="B670" s="662" t="s">
        <v>3182</v>
      </c>
      <c r="C670" s="663" t="s">
        <v>605</v>
      </c>
      <c r="D670" s="664" t="s">
        <v>3184</v>
      </c>
      <c r="E670" s="663" t="s">
        <v>626</v>
      </c>
      <c r="F670" s="664" t="s">
        <v>3190</v>
      </c>
      <c r="G670" s="663" t="s">
        <v>1373</v>
      </c>
      <c r="H670" s="663" t="s">
        <v>2395</v>
      </c>
      <c r="I670" s="663" t="s">
        <v>2396</v>
      </c>
      <c r="J670" s="663" t="s">
        <v>2397</v>
      </c>
      <c r="K670" s="663" t="s">
        <v>940</v>
      </c>
      <c r="L670" s="665">
        <v>88.43</v>
      </c>
      <c r="M670" s="665">
        <v>1</v>
      </c>
      <c r="N670" s="666">
        <v>88.43</v>
      </c>
    </row>
    <row r="671" spans="1:14" ht="14.4" customHeight="1" x14ac:dyDescent="0.3">
      <c r="A671" s="661" t="s">
        <v>595</v>
      </c>
      <c r="B671" s="662" t="s">
        <v>3182</v>
      </c>
      <c r="C671" s="663" t="s">
        <v>605</v>
      </c>
      <c r="D671" s="664" t="s">
        <v>3184</v>
      </c>
      <c r="E671" s="663" t="s">
        <v>626</v>
      </c>
      <c r="F671" s="664" t="s">
        <v>3190</v>
      </c>
      <c r="G671" s="663" t="s">
        <v>1373</v>
      </c>
      <c r="H671" s="663" t="s">
        <v>1559</v>
      </c>
      <c r="I671" s="663" t="s">
        <v>1559</v>
      </c>
      <c r="J671" s="663" t="s">
        <v>1560</v>
      </c>
      <c r="K671" s="663" t="s">
        <v>1561</v>
      </c>
      <c r="L671" s="665">
        <v>222.64250000000001</v>
      </c>
      <c r="M671" s="665">
        <v>6</v>
      </c>
      <c r="N671" s="666">
        <v>1335.855</v>
      </c>
    </row>
    <row r="672" spans="1:14" ht="14.4" customHeight="1" x14ac:dyDescent="0.3">
      <c r="A672" s="661" t="s">
        <v>595</v>
      </c>
      <c r="B672" s="662" t="s">
        <v>3182</v>
      </c>
      <c r="C672" s="663" t="s">
        <v>605</v>
      </c>
      <c r="D672" s="664" t="s">
        <v>3184</v>
      </c>
      <c r="E672" s="663" t="s">
        <v>626</v>
      </c>
      <c r="F672" s="664" t="s">
        <v>3190</v>
      </c>
      <c r="G672" s="663" t="s">
        <v>1373</v>
      </c>
      <c r="H672" s="663" t="s">
        <v>2398</v>
      </c>
      <c r="I672" s="663" t="s">
        <v>2398</v>
      </c>
      <c r="J672" s="663" t="s">
        <v>1436</v>
      </c>
      <c r="K672" s="663" t="s">
        <v>2399</v>
      </c>
      <c r="L672" s="665">
        <v>1106.26</v>
      </c>
      <c r="M672" s="665">
        <v>1</v>
      </c>
      <c r="N672" s="666">
        <v>1106.26</v>
      </c>
    </row>
    <row r="673" spans="1:14" ht="14.4" customHeight="1" x14ac:dyDescent="0.3">
      <c r="A673" s="661" t="s">
        <v>595</v>
      </c>
      <c r="B673" s="662" t="s">
        <v>3182</v>
      </c>
      <c r="C673" s="663" t="s">
        <v>605</v>
      </c>
      <c r="D673" s="664" t="s">
        <v>3184</v>
      </c>
      <c r="E673" s="663" t="s">
        <v>626</v>
      </c>
      <c r="F673" s="664" t="s">
        <v>3190</v>
      </c>
      <c r="G673" s="663" t="s">
        <v>1373</v>
      </c>
      <c r="H673" s="663" t="s">
        <v>1562</v>
      </c>
      <c r="I673" s="663" t="s">
        <v>1562</v>
      </c>
      <c r="J673" s="663" t="s">
        <v>1420</v>
      </c>
      <c r="K673" s="663" t="s">
        <v>1563</v>
      </c>
      <c r="L673" s="665">
        <v>3299.9999436738499</v>
      </c>
      <c r="M673" s="665">
        <v>20</v>
      </c>
      <c r="N673" s="666">
        <v>65999.998873477001</v>
      </c>
    </row>
    <row r="674" spans="1:14" ht="14.4" customHeight="1" x14ac:dyDescent="0.3">
      <c r="A674" s="661" t="s">
        <v>595</v>
      </c>
      <c r="B674" s="662" t="s">
        <v>3182</v>
      </c>
      <c r="C674" s="663" t="s">
        <v>605</v>
      </c>
      <c r="D674" s="664" t="s">
        <v>3184</v>
      </c>
      <c r="E674" s="663" t="s">
        <v>626</v>
      </c>
      <c r="F674" s="664" t="s">
        <v>3190</v>
      </c>
      <c r="G674" s="663" t="s">
        <v>1373</v>
      </c>
      <c r="H674" s="663" t="s">
        <v>2400</v>
      </c>
      <c r="I674" s="663" t="s">
        <v>2400</v>
      </c>
      <c r="J674" s="663" t="s">
        <v>1524</v>
      </c>
      <c r="K674" s="663" t="s">
        <v>1525</v>
      </c>
      <c r="L674" s="665">
        <v>408.94983588416176</v>
      </c>
      <c r="M674" s="665">
        <v>9</v>
      </c>
      <c r="N674" s="666">
        <v>3680.548522957456</v>
      </c>
    </row>
    <row r="675" spans="1:14" ht="14.4" customHeight="1" x14ac:dyDescent="0.3">
      <c r="A675" s="661" t="s">
        <v>595</v>
      </c>
      <c r="B675" s="662" t="s">
        <v>3182</v>
      </c>
      <c r="C675" s="663" t="s">
        <v>605</v>
      </c>
      <c r="D675" s="664" t="s">
        <v>3184</v>
      </c>
      <c r="E675" s="663" t="s">
        <v>626</v>
      </c>
      <c r="F675" s="664" t="s">
        <v>3190</v>
      </c>
      <c r="G675" s="663" t="s">
        <v>1373</v>
      </c>
      <c r="H675" s="663" t="s">
        <v>1564</v>
      </c>
      <c r="I675" s="663" t="s">
        <v>1564</v>
      </c>
      <c r="J675" s="663" t="s">
        <v>1506</v>
      </c>
      <c r="K675" s="663" t="s">
        <v>1507</v>
      </c>
      <c r="L675" s="665">
        <v>67.851538173077245</v>
      </c>
      <c r="M675" s="665">
        <v>180</v>
      </c>
      <c r="N675" s="666">
        <v>12213.276871153905</v>
      </c>
    </row>
    <row r="676" spans="1:14" ht="14.4" customHeight="1" x14ac:dyDescent="0.3">
      <c r="A676" s="661" t="s">
        <v>595</v>
      </c>
      <c r="B676" s="662" t="s">
        <v>3182</v>
      </c>
      <c r="C676" s="663" t="s">
        <v>605</v>
      </c>
      <c r="D676" s="664" t="s">
        <v>3184</v>
      </c>
      <c r="E676" s="663" t="s">
        <v>626</v>
      </c>
      <c r="F676" s="664" t="s">
        <v>3190</v>
      </c>
      <c r="G676" s="663" t="s">
        <v>1373</v>
      </c>
      <c r="H676" s="663" t="s">
        <v>2401</v>
      </c>
      <c r="I676" s="663" t="s">
        <v>2401</v>
      </c>
      <c r="J676" s="663" t="s">
        <v>1524</v>
      </c>
      <c r="K676" s="663" t="s">
        <v>2399</v>
      </c>
      <c r="L676" s="665">
        <v>630.66</v>
      </c>
      <c r="M676" s="665">
        <v>2</v>
      </c>
      <c r="N676" s="666">
        <v>1261.32</v>
      </c>
    </row>
    <row r="677" spans="1:14" ht="14.4" customHeight="1" x14ac:dyDescent="0.3">
      <c r="A677" s="661" t="s">
        <v>595</v>
      </c>
      <c r="B677" s="662" t="s">
        <v>3182</v>
      </c>
      <c r="C677" s="663" t="s">
        <v>605</v>
      </c>
      <c r="D677" s="664" t="s">
        <v>3184</v>
      </c>
      <c r="E677" s="663" t="s">
        <v>1565</v>
      </c>
      <c r="F677" s="664" t="s">
        <v>3191</v>
      </c>
      <c r="G677" s="663" t="s">
        <v>627</v>
      </c>
      <c r="H677" s="663" t="s">
        <v>2402</v>
      </c>
      <c r="I677" s="663" t="s">
        <v>215</v>
      </c>
      <c r="J677" s="663" t="s">
        <v>2403</v>
      </c>
      <c r="K677" s="663"/>
      <c r="L677" s="665">
        <v>253.75999999999991</v>
      </c>
      <c r="M677" s="665">
        <v>6</v>
      </c>
      <c r="N677" s="666">
        <v>1522.5599999999995</v>
      </c>
    </row>
    <row r="678" spans="1:14" ht="14.4" customHeight="1" x14ac:dyDescent="0.3">
      <c r="A678" s="661" t="s">
        <v>595</v>
      </c>
      <c r="B678" s="662" t="s">
        <v>3182</v>
      </c>
      <c r="C678" s="663" t="s">
        <v>605</v>
      </c>
      <c r="D678" s="664" t="s">
        <v>3184</v>
      </c>
      <c r="E678" s="663" t="s">
        <v>1565</v>
      </c>
      <c r="F678" s="664" t="s">
        <v>3191</v>
      </c>
      <c r="G678" s="663" t="s">
        <v>1373</v>
      </c>
      <c r="H678" s="663" t="s">
        <v>2404</v>
      </c>
      <c r="I678" s="663" t="s">
        <v>2405</v>
      </c>
      <c r="J678" s="663" t="s">
        <v>2406</v>
      </c>
      <c r="K678" s="663" t="s">
        <v>2407</v>
      </c>
      <c r="L678" s="665">
        <v>47.809941779508641</v>
      </c>
      <c r="M678" s="665">
        <v>12</v>
      </c>
      <c r="N678" s="666">
        <v>573.71930135410366</v>
      </c>
    </row>
    <row r="679" spans="1:14" ht="14.4" customHeight="1" x14ac:dyDescent="0.3">
      <c r="A679" s="661" t="s">
        <v>595</v>
      </c>
      <c r="B679" s="662" t="s">
        <v>3182</v>
      </c>
      <c r="C679" s="663" t="s">
        <v>605</v>
      </c>
      <c r="D679" s="664" t="s">
        <v>3184</v>
      </c>
      <c r="E679" s="663" t="s">
        <v>1565</v>
      </c>
      <c r="F679" s="664" t="s">
        <v>3191</v>
      </c>
      <c r="G679" s="663" t="s">
        <v>1373</v>
      </c>
      <c r="H679" s="663" t="s">
        <v>2408</v>
      </c>
      <c r="I679" s="663" t="s">
        <v>2409</v>
      </c>
      <c r="J679" s="663" t="s">
        <v>2410</v>
      </c>
      <c r="K679" s="663" t="s">
        <v>2407</v>
      </c>
      <c r="L679" s="665">
        <v>47.809919529812667</v>
      </c>
      <c r="M679" s="665">
        <v>12</v>
      </c>
      <c r="N679" s="666">
        <v>573.71903435775198</v>
      </c>
    </row>
    <row r="680" spans="1:14" ht="14.4" customHeight="1" x14ac:dyDescent="0.3">
      <c r="A680" s="661" t="s">
        <v>595</v>
      </c>
      <c r="B680" s="662" t="s">
        <v>3182</v>
      </c>
      <c r="C680" s="663" t="s">
        <v>605</v>
      </c>
      <c r="D680" s="664" t="s">
        <v>3184</v>
      </c>
      <c r="E680" s="663" t="s">
        <v>1565</v>
      </c>
      <c r="F680" s="664" t="s">
        <v>3191</v>
      </c>
      <c r="G680" s="663" t="s">
        <v>1373</v>
      </c>
      <c r="H680" s="663" t="s">
        <v>2411</v>
      </c>
      <c r="I680" s="663" t="s">
        <v>2412</v>
      </c>
      <c r="J680" s="663" t="s">
        <v>2413</v>
      </c>
      <c r="K680" s="663" t="s">
        <v>2407</v>
      </c>
      <c r="L680" s="665">
        <v>48.100010530412888</v>
      </c>
      <c r="M680" s="665">
        <v>4</v>
      </c>
      <c r="N680" s="666">
        <v>192.40004212165155</v>
      </c>
    </row>
    <row r="681" spans="1:14" ht="14.4" customHeight="1" x14ac:dyDescent="0.3">
      <c r="A681" s="661" t="s">
        <v>595</v>
      </c>
      <c r="B681" s="662" t="s">
        <v>3182</v>
      </c>
      <c r="C681" s="663" t="s">
        <v>605</v>
      </c>
      <c r="D681" s="664" t="s">
        <v>3184</v>
      </c>
      <c r="E681" s="663" t="s">
        <v>1565</v>
      </c>
      <c r="F681" s="664" t="s">
        <v>3191</v>
      </c>
      <c r="G681" s="663" t="s">
        <v>1373</v>
      </c>
      <c r="H681" s="663" t="s">
        <v>2414</v>
      </c>
      <c r="I681" s="663" t="s">
        <v>2415</v>
      </c>
      <c r="J681" s="663" t="s">
        <v>2416</v>
      </c>
      <c r="K681" s="663" t="s">
        <v>2407</v>
      </c>
      <c r="L681" s="665">
        <v>48.099887511853943</v>
      </c>
      <c r="M681" s="665">
        <v>3</v>
      </c>
      <c r="N681" s="666">
        <v>144.29966253556182</v>
      </c>
    </row>
    <row r="682" spans="1:14" ht="14.4" customHeight="1" x14ac:dyDescent="0.3">
      <c r="A682" s="661" t="s">
        <v>595</v>
      </c>
      <c r="B682" s="662" t="s">
        <v>3182</v>
      </c>
      <c r="C682" s="663" t="s">
        <v>605</v>
      </c>
      <c r="D682" s="664" t="s">
        <v>3184</v>
      </c>
      <c r="E682" s="663" t="s">
        <v>1565</v>
      </c>
      <c r="F682" s="664" t="s">
        <v>3191</v>
      </c>
      <c r="G682" s="663" t="s">
        <v>1373</v>
      </c>
      <c r="H682" s="663" t="s">
        <v>2417</v>
      </c>
      <c r="I682" s="663" t="s">
        <v>2418</v>
      </c>
      <c r="J682" s="663" t="s">
        <v>2419</v>
      </c>
      <c r="K682" s="663" t="s">
        <v>2407</v>
      </c>
      <c r="L682" s="665">
        <v>48.099923139492915</v>
      </c>
      <c r="M682" s="665">
        <v>3</v>
      </c>
      <c r="N682" s="666">
        <v>144.29976941847875</v>
      </c>
    </row>
    <row r="683" spans="1:14" ht="14.4" customHeight="1" x14ac:dyDescent="0.3">
      <c r="A683" s="661" t="s">
        <v>595</v>
      </c>
      <c r="B683" s="662" t="s">
        <v>3182</v>
      </c>
      <c r="C683" s="663" t="s">
        <v>605</v>
      </c>
      <c r="D683" s="664" t="s">
        <v>3184</v>
      </c>
      <c r="E683" s="663" t="s">
        <v>1565</v>
      </c>
      <c r="F683" s="664" t="s">
        <v>3191</v>
      </c>
      <c r="G683" s="663" t="s">
        <v>1373</v>
      </c>
      <c r="H683" s="663" t="s">
        <v>1573</v>
      </c>
      <c r="I683" s="663" t="s">
        <v>1574</v>
      </c>
      <c r="J683" s="663" t="s">
        <v>1575</v>
      </c>
      <c r="K683" s="663" t="s">
        <v>1576</v>
      </c>
      <c r="L683" s="665">
        <v>216.90993501865452</v>
      </c>
      <c r="M683" s="665">
        <v>74</v>
      </c>
      <c r="N683" s="666">
        <v>16051.335191380434</v>
      </c>
    </row>
    <row r="684" spans="1:14" ht="14.4" customHeight="1" x14ac:dyDescent="0.3">
      <c r="A684" s="661" t="s">
        <v>595</v>
      </c>
      <c r="B684" s="662" t="s">
        <v>3182</v>
      </c>
      <c r="C684" s="663" t="s">
        <v>605</v>
      </c>
      <c r="D684" s="664" t="s">
        <v>3184</v>
      </c>
      <c r="E684" s="663" t="s">
        <v>1565</v>
      </c>
      <c r="F684" s="664" t="s">
        <v>3191</v>
      </c>
      <c r="G684" s="663" t="s">
        <v>1373</v>
      </c>
      <c r="H684" s="663" t="s">
        <v>2420</v>
      </c>
      <c r="I684" s="663" t="s">
        <v>2421</v>
      </c>
      <c r="J684" s="663" t="s">
        <v>2422</v>
      </c>
      <c r="K684" s="663" t="s">
        <v>2423</v>
      </c>
      <c r="L684" s="665">
        <v>198.89032826469796</v>
      </c>
      <c r="M684" s="665">
        <v>2</v>
      </c>
      <c r="N684" s="666">
        <v>397.78065652939591</v>
      </c>
    </row>
    <row r="685" spans="1:14" ht="14.4" customHeight="1" x14ac:dyDescent="0.3">
      <c r="A685" s="661" t="s">
        <v>595</v>
      </c>
      <c r="B685" s="662" t="s">
        <v>3182</v>
      </c>
      <c r="C685" s="663" t="s">
        <v>605</v>
      </c>
      <c r="D685" s="664" t="s">
        <v>3184</v>
      </c>
      <c r="E685" s="663" t="s">
        <v>1565</v>
      </c>
      <c r="F685" s="664" t="s">
        <v>3191</v>
      </c>
      <c r="G685" s="663" t="s">
        <v>1373</v>
      </c>
      <c r="H685" s="663" t="s">
        <v>1577</v>
      </c>
      <c r="I685" s="663" t="s">
        <v>1577</v>
      </c>
      <c r="J685" s="663" t="s">
        <v>1567</v>
      </c>
      <c r="K685" s="663" t="s">
        <v>1578</v>
      </c>
      <c r="L685" s="665">
        <v>183.85852958082427</v>
      </c>
      <c r="M685" s="665">
        <v>56</v>
      </c>
      <c r="N685" s="666">
        <v>10296.077656526159</v>
      </c>
    </row>
    <row r="686" spans="1:14" ht="14.4" customHeight="1" x14ac:dyDescent="0.3">
      <c r="A686" s="661" t="s">
        <v>595</v>
      </c>
      <c r="B686" s="662" t="s">
        <v>3182</v>
      </c>
      <c r="C686" s="663" t="s">
        <v>605</v>
      </c>
      <c r="D686" s="664" t="s">
        <v>3184</v>
      </c>
      <c r="E686" s="663" t="s">
        <v>1565</v>
      </c>
      <c r="F686" s="664" t="s">
        <v>3191</v>
      </c>
      <c r="G686" s="663" t="s">
        <v>1373</v>
      </c>
      <c r="H686" s="663" t="s">
        <v>2424</v>
      </c>
      <c r="I686" s="663" t="s">
        <v>2424</v>
      </c>
      <c r="J686" s="663" t="s">
        <v>2425</v>
      </c>
      <c r="K686" s="663" t="s">
        <v>2426</v>
      </c>
      <c r="L686" s="665">
        <v>191.22006911203215</v>
      </c>
      <c r="M686" s="665">
        <v>1</v>
      </c>
      <c r="N686" s="666">
        <v>191.22006911203215</v>
      </c>
    </row>
    <row r="687" spans="1:14" ht="14.4" customHeight="1" x14ac:dyDescent="0.3">
      <c r="A687" s="661" t="s">
        <v>595</v>
      </c>
      <c r="B687" s="662" t="s">
        <v>3182</v>
      </c>
      <c r="C687" s="663" t="s">
        <v>605</v>
      </c>
      <c r="D687" s="664" t="s">
        <v>3184</v>
      </c>
      <c r="E687" s="663" t="s">
        <v>1579</v>
      </c>
      <c r="F687" s="664" t="s">
        <v>3192</v>
      </c>
      <c r="G687" s="663"/>
      <c r="H687" s="663" t="s">
        <v>1584</v>
      </c>
      <c r="I687" s="663" t="s">
        <v>1585</v>
      </c>
      <c r="J687" s="663" t="s">
        <v>1586</v>
      </c>
      <c r="K687" s="663" t="s">
        <v>1587</v>
      </c>
      <c r="L687" s="665">
        <v>410.09083333333331</v>
      </c>
      <c r="M687" s="665">
        <v>4</v>
      </c>
      <c r="N687" s="666">
        <v>1640.3633333333332</v>
      </c>
    </row>
    <row r="688" spans="1:14" ht="14.4" customHeight="1" x14ac:dyDescent="0.3">
      <c r="A688" s="661" t="s">
        <v>595</v>
      </c>
      <c r="B688" s="662" t="s">
        <v>3182</v>
      </c>
      <c r="C688" s="663" t="s">
        <v>605</v>
      </c>
      <c r="D688" s="664" t="s">
        <v>3184</v>
      </c>
      <c r="E688" s="663" t="s">
        <v>1579</v>
      </c>
      <c r="F688" s="664" t="s">
        <v>3192</v>
      </c>
      <c r="G688" s="663"/>
      <c r="H688" s="663" t="s">
        <v>2427</v>
      </c>
      <c r="I688" s="663" t="s">
        <v>2428</v>
      </c>
      <c r="J688" s="663" t="s">
        <v>2429</v>
      </c>
      <c r="K688" s="663" t="s">
        <v>2430</v>
      </c>
      <c r="L688" s="665">
        <v>61.36</v>
      </c>
      <c r="M688" s="665">
        <v>1</v>
      </c>
      <c r="N688" s="666">
        <v>61.36</v>
      </c>
    </row>
    <row r="689" spans="1:14" ht="14.4" customHeight="1" x14ac:dyDescent="0.3">
      <c r="A689" s="661" t="s">
        <v>595</v>
      </c>
      <c r="B689" s="662" t="s">
        <v>3182</v>
      </c>
      <c r="C689" s="663" t="s">
        <v>605</v>
      </c>
      <c r="D689" s="664" t="s">
        <v>3184</v>
      </c>
      <c r="E689" s="663" t="s">
        <v>1579</v>
      </c>
      <c r="F689" s="664" t="s">
        <v>3192</v>
      </c>
      <c r="G689" s="663"/>
      <c r="H689" s="663" t="s">
        <v>1588</v>
      </c>
      <c r="I689" s="663" t="s">
        <v>1589</v>
      </c>
      <c r="J689" s="663" t="s">
        <v>1590</v>
      </c>
      <c r="K689" s="663" t="s">
        <v>1591</v>
      </c>
      <c r="L689" s="665">
        <v>647.71308168336009</v>
      </c>
      <c r="M689" s="665">
        <v>6.699999999999994</v>
      </c>
      <c r="N689" s="666">
        <v>4339.6776472785086</v>
      </c>
    </row>
    <row r="690" spans="1:14" ht="14.4" customHeight="1" x14ac:dyDescent="0.3">
      <c r="A690" s="661" t="s">
        <v>595</v>
      </c>
      <c r="B690" s="662" t="s">
        <v>3182</v>
      </c>
      <c r="C690" s="663" t="s">
        <v>605</v>
      </c>
      <c r="D690" s="664" t="s">
        <v>3184</v>
      </c>
      <c r="E690" s="663" t="s">
        <v>1579</v>
      </c>
      <c r="F690" s="664" t="s">
        <v>3192</v>
      </c>
      <c r="G690" s="663"/>
      <c r="H690" s="663" t="s">
        <v>1595</v>
      </c>
      <c r="I690" s="663" t="s">
        <v>1595</v>
      </c>
      <c r="J690" s="663" t="s">
        <v>1596</v>
      </c>
      <c r="K690" s="663" t="s">
        <v>1597</v>
      </c>
      <c r="L690" s="665">
        <v>1780.6035294117644</v>
      </c>
      <c r="M690" s="665">
        <v>6.8000000000000007</v>
      </c>
      <c r="N690" s="666">
        <v>12108.103999999999</v>
      </c>
    </row>
    <row r="691" spans="1:14" ht="14.4" customHeight="1" x14ac:dyDescent="0.3">
      <c r="A691" s="661" t="s">
        <v>595</v>
      </c>
      <c r="B691" s="662" t="s">
        <v>3182</v>
      </c>
      <c r="C691" s="663" t="s">
        <v>605</v>
      </c>
      <c r="D691" s="664" t="s">
        <v>3184</v>
      </c>
      <c r="E691" s="663" t="s">
        <v>1579</v>
      </c>
      <c r="F691" s="664" t="s">
        <v>3192</v>
      </c>
      <c r="G691" s="663"/>
      <c r="H691" s="663" t="s">
        <v>1598</v>
      </c>
      <c r="I691" s="663" t="s">
        <v>1598</v>
      </c>
      <c r="J691" s="663" t="s">
        <v>1599</v>
      </c>
      <c r="K691" s="663" t="s">
        <v>1600</v>
      </c>
      <c r="L691" s="665">
        <v>201.52125244706386</v>
      </c>
      <c r="M691" s="665">
        <v>34.700000000000031</v>
      </c>
      <c r="N691" s="666">
        <v>6992.7874599131219</v>
      </c>
    </row>
    <row r="692" spans="1:14" ht="14.4" customHeight="1" x14ac:dyDescent="0.3">
      <c r="A692" s="661" t="s">
        <v>595</v>
      </c>
      <c r="B692" s="662" t="s">
        <v>3182</v>
      </c>
      <c r="C692" s="663" t="s">
        <v>605</v>
      </c>
      <c r="D692" s="664" t="s">
        <v>3184</v>
      </c>
      <c r="E692" s="663" t="s">
        <v>1579</v>
      </c>
      <c r="F692" s="664" t="s">
        <v>3192</v>
      </c>
      <c r="G692" s="663"/>
      <c r="H692" s="663" t="s">
        <v>1601</v>
      </c>
      <c r="I692" s="663" t="s">
        <v>1601</v>
      </c>
      <c r="J692" s="663" t="s">
        <v>1602</v>
      </c>
      <c r="K692" s="663" t="s">
        <v>1603</v>
      </c>
      <c r="L692" s="665">
        <v>454.45000000000005</v>
      </c>
      <c r="M692" s="665">
        <v>8.5</v>
      </c>
      <c r="N692" s="666">
        <v>3862.8250000000003</v>
      </c>
    </row>
    <row r="693" spans="1:14" ht="14.4" customHeight="1" x14ac:dyDescent="0.3">
      <c r="A693" s="661" t="s">
        <v>595</v>
      </c>
      <c r="B693" s="662" t="s">
        <v>3182</v>
      </c>
      <c r="C693" s="663" t="s">
        <v>605</v>
      </c>
      <c r="D693" s="664" t="s">
        <v>3184</v>
      </c>
      <c r="E693" s="663" t="s">
        <v>1579</v>
      </c>
      <c r="F693" s="664" t="s">
        <v>3192</v>
      </c>
      <c r="G693" s="663" t="s">
        <v>627</v>
      </c>
      <c r="H693" s="663" t="s">
        <v>2431</v>
      </c>
      <c r="I693" s="663" t="s">
        <v>2432</v>
      </c>
      <c r="J693" s="663" t="s">
        <v>2433</v>
      </c>
      <c r="K693" s="663" t="s">
        <v>2434</v>
      </c>
      <c r="L693" s="665">
        <v>40.280439269767115</v>
      </c>
      <c r="M693" s="665">
        <v>42</v>
      </c>
      <c r="N693" s="666">
        <v>1691.7784493302188</v>
      </c>
    </row>
    <row r="694" spans="1:14" ht="14.4" customHeight="1" x14ac:dyDescent="0.3">
      <c r="A694" s="661" t="s">
        <v>595</v>
      </c>
      <c r="B694" s="662" t="s">
        <v>3182</v>
      </c>
      <c r="C694" s="663" t="s">
        <v>605</v>
      </c>
      <c r="D694" s="664" t="s">
        <v>3184</v>
      </c>
      <c r="E694" s="663" t="s">
        <v>1579</v>
      </c>
      <c r="F694" s="664" t="s">
        <v>3192</v>
      </c>
      <c r="G694" s="663" t="s">
        <v>627</v>
      </c>
      <c r="H694" s="663" t="s">
        <v>2435</v>
      </c>
      <c r="I694" s="663" t="s">
        <v>2436</v>
      </c>
      <c r="J694" s="663" t="s">
        <v>2437</v>
      </c>
      <c r="K694" s="663" t="s">
        <v>2438</v>
      </c>
      <c r="L694" s="665">
        <v>67.950041758489064</v>
      </c>
      <c r="M694" s="665">
        <v>48</v>
      </c>
      <c r="N694" s="666">
        <v>3261.6020044074749</v>
      </c>
    </row>
    <row r="695" spans="1:14" ht="14.4" customHeight="1" x14ac:dyDescent="0.3">
      <c r="A695" s="661" t="s">
        <v>595</v>
      </c>
      <c r="B695" s="662" t="s">
        <v>3182</v>
      </c>
      <c r="C695" s="663" t="s">
        <v>605</v>
      </c>
      <c r="D695" s="664" t="s">
        <v>3184</v>
      </c>
      <c r="E695" s="663" t="s">
        <v>1579</v>
      </c>
      <c r="F695" s="664" t="s">
        <v>3192</v>
      </c>
      <c r="G695" s="663" t="s">
        <v>627</v>
      </c>
      <c r="H695" s="663" t="s">
        <v>2439</v>
      </c>
      <c r="I695" s="663" t="s">
        <v>2440</v>
      </c>
      <c r="J695" s="663" t="s">
        <v>2441</v>
      </c>
      <c r="K695" s="663" t="s">
        <v>1173</v>
      </c>
      <c r="L695" s="665">
        <v>25.629715467652169</v>
      </c>
      <c r="M695" s="665">
        <v>4</v>
      </c>
      <c r="N695" s="666">
        <v>102.51886187060867</v>
      </c>
    </row>
    <row r="696" spans="1:14" ht="14.4" customHeight="1" x14ac:dyDescent="0.3">
      <c r="A696" s="661" t="s">
        <v>595</v>
      </c>
      <c r="B696" s="662" t="s">
        <v>3182</v>
      </c>
      <c r="C696" s="663" t="s">
        <v>605</v>
      </c>
      <c r="D696" s="664" t="s">
        <v>3184</v>
      </c>
      <c r="E696" s="663" t="s">
        <v>1579</v>
      </c>
      <c r="F696" s="664" t="s">
        <v>3192</v>
      </c>
      <c r="G696" s="663" t="s">
        <v>627</v>
      </c>
      <c r="H696" s="663" t="s">
        <v>1608</v>
      </c>
      <c r="I696" s="663" t="s">
        <v>1609</v>
      </c>
      <c r="J696" s="663" t="s">
        <v>1610</v>
      </c>
      <c r="K696" s="663" t="s">
        <v>1607</v>
      </c>
      <c r="L696" s="665">
        <v>31.96</v>
      </c>
      <c r="M696" s="665">
        <v>4</v>
      </c>
      <c r="N696" s="666">
        <v>127.84</v>
      </c>
    </row>
    <row r="697" spans="1:14" ht="14.4" customHeight="1" x14ac:dyDescent="0.3">
      <c r="A697" s="661" t="s">
        <v>595</v>
      </c>
      <c r="B697" s="662" t="s">
        <v>3182</v>
      </c>
      <c r="C697" s="663" t="s">
        <v>605</v>
      </c>
      <c r="D697" s="664" t="s">
        <v>3184</v>
      </c>
      <c r="E697" s="663" t="s">
        <v>1579</v>
      </c>
      <c r="F697" s="664" t="s">
        <v>3192</v>
      </c>
      <c r="G697" s="663" t="s">
        <v>627</v>
      </c>
      <c r="H697" s="663" t="s">
        <v>2442</v>
      </c>
      <c r="I697" s="663" t="s">
        <v>2443</v>
      </c>
      <c r="J697" s="663" t="s">
        <v>1646</v>
      </c>
      <c r="K697" s="663" t="s">
        <v>2444</v>
      </c>
      <c r="L697" s="665">
        <v>174.46948681506979</v>
      </c>
      <c r="M697" s="665">
        <v>4</v>
      </c>
      <c r="N697" s="666">
        <v>697.87794726027914</v>
      </c>
    </row>
    <row r="698" spans="1:14" ht="14.4" customHeight="1" x14ac:dyDescent="0.3">
      <c r="A698" s="661" t="s">
        <v>595</v>
      </c>
      <c r="B698" s="662" t="s">
        <v>3182</v>
      </c>
      <c r="C698" s="663" t="s">
        <v>605</v>
      </c>
      <c r="D698" s="664" t="s">
        <v>3184</v>
      </c>
      <c r="E698" s="663" t="s">
        <v>1579</v>
      </c>
      <c r="F698" s="664" t="s">
        <v>3192</v>
      </c>
      <c r="G698" s="663" t="s">
        <v>627</v>
      </c>
      <c r="H698" s="663" t="s">
        <v>2445</v>
      </c>
      <c r="I698" s="663" t="s">
        <v>2446</v>
      </c>
      <c r="J698" s="663" t="s">
        <v>2447</v>
      </c>
      <c r="K698" s="663" t="s">
        <v>2448</v>
      </c>
      <c r="L698" s="665">
        <v>127.96087276546882</v>
      </c>
      <c r="M698" s="665">
        <v>11</v>
      </c>
      <c r="N698" s="666">
        <v>1407.569600420157</v>
      </c>
    </row>
    <row r="699" spans="1:14" ht="14.4" customHeight="1" x14ac:dyDescent="0.3">
      <c r="A699" s="661" t="s">
        <v>595</v>
      </c>
      <c r="B699" s="662" t="s">
        <v>3182</v>
      </c>
      <c r="C699" s="663" t="s">
        <v>605</v>
      </c>
      <c r="D699" s="664" t="s">
        <v>3184</v>
      </c>
      <c r="E699" s="663" t="s">
        <v>1579</v>
      </c>
      <c r="F699" s="664" t="s">
        <v>3192</v>
      </c>
      <c r="G699" s="663" t="s">
        <v>627</v>
      </c>
      <c r="H699" s="663" t="s">
        <v>2449</v>
      </c>
      <c r="I699" s="663" t="s">
        <v>2450</v>
      </c>
      <c r="J699" s="663" t="s">
        <v>2451</v>
      </c>
      <c r="K699" s="663" t="s">
        <v>2448</v>
      </c>
      <c r="L699" s="665">
        <v>54.879999999999995</v>
      </c>
      <c r="M699" s="665">
        <v>5</v>
      </c>
      <c r="N699" s="666">
        <v>274.39999999999998</v>
      </c>
    </row>
    <row r="700" spans="1:14" ht="14.4" customHeight="1" x14ac:dyDescent="0.3">
      <c r="A700" s="661" t="s">
        <v>595</v>
      </c>
      <c r="B700" s="662" t="s">
        <v>3182</v>
      </c>
      <c r="C700" s="663" t="s">
        <v>605</v>
      </c>
      <c r="D700" s="664" t="s">
        <v>3184</v>
      </c>
      <c r="E700" s="663" t="s">
        <v>1579</v>
      </c>
      <c r="F700" s="664" t="s">
        <v>3192</v>
      </c>
      <c r="G700" s="663" t="s">
        <v>627</v>
      </c>
      <c r="H700" s="663" t="s">
        <v>2452</v>
      </c>
      <c r="I700" s="663" t="s">
        <v>2453</v>
      </c>
      <c r="J700" s="663" t="s">
        <v>2454</v>
      </c>
      <c r="K700" s="663" t="s">
        <v>2455</v>
      </c>
      <c r="L700" s="665">
        <v>82.972999999999999</v>
      </c>
      <c r="M700" s="665">
        <v>1</v>
      </c>
      <c r="N700" s="666">
        <v>82.972999999999999</v>
      </c>
    </row>
    <row r="701" spans="1:14" ht="14.4" customHeight="1" x14ac:dyDescent="0.3">
      <c r="A701" s="661" t="s">
        <v>595</v>
      </c>
      <c r="B701" s="662" t="s">
        <v>3182</v>
      </c>
      <c r="C701" s="663" t="s">
        <v>605</v>
      </c>
      <c r="D701" s="664" t="s">
        <v>3184</v>
      </c>
      <c r="E701" s="663" t="s">
        <v>1579</v>
      </c>
      <c r="F701" s="664" t="s">
        <v>3192</v>
      </c>
      <c r="G701" s="663" t="s">
        <v>627</v>
      </c>
      <c r="H701" s="663" t="s">
        <v>1619</v>
      </c>
      <c r="I701" s="663" t="s">
        <v>1620</v>
      </c>
      <c r="J701" s="663" t="s">
        <v>1621</v>
      </c>
      <c r="K701" s="663" t="s">
        <v>1622</v>
      </c>
      <c r="L701" s="665">
        <v>151.46828918712097</v>
      </c>
      <c r="M701" s="665">
        <v>2</v>
      </c>
      <c r="N701" s="666">
        <v>302.93657837424195</v>
      </c>
    </row>
    <row r="702" spans="1:14" ht="14.4" customHeight="1" x14ac:dyDescent="0.3">
      <c r="A702" s="661" t="s">
        <v>595</v>
      </c>
      <c r="B702" s="662" t="s">
        <v>3182</v>
      </c>
      <c r="C702" s="663" t="s">
        <v>605</v>
      </c>
      <c r="D702" s="664" t="s">
        <v>3184</v>
      </c>
      <c r="E702" s="663" t="s">
        <v>1579</v>
      </c>
      <c r="F702" s="664" t="s">
        <v>3192</v>
      </c>
      <c r="G702" s="663" t="s">
        <v>627</v>
      </c>
      <c r="H702" s="663" t="s">
        <v>1623</v>
      </c>
      <c r="I702" s="663" t="s">
        <v>1624</v>
      </c>
      <c r="J702" s="663" t="s">
        <v>1625</v>
      </c>
      <c r="K702" s="663" t="s">
        <v>1626</v>
      </c>
      <c r="L702" s="665">
        <v>12520.63427417958</v>
      </c>
      <c r="M702" s="665">
        <v>13.2</v>
      </c>
      <c r="N702" s="666">
        <v>165272.37241917045</v>
      </c>
    </row>
    <row r="703" spans="1:14" ht="14.4" customHeight="1" x14ac:dyDescent="0.3">
      <c r="A703" s="661" t="s">
        <v>595</v>
      </c>
      <c r="B703" s="662" t="s">
        <v>3182</v>
      </c>
      <c r="C703" s="663" t="s">
        <v>605</v>
      </c>
      <c r="D703" s="664" t="s">
        <v>3184</v>
      </c>
      <c r="E703" s="663" t="s">
        <v>1579</v>
      </c>
      <c r="F703" s="664" t="s">
        <v>3192</v>
      </c>
      <c r="G703" s="663" t="s">
        <v>627</v>
      </c>
      <c r="H703" s="663" t="s">
        <v>1627</v>
      </c>
      <c r="I703" s="663" t="s">
        <v>1628</v>
      </c>
      <c r="J703" s="663" t="s">
        <v>1606</v>
      </c>
      <c r="K703" s="663" t="s">
        <v>1629</v>
      </c>
      <c r="L703" s="665">
        <v>235.65499999999997</v>
      </c>
      <c r="M703" s="665">
        <v>4</v>
      </c>
      <c r="N703" s="666">
        <v>942.61999999999989</v>
      </c>
    </row>
    <row r="704" spans="1:14" ht="14.4" customHeight="1" x14ac:dyDescent="0.3">
      <c r="A704" s="661" t="s">
        <v>595</v>
      </c>
      <c r="B704" s="662" t="s">
        <v>3182</v>
      </c>
      <c r="C704" s="663" t="s">
        <v>605</v>
      </c>
      <c r="D704" s="664" t="s">
        <v>3184</v>
      </c>
      <c r="E704" s="663" t="s">
        <v>1579</v>
      </c>
      <c r="F704" s="664" t="s">
        <v>3192</v>
      </c>
      <c r="G704" s="663" t="s">
        <v>627</v>
      </c>
      <c r="H704" s="663" t="s">
        <v>2456</v>
      </c>
      <c r="I704" s="663" t="s">
        <v>2457</v>
      </c>
      <c r="J704" s="663" t="s">
        <v>2458</v>
      </c>
      <c r="K704" s="663" t="s">
        <v>2459</v>
      </c>
      <c r="L704" s="665">
        <v>270.61703513489226</v>
      </c>
      <c r="M704" s="665">
        <v>2</v>
      </c>
      <c r="N704" s="666">
        <v>541.23407026978452</v>
      </c>
    </row>
    <row r="705" spans="1:14" ht="14.4" customHeight="1" x14ac:dyDescent="0.3">
      <c r="A705" s="661" t="s">
        <v>595</v>
      </c>
      <c r="B705" s="662" t="s">
        <v>3182</v>
      </c>
      <c r="C705" s="663" t="s">
        <v>605</v>
      </c>
      <c r="D705" s="664" t="s">
        <v>3184</v>
      </c>
      <c r="E705" s="663" t="s">
        <v>1579</v>
      </c>
      <c r="F705" s="664" t="s">
        <v>3192</v>
      </c>
      <c r="G705" s="663" t="s">
        <v>627</v>
      </c>
      <c r="H705" s="663" t="s">
        <v>2460</v>
      </c>
      <c r="I705" s="663" t="s">
        <v>2461</v>
      </c>
      <c r="J705" s="663" t="s">
        <v>1666</v>
      </c>
      <c r="K705" s="663" t="s">
        <v>2462</v>
      </c>
      <c r="L705" s="665">
        <v>125.57</v>
      </c>
      <c r="M705" s="665">
        <v>1</v>
      </c>
      <c r="N705" s="666">
        <v>125.57</v>
      </c>
    </row>
    <row r="706" spans="1:14" ht="14.4" customHeight="1" x14ac:dyDescent="0.3">
      <c r="A706" s="661" t="s">
        <v>595</v>
      </c>
      <c r="B706" s="662" t="s">
        <v>3182</v>
      </c>
      <c r="C706" s="663" t="s">
        <v>605</v>
      </c>
      <c r="D706" s="664" t="s">
        <v>3184</v>
      </c>
      <c r="E706" s="663" t="s">
        <v>1579</v>
      </c>
      <c r="F706" s="664" t="s">
        <v>3192</v>
      </c>
      <c r="G706" s="663" t="s">
        <v>627</v>
      </c>
      <c r="H706" s="663" t="s">
        <v>2463</v>
      </c>
      <c r="I706" s="663" t="s">
        <v>2464</v>
      </c>
      <c r="J706" s="663" t="s">
        <v>2465</v>
      </c>
      <c r="K706" s="663" t="s">
        <v>2466</v>
      </c>
      <c r="L706" s="665">
        <v>183.01</v>
      </c>
      <c r="M706" s="665">
        <v>1</v>
      </c>
      <c r="N706" s="666">
        <v>183.01</v>
      </c>
    </row>
    <row r="707" spans="1:14" ht="14.4" customHeight="1" x14ac:dyDescent="0.3">
      <c r="A707" s="661" t="s">
        <v>595</v>
      </c>
      <c r="B707" s="662" t="s">
        <v>3182</v>
      </c>
      <c r="C707" s="663" t="s">
        <v>605</v>
      </c>
      <c r="D707" s="664" t="s">
        <v>3184</v>
      </c>
      <c r="E707" s="663" t="s">
        <v>1579</v>
      </c>
      <c r="F707" s="664" t="s">
        <v>3192</v>
      </c>
      <c r="G707" s="663" t="s">
        <v>627</v>
      </c>
      <c r="H707" s="663" t="s">
        <v>1630</v>
      </c>
      <c r="I707" s="663" t="s">
        <v>1630</v>
      </c>
      <c r="J707" s="663" t="s">
        <v>1631</v>
      </c>
      <c r="K707" s="663" t="s">
        <v>1600</v>
      </c>
      <c r="L707" s="665">
        <v>937.97</v>
      </c>
      <c r="M707" s="665">
        <v>1</v>
      </c>
      <c r="N707" s="666">
        <v>937.97</v>
      </c>
    </row>
    <row r="708" spans="1:14" ht="14.4" customHeight="1" x14ac:dyDescent="0.3">
      <c r="A708" s="661" t="s">
        <v>595</v>
      </c>
      <c r="B708" s="662" t="s">
        <v>3182</v>
      </c>
      <c r="C708" s="663" t="s">
        <v>605</v>
      </c>
      <c r="D708" s="664" t="s">
        <v>3184</v>
      </c>
      <c r="E708" s="663" t="s">
        <v>1579</v>
      </c>
      <c r="F708" s="664" t="s">
        <v>3192</v>
      </c>
      <c r="G708" s="663" t="s">
        <v>627</v>
      </c>
      <c r="H708" s="663" t="s">
        <v>2467</v>
      </c>
      <c r="I708" s="663" t="s">
        <v>2468</v>
      </c>
      <c r="J708" s="663" t="s">
        <v>2469</v>
      </c>
      <c r="K708" s="663" t="s">
        <v>2470</v>
      </c>
      <c r="L708" s="665">
        <v>26.209879939607937</v>
      </c>
      <c r="M708" s="665">
        <v>1</v>
      </c>
      <c r="N708" s="666">
        <v>26.209879939607937</v>
      </c>
    </row>
    <row r="709" spans="1:14" ht="14.4" customHeight="1" x14ac:dyDescent="0.3">
      <c r="A709" s="661" t="s">
        <v>595</v>
      </c>
      <c r="B709" s="662" t="s">
        <v>3182</v>
      </c>
      <c r="C709" s="663" t="s">
        <v>605</v>
      </c>
      <c r="D709" s="664" t="s">
        <v>3184</v>
      </c>
      <c r="E709" s="663" t="s">
        <v>1579</v>
      </c>
      <c r="F709" s="664" t="s">
        <v>3192</v>
      </c>
      <c r="G709" s="663" t="s">
        <v>627</v>
      </c>
      <c r="H709" s="663" t="s">
        <v>2471</v>
      </c>
      <c r="I709" s="663" t="s">
        <v>2472</v>
      </c>
      <c r="J709" s="663" t="s">
        <v>2473</v>
      </c>
      <c r="K709" s="663" t="s">
        <v>2434</v>
      </c>
      <c r="L709" s="665">
        <v>40.509999999999991</v>
      </c>
      <c r="M709" s="665">
        <v>1</v>
      </c>
      <c r="N709" s="666">
        <v>40.509999999999991</v>
      </c>
    </row>
    <row r="710" spans="1:14" ht="14.4" customHeight="1" x14ac:dyDescent="0.3">
      <c r="A710" s="661" t="s">
        <v>595</v>
      </c>
      <c r="B710" s="662" t="s">
        <v>3182</v>
      </c>
      <c r="C710" s="663" t="s">
        <v>605</v>
      </c>
      <c r="D710" s="664" t="s">
        <v>3184</v>
      </c>
      <c r="E710" s="663" t="s">
        <v>1579</v>
      </c>
      <c r="F710" s="664" t="s">
        <v>3192</v>
      </c>
      <c r="G710" s="663" t="s">
        <v>627</v>
      </c>
      <c r="H710" s="663" t="s">
        <v>2474</v>
      </c>
      <c r="I710" s="663" t="s">
        <v>2474</v>
      </c>
      <c r="J710" s="663" t="s">
        <v>2475</v>
      </c>
      <c r="K710" s="663" t="s">
        <v>2476</v>
      </c>
      <c r="L710" s="665">
        <v>1116.5</v>
      </c>
      <c r="M710" s="665">
        <v>14</v>
      </c>
      <c r="N710" s="666">
        <v>15631</v>
      </c>
    </row>
    <row r="711" spans="1:14" ht="14.4" customHeight="1" x14ac:dyDescent="0.3">
      <c r="A711" s="661" t="s">
        <v>595</v>
      </c>
      <c r="B711" s="662" t="s">
        <v>3182</v>
      </c>
      <c r="C711" s="663" t="s">
        <v>605</v>
      </c>
      <c r="D711" s="664" t="s">
        <v>3184</v>
      </c>
      <c r="E711" s="663" t="s">
        <v>1579</v>
      </c>
      <c r="F711" s="664" t="s">
        <v>3192</v>
      </c>
      <c r="G711" s="663" t="s">
        <v>627</v>
      </c>
      <c r="H711" s="663" t="s">
        <v>1632</v>
      </c>
      <c r="I711" s="663" t="s">
        <v>1632</v>
      </c>
      <c r="J711" s="663" t="s">
        <v>1633</v>
      </c>
      <c r="K711" s="663" t="s">
        <v>1634</v>
      </c>
      <c r="L711" s="665">
        <v>301.25547445255472</v>
      </c>
      <c r="M711" s="665">
        <v>13.700000000000003</v>
      </c>
      <c r="N711" s="666">
        <v>4127.2000000000007</v>
      </c>
    </row>
    <row r="712" spans="1:14" ht="14.4" customHeight="1" x14ac:dyDescent="0.3">
      <c r="A712" s="661" t="s">
        <v>595</v>
      </c>
      <c r="B712" s="662" t="s">
        <v>3182</v>
      </c>
      <c r="C712" s="663" t="s">
        <v>605</v>
      </c>
      <c r="D712" s="664" t="s">
        <v>3184</v>
      </c>
      <c r="E712" s="663" t="s">
        <v>1579</v>
      </c>
      <c r="F712" s="664" t="s">
        <v>3192</v>
      </c>
      <c r="G712" s="663" t="s">
        <v>1373</v>
      </c>
      <c r="H712" s="663" t="s">
        <v>1640</v>
      </c>
      <c r="I712" s="663" t="s">
        <v>1641</v>
      </c>
      <c r="J712" s="663" t="s">
        <v>1642</v>
      </c>
      <c r="K712" s="663" t="s">
        <v>1643</v>
      </c>
      <c r="L712" s="665">
        <v>115.48395604683668</v>
      </c>
      <c r="M712" s="665">
        <v>30</v>
      </c>
      <c r="N712" s="666">
        <v>3464.5186814051003</v>
      </c>
    </row>
    <row r="713" spans="1:14" ht="14.4" customHeight="1" x14ac:dyDescent="0.3">
      <c r="A713" s="661" t="s">
        <v>595</v>
      </c>
      <c r="B713" s="662" t="s">
        <v>3182</v>
      </c>
      <c r="C713" s="663" t="s">
        <v>605</v>
      </c>
      <c r="D713" s="664" t="s">
        <v>3184</v>
      </c>
      <c r="E713" s="663" t="s">
        <v>1579</v>
      </c>
      <c r="F713" s="664" t="s">
        <v>3192</v>
      </c>
      <c r="G713" s="663" t="s">
        <v>1373</v>
      </c>
      <c r="H713" s="663" t="s">
        <v>1644</v>
      </c>
      <c r="I713" s="663" t="s">
        <v>1645</v>
      </c>
      <c r="J713" s="663" t="s">
        <v>1646</v>
      </c>
      <c r="K713" s="663" t="s">
        <v>1647</v>
      </c>
      <c r="L713" s="665">
        <v>21.417166666666677</v>
      </c>
      <c r="M713" s="665">
        <v>324</v>
      </c>
      <c r="N713" s="666">
        <v>6939.162000000003</v>
      </c>
    </row>
    <row r="714" spans="1:14" ht="14.4" customHeight="1" x14ac:dyDescent="0.3">
      <c r="A714" s="661" t="s">
        <v>595</v>
      </c>
      <c r="B714" s="662" t="s">
        <v>3182</v>
      </c>
      <c r="C714" s="663" t="s">
        <v>605</v>
      </c>
      <c r="D714" s="664" t="s">
        <v>3184</v>
      </c>
      <c r="E714" s="663" t="s">
        <v>1579</v>
      </c>
      <c r="F714" s="664" t="s">
        <v>3192</v>
      </c>
      <c r="G714" s="663" t="s">
        <v>1373</v>
      </c>
      <c r="H714" s="663" t="s">
        <v>1652</v>
      </c>
      <c r="I714" s="663" t="s">
        <v>1653</v>
      </c>
      <c r="J714" s="663" t="s">
        <v>1654</v>
      </c>
      <c r="K714" s="663" t="s">
        <v>1655</v>
      </c>
      <c r="L714" s="665">
        <v>143.58942450126563</v>
      </c>
      <c r="M714" s="665">
        <v>52.799999999999926</v>
      </c>
      <c r="N714" s="666">
        <v>7581.521613666815</v>
      </c>
    </row>
    <row r="715" spans="1:14" ht="14.4" customHeight="1" x14ac:dyDescent="0.3">
      <c r="A715" s="661" t="s">
        <v>595</v>
      </c>
      <c r="B715" s="662" t="s">
        <v>3182</v>
      </c>
      <c r="C715" s="663" t="s">
        <v>605</v>
      </c>
      <c r="D715" s="664" t="s">
        <v>3184</v>
      </c>
      <c r="E715" s="663" t="s">
        <v>1579</v>
      </c>
      <c r="F715" s="664" t="s">
        <v>3192</v>
      </c>
      <c r="G715" s="663" t="s">
        <v>1373</v>
      </c>
      <c r="H715" s="663" t="s">
        <v>1660</v>
      </c>
      <c r="I715" s="663" t="s">
        <v>1661</v>
      </c>
      <c r="J715" s="663" t="s">
        <v>1662</v>
      </c>
      <c r="K715" s="663" t="s">
        <v>1663</v>
      </c>
      <c r="L715" s="665">
        <v>76.53794996473485</v>
      </c>
      <c r="M715" s="665">
        <v>340.00000000000051</v>
      </c>
      <c r="N715" s="666">
        <v>26022.90298800989</v>
      </c>
    </row>
    <row r="716" spans="1:14" ht="14.4" customHeight="1" x14ac:dyDescent="0.3">
      <c r="A716" s="661" t="s">
        <v>595</v>
      </c>
      <c r="B716" s="662" t="s">
        <v>3182</v>
      </c>
      <c r="C716" s="663" t="s">
        <v>605</v>
      </c>
      <c r="D716" s="664" t="s">
        <v>3184</v>
      </c>
      <c r="E716" s="663" t="s">
        <v>1579</v>
      </c>
      <c r="F716" s="664" t="s">
        <v>3192</v>
      </c>
      <c r="G716" s="663" t="s">
        <v>1373</v>
      </c>
      <c r="H716" s="663" t="s">
        <v>2477</v>
      </c>
      <c r="I716" s="663" t="s">
        <v>2478</v>
      </c>
      <c r="J716" s="663" t="s">
        <v>2479</v>
      </c>
      <c r="K716" s="663" t="s">
        <v>2480</v>
      </c>
      <c r="L716" s="665">
        <v>111.28972794162149</v>
      </c>
      <c r="M716" s="665">
        <v>4</v>
      </c>
      <c r="N716" s="666">
        <v>445.15891176648597</v>
      </c>
    </row>
    <row r="717" spans="1:14" ht="14.4" customHeight="1" x14ac:dyDescent="0.3">
      <c r="A717" s="661" t="s">
        <v>595</v>
      </c>
      <c r="B717" s="662" t="s">
        <v>3182</v>
      </c>
      <c r="C717" s="663" t="s">
        <v>605</v>
      </c>
      <c r="D717" s="664" t="s">
        <v>3184</v>
      </c>
      <c r="E717" s="663" t="s">
        <v>1579</v>
      </c>
      <c r="F717" s="664" t="s">
        <v>3192</v>
      </c>
      <c r="G717" s="663" t="s">
        <v>1373</v>
      </c>
      <c r="H717" s="663" t="s">
        <v>1664</v>
      </c>
      <c r="I717" s="663" t="s">
        <v>1665</v>
      </c>
      <c r="J717" s="663" t="s">
        <v>1666</v>
      </c>
      <c r="K717" s="663" t="s">
        <v>1667</v>
      </c>
      <c r="L717" s="665">
        <v>647.42137742693615</v>
      </c>
      <c r="M717" s="665">
        <v>4</v>
      </c>
      <c r="N717" s="666">
        <v>2589.6855097077446</v>
      </c>
    </row>
    <row r="718" spans="1:14" ht="14.4" customHeight="1" x14ac:dyDescent="0.3">
      <c r="A718" s="661" t="s">
        <v>595</v>
      </c>
      <c r="B718" s="662" t="s">
        <v>3182</v>
      </c>
      <c r="C718" s="663" t="s">
        <v>605</v>
      </c>
      <c r="D718" s="664" t="s">
        <v>3184</v>
      </c>
      <c r="E718" s="663" t="s">
        <v>1579</v>
      </c>
      <c r="F718" s="664" t="s">
        <v>3192</v>
      </c>
      <c r="G718" s="663" t="s">
        <v>1373</v>
      </c>
      <c r="H718" s="663" t="s">
        <v>1668</v>
      </c>
      <c r="I718" s="663" t="s">
        <v>1669</v>
      </c>
      <c r="J718" s="663" t="s">
        <v>1670</v>
      </c>
      <c r="K718" s="663" t="s">
        <v>1671</v>
      </c>
      <c r="L718" s="665">
        <v>154.04988076958952</v>
      </c>
      <c r="M718" s="665">
        <v>26</v>
      </c>
      <c r="N718" s="666">
        <v>4005.2969000093276</v>
      </c>
    </row>
    <row r="719" spans="1:14" ht="14.4" customHeight="1" x14ac:dyDescent="0.3">
      <c r="A719" s="661" t="s">
        <v>595</v>
      </c>
      <c r="B719" s="662" t="s">
        <v>3182</v>
      </c>
      <c r="C719" s="663" t="s">
        <v>605</v>
      </c>
      <c r="D719" s="664" t="s">
        <v>3184</v>
      </c>
      <c r="E719" s="663" t="s">
        <v>1579</v>
      </c>
      <c r="F719" s="664" t="s">
        <v>3192</v>
      </c>
      <c r="G719" s="663" t="s">
        <v>1373</v>
      </c>
      <c r="H719" s="663" t="s">
        <v>1672</v>
      </c>
      <c r="I719" s="663" t="s">
        <v>1673</v>
      </c>
      <c r="J719" s="663" t="s">
        <v>1674</v>
      </c>
      <c r="K719" s="663" t="s">
        <v>1675</v>
      </c>
      <c r="L719" s="665">
        <v>41.269999999999996</v>
      </c>
      <c r="M719" s="665">
        <v>20</v>
      </c>
      <c r="N719" s="666">
        <v>825.4</v>
      </c>
    </row>
    <row r="720" spans="1:14" ht="14.4" customHeight="1" x14ac:dyDescent="0.3">
      <c r="A720" s="661" t="s">
        <v>595</v>
      </c>
      <c r="B720" s="662" t="s">
        <v>3182</v>
      </c>
      <c r="C720" s="663" t="s">
        <v>605</v>
      </c>
      <c r="D720" s="664" t="s">
        <v>3184</v>
      </c>
      <c r="E720" s="663" t="s">
        <v>1579</v>
      </c>
      <c r="F720" s="664" t="s">
        <v>3192</v>
      </c>
      <c r="G720" s="663" t="s">
        <v>1373</v>
      </c>
      <c r="H720" s="663" t="s">
        <v>1676</v>
      </c>
      <c r="I720" s="663" t="s">
        <v>1676</v>
      </c>
      <c r="J720" s="663" t="s">
        <v>1677</v>
      </c>
      <c r="K720" s="663" t="s">
        <v>1678</v>
      </c>
      <c r="L720" s="665">
        <v>517</v>
      </c>
      <c r="M720" s="665">
        <v>1</v>
      </c>
      <c r="N720" s="666">
        <v>517</v>
      </c>
    </row>
    <row r="721" spans="1:14" ht="14.4" customHeight="1" x14ac:dyDescent="0.3">
      <c r="A721" s="661" t="s">
        <v>595</v>
      </c>
      <c r="B721" s="662" t="s">
        <v>3182</v>
      </c>
      <c r="C721" s="663" t="s">
        <v>605</v>
      </c>
      <c r="D721" s="664" t="s">
        <v>3184</v>
      </c>
      <c r="E721" s="663" t="s">
        <v>1579</v>
      </c>
      <c r="F721" s="664" t="s">
        <v>3192</v>
      </c>
      <c r="G721" s="663" t="s">
        <v>1373</v>
      </c>
      <c r="H721" s="663" t="s">
        <v>1679</v>
      </c>
      <c r="I721" s="663" t="s">
        <v>1680</v>
      </c>
      <c r="J721" s="663" t="s">
        <v>1681</v>
      </c>
      <c r="K721" s="663" t="s">
        <v>1682</v>
      </c>
      <c r="L721" s="665">
        <v>28.88911899677144</v>
      </c>
      <c r="M721" s="665">
        <v>270</v>
      </c>
      <c r="N721" s="666">
        <v>7800.0621291282887</v>
      </c>
    </row>
    <row r="722" spans="1:14" ht="14.4" customHeight="1" x14ac:dyDescent="0.3">
      <c r="A722" s="661" t="s">
        <v>595</v>
      </c>
      <c r="B722" s="662" t="s">
        <v>3182</v>
      </c>
      <c r="C722" s="663" t="s">
        <v>605</v>
      </c>
      <c r="D722" s="664" t="s">
        <v>3184</v>
      </c>
      <c r="E722" s="663" t="s">
        <v>1579</v>
      </c>
      <c r="F722" s="664" t="s">
        <v>3192</v>
      </c>
      <c r="G722" s="663" t="s">
        <v>1373</v>
      </c>
      <c r="H722" s="663" t="s">
        <v>1689</v>
      </c>
      <c r="I722" s="663" t="s">
        <v>1690</v>
      </c>
      <c r="J722" s="663" t="s">
        <v>1691</v>
      </c>
      <c r="K722" s="663" t="s">
        <v>1692</v>
      </c>
      <c r="L722" s="665">
        <v>77.260605005429326</v>
      </c>
      <c r="M722" s="665">
        <v>100</v>
      </c>
      <c r="N722" s="666">
        <v>7726.0605005429325</v>
      </c>
    </row>
    <row r="723" spans="1:14" ht="14.4" customHeight="1" x14ac:dyDescent="0.3">
      <c r="A723" s="661" t="s">
        <v>595</v>
      </c>
      <c r="B723" s="662" t="s">
        <v>3182</v>
      </c>
      <c r="C723" s="663" t="s">
        <v>605</v>
      </c>
      <c r="D723" s="664" t="s">
        <v>3184</v>
      </c>
      <c r="E723" s="663" t="s">
        <v>1579</v>
      </c>
      <c r="F723" s="664" t="s">
        <v>3192</v>
      </c>
      <c r="G723" s="663" t="s">
        <v>1373</v>
      </c>
      <c r="H723" s="663" t="s">
        <v>1697</v>
      </c>
      <c r="I723" s="663" t="s">
        <v>1698</v>
      </c>
      <c r="J723" s="663" t="s">
        <v>1699</v>
      </c>
      <c r="K723" s="663" t="s">
        <v>1700</v>
      </c>
      <c r="L723" s="665">
        <v>779.82100360678896</v>
      </c>
      <c r="M723" s="665">
        <v>16</v>
      </c>
      <c r="N723" s="666">
        <v>12477.136057708623</v>
      </c>
    </row>
    <row r="724" spans="1:14" ht="14.4" customHeight="1" x14ac:dyDescent="0.3">
      <c r="A724" s="661" t="s">
        <v>595</v>
      </c>
      <c r="B724" s="662" t="s">
        <v>3182</v>
      </c>
      <c r="C724" s="663" t="s">
        <v>605</v>
      </c>
      <c r="D724" s="664" t="s">
        <v>3184</v>
      </c>
      <c r="E724" s="663" t="s">
        <v>1579</v>
      </c>
      <c r="F724" s="664" t="s">
        <v>3192</v>
      </c>
      <c r="G724" s="663" t="s">
        <v>1373</v>
      </c>
      <c r="H724" s="663" t="s">
        <v>1701</v>
      </c>
      <c r="I724" s="663" t="s">
        <v>1701</v>
      </c>
      <c r="J724" s="663" t="s">
        <v>1702</v>
      </c>
      <c r="K724" s="663" t="s">
        <v>1703</v>
      </c>
      <c r="L724" s="665">
        <v>515.78922716627631</v>
      </c>
      <c r="M724" s="665">
        <v>42.7</v>
      </c>
      <c r="N724" s="666">
        <v>22024.2</v>
      </c>
    </row>
    <row r="725" spans="1:14" ht="14.4" customHeight="1" x14ac:dyDescent="0.3">
      <c r="A725" s="661" t="s">
        <v>595</v>
      </c>
      <c r="B725" s="662" t="s">
        <v>3182</v>
      </c>
      <c r="C725" s="663" t="s">
        <v>605</v>
      </c>
      <c r="D725" s="664" t="s">
        <v>3184</v>
      </c>
      <c r="E725" s="663" t="s">
        <v>1579</v>
      </c>
      <c r="F725" s="664" t="s">
        <v>3192</v>
      </c>
      <c r="G725" s="663" t="s">
        <v>1373</v>
      </c>
      <c r="H725" s="663" t="s">
        <v>1704</v>
      </c>
      <c r="I725" s="663" t="s">
        <v>1704</v>
      </c>
      <c r="J725" s="663" t="s">
        <v>1705</v>
      </c>
      <c r="K725" s="663" t="s">
        <v>1706</v>
      </c>
      <c r="L725" s="665">
        <v>29.94</v>
      </c>
      <c r="M725" s="665">
        <v>70</v>
      </c>
      <c r="N725" s="666">
        <v>2095.8000000000002</v>
      </c>
    </row>
    <row r="726" spans="1:14" ht="14.4" customHeight="1" x14ac:dyDescent="0.3">
      <c r="A726" s="661" t="s">
        <v>595</v>
      </c>
      <c r="B726" s="662" t="s">
        <v>3182</v>
      </c>
      <c r="C726" s="663" t="s">
        <v>605</v>
      </c>
      <c r="D726" s="664" t="s">
        <v>3184</v>
      </c>
      <c r="E726" s="663" t="s">
        <v>1579</v>
      </c>
      <c r="F726" s="664" t="s">
        <v>3192</v>
      </c>
      <c r="G726" s="663" t="s">
        <v>1373</v>
      </c>
      <c r="H726" s="663" t="s">
        <v>1707</v>
      </c>
      <c r="I726" s="663" t="s">
        <v>1707</v>
      </c>
      <c r="J726" s="663" t="s">
        <v>1708</v>
      </c>
      <c r="K726" s="663" t="s">
        <v>1709</v>
      </c>
      <c r="L726" s="665">
        <v>142.32999999999998</v>
      </c>
      <c r="M726" s="665">
        <v>10</v>
      </c>
      <c r="N726" s="666">
        <v>1423.2999999999997</v>
      </c>
    </row>
    <row r="727" spans="1:14" ht="14.4" customHeight="1" x14ac:dyDescent="0.3">
      <c r="A727" s="661" t="s">
        <v>595</v>
      </c>
      <c r="B727" s="662" t="s">
        <v>3182</v>
      </c>
      <c r="C727" s="663" t="s">
        <v>605</v>
      </c>
      <c r="D727" s="664" t="s">
        <v>3184</v>
      </c>
      <c r="E727" s="663" t="s">
        <v>1579</v>
      </c>
      <c r="F727" s="664" t="s">
        <v>3192</v>
      </c>
      <c r="G727" s="663" t="s">
        <v>1373</v>
      </c>
      <c r="H727" s="663" t="s">
        <v>1710</v>
      </c>
      <c r="I727" s="663" t="s">
        <v>1710</v>
      </c>
      <c r="J727" s="663" t="s">
        <v>1711</v>
      </c>
      <c r="K727" s="663" t="s">
        <v>1603</v>
      </c>
      <c r="L727" s="665">
        <v>263.53087588218295</v>
      </c>
      <c r="M727" s="665">
        <v>5.7</v>
      </c>
      <c r="N727" s="666">
        <v>1502.1259925284428</v>
      </c>
    </row>
    <row r="728" spans="1:14" ht="14.4" customHeight="1" x14ac:dyDescent="0.3">
      <c r="A728" s="661" t="s">
        <v>595</v>
      </c>
      <c r="B728" s="662" t="s">
        <v>3182</v>
      </c>
      <c r="C728" s="663" t="s">
        <v>605</v>
      </c>
      <c r="D728" s="664" t="s">
        <v>3184</v>
      </c>
      <c r="E728" s="663" t="s">
        <v>1579</v>
      </c>
      <c r="F728" s="664" t="s">
        <v>3192</v>
      </c>
      <c r="G728" s="663" t="s">
        <v>1373</v>
      </c>
      <c r="H728" s="663" t="s">
        <v>2481</v>
      </c>
      <c r="I728" s="663" t="s">
        <v>2482</v>
      </c>
      <c r="J728" s="663" t="s">
        <v>2483</v>
      </c>
      <c r="K728" s="663" t="s">
        <v>2484</v>
      </c>
      <c r="L728" s="665">
        <v>264.00000000000006</v>
      </c>
      <c r="M728" s="665">
        <v>12.999999999999996</v>
      </c>
      <c r="N728" s="666">
        <v>3431.9999999999995</v>
      </c>
    </row>
    <row r="729" spans="1:14" ht="14.4" customHeight="1" x14ac:dyDescent="0.3">
      <c r="A729" s="661" t="s">
        <v>595</v>
      </c>
      <c r="B729" s="662" t="s">
        <v>3182</v>
      </c>
      <c r="C729" s="663" t="s">
        <v>605</v>
      </c>
      <c r="D729" s="664" t="s">
        <v>3184</v>
      </c>
      <c r="E729" s="663" t="s">
        <v>1579</v>
      </c>
      <c r="F729" s="664" t="s">
        <v>3192</v>
      </c>
      <c r="G729" s="663" t="s">
        <v>1373</v>
      </c>
      <c r="H729" s="663" t="s">
        <v>1714</v>
      </c>
      <c r="I729" s="663" t="s">
        <v>1715</v>
      </c>
      <c r="J729" s="663" t="s">
        <v>1716</v>
      </c>
      <c r="K729" s="663"/>
      <c r="L729" s="665">
        <v>265.46241635117633</v>
      </c>
      <c r="M729" s="665">
        <v>4.3</v>
      </c>
      <c r="N729" s="666">
        <v>1141.4883903100581</v>
      </c>
    </row>
    <row r="730" spans="1:14" ht="14.4" customHeight="1" x14ac:dyDescent="0.3">
      <c r="A730" s="661" t="s">
        <v>595</v>
      </c>
      <c r="B730" s="662" t="s">
        <v>3182</v>
      </c>
      <c r="C730" s="663" t="s">
        <v>605</v>
      </c>
      <c r="D730" s="664" t="s">
        <v>3184</v>
      </c>
      <c r="E730" s="663" t="s">
        <v>1717</v>
      </c>
      <c r="F730" s="664" t="s">
        <v>3193</v>
      </c>
      <c r="G730" s="663"/>
      <c r="H730" s="663" t="s">
        <v>1718</v>
      </c>
      <c r="I730" s="663" t="s">
        <v>1719</v>
      </c>
      <c r="J730" s="663" t="s">
        <v>1720</v>
      </c>
      <c r="K730" s="663"/>
      <c r="L730" s="665">
        <v>30.219567202242889</v>
      </c>
      <c r="M730" s="665">
        <v>17</v>
      </c>
      <c r="N730" s="666">
        <v>513.73264243812912</v>
      </c>
    </row>
    <row r="731" spans="1:14" ht="14.4" customHeight="1" x14ac:dyDescent="0.3">
      <c r="A731" s="661" t="s">
        <v>595</v>
      </c>
      <c r="B731" s="662" t="s">
        <v>3182</v>
      </c>
      <c r="C731" s="663" t="s">
        <v>605</v>
      </c>
      <c r="D731" s="664" t="s">
        <v>3184</v>
      </c>
      <c r="E731" s="663" t="s">
        <v>1717</v>
      </c>
      <c r="F731" s="664" t="s">
        <v>3193</v>
      </c>
      <c r="G731" s="663" t="s">
        <v>627</v>
      </c>
      <c r="H731" s="663" t="s">
        <v>2485</v>
      </c>
      <c r="I731" s="663" t="s">
        <v>2486</v>
      </c>
      <c r="J731" s="663" t="s">
        <v>2487</v>
      </c>
      <c r="K731" s="663" t="s">
        <v>2488</v>
      </c>
      <c r="L731" s="665">
        <v>102.81000000000004</v>
      </c>
      <c r="M731" s="665">
        <v>1</v>
      </c>
      <c r="N731" s="666">
        <v>102.81000000000004</v>
      </c>
    </row>
    <row r="732" spans="1:14" ht="14.4" customHeight="1" x14ac:dyDescent="0.3">
      <c r="A732" s="661" t="s">
        <v>595</v>
      </c>
      <c r="B732" s="662" t="s">
        <v>3182</v>
      </c>
      <c r="C732" s="663" t="s">
        <v>605</v>
      </c>
      <c r="D732" s="664" t="s">
        <v>3184</v>
      </c>
      <c r="E732" s="663" t="s">
        <v>1717</v>
      </c>
      <c r="F732" s="664" t="s">
        <v>3193</v>
      </c>
      <c r="G732" s="663" t="s">
        <v>627</v>
      </c>
      <c r="H732" s="663" t="s">
        <v>1721</v>
      </c>
      <c r="I732" s="663" t="s">
        <v>1722</v>
      </c>
      <c r="J732" s="663" t="s">
        <v>1723</v>
      </c>
      <c r="K732" s="663" t="s">
        <v>1724</v>
      </c>
      <c r="L732" s="665">
        <v>96.339599195646031</v>
      </c>
      <c r="M732" s="665">
        <v>2</v>
      </c>
      <c r="N732" s="666">
        <v>192.67919839129206</v>
      </c>
    </row>
    <row r="733" spans="1:14" ht="14.4" customHeight="1" x14ac:dyDescent="0.3">
      <c r="A733" s="661" t="s">
        <v>595</v>
      </c>
      <c r="B733" s="662" t="s">
        <v>3182</v>
      </c>
      <c r="C733" s="663" t="s">
        <v>605</v>
      </c>
      <c r="D733" s="664" t="s">
        <v>3184</v>
      </c>
      <c r="E733" s="663" t="s">
        <v>1717</v>
      </c>
      <c r="F733" s="664" t="s">
        <v>3193</v>
      </c>
      <c r="G733" s="663" t="s">
        <v>627</v>
      </c>
      <c r="H733" s="663" t="s">
        <v>2489</v>
      </c>
      <c r="I733" s="663" t="s">
        <v>2490</v>
      </c>
      <c r="J733" s="663" t="s">
        <v>2491</v>
      </c>
      <c r="K733" s="663" t="s">
        <v>2492</v>
      </c>
      <c r="L733" s="665">
        <v>438.72000000000008</v>
      </c>
      <c r="M733" s="665">
        <v>1</v>
      </c>
      <c r="N733" s="666">
        <v>438.72000000000008</v>
      </c>
    </row>
    <row r="734" spans="1:14" ht="14.4" customHeight="1" x14ac:dyDescent="0.3">
      <c r="A734" s="661" t="s">
        <v>595</v>
      </c>
      <c r="B734" s="662" t="s">
        <v>3182</v>
      </c>
      <c r="C734" s="663" t="s">
        <v>605</v>
      </c>
      <c r="D734" s="664" t="s">
        <v>3184</v>
      </c>
      <c r="E734" s="663" t="s">
        <v>1717</v>
      </c>
      <c r="F734" s="664" t="s">
        <v>3193</v>
      </c>
      <c r="G734" s="663" t="s">
        <v>1373</v>
      </c>
      <c r="H734" s="663" t="s">
        <v>1729</v>
      </c>
      <c r="I734" s="663" t="s">
        <v>1729</v>
      </c>
      <c r="J734" s="663" t="s">
        <v>1730</v>
      </c>
      <c r="K734" s="663" t="s">
        <v>1731</v>
      </c>
      <c r="L734" s="665">
        <v>159.5</v>
      </c>
      <c r="M734" s="665">
        <v>13.4</v>
      </c>
      <c r="N734" s="666">
        <v>2137.3000000000002</v>
      </c>
    </row>
    <row r="735" spans="1:14" ht="14.4" customHeight="1" x14ac:dyDescent="0.3">
      <c r="A735" s="661" t="s">
        <v>595</v>
      </c>
      <c r="B735" s="662" t="s">
        <v>3182</v>
      </c>
      <c r="C735" s="663" t="s">
        <v>605</v>
      </c>
      <c r="D735" s="664" t="s">
        <v>3184</v>
      </c>
      <c r="E735" s="663" t="s">
        <v>1717</v>
      </c>
      <c r="F735" s="664" t="s">
        <v>3193</v>
      </c>
      <c r="G735" s="663" t="s">
        <v>1373</v>
      </c>
      <c r="H735" s="663" t="s">
        <v>1732</v>
      </c>
      <c r="I735" s="663" t="s">
        <v>1732</v>
      </c>
      <c r="J735" s="663" t="s">
        <v>1730</v>
      </c>
      <c r="K735" s="663" t="s">
        <v>1733</v>
      </c>
      <c r="L735" s="665">
        <v>308</v>
      </c>
      <c r="M735" s="665">
        <v>1</v>
      </c>
      <c r="N735" s="666">
        <v>308</v>
      </c>
    </row>
    <row r="736" spans="1:14" ht="14.4" customHeight="1" x14ac:dyDescent="0.3">
      <c r="A736" s="661" t="s">
        <v>595</v>
      </c>
      <c r="B736" s="662" t="s">
        <v>3182</v>
      </c>
      <c r="C736" s="663" t="s">
        <v>605</v>
      </c>
      <c r="D736" s="664" t="s">
        <v>3184</v>
      </c>
      <c r="E736" s="663" t="s">
        <v>1734</v>
      </c>
      <c r="F736" s="664" t="s">
        <v>3194</v>
      </c>
      <c r="G736" s="663"/>
      <c r="H736" s="663"/>
      <c r="I736" s="663" t="s">
        <v>2493</v>
      </c>
      <c r="J736" s="663" t="s">
        <v>2494</v>
      </c>
      <c r="K736" s="663"/>
      <c r="L736" s="665">
        <v>8234.6</v>
      </c>
      <c r="M736" s="665">
        <v>2</v>
      </c>
      <c r="N736" s="666">
        <v>16469.2</v>
      </c>
    </row>
    <row r="737" spans="1:14" ht="14.4" customHeight="1" x14ac:dyDescent="0.3">
      <c r="A737" s="661" t="s">
        <v>595</v>
      </c>
      <c r="B737" s="662" t="s">
        <v>3182</v>
      </c>
      <c r="C737" s="663" t="s">
        <v>605</v>
      </c>
      <c r="D737" s="664" t="s">
        <v>3184</v>
      </c>
      <c r="E737" s="663" t="s">
        <v>1734</v>
      </c>
      <c r="F737" s="664" t="s">
        <v>3194</v>
      </c>
      <c r="G737" s="663"/>
      <c r="H737" s="663"/>
      <c r="I737" s="663" t="s">
        <v>2495</v>
      </c>
      <c r="J737" s="663" t="s">
        <v>2496</v>
      </c>
      <c r="K737" s="663" t="s">
        <v>2497</v>
      </c>
      <c r="L737" s="665">
        <v>1287</v>
      </c>
      <c r="M737" s="665">
        <v>4</v>
      </c>
      <c r="N737" s="666">
        <v>5148</v>
      </c>
    </row>
    <row r="738" spans="1:14" ht="14.4" customHeight="1" x14ac:dyDescent="0.3">
      <c r="A738" s="661" t="s">
        <v>595</v>
      </c>
      <c r="B738" s="662" t="s">
        <v>3182</v>
      </c>
      <c r="C738" s="663" t="s">
        <v>605</v>
      </c>
      <c r="D738" s="664" t="s">
        <v>3184</v>
      </c>
      <c r="E738" s="663" t="s">
        <v>2498</v>
      </c>
      <c r="F738" s="664" t="s">
        <v>3196</v>
      </c>
      <c r="G738" s="663"/>
      <c r="H738" s="663"/>
      <c r="I738" s="663" t="s">
        <v>2499</v>
      </c>
      <c r="J738" s="663" t="s">
        <v>2500</v>
      </c>
      <c r="K738" s="663"/>
      <c r="L738" s="665">
        <v>3827.4300000000003</v>
      </c>
      <c r="M738" s="665">
        <v>47</v>
      </c>
      <c r="N738" s="666">
        <v>179889.21000000002</v>
      </c>
    </row>
    <row r="739" spans="1:14" ht="14.4" customHeight="1" x14ac:dyDescent="0.3">
      <c r="A739" s="661" t="s">
        <v>595</v>
      </c>
      <c r="B739" s="662" t="s">
        <v>3182</v>
      </c>
      <c r="C739" s="663" t="s">
        <v>605</v>
      </c>
      <c r="D739" s="664" t="s">
        <v>3184</v>
      </c>
      <c r="E739" s="663" t="s">
        <v>2498</v>
      </c>
      <c r="F739" s="664" t="s">
        <v>3196</v>
      </c>
      <c r="G739" s="663"/>
      <c r="H739" s="663"/>
      <c r="I739" s="663" t="s">
        <v>2501</v>
      </c>
      <c r="J739" s="663" t="s">
        <v>2502</v>
      </c>
      <c r="K739" s="663"/>
      <c r="L739" s="665">
        <v>4252.6000000000004</v>
      </c>
      <c r="M739" s="665">
        <v>8</v>
      </c>
      <c r="N739" s="666">
        <v>34020.800000000003</v>
      </c>
    </row>
    <row r="740" spans="1:14" ht="14.4" customHeight="1" x14ac:dyDescent="0.3">
      <c r="A740" s="661" t="s">
        <v>595</v>
      </c>
      <c r="B740" s="662" t="s">
        <v>3182</v>
      </c>
      <c r="C740" s="663" t="s">
        <v>605</v>
      </c>
      <c r="D740" s="664" t="s">
        <v>3184</v>
      </c>
      <c r="E740" s="663" t="s">
        <v>1743</v>
      </c>
      <c r="F740" s="664" t="s">
        <v>3195</v>
      </c>
      <c r="G740" s="663" t="s">
        <v>627</v>
      </c>
      <c r="H740" s="663" t="s">
        <v>1744</v>
      </c>
      <c r="I740" s="663" t="s">
        <v>1745</v>
      </c>
      <c r="J740" s="663" t="s">
        <v>1746</v>
      </c>
      <c r="K740" s="663" t="s">
        <v>1747</v>
      </c>
      <c r="L740" s="665">
        <v>2296.5798181818186</v>
      </c>
      <c r="M740" s="665">
        <v>22</v>
      </c>
      <c r="N740" s="666">
        <v>50524.756000000008</v>
      </c>
    </row>
    <row r="741" spans="1:14" ht="14.4" customHeight="1" x14ac:dyDescent="0.3">
      <c r="A741" s="661" t="s">
        <v>595</v>
      </c>
      <c r="B741" s="662" t="s">
        <v>3182</v>
      </c>
      <c r="C741" s="663" t="s">
        <v>605</v>
      </c>
      <c r="D741" s="664" t="s">
        <v>3184</v>
      </c>
      <c r="E741" s="663" t="s">
        <v>1743</v>
      </c>
      <c r="F741" s="664" t="s">
        <v>3195</v>
      </c>
      <c r="G741" s="663" t="s">
        <v>627</v>
      </c>
      <c r="H741" s="663" t="s">
        <v>1748</v>
      </c>
      <c r="I741" s="663" t="s">
        <v>1749</v>
      </c>
      <c r="J741" s="663" t="s">
        <v>1750</v>
      </c>
      <c r="K741" s="663" t="s">
        <v>1747</v>
      </c>
      <c r="L741" s="665">
        <v>2205.5849999999996</v>
      </c>
      <c r="M741" s="665">
        <v>24</v>
      </c>
      <c r="N741" s="666">
        <v>52934.039999999994</v>
      </c>
    </row>
    <row r="742" spans="1:14" ht="14.4" customHeight="1" x14ac:dyDescent="0.3">
      <c r="A742" s="661" t="s">
        <v>595</v>
      </c>
      <c r="B742" s="662" t="s">
        <v>3182</v>
      </c>
      <c r="C742" s="663" t="s">
        <v>605</v>
      </c>
      <c r="D742" s="664" t="s">
        <v>3184</v>
      </c>
      <c r="E742" s="663" t="s">
        <v>1743</v>
      </c>
      <c r="F742" s="664" t="s">
        <v>3195</v>
      </c>
      <c r="G742" s="663" t="s">
        <v>627</v>
      </c>
      <c r="H742" s="663" t="s">
        <v>1751</v>
      </c>
      <c r="I742" s="663" t="s">
        <v>1752</v>
      </c>
      <c r="J742" s="663" t="s">
        <v>1753</v>
      </c>
      <c r="K742" s="663" t="s">
        <v>1747</v>
      </c>
      <c r="L742" s="665">
        <v>2556.5300000000002</v>
      </c>
      <c r="M742" s="665">
        <v>1</v>
      </c>
      <c r="N742" s="666">
        <v>2556.5300000000002</v>
      </c>
    </row>
    <row r="743" spans="1:14" ht="14.4" customHeight="1" x14ac:dyDescent="0.3">
      <c r="A743" s="661" t="s">
        <v>595</v>
      </c>
      <c r="B743" s="662" t="s">
        <v>3182</v>
      </c>
      <c r="C743" s="663" t="s">
        <v>605</v>
      </c>
      <c r="D743" s="664" t="s">
        <v>3184</v>
      </c>
      <c r="E743" s="663" t="s">
        <v>1743</v>
      </c>
      <c r="F743" s="664" t="s">
        <v>3195</v>
      </c>
      <c r="G743" s="663" t="s">
        <v>627</v>
      </c>
      <c r="H743" s="663" t="s">
        <v>2503</v>
      </c>
      <c r="I743" s="663" t="s">
        <v>2504</v>
      </c>
      <c r="J743" s="663" t="s">
        <v>2505</v>
      </c>
      <c r="K743" s="663" t="s">
        <v>1757</v>
      </c>
      <c r="L743" s="665">
        <v>1680.58</v>
      </c>
      <c r="M743" s="665">
        <v>4</v>
      </c>
      <c r="N743" s="666">
        <v>6722.32</v>
      </c>
    </row>
    <row r="744" spans="1:14" ht="14.4" customHeight="1" x14ac:dyDescent="0.3">
      <c r="A744" s="661" t="s">
        <v>595</v>
      </c>
      <c r="B744" s="662" t="s">
        <v>3182</v>
      </c>
      <c r="C744" s="663" t="s">
        <v>605</v>
      </c>
      <c r="D744" s="664" t="s">
        <v>3184</v>
      </c>
      <c r="E744" s="663" t="s">
        <v>1743</v>
      </c>
      <c r="F744" s="664" t="s">
        <v>3195</v>
      </c>
      <c r="G744" s="663" t="s">
        <v>627</v>
      </c>
      <c r="H744" s="663" t="s">
        <v>1762</v>
      </c>
      <c r="I744" s="663" t="s">
        <v>1763</v>
      </c>
      <c r="J744" s="663" t="s">
        <v>1760</v>
      </c>
      <c r="K744" s="663" t="s">
        <v>1764</v>
      </c>
      <c r="L744" s="665">
        <v>2062.5177363005532</v>
      </c>
      <c r="M744" s="665">
        <v>4</v>
      </c>
      <c r="N744" s="666">
        <v>8250.0709452022129</v>
      </c>
    </row>
    <row r="745" spans="1:14" ht="14.4" customHeight="1" x14ac:dyDescent="0.3">
      <c r="A745" s="661" t="s">
        <v>595</v>
      </c>
      <c r="B745" s="662" t="s">
        <v>3182</v>
      </c>
      <c r="C745" s="663" t="s">
        <v>605</v>
      </c>
      <c r="D745" s="664" t="s">
        <v>3184</v>
      </c>
      <c r="E745" s="663" t="s">
        <v>1743</v>
      </c>
      <c r="F745" s="664" t="s">
        <v>3195</v>
      </c>
      <c r="G745" s="663" t="s">
        <v>627</v>
      </c>
      <c r="H745" s="663" t="s">
        <v>2506</v>
      </c>
      <c r="I745" s="663" t="s">
        <v>2507</v>
      </c>
      <c r="J745" s="663" t="s">
        <v>2508</v>
      </c>
      <c r="K745" s="663" t="s">
        <v>2509</v>
      </c>
      <c r="L745" s="665">
        <v>2206.31</v>
      </c>
      <c r="M745" s="665">
        <v>1</v>
      </c>
      <c r="N745" s="666">
        <v>2206.31</v>
      </c>
    </row>
    <row r="746" spans="1:14" ht="14.4" customHeight="1" x14ac:dyDescent="0.3">
      <c r="A746" s="661" t="s">
        <v>595</v>
      </c>
      <c r="B746" s="662" t="s">
        <v>3182</v>
      </c>
      <c r="C746" s="663" t="s">
        <v>605</v>
      </c>
      <c r="D746" s="664" t="s">
        <v>3184</v>
      </c>
      <c r="E746" s="663" t="s">
        <v>1743</v>
      </c>
      <c r="F746" s="664" t="s">
        <v>3195</v>
      </c>
      <c r="G746" s="663" t="s">
        <v>627</v>
      </c>
      <c r="H746" s="663" t="s">
        <v>2510</v>
      </c>
      <c r="I746" s="663" t="s">
        <v>2511</v>
      </c>
      <c r="J746" s="663" t="s">
        <v>2512</v>
      </c>
      <c r="K746" s="663" t="s">
        <v>2513</v>
      </c>
      <c r="L746" s="665">
        <v>2493.6999999999998</v>
      </c>
      <c r="M746" s="665">
        <v>1</v>
      </c>
      <c r="N746" s="666">
        <v>2493.6999999999998</v>
      </c>
    </row>
    <row r="747" spans="1:14" ht="14.4" customHeight="1" x14ac:dyDescent="0.3">
      <c r="A747" s="661" t="s">
        <v>595</v>
      </c>
      <c r="B747" s="662" t="s">
        <v>3182</v>
      </c>
      <c r="C747" s="663" t="s">
        <v>608</v>
      </c>
      <c r="D747" s="664" t="s">
        <v>3185</v>
      </c>
      <c r="E747" s="663" t="s">
        <v>626</v>
      </c>
      <c r="F747" s="664" t="s">
        <v>3190</v>
      </c>
      <c r="G747" s="663"/>
      <c r="H747" s="663" t="s">
        <v>2514</v>
      </c>
      <c r="I747" s="663" t="s">
        <v>2515</v>
      </c>
      <c r="J747" s="663" t="s">
        <v>2516</v>
      </c>
      <c r="K747" s="663" t="s">
        <v>940</v>
      </c>
      <c r="L747" s="665">
        <v>171.74009686668913</v>
      </c>
      <c r="M747" s="665">
        <v>1</v>
      </c>
      <c r="N747" s="666">
        <v>171.74009686668913</v>
      </c>
    </row>
    <row r="748" spans="1:14" ht="14.4" customHeight="1" x14ac:dyDescent="0.3">
      <c r="A748" s="661" t="s">
        <v>595</v>
      </c>
      <c r="B748" s="662" t="s">
        <v>3182</v>
      </c>
      <c r="C748" s="663" t="s">
        <v>608</v>
      </c>
      <c r="D748" s="664" t="s">
        <v>3185</v>
      </c>
      <c r="E748" s="663" t="s">
        <v>626</v>
      </c>
      <c r="F748" s="664" t="s">
        <v>3190</v>
      </c>
      <c r="G748" s="663"/>
      <c r="H748" s="663" t="s">
        <v>1772</v>
      </c>
      <c r="I748" s="663" t="s">
        <v>1773</v>
      </c>
      <c r="J748" s="663" t="s">
        <v>1774</v>
      </c>
      <c r="K748" s="663" t="s">
        <v>1775</v>
      </c>
      <c r="L748" s="665">
        <v>256.505</v>
      </c>
      <c r="M748" s="665">
        <v>4</v>
      </c>
      <c r="N748" s="666">
        <v>1026.02</v>
      </c>
    </row>
    <row r="749" spans="1:14" ht="14.4" customHeight="1" x14ac:dyDescent="0.3">
      <c r="A749" s="661" t="s">
        <v>595</v>
      </c>
      <c r="B749" s="662" t="s">
        <v>3182</v>
      </c>
      <c r="C749" s="663" t="s">
        <v>608</v>
      </c>
      <c r="D749" s="664" t="s">
        <v>3185</v>
      </c>
      <c r="E749" s="663" t="s">
        <v>626</v>
      </c>
      <c r="F749" s="664" t="s">
        <v>3190</v>
      </c>
      <c r="G749" s="663"/>
      <c r="H749" s="663" t="s">
        <v>2517</v>
      </c>
      <c r="I749" s="663" t="s">
        <v>2517</v>
      </c>
      <c r="J749" s="663" t="s">
        <v>2518</v>
      </c>
      <c r="K749" s="663" t="s">
        <v>2519</v>
      </c>
      <c r="L749" s="665">
        <v>61.129999999999981</v>
      </c>
      <c r="M749" s="665">
        <v>1</v>
      </c>
      <c r="N749" s="666">
        <v>61.129999999999981</v>
      </c>
    </row>
    <row r="750" spans="1:14" ht="14.4" customHeight="1" x14ac:dyDescent="0.3">
      <c r="A750" s="661" t="s">
        <v>595</v>
      </c>
      <c r="B750" s="662" t="s">
        <v>3182</v>
      </c>
      <c r="C750" s="663" t="s">
        <v>608</v>
      </c>
      <c r="D750" s="664" t="s">
        <v>3185</v>
      </c>
      <c r="E750" s="663" t="s">
        <v>626</v>
      </c>
      <c r="F750" s="664" t="s">
        <v>3190</v>
      </c>
      <c r="G750" s="663"/>
      <c r="H750" s="663" t="s">
        <v>1790</v>
      </c>
      <c r="I750" s="663" t="s">
        <v>1790</v>
      </c>
      <c r="J750" s="663" t="s">
        <v>1791</v>
      </c>
      <c r="K750" s="663" t="s">
        <v>1792</v>
      </c>
      <c r="L750" s="665">
        <v>114.31999999999996</v>
      </c>
      <c r="M750" s="665">
        <v>1</v>
      </c>
      <c r="N750" s="666">
        <v>114.31999999999996</v>
      </c>
    </row>
    <row r="751" spans="1:14" ht="14.4" customHeight="1" x14ac:dyDescent="0.3">
      <c r="A751" s="661" t="s">
        <v>595</v>
      </c>
      <c r="B751" s="662" t="s">
        <v>3182</v>
      </c>
      <c r="C751" s="663" t="s">
        <v>608</v>
      </c>
      <c r="D751" s="664" t="s">
        <v>3185</v>
      </c>
      <c r="E751" s="663" t="s">
        <v>626</v>
      </c>
      <c r="F751" s="664" t="s">
        <v>3190</v>
      </c>
      <c r="G751" s="663"/>
      <c r="H751" s="663" t="s">
        <v>1793</v>
      </c>
      <c r="I751" s="663" t="s">
        <v>1793</v>
      </c>
      <c r="J751" s="663" t="s">
        <v>1794</v>
      </c>
      <c r="K751" s="663" t="s">
        <v>1795</v>
      </c>
      <c r="L751" s="665">
        <v>464.62039215686275</v>
      </c>
      <c r="M751" s="665">
        <v>1.7</v>
      </c>
      <c r="N751" s="666">
        <v>789.85466666666662</v>
      </c>
    </row>
    <row r="752" spans="1:14" ht="14.4" customHeight="1" x14ac:dyDescent="0.3">
      <c r="A752" s="661" t="s">
        <v>595</v>
      </c>
      <c r="B752" s="662" t="s">
        <v>3182</v>
      </c>
      <c r="C752" s="663" t="s">
        <v>608</v>
      </c>
      <c r="D752" s="664" t="s">
        <v>3185</v>
      </c>
      <c r="E752" s="663" t="s">
        <v>626</v>
      </c>
      <c r="F752" s="664" t="s">
        <v>3190</v>
      </c>
      <c r="G752" s="663" t="s">
        <v>627</v>
      </c>
      <c r="H752" s="663" t="s">
        <v>628</v>
      </c>
      <c r="I752" s="663" t="s">
        <v>628</v>
      </c>
      <c r="J752" s="663" t="s">
        <v>629</v>
      </c>
      <c r="K752" s="663" t="s">
        <v>630</v>
      </c>
      <c r="L752" s="665">
        <v>171.60000000000002</v>
      </c>
      <c r="M752" s="665">
        <v>213</v>
      </c>
      <c r="N752" s="666">
        <v>36550.800000000003</v>
      </c>
    </row>
    <row r="753" spans="1:14" ht="14.4" customHeight="1" x14ac:dyDescent="0.3">
      <c r="A753" s="661" t="s">
        <v>595</v>
      </c>
      <c r="B753" s="662" t="s">
        <v>3182</v>
      </c>
      <c r="C753" s="663" t="s">
        <v>608</v>
      </c>
      <c r="D753" s="664" t="s">
        <v>3185</v>
      </c>
      <c r="E753" s="663" t="s">
        <v>626</v>
      </c>
      <c r="F753" s="664" t="s">
        <v>3190</v>
      </c>
      <c r="G753" s="663" t="s">
        <v>627</v>
      </c>
      <c r="H753" s="663" t="s">
        <v>631</v>
      </c>
      <c r="I753" s="663" t="s">
        <v>631</v>
      </c>
      <c r="J753" s="663" t="s">
        <v>632</v>
      </c>
      <c r="K753" s="663" t="s">
        <v>633</v>
      </c>
      <c r="L753" s="665">
        <v>173.69000000000003</v>
      </c>
      <c r="M753" s="665">
        <v>103</v>
      </c>
      <c r="N753" s="666">
        <v>17890.070000000003</v>
      </c>
    </row>
    <row r="754" spans="1:14" ht="14.4" customHeight="1" x14ac:dyDescent="0.3">
      <c r="A754" s="661" t="s">
        <v>595</v>
      </c>
      <c r="B754" s="662" t="s">
        <v>3182</v>
      </c>
      <c r="C754" s="663" t="s">
        <v>608</v>
      </c>
      <c r="D754" s="664" t="s">
        <v>3185</v>
      </c>
      <c r="E754" s="663" t="s">
        <v>626</v>
      </c>
      <c r="F754" s="664" t="s">
        <v>3190</v>
      </c>
      <c r="G754" s="663" t="s">
        <v>627</v>
      </c>
      <c r="H754" s="663" t="s">
        <v>2520</v>
      </c>
      <c r="I754" s="663" t="s">
        <v>2520</v>
      </c>
      <c r="J754" s="663" t="s">
        <v>635</v>
      </c>
      <c r="K754" s="663" t="s">
        <v>633</v>
      </c>
      <c r="L754" s="665">
        <v>143</v>
      </c>
      <c r="M754" s="665">
        <v>18</v>
      </c>
      <c r="N754" s="666">
        <v>2574</v>
      </c>
    </row>
    <row r="755" spans="1:14" ht="14.4" customHeight="1" x14ac:dyDescent="0.3">
      <c r="A755" s="661" t="s">
        <v>595</v>
      </c>
      <c r="B755" s="662" t="s">
        <v>3182</v>
      </c>
      <c r="C755" s="663" t="s">
        <v>608</v>
      </c>
      <c r="D755" s="664" t="s">
        <v>3185</v>
      </c>
      <c r="E755" s="663" t="s">
        <v>626</v>
      </c>
      <c r="F755" s="664" t="s">
        <v>3190</v>
      </c>
      <c r="G755" s="663" t="s">
        <v>627</v>
      </c>
      <c r="H755" s="663" t="s">
        <v>634</v>
      </c>
      <c r="I755" s="663" t="s">
        <v>634</v>
      </c>
      <c r="J755" s="663" t="s">
        <v>635</v>
      </c>
      <c r="K755" s="663" t="s">
        <v>636</v>
      </c>
      <c r="L755" s="665">
        <v>126.5</v>
      </c>
      <c r="M755" s="665">
        <v>6</v>
      </c>
      <c r="N755" s="666">
        <v>759</v>
      </c>
    </row>
    <row r="756" spans="1:14" ht="14.4" customHeight="1" x14ac:dyDescent="0.3">
      <c r="A756" s="661" t="s">
        <v>595</v>
      </c>
      <c r="B756" s="662" t="s">
        <v>3182</v>
      </c>
      <c r="C756" s="663" t="s">
        <v>608</v>
      </c>
      <c r="D756" s="664" t="s">
        <v>3185</v>
      </c>
      <c r="E756" s="663" t="s">
        <v>626</v>
      </c>
      <c r="F756" s="664" t="s">
        <v>3190</v>
      </c>
      <c r="G756" s="663" t="s">
        <v>627</v>
      </c>
      <c r="H756" s="663" t="s">
        <v>2521</v>
      </c>
      <c r="I756" s="663" t="s">
        <v>2521</v>
      </c>
      <c r="J756" s="663" t="s">
        <v>635</v>
      </c>
      <c r="K756" s="663" t="s">
        <v>2522</v>
      </c>
      <c r="L756" s="665">
        <v>222.2</v>
      </c>
      <c r="M756" s="665">
        <v>1</v>
      </c>
      <c r="N756" s="666">
        <v>222.2</v>
      </c>
    </row>
    <row r="757" spans="1:14" ht="14.4" customHeight="1" x14ac:dyDescent="0.3">
      <c r="A757" s="661" t="s">
        <v>595</v>
      </c>
      <c r="B757" s="662" t="s">
        <v>3182</v>
      </c>
      <c r="C757" s="663" t="s">
        <v>608</v>
      </c>
      <c r="D757" s="664" t="s">
        <v>3185</v>
      </c>
      <c r="E757" s="663" t="s">
        <v>626</v>
      </c>
      <c r="F757" s="664" t="s">
        <v>3190</v>
      </c>
      <c r="G757" s="663" t="s">
        <v>627</v>
      </c>
      <c r="H757" s="663" t="s">
        <v>637</v>
      </c>
      <c r="I757" s="663" t="s">
        <v>637</v>
      </c>
      <c r="J757" s="663" t="s">
        <v>629</v>
      </c>
      <c r="K757" s="663" t="s">
        <v>638</v>
      </c>
      <c r="L757" s="665">
        <v>93.180727272727282</v>
      </c>
      <c r="M757" s="665">
        <v>55</v>
      </c>
      <c r="N757" s="666">
        <v>5124.9400000000005</v>
      </c>
    </row>
    <row r="758" spans="1:14" ht="14.4" customHeight="1" x14ac:dyDescent="0.3">
      <c r="A758" s="661" t="s">
        <v>595</v>
      </c>
      <c r="B758" s="662" t="s">
        <v>3182</v>
      </c>
      <c r="C758" s="663" t="s">
        <v>608</v>
      </c>
      <c r="D758" s="664" t="s">
        <v>3185</v>
      </c>
      <c r="E758" s="663" t="s">
        <v>626</v>
      </c>
      <c r="F758" s="664" t="s">
        <v>3190</v>
      </c>
      <c r="G758" s="663" t="s">
        <v>627</v>
      </c>
      <c r="H758" s="663" t="s">
        <v>639</v>
      </c>
      <c r="I758" s="663" t="s">
        <v>639</v>
      </c>
      <c r="J758" s="663" t="s">
        <v>629</v>
      </c>
      <c r="K758" s="663" t="s">
        <v>640</v>
      </c>
      <c r="L758" s="665">
        <v>93.5</v>
      </c>
      <c r="M758" s="665">
        <v>4</v>
      </c>
      <c r="N758" s="666">
        <v>374</v>
      </c>
    </row>
    <row r="759" spans="1:14" ht="14.4" customHeight="1" x14ac:dyDescent="0.3">
      <c r="A759" s="661" t="s">
        <v>595</v>
      </c>
      <c r="B759" s="662" t="s">
        <v>3182</v>
      </c>
      <c r="C759" s="663" t="s">
        <v>608</v>
      </c>
      <c r="D759" s="664" t="s">
        <v>3185</v>
      </c>
      <c r="E759" s="663" t="s">
        <v>626</v>
      </c>
      <c r="F759" s="664" t="s">
        <v>3190</v>
      </c>
      <c r="G759" s="663" t="s">
        <v>627</v>
      </c>
      <c r="H759" s="663" t="s">
        <v>649</v>
      </c>
      <c r="I759" s="663" t="s">
        <v>650</v>
      </c>
      <c r="J759" s="663" t="s">
        <v>651</v>
      </c>
      <c r="K759" s="663" t="s">
        <v>652</v>
      </c>
      <c r="L759" s="665">
        <v>87.029863010623387</v>
      </c>
      <c r="M759" s="665">
        <v>11</v>
      </c>
      <c r="N759" s="666">
        <v>957.3284931168572</v>
      </c>
    </row>
    <row r="760" spans="1:14" ht="14.4" customHeight="1" x14ac:dyDescent="0.3">
      <c r="A760" s="661" t="s">
        <v>595</v>
      </c>
      <c r="B760" s="662" t="s">
        <v>3182</v>
      </c>
      <c r="C760" s="663" t="s">
        <v>608</v>
      </c>
      <c r="D760" s="664" t="s">
        <v>3185</v>
      </c>
      <c r="E760" s="663" t="s">
        <v>626</v>
      </c>
      <c r="F760" s="664" t="s">
        <v>3190</v>
      </c>
      <c r="G760" s="663" t="s">
        <v>627</v>
      </c>
      <c r="H760" s="663" t="s">
        <v>653</v>
      </c>
      <c r="I760" s="663" t="s">
        <v>654</v>
      </c>
      <c r="J760" s="663" t="s">
        <v>655</v>
      </c>
      <c r="K760" s="663" t="s">
        <v>656</v>
      </c>
      <c r="L760" s="665">
        <v>99.334285714285741</v>
      </c>
      <c r="M760" s="665">
        <v>14</v>
      </c>
      <c r="N760" s="666">
        <v>1390.6800000000003</v>
      </c>
    </row>
    <row r="761" spans="1:14" ht="14.4" customHeight="1" x14ac:dyDescent="0.3">
      <c r="A761" s="661" t="s">
        <v>595</v>
      </c>
      <c r="B761" s="662" t="s">
        <v>3182</v>
      </c>
      <c r="C761" s="663" t="s">
        <v>608</v>
      </c>
      <c r="D761" s="664" t="s">
        <v>3185</v>
      </c>
      <c r="E761" s="663" t="s">
        <v>626</v>
      </c>
      <c r="F761" s="664" t="s">
        <v>3190</v>
      </c>
      <c r="G761" s="663" t="s">
        <v>627</v>
      </c>
      <c r="H761" s="663" t="s">
        <v>657</v>
      </c>
      <c r="I761" s="663" t="s">
        <v>658</v>
      </c>
      <c r="J761" s="663" t="s">
        <v>655</v>
      </c>
      <c r="K761" s="663" t="s">
        <v>659</v>
      </c>
      <c r="L761" s="665">
        <v>100.94</v>
      </c>
      <c r="M761" s="665">
        <v>8</v>
      </c>
      <c r="N761" s="666">
        <v>807.52</v>
      </c>
    </row>
    <row r="762" spans="1:14" ht="14.4" customHeight="1" x14ac:dyDescent="0.3">
      <c r="A762" s="661" t="s">
        <v>595</v>
      </c>
      <c r="B762" s="662" t="s">
        <v>3182</v>
      </c>
      <c r="C762" s="663" t="s">
        <v>608</v>
      </c>
      <c r="D762" s="664" t="s">
        <v>3185</v>
      </c>
      <c r="E762" s="663" t="s">
        <v>626</v>
      </c>
      <c r="F762" s="664" t="s">
        <v>3190</v>
      </c>
      <c r="G762" s="663" t="s">
        <v>627</v>
      </c>
      <c r="H762" s="663" t="s">
        <v>660</v>
      </c>
      <c r="I762" s="663" t="s">
        <v>661</v>
      </c>
      <c r="J762" s="663" t="s">
        <v>662</v>
      </c>
      <c r="K762" s="663" t="s">
        <v>663</v>
      </c>
      <c r="L762" s="665">
        <v>169.49249999999989</v>
      </c>
      <c r="M762" s="665">
        <v>4</v>
      </c>
      <c r="N762" s="666">
        <v>677.96999999999957</v>
      </c>
    </row>
    <row r="763" spans="1:14" ht="14.4" customHeight="1" x14ac:dyDescent="0.3">
      <c r="A763" s="661" t="s">
        <v>595</v>
      </c>
      <c r="B763" s="662" t="s">
        <v>3182</v>
      </c>
      <c r="C763" s="663" t="s">
        <v>608</v>
      </c>
      <c r="D763" s="664" t="s">
        <v>3185</v>
      </c>
      <c r="E763" s="663" t="s">
        <v>626</v>
      </c>
      <c r="F763" s="664" t="s">
        <v>3190</v>
      </c>
      <c r="G763" s="663" t="s">
        <v>627</v>
      </c>
      <c r="H763" s="663" t="s">
        <v>664</v>
      </c>
      <c r="I763" s="663" t="s">
        <v>665</v>
      </c>
      <c r="J763" s="663" t="s">
        <v>666</v>
      </c>
      <c r="K763" s="663" t="s">
        <v>667</v>
      </c>
      <c r="L763" s="665">
        <v>64.539696972980309</v>
      </c>
      <c r="M763" s="665">
        <v>25</v>
      </c>
      <c r="N763" s="666">
        <v>1613.4924243245077</v>
      </c>
    </row>
    <row r="764" spans="1:14" ht="14.4" customHeight="1" x14ac:dyDescent="0.3">
      <c r="A764" s="661" t="s">
        <v>595</v>
      </c>
      <c r="B764" s="662" t="s">
        <v>3182</v>
      </c>
      <c r="C764" s="663" t="s">
        <v>608</v>
      </c>
      <c r="D764" s="664" t="s">
        <v>3185</v>
      </c>
      <c r="E764" s="663" t="s">
        <v>626</v>
      </c>
      <c r="F764" s="664" t="s">
        <v>3190</v>
      </c>
      <c r="G764" s="663" t="s">
        <v>627</v>
      </c>
      <c r="H764" s="663" t="s">
        <v>668</v>
      </c>
      <c r="I764" s="663" t="s">
        <v>669</v>
      </c>
      <c r="J764" s="663" t="s">
        <v>670</v>
      </c>
      <c r="K764" s="663" t="s">
        <v>671</v>
      </c>
      <c r="L764" s="665">
        <v>79.86999999999999</v>
      </c>
      <c r="M764" s="665">
        <v>9</v>
      </c>
      <c r="N764" s="666">
        <v>718.82999999999993</v>
      </c>
    </row>
    <row r="765" spans="1:14" ht="14.4" customHeight="1" x14ac:dyDescent="0.3">
      <c r="A765" s="661" t="s">
        <v>595</v>
      </c>
      <c r="B765" s="662" t="s">
        <v>3182</v>
      </c>
      <c r="C765" s="663" t="s">
        <v>608</v>
      </c>
      <c r="D765" s="664" t="s">
        <v>3185</v>
      </c>
      <c r="E765" s="663" t="s">
        <v>626</v>
      </c>
      <c r="F765" s="664" t="s">
        <v>3190</v>
      </c>
      <c r="G765" s="663" t="s">
        <v>627</v>
      </c>
      <c r="H765" s="663" t="s">
        <v>676</v>
      </c>
      <c r="I765" s="663" t="s">
        <v>677</v>
      </c>
      <c r="J765" s="663" t="s">
        <v>678</v>
      </c>
      <c r="K765" s="663" t="s">
        <v>679</v>
      </c>
      <c r="L765" s="665">
        <v>30.284484533805287</v>
      </c>
      <c r="M765" s="665">
        <v>22</v>
      </c>
      <c r="N765" s="666">
        <v>666.25865974371629</v>
      </c>
    </row>
    <row r="766" spans="1:14" ht="14.4" customHeight="1" x14ac:dyDescent="0.3">
      <c r="A766" s="661" t="s">
        <v>595</v>
      </c>
      <c r="B766" s="662" t="s">
        <v>3182</v>
      </c>
      <c r="C766" s="663" t="s">
        <v>608</v>
      </c>
      <c r="D766" s="664" t="s">
        <v>3185</v>
      </c>
      <c r="E766" s="663" t="s">
        <v>626</v>
      </c>
      <c r="F766" s="664" t="s">
        <v>3190</v>
      </c>
      <c r="G766" s="663" t="s">
        <v>627</v>
      </c>
      <c r="H766" s="663" t="s">
        <v>680</v>
      </c>
      <c r="I766" s="663" t="s">
        <v>681</v>
      </c>
      <c r="J766" s="663" t="s">
        <v>682</v>
      </c>
      <c r="K766" s="663" t="s">
        <v>683</v>
      </c>
      <c r="L766" s="665">
        <v>80.293572754513789</v>
      </c>
      <c r="M766" s="665">
        <v>14</v>
      </c>
      <c r="N766" s="666">
        <v>1124.1100185631931</v>
      </c>
    </row>
    <row r="767" spans="1:14" ht="14.4" customHeight="1" x14ac:dyDescent="0.3">
      <c r="A767" s="661" t="s">
        <v>595</v>
      </c>
      <c r="B767" s="662" t="s">
        <v>3182</v>
      </c>
      <c r="C767" s="663" t="s">
        <v>608</v>
      </c>
      <c r="D767" s="664" t="s">
        <v>3185</v>
      </c>
      <c r="E767" s="663" t="s">
        <v>626</v>
      </c>
      <c r="F767" s="664" t="s">
        <v>3190</v>
      </c>
      <c r="G767" s="663" t="s">
        <v>627</v>
      </c>
      <c r="H767" s="663" t="s">
        <v>2523</v>
      </c>
      <c r="I767" s="663" t="s">
        <v>2524</v>
      </c>
      <c r="J767" s="663" t="s">
        <v>1988</v>
      </c>
      <c r="K767" s="663" t="s">
        <v>2525</v>
      </c>
      <c r="L767" s="665">
        <v>133.19965321537128</v>
      </c>
      <c r="M767" s="665">
        <v>2</v>
      </c>
      <c r="N767" s="666">
        <v>266.39930643074257</v>
      </c>
    </row>
    <row r="768" spans="1:14" ht="14.4" customHeight="1" x14ac:dyDescent="0.3">
      <c r="A768" s="661" t="s">
        <v>595</v>
      </c>
      <c r="B768" s="662" t="s">
        <v>3182</v>
      </c>
      <c r="C768" s="663" t="s">
        <v>608</v>
      </c>
      <c r="D768" s="664" t="s">
        <v>3185</v>
      </c>
      <c r="E768" s="663" t="s">
        <v>626</v>
      </c>
      <c r="F768" s="664" t="s">
        <v>3190</v>
      </c>
      <c r="G768" s="663" t="s">
        <v>627</v>
      </c>
      <c r="H768" s="663" t="s">
        <v>688</v>
      </c>
      <c r="I768" s="663" t="s">
        <v>689</v>
      </c>
      <c r="J768" s="663" t="s">
        <v>690</v>
      </c>
      <c r="K768" s="663" t="s">
        <v>691</v>
      </c>
      <c r="L768" s="665">
        <v>27.749881950874034</v>
      </c>
      <c r="M768" s="665">
        <v>36</v>
      </c>
      <c r="N768" s="666">
        <v>998.99575023146519</v>
      </c>
    </row>
    <row r="769" spans="1:14" ht="14.4" customHeight="1" x14ac:dyDescent="0.3">
      <c r="A769" s="661" t="s">
        <v>595</v>
      </c>
      <c r="B769" s="662" t="s">
        <v>3182</v>
      </c>
      <c r="C769" s="663" t="s">
        <v>608</v>
      </c>
      <c r="D769" s="664" t="s">
        <v>3185</v>
      </c>
      <c r="E769" s="663" t="s">
        <v>626</v>
      </c>
      <c r="F769" s="664" t="s">
        <v>3190</v>
      </c>
      <c r="G769" s="663" t="s">
        <v>627</v>
      </c>
      <c r="H769" s="663" t="s">
        <v>692</v>
      </c>
      <c r="I769" s="663" t="s">
        <v>693</v>
      </c>
      <c r="J769" s="663" t="s">
        <v>694</v>
      </c>
      <c r="K769" s="663" t="s">
        <v>695</v>
      </c>
      <c r="L769" s="665">
        <v>93.65557551985242</v>
      </c>
      <c r="M769" s="665">
        <v>5</v>
      </c>
      <c r="N769" s="666">
        <v>468.27787759926213</v>
      </c>
    </row>
    <row r="770" spans="1:14" ht="14.4" customHeight="1" x14ac:dyDescent="0.3">
      <c r="A770" s="661" t="s">
        <v>595</v>
      </c>
      <c r="B770" s="662" t="s">
        <v>3182</v>
      </c>
      <c r="C770" s="663" t="s">
        <v>608</v>
      </c>
      <c r="D770" s="664" t="s">
        <v>3185</v>
      </c>
      <c r="E770" s="663" t="s">
        <v>626</v>
      </c>
      <c r="F770" s="664" t="s">
        <v>3190</v>
      </c>
      <c r="G770" s="663" t="s">
        <v>627</v>
      </c>
      <c r="H770" s="663" t="s">
        <v>699</v>
      </c>
      <c r="I770" s="663" t="s">
        <v>700</v>
      </c>
      <c r="J770" s="663" t="s">
        <v>698</v>
      </c>
      <c r="K770" s="663" t="s">
        <v>701</v>
      </c>
      <c r="L770" s="665">
        <v>78.105899471617732</v>
      </c>
      <c r="M770" s="665">
        <v>71</v>
      </c>
      <c r="N770" s="666">
        <v>5545.5188624848588</v>
      </c>
    </row>
    <row r="771" spans="1:14" ht="14.4" customHeight="1" x14ac:dyDescent="0.3">
      <c r="A771" s="661" t="s">
        <v>595</v>
      </c>
      <c r="B771" s="662" t="s">
        <v>3182</v>
      </c>
      <c r="C771" s="663" t="s">
        <v>608</v>
      </c>
      <c r="D771" s="664" t="s">
        <v>3185</v>
      </c>
      <c r="E771" s="663" t="s">
        <v>626</v>
      </c>
      <c r="F771" s="664" t="s">
        <v>3190</v>
      </c>
      <c r="G771" s="663" t="s">
        <v>627</v>
      </c>
      <c r="H771" s="663" t="s">
        <v>702</v>
      </c>
      <c r="I771" s="663" t="s">
        <v>703</v>
      </c>
      <c r="J771" s="663" t="s">
        <v>704</v>
      </c>
      <c r="K771" s="663" t="s">
        <v>705</v>
      </c>
      <c r="L771" s="665">
        <v>61.70465576120602</v>
      </c>
      <c r="M771" s="665">
        <v>2</v>
      </c>
      <c r="N771" s="666">
        <v>123.40931152241204</v>
      </c>
    </row>
    <row r="772" spans="1:14" ht="14.4" customHeight="1" x14ac:dyDescent="0.3">
      <c r="A772" s="661" t="s">
        <v>595</v>
      </c>
      <c r="B772" s="662" t="s">
        <v>3182</v>
      </c>
      <c r="C772" s="663" t="s">
        <v>608</v>
      </c>
      <c r="D772" s="664" t="s">
        <v>3185</v>
      </c>
      <c r="E772" s="663" t="s">
        <v>626</v>
      </c>
      <c r="F772" s="664" t="s">
        <v>3190</v>
      </c>
      <c r="G772" s="663" t="s">
        <v>627</v>
      </c>
      <c r="H772" s="663" t="s">
        <v>1808</v>
      </c>
      <c r="I772" s="663" t="s">
        <v>1809</v>
      </c>
      <c r="J772" s="663" t="s">
        <v>1810</v>
      </c>
      <c r="K772" s="663" t="s">
        <v>1811</v>
      </c>
      <c r="L772" s="665">
        <v>116.12400000000005</v>
      </c>
      <c r="M772" s="665">
        <v>5</v>
      </c>
      <c r="N772" s="666">
        <v>580.62000000000023</v>
      </c>
    </row>
    <row r="773" spans="1:14" ht="14.4" customHeight="1" x14ac:dyDescent="0.3">
      <c r="A773" s="661" t="s">
        <v>595</v>
      </c>
      <c r="B773" s="662" t="s">
        <v>3182</v>
      </c>
      <c r="C773" s="663" t="s">
        <v>608</v>
      </c>
      <c r="D773" s="664" t="s">
        <v>3185</v>
      </c>
      <c r="E773" s="663" t="s">
        <v>626</v>
      </c>
      <c r="F773" s="664" t="s">
        <v>3190</v>
      </c>
      <c r="G773" s="663" t="s">
        <v>627</v>
      </c>
      <c r="H773" s="663" t="s">
        <v>706</v>
      </c>
      <c r="I773" s="663" t="s">
        <v>707</v>
      </c>
      <c r="J773" s="663" t="s">
        <v>708</v>
      </c>
      <c r="K773" s="663" t="s">
        <v>709</v>
      </c>
      <c r="L773" s="665">
        <v>36.610000000000014</v>
      </c>
      <c r="M773" s="665">
        <v>1</v>
      </c>
      <c r="N773" s="666">
        <v>36.610000000000014</v>
      </c>
    </row>
    <row r="774" spans="1:14" ht="14.4" customHeight="1" x14ac:dyDescent="0.3">
      <c r="A774" s="661" t="s">
        <v>595</v>
      </c>
      <c r="B774" s="662" t="s">
        <v>3182</v>
      </c>
      <c r="C774" s="663" t="s">
        <v>608</v>
      </c>
      <c r="D774" s="664" t="s">
        <v>3185</v>
      </c>
      <c r="E774" s="663" t="s">
        <v>626</v>
      </c>
      <c r="F774" s="664" t="s">
        <v>3190</v>
      </c>
      <c r="G774" s="663" t="s">
        <v>627</v>
      </c>
      <c r="H774" s="663" t="s">
        <v>713</v>
      </c>
      <c r="I774" s="663" t="s">
        <v>714</v>
      </c>
      <c r="J774" s="663" t="s">
        <v>715</v>
      </c>
      <c r="K774" s="663" t="s">
        <v>716</v>
      </c>
      <c r="L774" s="665">
        <v>63.169605932637971</v>
      </c>
      <c r="M774" s="665">
        <v>4</v>
      </c>
      <c r="N774" s="666">
        <v>252.67842373055188</v>
      </c>
    </row>
    <row r="775" spans="1:14" ht="14.4" customHeight="1" x14ac:dyDescent="0.3">
      <c r="A775" s="661" t="s">
        <v>595</v>
      </c>
      <c r="B775" s="662" t="s">
        <v>3182</v>
      </c>
      <c r="C775" s="663" t="s">
        <v>608</v>
      </c>
      <c r="D775" s="664" t="s">
        <v>3185</v>
      </c>
      <c r="E775" s="663" t="s">
        <v>626</v>
      </c>
      <c r="F775" s="664" t="s">
        <v>3190</v>
      </c>
      <c r="G775" s="663" t="s">
        <v>627</v>
      </c>
      <c r="H775" s="663" t="s">
        <v>1812</v>
      </c>
      <c r="I775" s="663" t="s">
        <v>1813</v>
      </c>
      <c r="J775" s="663" t="s">
        <v>1814</v>
      </c>
      <c r="K775" s="663" t="s">
        <v>1815</v>
      </c>
      <c r="L775" s="665">
        <v>168.64077882432807</v>
      </c>
      <c r="M775" s="665">
        <v>1</v>
      </c>
      <c r="N775" s="666">
        <v>168.64077882432807</v>
      </c>
    </row>
    <row r="776" spans="1:14" ht="14.4" customHeight="1" x14ac:dyDescent="0.3">
      <c r="A776" s="661" t="s">
        <v>595</v>
      </c>
      <c r="B776" s="662" t="s">
        <v>3182</v>
      </c>
      <c r="C776" s="663" t="s">
        <v>608</v>
      </c>
      <c r="D776" s="664" t="s">
        <v>3185</v>
      </c>
      <c r="E776" s="663" t="s">
        <v>626</v>
      </c>
      <c r="F776" s="664" t="s">
        <v>3190</v>
      </c>
      <c r="G776" s="663" t="s">
        <v>627</v>
      </c>
      <c r="H776" s="663" t="s">
        <v>1816</v>
      </c>
      <c r="I776" s="663" t="s">
        <v>1817</v>
      </c>
      <c r="J776" s="663" t="s">
        <v>1818</v>
      </c>
      <c r="K776" s="663" t="s">
        <v>1819</v>
      </c>
      <c r="L776" s="665">
        <v>50.640000000000015</v>
      </c>
      <c r="M776" s="665">
        <v>2</v>
      </c>
      <c r="N776" s="666">
        <v>101.28000000000003</v>
      </c>
    </row>
    <row r="777" spans="1:14" ht="14.4" customHeight="1" x14ac:dyDescent="0.3">
      <c r="A777" s="661" t="s">
        <v>595</v>
      </c>
      <c r="B777" s="662" t="s">
        <v>3182</v>
      </c>
      <c r="C777" s="663" t="s">
        <v>608</v>
      </c>
      <c r="D777" s="664" t="s">
        <v>3185</v>
      </c>
      <c r="E777" s="663" t="s">
        <v>626</v>
      </c>
      <c r="F777" s="664" t="s">
        <v>3190</v>
      </c>
      <c r="G777" s="663" t="s">
        <v>627</v>
      </c>
      <c r="H777" s="663" t="s">
        <v>2526</v>
      </c>
      <c r="I777" s="663" t="s">
        <v>2527</v>
      </c>
      <c r="J777" s="663" t="s">
        <v>2528</v>
      </c>
      <c r="K777" s="663" t="s">
        <v>2316</v>
      </c>
      <c r="L777" s="665">
        <v>35.640076359138384</v>
      </c>
      <c r="M777" s="665">
        <v>1</v>
      </c>
      <c r="N777" s="666">
        <v>35.640076359138384</v>
      </c>
    </row>
    <row r="778" spans="1:14" ht="14.4" customHeight="1" x14ac:dyDescent="0.3">
      <c r="A778" s="661" t="s">
        <v>595</v>
      </c>
      <c r="B778" s="662" t="s">
        <v>3182</v>
      </c>
      <c r="C778" s="663" t="s">
        <v>608</v>
      </c>
      <c r="D778" s="664" t="s">
        <v>3185</v>
      </c>
      <c r="E778" s="663" t="s">
        <v>626</v>
      </c>
      <c r="F778" s="664" t="s">
        <v>3190</v>
      </c>
      <c r="G778" s="663" t="s">
        <v>627</v>
      </c>
      <c r="H778" s="663" t="s">
        <v>717</v>
      </c>
      <c r="I778" s="663" t="s">
        <v>718</v>
      </c>
      <c r="J778" s="663" t="s">
        <v>719</v>
      </c>
      <c r="K778" s="663" t="s">
        <v>644</v>
      </c>
      <c r="L778" s="665">
        <v>40.219999999999985</v>
      </c>
      <c r="M778" s="665">
        <v>2</v>
      </c>
      <c r="N778" s="666">
        <v>80.439999999999969</v>
      </c>
    </row>
    <row r="779" spans="1:14" ht="14.4" customHeight="1" x14ac:dyDescent="0.3">
      <c r="A779" s="661" t="s">
        <v>595</v>
      </c>
      <c r="B779" s="662" t="s">
        <v>3182</v>
      </c>
      <c r="C779" s="663" t="s">
        <v>608</v>
      </c>
      <c r="D779" s="664" t="s">
        <v>3185</v>
      </c>
      <c r="E779" s="663" t="s">
        <v>626</v>
      </c>
      <c r="F779" s="664" t="s">
        <v>3190</v>
      </c>
      <c r="G779" s="663" t="s">
        <v>627</v>
      </c>
      <c r="H779" s="663" t="s">
        <v>720</v>
      </c>
      <c r="I779" s="663" t="s">
        <v>721</v>
      </c>
      <c r="J779" s="663" t="s">
        <v>722</v>
      </c>
      <c r="K779" s="663" t="s">
        <v>679</v>
      </c>
      <c r="L779" s="665">
        <v>66.20216975257587</v>
      </c>
      <c r="M779" s="665">
        <v>54</v>
      </c>
      <c r="N779" s="666">
        <v>3574.9171666390966</v>
      </c>
    </row>
    <row r="780" spans="1:14" ht="14.4" customHeight="1" x14ac:dyDescent="0.3">
      <c r="A780" s="661" t="s">
        <v>595</v>
      </c>
      <c r="B780" s="662" t="s">
        <v>3182</v>
      </c>
      <c r="C780" s="663" t="s">
        <v>608</v>
      </c>
      <c r="D780" s="664" t="s">
        <v>3185</v>
      </c>
      <c r="E780" s="663" t="s">
        <v>626</v>
      </c>
      <c r="F780" s="664" t="s">
        <v>3190</v>
      </c>
      <c r="G780" s="663" t="s">
        <v>627</v>
      </c>
      <c r="H780" s="663" t="s">
        <v>1820</v>
      </c>
      <c r="I780" s="663" t="s">
        <v>1821</v>
      </c>
      <c r="J780" s="663" t="s">
        <v>1822</v>
      </c>
      <c r="K780" s="663" t="s">
        <v>1823</v>
      </c>
      <c r="L780" s="665">
        <v>58.319783547616929</v>
      </c>
      <c r="M780" s="665">
        <v>19</v>
      </c>
      <c r="N780" s="666">
        <v>1108.0758874047217</v>
      </c>
    </row>
    <row r="781" spans="1:14" ht="14.4" customHeight="1" x14ac:dyDescent="0.3">
      <c r="A781" s="661" t="s">
        <v>595</v>
      </c>
      <c r="B781" s="662" t="s">
        <v>3182</v>
      </c>
      <c r="C781" s="663" t="s">
        <v>608</v>
      </c>
      <c r="D781" s="664" t="s">
        <v>3185</v>
      </c>
      <c r="E781" s="663" t="s">
        <v>626</v>
      </c>
      <c r="F781" s="664" t="s">
        <v>3190</v>
      </c>
      <c r="G781" s="663" t="s">
        <v>627</v>
      </c>
      <c r="H781" s="663" t="s">
        <v>727</v>
      </c>
      <c r="I781" s="663" t="s">
        <v>728</v>
      </c>
      <c r="J781" s="663" t="s">
        <v>729</v>
      </c>
      <c r="K781" s="663" t="s">
        <v>730</v>
      </c>
      <c r="L781" s="665">
        <v>57.73</v>
      </c>
      <c r="M781" s="665">
        <v>10</v>
      </c>
      <c r="N781" s="666">
        <v>577.29999999999995</v>
      </c>
    </row>
    <row r="782" spans="1:14" ht="14.4" customHeight="1" x14ac:dyDescent="0.3">
      <c r="A782" s="661" t="s">
        <v>595</v>
      </c>
      <c r="B782" s="662" t="s">
        <v>3182</v>
      </c>
      <c r="C782" s="663" t="s">
        <v>608</v>
      </c>
      <c r="D782" s="664" t="s">
        <v>3185</v>
      </c>
      <c r="E782" s="663" t="s">
        <v>626</v>
      </c>
      <c r="F782" s="664" t="s">
        <v>3190</v>
      </c>
      <c r="G782" s="663" t="s">
        <v>627</v>
      </c>
      <c r="H782" s="663" t="s">
        <v>731</v>
      </c>
      <c r="I782" s="663" t="s">
        <v>732</v>
      </c>
      <c r="J782" s="663" t="s">
        <v>733</v>
      </c>
      <c r="K782" s="663" t="s">
        <v>734</v>
      </c>
      <c r="L782" s="665">
        <v>111.30026787487141</v>
      </c>
      <c r="M782" s="665">
        <v>2</v>
      </c>
      <c r="N782" s="666">
        <v>222.60053574974282</v>
      </c>
    </row>
    <row r="783" spans="1:14" ht="14.4" customHeight="1" x14ac:dyDescent="0.3">
      <c r="A783" s="661" t="s">
        <v>595</v>
      </c>
      <c r="B783" s="662" t="s">
        <v>3182</v>
      </c>
      <c r="C783" s="663" t="s">
        <v>608</v>
      </c>
      <c r="D783" s="664" t="s">
        <v>3185</v>
      </c>
      <c r="E783" s="663" t="s">
        <v>626</v>
      </c>
      <c r="F783" s="664" t="s">
        <v>3190</v>
      </c>
      <c r="G783" s="663" t="s">
        <v>627</v>
      </c>
      <c r="H783" s="663" t="s">
        <v>735</v>
      </c>
      <c r="I783" s="663" t="s">
        <v>736</v>
      </c>
      <c r="J783" s="663" t="s">
        <v>737</v>
      </c>
      <c r="K783" s="663" t="s">
        <v>738</v>
      </c>
      <c r="L783" s="665">
        <v>41.349999999999973</v>
      </c>
      <c r="M783" s="665">
        <v>11</v>
      </c>
      <c r="N783" s="666">
        <v>454.84999999999968</v>
      </c>
    </row>
    <row r="784" spans="1:14" ht="14.4" customHeight="1" x14ac:dyDescent="0.3">
      <c r="A784" s="661" t="s">
        <v>595</v>
      </c>
      <c r="B784" s="662" t="s">
        <v>3182</v>
      </c>
      <c r="C784" s="663" t="s">
        <v>608</v>
      </c>
      <c r="D784" s="664" t="s">
        <v>3185</v>
      </c>
      <c r="E784" s="663" t="s">
        <v>626</v>
      </c>
      <c r="F784" s="664" t="s">
        <v>3190</v>
      </c>
      <c r="G784" s="663" t="s">
        <v>627</v>
      </c>
      <c r="H784" s="663" t="s">
        <v>739</v>
      </c>
      <c r="I784" s="663" t="s">
        <v>740</v>
      </c>
      <c r="J784" s="663" t="s">
        <v>741</v>
      </c>
      <c r="K784" s="663" t="s">
        <v>742</v>
      </c>
      <c r="L784" s="665">
        <v>98.610000000000014</v>
      </c>
      <c r="M784" s="665">
        <v>2</v>
      </c>
      <c r="N784" s="666">
        <v>197.22000000000003</v>
      </c>
    </row>
    <row r="785" spans="1:14" ht="14.4" customHeight="1" x14ac:dyDescent="0.3">
      <c r="A785" s="661" t="s">
        <v>595</v>
      </c>
      <c r="B785" s="662" t="s">
        <v>3182</v>
      </c>
      <c r="C785" s="663" t="s">
        <v>608</v>
      </c>
      <c r="D785" s="664" t="s">
        <v>3185</v>
      </c>
      <c r="E785" s="663" t="s">
        <v>626</v>
      </c>
      <c r="F785" s="664" t="s">
        <v>3190</v>
      </c>
      <c r="G785" s="663" t="s">
        <v>627</v>
      </c>
      <c r="H785" s="663" t="s">
        <v>743</v>
      </c>
      <c r="I785" s="663" t="s">
        <v>744</v>
      </c>
      <c r="J785" s="663" t="s">
        <v>745</v>
      </c>
      <c r="K785" s="663" t="s">
        <v>746</v>
      </c>
      <c r="L785" s="665">
        <v>237.36641221374049</v>
      </c>
      <c r="M785" s="665">
        <v>131</v>
      </c>
      <c r="N785" s="666">
        <v>31095.000000000004</v>
      </c>
    </row>
    <row r="786" spans="1:14" ht="14.4" customHeight="1" x14ac:dyDescent="0.3">
      <c r="A786" s="661" t="s">
        <v>595</v>
      </c>
      <c r="B786" s="662" t="s">
        <v>3182</v>
      </c>
      <c r="C786" s="663" t="s">
        <v>608</v>
      </c>
      <c r="D786" s="664" t="s">
        <v>3185</v>
      </c>
      <c r="E786" s="663" t="s">
        <v>626</v>
      </c>
      <c r="F786" s="664" t="s">
        <v>3190</v>
      </c>
      <c r="G786" s="663" t="s">
        <v>627</v>
      </c>
      <c r="H786" s="663" t="s">
        <v>1828</v>
      </c>
      <c r="I786" s="663" t="s">
        <v>1829</v>
      </c>
      <c r="J786" s="663" t="s">
        <v>1830</v>
      </c>
      <c r="K786" s="663" t="s">
        <v>986</v>
      </c>
      <c r="L786" s="665">
        <v>136.24</v>
      </c>
      <c r="M786" s="665">
        <v>2</v>
      </c>
      <c r="N786" s="666">
        <v>272.48</v>
      </c>
    </row>
    <row r="787" spans="1:14" ht="14.4" customHeight="1" x14ac:dyDescent="0.3">
      <c r="A787" s="661" t="s">
        <v>595</v>
      </c>
      <c r="B787" s="662" t="s">
        <v>3182</v>
      </c>
      <c r="C787" s="663" t="s">
        <v>608</v>
      </c>
      <c r="D787" s="664" t="s">
        <v>3185</v>
      </c>
      <c r="E787" s="663" t="s">
        <v>626</v>
      </c>
      <c r="F787" s="664" t="s">
        <v>3190</v>
      </c>
      <c r="G787" s="663" t="s">
        <v>627</v>
      </c>
      <c r="H787" s="663" t="s">
        <v>755</v>
      </c>
      <c r="I787" s="663" t="s">
        <v>756</v>
      </c>
      <c r="J787" s="663" t="s">
        <v>757</v>
      </c>
      <c r="K787" s="663" t="s">
        <v>758</v>
      </c>
      <c r="L787" s="665">
        <v>41.299873324619895</v>
      </c>
      <c r="M787" s="665">
        <v>4</v>
      </c>
      <c r="N787" s="666">
        <v>165.19949329847958</v>
      </c>
    </row>
    <row r="788" spans="1:14" ht="14.4" customHeight="1" x14ac:dyDescent="0.3">
      <c r="A788" s="661" t="s">
        <v>595</v>
      </c>
      <c r="B788" s="662" t="s">
        <v>3182</v>
      </c>
      <c r="C788" s="663" t="s">
        <v>608</v>
      </c>
      <c r="D788" s="664" t="s">
        <v>3185</v>
      </c>
      <c r="E788" s="663" t="s">
        <v>626</v>
      </c>
      <c r="F788" s="664" t="s">
        <v>3190</v>
      </c>
      <c r="G788" s="663" t="s">
        <v>627</v>
      </c>
      <c r="H788" s="663" t="s">
        <v>763</v>
      </c>
      <c r="I788" s="663" t="s">
        <v>763</v>
      </c>
      <c r="J788" s="663" t="s">
        <v>764</v>
      </c>
      <c r="K788" s="663" t="s">
        <v>765</v>
      </c>
      <c r="L788" s="665">
        <v>36.925357741205012</v>
      </c>
      <c r="M788" s="665">
        <v>44</v>
      </c>
      <c r="N788" s="666">
        <v>1624.7157406130204</v>
      </c>
    </row>
    <row r="789" spans="1:14" ht="14.4" customHeight="1" x14ac:dyDescent="0.3">
      <c r="A789" s="661" t="s">
        <v>595</v>
      </c>
      <c r="B789" s="662" t="s">
        <v>3182</v>
      </c>
      <c r="C789" s="663" t="s">
        <v>608</v>
      </c>
      <c r="D789" s="664" t="s">
        <v>3185</v>
      </c>
      <c r="E789" s="663" t="s">
        <v>626</v>
      </c>
      <c r="F789" s="664" t="s">
        <v>3190</v>
      </c>
      <c r="G789" s="663" t="s">
        <v>627</v>
      </c>
      <c r="H789" s="663" t="s">
        <v>1843</v>
      </c>
      <c r="I789" s="663" t="s">
        <v>1844</v>
      </c>
      <c r="J789" s="663" t="s">
        <v>1841</v>
      </c>
      <c r="K789" s="663" t="s">
        <v>1845</v>
      </c>
      <c r="L789" s="665">
        <v>163.41007659925407</v>
      </c>
      <c r="M789" s="665">
        <v>47</v>
      </c>
      <c r="N789" s="666">
        <v>7680.2736001649419</v>
      </c>
    </row>
    <row r="790" spans="1:14" ht="14.4" customHeight="1" x14ac:dyDescent="0.3">
      <c r="A790" s="661" t="s">
        <v>595</v>
      </c>
      <c r="B790" s="662" t="s">
        <v>3182</v>
      </c>
      <c r="C790" s="663" t="s">
        <v>608</v>
      </c>
      <c r="D790" s="664" t="s">
        <v>3185</v>
      </c>
      <c r="E790" s="663" t="s">
        <v>626</v>
      </c>
      <c r="F790" s="664" t="s">
        <v>3190</v>
      </c>
      <c r="G790" s="663" t="s">
        <v>627</v>
      </c>
      <c r="H790" s="663" t="s">
        <v>2529</v>
      </c>
      <c r="I790" s="663" t="s">
        <v>2530</v>
      </c>
      <c r="J790" s="663" t="s">
        <v>719</v>
      </c>
      <c r="K790" s="663" t="s">
        <v>2531</v>
      </c>
      <c r="L790" s="665">
        <v>158.02000000000001</v>
      </c>
      <c r="M790" s="665">
        <v>1</v>
      </c>
      <c r="N790" s="666">
        <v>158.02000000000001</v>
      </c>
    </row>
    <row r="791" spans="1:14" ht="14.4" customHeight="1" x14ac:dyDescent="0.3">
      <c r="A791" s="661" t="s">
        <v>595</v>
      </c>
      <c r="B791" s="662" t="s">
        <v>3182</v>
      </c>
      <c r="C791" s="663" t="s">
        <v>608</v>
      </c>
      <c r="D791" s="664" t="s">
        <v>3185</v>
      </c>
      <c r="E791" s="663" t="s">
        <v>626</v>
      </c>
      <c r="F791" s="664" t="s">
        <v>3190</v>
      </c>
      <c r="G791" s="663" t="s">
        <v>627</v>
      </c>
      <c r="H791" s="663" t="s">
        <v>770</v>
      </c>
      <c r="I791" s="663" t="s">
        <v>771</v>
      </c>
      <c r="J791" s="663" t="s">
        <v>772</v>
      </c>
      <c r="K791" s="663" t="s">
        <v>773</v>
      </c>
      <c r="L791" s="665">
        <v>54.155000000000015</v>
      </c>
      <c r="M791" s="665">
        <v>2</v>
      </c>
      <c r="N791" s="666">
        <v>108.31000000000003</v>
      </c>
    </row>
    <row r="792" spans="1:14" ht="14.4" customHeight="1" x14ac:dyDescent="0.3">
      <c r="A792" s="661" t="s">
        <v>595</v>
      </c>
      <c r="B792" s="662" t="s">
        <v>3182</v>
      </c>
      <c r="C792" s="663" t="s">
        <v>608</v>
      </c>
      <c r="D792" s="664" t="s">
        <v>3185</v>
      </c>
      <c r="E792" s="663" t="s">
        <v>626</v>
      </c>
      <c r="F792" s="664" t="s">
        <v>3190</v>
      </c>
      <c r="G792" s="663" t="s">
        <v>627</v>
      </c>
      <c r="H792" s="663" t="s">
        <v>1850</v>
      </c>
      <c r="I792" s="663" t="s">
        <v>1851</v>
      </c>
      <c r="J792" s="663" t="s">
        <v>1852</v>
      </c>
      <c r="K792" s="663" t="s">
        <v>1853</v>
      </c>
      <c r="L792" s="665">
        <v>73.929688395441502</v>
      </c>
      <c r="M792" s="665">
        <v>1</v>
      </c>
      <c r="N792" s="666">
        <v>73.929688395441502</v>
      </c>
    </row>
    <row r="793" spans="1:14" ht="14.4" customHeight="1" x14ac:dyDescent="0.3">
      <c r="A793" s="661" t="s">
        <v>595</v>
      </c>
      <c r="B793" s="662" t="s">
        <v>3182</v>
      </c>
      <c r="C793" s="663" t="s">
        <v>608</v>
      </c>
      <c r="D793" s="664" t="s">
        <v>3185</v>
      </c>
      <c r="E793" s="663" t="s">
        <v>626</v>
      </c>
      <c r="F793" s="664" t="s">
        <v>3190</v>
      </c>
      <c r="G793" s="663" t="s">
        <v>627</v>
      </c>
      <c r="H793" s="663" t="s">
        <v>782</v>
      </c>
      <c r="I793" s="663" t="s">
        <v>783</v>
      </c>
      <c r="J793" s="663" t="s">
        <v>784</v>
      </c>
      <c r="K793" s="663" t="s">
        <v>785</v>
      </c>
      <c r="L793" s="665">
        <v>82.120000000000019</v>
      </c>
      <c r="M793" s="665">
        <v>1</v>
      </c>
      <c r="N793" s="666">
        <v>82.120000000000019</v>
      </c>
    </row>
    <row r="794" spans="1:14" ht="14.4" customHeight="1" x14ac:dyDescent="0.3">
      <c r="A794" s="661" t="s">
        <v>595</v>
      </c>
      <c r="B794" s="662" t="s">
        <v>3182</v>
      </c>
      <c r="C794" s="663" t="s">
        <v>608</v>
      </c>
      <c r="D794" s="664" t="s">
        <v>3185</v>
      </c>
      <c r="E794" s="663" t="s">
        <v>626</v>
      </c>
      <c r="F794" s="664" t="s">
        <v>3190</v>
      </c>
      <c r="G794" s="663" t="s">
        <v>627</v>
      </c>
      <c r="H794" s="663" t="s">
        <v>1858</v>
      </c>
      <c r="I794" s="663" t="s">
        <v>1859</v>
      </c>
      <c r="J794" s="663" t="s">
        <v>1860</v>
      </c>
      <c r="K794" s="663" t="s">
        <v>1861</v>
      </c>
      <c r="L794" s="665">
        <v>99.459786418262723</v>
      </c>
      <c r="M794" s="665">
        <v>2</v>
      </c>
      <c r="N794" s="666">
        <v>198.91957283652545</v>
      </c>
    </row>
    <row r="795" spans="1:14" ht="14.4" customHeight="1" x14ac:dyDescent="0.3">
      <c r="A795" s="661" t="s">
        <v>595</v>
      </c>
      <c r="B795" s="662" t="s">
        <v>3182</v>
      </c>
      <c r="C795" s="663" t="s">
        <v>608</v>
      </c>
      <c r="D795" s="664" t="s">
        <v>3185</v>
      </c>
      <c r="E795" s="663" t="s">
        <v>626</v>
      </c>
      <c r="F795" s="664" t="s">
        <v>3190</v>
      </c>
      <c r="G795" s="663" t="s">
        <v>627</v>
      </c>
      <c r="H795" s="663" t="s">
        <v>794</v>
      </c>
      <c r="I795" s="663" t="s">
        <v>795</v>
      </c>
      <c r="J795" s="663" t="s">
        <v>796</v>
      </c>
      <c r="K795" s="663" t="s">
        <v>797</v>
      </c>
      <c r="L795" s="665">
        <v>325.06333333333333</v>
      </c>
      <c r="M795" s="665">
        <v>3</v>
      </c>
      <c r="N795" s="666">
        <v>975.19</v>
      </c>
    </row>
    <row r="796" spans="1:14" ht="14.4" customHeight="1" x14ac:dyDescent="0.3">
      <c r="A796" s="661" t="s">
        <v>595</v>
      </c>
      <c r="B796" s="662" t="s">
        <v>3182</v>
      </c>
      <c r="C796" s="663" t="s">
        <v>608</v>
      </c>
      <c r="D796" s="664" t="s">
        <v>3185</v>
      </c>
      <c r="E796" s="663" t="s">
        <v>626</v>
      </c>
      <c r="F796" s="664" t="s">
        <v>3190</v>
      </c>
      <c r="G796" s="663" t="s">
        <v>627</v>
      </c>
      <c r="H796" s="663" t="s">
        <v>2532</v>
      </c>
      <c r="I796" s="663" t="s">
        <v>2533</v>
      </c>
      <c r="J796" s="663" t="s">
        <v>2534</v>
      </c>
      <c r="K796" s="663" t="s">
        <v>2535</v>
      </c>
      <c r="L796" s="665">
        <v>83.440016481869492</v>
      </c>
      <c r="M796" s="665">
        <v>1</v>
      </c>
      <c r="N796" s="666">
        <v>83.440016481869492</v>
      </c>
    </row>
    <row r="797" spans="1:14" ht="14.4" customHeight="1" x14ac:dyDescent="0.3">
      <c r="A797" s="661" t="s">
        <v>595</v>
      </c>
      <c r="B797" s="662" t="s">
        <v>3182</v>
      </c>
      <c r="C797" s="663" t="s">
        <v>608</v>
      </c>
      <c r="D797" s="664" t="s">
        <v>3185</v>
      </c>
      <c r="E797" s="663" t="s">
        <v>626</v>
      </c>
      <c r="F797" s="664" t="s">
        <v>3190</v>
      </c>
      <c r="G797" s="663" t="s">
        <v>627</v>
      </c>
      <c r="H797" s="663" t="s">
        <v>2536</v>
      </c>
      <c r="I797" s="663" t="s">
        <v>2537</v>
      </c>
      <c r="J797" s="663" t="s">
        <v>2538</v>
      </c>
      <c r="K797" s="663" t="s">
        <v>2539</v>
      </c>
      <c r="L797" s="665">
        <v>368.19999999999987</v>
      </c>
      <c r="M797" s="665">
        <v>1</v>
      </c>
      <c r="N797" s="666">
        <v>368.19999999999987</v>
      </c>
    </row>
    <row r="798" spans="1:14" ht="14.4" customHeight="1" x14ac:dyDescent="0.3">
      <c r="A798" s="661" t="s">
        <v>595</v>
      </c>
      <c r="B798" s="662" t="s">
        <v>3182</v>
      </c>
      <c r="C798" s="663" t="s">
        <v>608</v>
      </c>
      <c r="D798" s="664" t="s">
        <v>3185</v>
      </c>
      <c r="E798" s="663" t="s">
        <v>626</v>
      </c>
      <c r="F798" s="664" t="s">
        <v>3190</v>
      </c>
      <c r="G798" s="663" t="s">
        <v>627</v>
      </c>
      <c r="H798" s="663" t="s">
        <v>805</v>
      </c>
      <c r="I798" s="663" t="s">
        <v>806</v>
      </c>
      <c r="J798" s="663" t="s">
        <v>729</v>
      </c>
      <c r="K798" s="663" t="s">
        <v>807</v>
      </c>
      <c r="L798" s="665">
        <v>33.548194604872265</v>
      </c>
      <c r="M798" s="665">
        <v>316</v>
      </c>
      <c r="N798" s="666">
        <v>10601.229495139636</v>
      </c>
    </row>
    <row r="799" spans="1:14" ht="14.4" customHeight="1" x14ac:dyDescent="0.3">
      <c r="A799" s="661" t="s">
        <v>595</v>
      </c>
      <c r="B799" s="662" t="s">
        <v>3182</v>
      </c>
      <c r="C799" s="663" t="s">
        <v>608</v>
      </c>
      <c r="D799" s="664" t="s">
        <v>3185</v>
      </c>
      <c r="E799" s="663" t="s">
        <v>626</v>
      </c>
      <c r="F799" s="664" t="s">
        <v>3190</v>
      </c>
      <c r="G799" s="663" t="s">
        <v>627</v>
      </c>
      <c r="H799" s="663" t="s">
        <v>812</v>
      </c>
      <c r="I799" s="663" t="s">
        <v>813</v>
      </c>
      <c r="J799" s="663" t="s">
        <v>814</v>
      </c>
      <c r="K799" s="663" t="s">
        <v>815</v>
      </c>
      <c r="L799" s="665">
        <v>62.314904358191882</v>
      </c>
      <c r="M799" s="665">
        <v>32</v>
      </c>
      <c r="N799" s="666">
        <v>1994.0769394621402</v>
      </c>
    </row>
    <row r="800" spans="1:14" ht="14.4" customHeight="1" x14ac:dyDescent="0.3">
      <c r="A800" s="661" t="s">
        <v>595</v>
      </c>
      <c r="B800" s="662" t="s">
        <v>3182</v>
      </c>
      <c r="C800" s="663" t="s">
        <v>608</v>
      </c>
      <c r="D800" s="664" t="s">
        <v>3185</v>
      </c>
      <c r="E800" s="663" t="s">
        <v>626</v>
      </c>
      <c r="F800" s="664" t="s">
        <v>3190</v>
      </c>
      <c r="G800" s="663" t="s">
        <v>627</v>
      </c>
      <c r="H800" s="663" t="s">
        <v>816</v>
      </c>
      <c r="I800" s="663" t="s">
        <v>817</v>
      </c>
      <c r="J800" s="663" t="s">
        <v>818</v>
      </c>
      <c r="K800" s="663" t="s">
        <v>819</v>
      </c>
      <c r="L800" s="665">
        <v>73.659358965689123</v>
      </c>
      <c r="M800" s="665">
        <v>5</v>
      </c>
      <c r="N800" s="666">
        <v>368.29679482844563</v>
      </c>
    </row>
    <row r="801" spans="1:14" ht="14.4" customHeight="1" x14ac:dyDescent="0.3">
      <c r="A801" s="661" t="s">
        <v>595</v>
      </c>
      <c r="B801" s="662" t="s">
        <v>3182</v>
      </c>
      <c r="C801" s="663" t="s">
        <v>608</v>
      </c>
      <c r="D801" s="664" t="s">
        <v>3185</v>
      </c>
      <c r="E801" s="663" t="s">
        <v>626</v>
      </c>
      <c r="F801" s="664" t="s">
        <v>3190</v>
      </c>
      <c r="G801" s="663" t="s">
        <v>627</v>
      </c>
      <c r="H801" s="663" t="s">
        <v>1862</v>
      </c>
      <c r="I801" s="663" t="s">
        <v>1863</v>
      </c>
      <c r="J801" s="663" t="s">
        <v>1864</v>
      </c>
      <c r="K801" s="663" t="s">
        <v>1865</v>
      </c>
      <c r="L801" s="665">
        <v>64.293333333333337</v>
      </c>
      <c r="M801" s="665">
        <v>3</v>
      </c>
      <c r="N801" s="666">
        <v>192.88000000000002</v>
      </c>
    </row>
    <row r="802" spans="1:14" ht="14.4" customHeight="1" x14ac:dyDescent="0.3">
      <c r="A802" s="661" t="s">
        <v>595</v>
      </c>
      <c r="B802" s="662" t="s">
        <v>3182</v>
      </c>
      <c r="C802" s="663" t="s">
        <v>608</v>
      </c>
      <c r="D802" s="664" t="s">
        <v>3185</v>
      </c>
      <c r="E802" s="663" t="s">
        <v>626</v>
      </c>
      <c r="F802" s="664" t="s">
        <v>3190</v>
      </c>
      <c r="G802" s="663" t="s">
        <v>627</v>
      </c>
      <c r="H802" s="663" t="s">
        <v>824</v>
      </c>
      <c r="I802" s="663" t="s">
        <v>825</v>
      </c>
      <c r="J802" s="663" t="s">
        <v>826</v>
      </c>
      <c r="K802" s="663" t="s">
        <v>827</v>
      </c>
      <c r="L802" s="665">
        <v>158.70717097616199</v>
      </c>
      <c r="M802" s="665">
        <v>217</v>
      </c>
      <c r="N802" s="666">
        <v>34439.456101827149</v>
      </c>
    </row>
    <row r="803" spans="1:14" ht="14.4" customHeight="1" x14ac:dyDescent="0.3">
      <c r="A803" s="661" t="s">
        <v>595</v>
      </c>
      <c r="B803" s="662" t="s">
        <v>3182</v>
      </c>
      <c r="C803" s="663" t="s">
        <v>608</v>
      </c>
      <c r="D803" s="664" t="s">
        <v>3185</v>
      </c>
      <c r="E803" s="663" t="s">
        <v>626</v>
      </c>
      <c r="F803" s="664" t="s">
        <v>3190</v>
      </c>
      <c r="G803" s="663" t="s">
        <v>627</v>
      </c>
      <c r="H803" s="663" t="s">
        <v>832</v>
      </c>
      <c r="I803" s="663" t="s">
        <v>833</v>
      </c>
      <c r="J803" s="663" t="s">
        <v>834</v>
      </c>
      <c r="K803" s="663" t="s">
        <v>835</v>
      </c>
      <c r="L803" s="665">
        <v>71.728333333333339</v>
      </c>
      <c r="M803" s="665">
        <v>6</v>
      </c>
      <c r="N803" s="666">
        <v>430.37000000000006</v>
      </c>
    </row>
    <row r="804" spans="1:14" ht="14.4" customHeight="1" x14ac:dyDescent="0.3">
      <c r="A804" s="661" t="s">
        <v>595</v>
      </c>
      <c r="B804" s="662" t="s">
        <v>3182</v>
      </c>
      <c r="C804" s="663" t="s">
        <v>608</v>
      </c>
      <c r="D804" s="664" t="s">
        <v>3185</v>
      </c>
      <c r="E804" s="663" t="s">
        <v>626</v>
      </c>
      <c r="F804" s="664" t="s">
        <v>3190</v>
      </c>
      <c r="G804" s="663" t="s">
        <v>627</v>
      </c>
      <c r="H804" s="663" t="s">
        <v>1887</v>
      </c>
      <c r="I804" s="663" t="s">
        <v>1888</v>
      </c>
      <c r="J804" s="663" t="s">
        <v>1889</v>
      </c>
      <c r="K804" s="663" t="s">
        <v>1890</v>
      </c>
      <c r="L804" s="665">
        <v>22.504815599209522</v>
      </c>
      <c r="M804" s="665">
        <v>2</v>
      </c>
      <c r="N804" s="666">
        <v>45.009631198419044</v>
      </c>
    </row>
    <row r="805" spans="1:14" ht="14.4" customHeight="1" x14ac:dyDescent="0.3">
      <c r="A805" s="661" t="s">
        <v>595</v>
      </c>
      <c r="B805" s="662" t="s">
        <v>3182</v>
      </c>
      <c r="C805" s="663" t="s">
        <v>608</v>
      </c>
      <c r="D805" s="664" t="s">
        <v>3185</v>
      </c>
      <c r="E805" s="663" t="s">
        <v>626</v>
      </c>
      <c r="F805" s="664" t="s">
        <v>3190</v>
      </c>
      <c r="G805" s="663" t="s">
        <v>627</v>
      </c>
      <c r="H805" s="663" t="s">
        <v>856</v>
      </c>
      <c r="I805" s="663" t="s">
        <v>857</v>
      </c>
      <c r="J805" s="663" t="s">
        <v>858</v>
      </c>
      <c r="K805" s="663" t="s">
        <v>859</v>
      </c>
      <c r="L805" s="665">
        <v>137.52000000000001</v>
      </c>
      <c r="M805" s="665">
        <v>1</v>
      </c>
      <c r="N805" s="666">
        <v>137.52000000000001</v>
      </c>
    </row>
    <row r="806" spans="1:14" ht="14.4" customHeight="1" x14ac:dyDescent="0.3">
      <c r="A806" s="661" t="s">
        <v>595</v>
      </c>
      <c r="B806" s="662" t="s">
        <v>3182</v>
      </c>
      <c r="C806" s="663" t="s">
        <v>608</v>
      </c>
      <c r="D806" s="664" t="s">
        <v>3185</v>
      </c>
      <c r="E806" s="663" t="s">
        <v>626</v>
      </c>
      <c r="F806" s="664" t="s">
        <v>3190</v>
      </c>
      <c r="G806" s="663" t="s">
        <v>627</v>
      </c>
      <c r="H806" s="663" t="s">
        <v>1893</v>
      </c>
      <c r="I806" s="663" t="s">
        <v>1894</v>
      </c>
      <c r="J806" s="663" t="s">
        <v>1895</v>
      </c>
      <c r="K806" s="663" t="s">
        <v>1896</v>
      </c>
      <c r="L806" s="665">
        <v>101.00981622126163</v>
      </c>
      <c r="M806" s="665">
        <v>1</v>
      </c>
      <c r="N806" s="666">
        <v>101.00981622126163</v>
      </c>
    </row>
    <row r="807" spans="1:14" ht="14.4" customHeight="1" x14ac:dyDescent="0.3">
      <c r="A807" s="661" t="s">
        <v>595</v>
      </c>
      <c r="B807" s="662" t="s">
        <v>3182</v>
      </c>
      <c r="C807" s="663" t="s">
        <v>608</v>
      </c>
      <c r="D807" s="664" t="s">
        <v>3185</v>
      </c>
      <c r="E807" s="663" t="s">
        <v>626</v>
      </c>
      <c r="F807" s="664" t="s">
        <v>3190</v>
      </c>
      <c r="G807" s="663" t="s">
        <v>627</v>
      </c>
      <c r="H807" s="663" t="s">
        <v>868</v>
      </c>
      <c r="I807" s="663" t="s">
        <v>869</v>
      </c>
      <c r="J807" s="663" t="s">
        <v>870</v>
      </c>
      <c r="K807" s="663" t="s">
        <v>871</v>
      </c>
      <c r="L807" s="665">
        <v>127.24787416065934</v>
      </c>
      <c r="M807" s="665">
        <v>5</v>
      </c>
      <c r="N807" s="666">
        <v>636.23937080329665</v>
      </c>
    </row>
    <row r="808" spans="1:14" ht="14.4" customHeight="1" x14ac:dyDescent="0.3">
      <c r="A808" s="661" t="s">
        <v>595</v>
      </c>
      <c r="B808" s="662" t="s">
        <v>3182</v>
      </c>
      <c r="C808" s="663" t="s">
        <v>608</v>
      </c>
      <c r="D808" s="664" t="s">
        <v>3185</v>
      </c>
      <c r="E808" s="663" t="s">
        <v>626</v>
      </c>
      <c r="F808" s="664" t="s">
        <v>3190</v>
      </c>
      <c r="G808" s="663" t="s">
        <v>627</v>
      </c>
      <c r="H808" s="663" t="s">
        <v>872</v>
      </c>
      <c r="I808" s="663" t="s">
        <v>873</v>
      </c>
      <c r="J808" s="663" t="s">
        <v>870</v>
      </c>
      <c r="K808" s="663" t="s">
        <v>874</v>
      </c>
      <c r="L808" s="665">
        <v>139.02999999999997</v>
      </c>
      <c r="M808" s="665">
        <v>2</v>
      </c>
      <c r="N808" s="666">
        <v>278.05999999999995</v>
      </c>
    </row>
    <row r="809" spans="1:14" ht="14.4" customHeight="1" x14ac:dyDescent="0.3">
      <c r="A809" s="661" t="s">
        <v>595</v>
      </c>
      <c r="B809" s="662" t="s">
        <v>3182</v>
      </c>
      <c r="C809" s="663" t="s">
        <v>608</v>
      </c>
      <c r="D809" s="664" t="s">
        <v>3185</v>
      </c>
      <c r="E809" s="663" t="s">
        <v>626</v>
      </c>
      <c r="F809" s="664" t="s">
        <v>3190</v>
      </c>
      <c r="G809" s="663" t="s">
        <v>627</v>
      </c>
      <c r="H809" s="663" t="s">
        <v>2540</v>
      </c>
      <c r="I809" s="663" t="s">
        <v>2541</v>
      </c>
      <c r="J809" s="663" t="s">
        <v>2542</v>
      </c>
      <c r="K809" s="663" t="s">
        <v>2543</v>
      </c>
      <c r="L809" s="665">
        <v>62.71</v>
      </c>
      <c r="M809" s="665">
        <v>1</v>
      </c>
      <c r="N809" s="666">
        <v>62.71</v>
      </c>
    </row>
    <row r="810" spans="1:14" ht="14.4" customHeight="1" x14ac:dyDescent="0.3">
      <c r="A810" s="661" t="s">
        <v>595</v>
      </c>
      <c r="B810" s="662" t="s">
        <v>3182</v>
      </c>
      <c r="C810" s="663" t="s">
        <v>608</v>
      </c>
      <c r="D810" s="664" t="s">
        <v>3185</v>
      </c>
      <c r="E810" s="663" t="s">
        <v>626</v>
      </c>
      <c r="F810" s="664" t="s">
        <v>3190</v>
      </c>
      <c r="G810" s="663" t="s">
        <v>627</v>
      </c>
      <c r="H810" s="663" t="s">
        <v>883</v>
      </c>
      <c r="I810" s="663" t="s">
        <v>884</v>
      </c>
      <c r="J810" s="663" t="s">
        <v>885</v>
      </c>
      <c r="K810" s="663" t="s">
        <v>886</v>
      </c>
      <c r="L810" s="665">
        <v>128.095</v>
      </c>
      <c r="M810" s="665">
        <v>8</v>
      </c>
      <c r="N810" s="666">
        <v>1024.76</v>
      </c>
    </row>
    <row r="811" spans="1:14" ht="14.4" customHeight="1" x14ac:dyDescent="0.3">
      <c r="A811" s="661" t="s">
        <v>595</v>
      </c>
      <c r="B811" s="662" t="s">
        <v>3182</v>
      </c>
      <c r="C811" s="663" t="s">
        <v>608</v>
      </c>
      <c r="D811" s="664" t="s">
        <v>3185</v>
      </c>
      <c r="E811" s="663" t="s">
        <v>626</v>
      </c>
      <c r="F811" s="664" t="s">
        <v>3190</v>
      </c>
      <c r="G811" s="663" t="s">
        <v>627</v>
      </c>
      <c r="H811" s="663" t="s">
        <v>891</v>
      </c>
      <c r="I811" s="663" t="s">
        <v>892</v>
      </c>
      <c r="J811" s="663" t="s">
        <v>893</v>
      </c>
      <c r="K811" s="663" t="s">
        <v>894</v>
      </c>
      <c r="L811" s="665">
        <v>48.721258440694136</v>
      </c>
      <c r="M811" s="665">
        <v>27</v>
      </c>
      <c r="N811" s="666">
        <v>1315.4739778987416</v>
      </c>
    </row>
    <row r="812" spans="1:14" ht="14.4" customHeight="1" x14ac:dyDescent="0.3">
      <c r="A812" s="661" t="s">
        <v>595</v>
      </c>
      <c r="B812" s="662" t="s">
        <v>3182</v>
      </c>
      <c r="C812" s="663" t="s">
        <v>608</v>
      </c>
      <c r="D812" s="664" t="s">
        <v>3185</v>
      </c>
      <c r="E812" s="663" t="s">
        <v>626</v>
      </c>
      <c r="F812" s="664" t="s">
        <v>3190</v>
      </c>
      <c r="G812" s="663" t="s">
        <v>627</v>
      </c>
      <c r="H812" s="663" t="s">
        <v>895</v>
      </c>
      <c r="I812" s="663" t="s">
        <v>896</v>
      </c>
      <c r="J812" s="663" t="s">
        <v>897</v>
      </c>
      <c r="K812" s="663" t="s">
        <v>898</v>
      </c>
      <c r="L812" s="665">
        <v>40.490156190708738</v>
      </c>
      <c r="M812" s="665">
        <v>82</v>
      </c>
      <c r="N812" s="666">
        <v>3320.1928076381164</v>
      </c>
    </row>
    <row r="813" spans="1:14" ht="14.4" customHeight="1" x14ac:dyDescent="0.3">
      <c r="A813" s="661" t="s">
        <v>595</v>
      </c>
      <c r="B813" s="662" t="s">
        <v>3182</v>
      </c>
      <c r="C813" s="663" t="s">
        <v>608</v>
      </c>
      <c r="D813" s="664" t="s">
        <v>3185</v>
      </c>
      <c r="E813" s="663" t="s">
        <v>626</v>
      </c>
      <c r="F813" s="664" t="s">
        <v>3190</v>
      </c>
      <c r="G813" s="663" t="s">
        <v>627</v>
      </c>
      <c r="H813" s="663" t="s">
        <v>899</v>
      </c>
      <c r="I813" s="663" t="s">
        <v>900</v>
      </c>
      <c r="J813" s="663" t="s">
        <v>897</v>
      </c>
      <c r="K813" s="663" t="s">
        <v>901</v>
      </c>
      <c r="L813" s="665">
        <v>279.76428305865676</v>
      </c>
      <c r="M813" s="665">
        <v>34</v>
      </c>
      <c r="N813" s="666">
        <v>9511.9856239943292</v>
      </c>
    </row>
    <row r="814" spans="1:14" ht="14.4" customHeight="1" x14ac:dyDescent="0.3">
      <c r="A814" s="661" t="s">
        <v>595</v>
      </c>
      <c r="B814" s="662" t="s">
        <v>3182</v>
      </c>
      <c r="C814" s="663" t="s">
        <v>608</v>
      </c>
      <c r="D814" s="664" t="s">
        <v>3185</v>
      </c>
      <c r="E814" s="663" t="s">
        <v>626</v>
      </c>
      <c r="F814" s="664" t="s">
        <v>3190</v>
      </c>
      <c r="G814" s="663" t="s">
        <v>627</v>
      </c>
      <c r="H814" s="663" t="s">
        <v>1899</v>
      </c>
      <c r="I814" s="663" t="s">
        <v>1900</v>
      </c>
      <c r="J814" s="663" t="s">
        <v>1901</v>
      </c>
      <c r="K814" s="663" t="s">
        <v>1902</v>
      </c>
      <c r="L814" s="665">
        <v>72.560148356698093</v>
      </c>
      <c r="M814" s="665">
        <v>2</v>
      </c>
      <c r="N814" s="666">
        <v>145.12029671339619</v>
      </c>
    </row>
    <row r="815" spans="1:14" ht="14.4" customHeight="1" x14ac:dyDescent="0.3">
      <c r="A815" s="661" t="s">
        <v>595</v>
      </c>
      <c r="B815" s="662" t="s">
        <v>3182</v>
      </c>
      <c r="C815" s="663" t="s">
        <v>608</v>
      </c>
      <c r="D815" s="664" t="s">
        <v>3185</v>
      </c>
      <c r="E815" s="663" t="s">
        <v>626</v>
      </c>
      <c r="F815" s="664" t="s">
        <v>3190</v>
      </c>
      <c r="G815" s="663" t="s">
        <v>627</v>
      </c>
      <c r="H815" s="663" t="s">
        <v>1903</v>
      </c>
      <c r="I815" s="663" t="s">
        <v>1904</v>
      </c>
      <c r="J815" s="663" t="s">
        <v>1905</v>
      </c>
      <c r="K815" s="663" t="s">
        <v>1906</v>
      </c>
      <c r="L815" s="665">
        <v>375.8</v>
      </c>
      <c r="M815" s="665">
        <v>3</v>
      </c>
      <c r="N815" s="666">
        <v>1127.4000000000001</v>
      </c>
    </row>
    <row r="816" spans="1:14" ht="14.4" customHeight="1" x14ac:dyDescent="0.3">
      <c r="A816" s="661" t="s">
        <v>595</v>
      </c>
      <c r="B816" s="662" t="s">
        <v>3182</v>
      </c>
      <c r="C816" s="663" t="s">
        <v>608</v>
      </c>
      <c r="D816" s="664" t="s">
        <v>3185</v>
      </c>
      <c r="E816" s="663" t="s">
        <v>626</v>
      </c>
      <c r="F816" s="664" t="s">
        <v>3190</v>
      </c>
      <c r="G816" s="663" t="s">
        <v>627</v>
      </c>
      <c r="H816" s="663" t="s">
        <v>1907</v>
      </c>
      <c r="I816" s="663" t="s">
        <v>1908</v>
      </c>
      <c r="J816" s="663" t="s">
        <v>1909</v>
      </c>
      <c r="K816" s="663" t="s">
        <v>1910</v>
      </c>
      <c r="L816" s="665">
        <v>32.950000000000003</v>
      </c>
      <c r="M816" s="665">
        <v>1</v>
      </c>
      <c r="N816" s="666">
        <v>32.950000000000003</v>
      </c>
    </row>
    <row r="817" spans="1:14" ht="14.4" customHeight="1" x14ac:dyDescent="0.3">
      <c r="A817" s="661" t="s">
        <v>595</v>
      </c>
      <c r="B817" s="662" t="s">
        <v>3182</v>
      </c>
      <c r="C817" s="663" t="s">
        <v>608</v>
      </c>
      <c r="D817" s="664" t="s">
        <v>3185</v>
      </c>
      <c r="E817" s="663" t="s">
        <v>626</v>
      </c>
      <c r="F817" s="664" t="s">
        <v>3190</v>
      </c>
      <c r="G817" s="663" t="s">
        <v>627</v>
      </c>
      <c r="H817" s="663" t="s">
        <v>2544</v>
      </c>
      <c r="I817" s="663" t="s">
        <v>2545</v>
      </c>
      <c r="J817" s="663" t="s">
        <v>2546</v>
      </c>
      <c r="K817" s="663" t="s">
        <v>2547</v>
      </c>
      <c r="L817" s="665">
        <v>510.37548008460078</v>
      </c>
      <c r="M817" s="665">
        <v>2</v>
      </c>
      <c r="N817" s="666">
        <v>1020.7509601692016</v>
      </c>
    </row>
    <row r="818" spans="1:14" ht="14.4" customHeight="1" x14ac:dyDescent="0.3">
      <c r="A818" s="661" t="s">
        <v>595</v>
      </c>
      <c r="B818" s="662" t="s">
        <v>3182</v>
      </c>
      <c r="C818" s="663" t="s">
        <v>608</v>
      </c>
      <c r="D818" s="664" t="s">
        <v>3185</v>
      </c>
      <c r="E818" s="663" t="s">
        <v>626</v>
      </c>
      <c r="F818" s="664" t="s">
        <v>3190</v>
      </c>
      <c r="G818" s="663" t="s">
        <v>627</v>
      </c>
      <c r="H818" s="663" t="s">
        <v>902</v>
      </c>
      <c r="I818" s="663" t="s">
        <v>903</v>
      </c>
      <c r="J818" s="663" t="s">
        <v>904</v>
      </c>
      <c r="K818" s="663" t="s">
        <v>905</v>
      </c>
      <c r="L818" s="665">
        <v>37.839669071857863</v>
      </c>
      <c r="M818" s="665">
        <v>1</v>
      </c>
      <c r="N818" s="666">
        <v>37.839669071857863</v>
      </c>
    </row>
    <row r="819" spans="1:14" ht="14.4" customHeight="1" x14ac:dyDescent="0.3">
      <c r="A819" s="661" t="s">
        <v>595</v>
      </c>
      <c r="B819" s="662" t="s">
        <v>3182</v>
      </c>
      <c r="C819" s="663" t="s">
        <v>608</v>
      </c>
      <c r="D819" s="664" t="s">
        <v>3185</v>
      </c>
      <c r="E819" s="663" t="s">
        <v>626</v>
      </c>
      <c r="F819" s="664" t="s">
        <v>3190</v>
      </c>
      <c r="G819" s="663" t="s">
        <v>627</v>
      </c>
      <c r="H819" s="663" t="s">
        <v>1914</v>
      </c>
      <c r="I819" s="663" t="s">
        <v>1915</v>
      </c>
      <c r="J819" s="663" t="s">
        <v>1916</v>
      </c>
      <c r="K819" s="663" t="s">
        <v>1917</v>
      </c>
      <c r="L819" s="665">
        <v>112.06526423826455</v>
      </c>
      <c r="M819" s="665">
        <v>33</v>
      </c>
      <c r="N819" s="666">
        <v>3698.1537198627302</v>
      </c>
    </row>
    <row r="820" spans="1:14" ht="14.4" customHeight="1" x14ac:dyDescent="0.3">
      <c r="A820" s="661" t="s">
        <v>595</v>
      </c>
      <c r="B820" s="662" t="s">
        <v>3182</v>
      </c>
      <c r="C820" s="663" t="s">
        <v>608</v>
      </c>
      <c r="D820" s="664" t="s">
        <v>3185</v>
      </c>
      <c r="E820" s="663" t="s">
        <v>626</v>
      </c>
      <c r="F820" s="664" t="s">
        <v>3190</v>
      </c>
      <c r="G820" s="663" t="s">
        <v>627</v>
      </c>
      <c r="H820" s="663" t="s">
        <v>910</v>
      </c>
      <c r="I820" s="663" t="s">
        <v>911</v>
      </c>
      <c r="J820" s="663" t="s">
        <v>753</v>
      </c>
      <c r="K820" s="663" t="s">
        <v>912</v>
      </c>
      <c r="L820" s="665">
        <v>166.90999999999985</v>
      </c>
      <c r="M820" s="665">
        <v>1</v>
      </c>
      <c r="N820" s="666">
        <v>166.90999999999985</v>
      </c>
    </row>
    <row r="821" spans="1:14" ht="14.4" customHeight="1" x14ac:dyDescent="0.3">
      <c r="A821" s="661" t="s">
        <v>595</v>
      </c>
      <c r="B821" s="662" t="s">
        <v>3182</v>
      </c>
      <c r="C821" s="663" t="s">
        <v>608</v>
      </c>
      <c r="D821" s="664" t="s">
        <v>3185</v>
      </c>
      <c r="E821" s="663" t="s">
        <v>626</v>
      </c>
      <c r="F821" s="664" t="s">
        <v>3190</v>
      </c>
      <c r="G821" s="663" t="s">
        <v>627</v>
      </c>
      <c r="H821" s="663" t="s">
        <v>913</v>
      </c>
      <c r="I821" s="663" t="s">
        <v>914</v>
      </c>
      <c r="J821" s="663" t="s">
        <v>915</v>
      </c>
      <c r="K821" s="663" t="s">
        <v>916</v>
      </c>
      <c r="L821" s="665">
        <v>45.383243496190978</v>
      </c>
      <c r="M821" s="665">
        <v>6</v>
      </c>
      <c r="N821" s="666">
        <v>272.29946097714588</v>
      </c>
    </row>
    <row r="822" spans="1:14" ht="14.4" customHeight="1" x14ac:dyDescent="0.3">
      <c r="A822" s="661" t="s">
        <v>595</v>
      </c>
      <c r="B822" s="662" t="s">
        <v>3182</v>
      </c>
      <c r="C822" s="663" t="s">
        <v>608</v>
      </c>
      <c r="D822" s="664" t="s">
        <v>3185</v>
      </c>
      <c r="E822" s="663" t="s">
        <v>626</v>
      </c>
      <c r="F822" s="664" t="s">
        <v>3190</v>
      </c>
      <c r="G822" s="663" t="s">
        <v>627</v>
      </c>
      <c r="H822" s="663" t="s">
        <v>926</v>
      </c>
      <c r="I822" s="663" t="s">
        <v>927</v>
      </c>
      <c r="J822" s="663" t="s">
        <v>928</v>
      </c>
      <c r="K822" s="663" t="s">
        <v>929</v>
      </c>
      <c r="L822" s="665">
        <v>243.73998084773351</v>
      </c>
      <c r="M822" s="665">
        <v>1</v>
      </c>
      <c r="N822" s="666">
        <v>243.73998084773351</v>
      </c>
    </row>
    <row r="823" spans="1:14" ht="14.4" customHeight="1" x14ac:dyDescent="0.3">
      <c r="A823" s="661" t="s">
        <v>595</v>
      </c>
      <c r="B823" s="662" t="s">
        <v>3182</v>
      </c>
      <c r="C823" s="663" t="s">
        <v>608</v>
      </c>
      <c r="D823" s="664" t="s">
        <v>3185</v>
      </c>
      <c r="E823" s="663" t="s">
        <v>626</v>
      </c>
      <c r="F823" s="664" t="s">
        <v>3190</v>
      </c>
      <c r="G823" s="663" t="s">
        <v>627</v>
      </c>
      <c r="H823" s="663" t="s">
        <v>930</v>
      </c>
      <c r="I823" s="663" t="s">
        <v>215</v>
      </c>
      <c r="J823" s="663" t="s">
        <v>931</v>
      </c>
      <c r="K823" s="663" t="s">
        <v>932</v>
      </c>
      <c r="L823" s="665">
        <v>181.05564999341354</v>
      </c>
      <c r="M823" s="665">
        <v>3</v>
      </c>
      <c r="N823" s="666">
        <v>543.16694998024059</v>
      </c>
    </row>
    <row r="824" spans="1:14" ht="14.4" customHeight="1" x14ac:dyDescent="0.3">
      <c r="A824" s="661" t="s">
        <v>595</v>
      </c>
      <c r="B824" s="662" t="s">
        <v>3182</v>
      </c>
      <c r="C824" s="663" t="s">
        <v>608</v>
      </c>
      <c r="D824" s="664" t="s">
        <v>3185</v>
      </c>
      <c r="E824" s="663" t="s">
        <v>626</v>
      </c>
      <c r="F824" s="664" t="s">
        <v>3190</v>
      </c>
      <c r="G824" s="663" t="s">
        <v>627</v>
      </c>
      <c r="H824" s="663" t="s">
        <v>933</v>
      </c>
      <c r="I824" s="663" t="s">
        <v>215</v>
      </c>
      <c r="J824" s="663" t="s">
        <v>934</v>
      </c>
      <c r="K824" s="663"/>
      <c r="L824" s="665">
        <v>276.90624385959381</v>
      </c>
      <c r="M824" s="665">
        <v>3</v>
      </c>
      <c r="N824" s="666">
        <v>830.71873157878144</v>
      </c>
    </row>
    <row r="825" spans="1:14" ht="14.4" customHeight="1" x14ac:dyDescent="0.3">
      <c r="A825" s="661" t="s">
        <v>595</v>
      </c>
      <c r="B825" s="662" t="s">
        <v>3182</v>
      </c>
      <c r="C825" s="663" t="s">
        <v>608</v>
      </c>
      <c r="D825" s="664" t="s">
        <v>3185</v>
      </c>
      <c r="E825" s="663" t="s">
        <v>626</v>
      </c>
      <c r="F825" s="664" t="s">
        <v>3190</v>
      </c>
      <c r="G825" s="663" t="s">
        <v>627</v>
      </c>
      <c r="H825" s="663" t="s">
        <v>935</v>
      </c>
      <c r="I825" s="663" t="s">
        <v>215</v>
      </c>
      <c r="J825" s="663" t="s">
        <v>936</v>
      </c>
      <c r="K825" s="663"/>
      <c r="L825" s="665">
        <v>216.14</v>
      </c>
      <c r="M825" s="665">
        <v>1</v>
      </c>
      <c r="N825" s="666">
        <v>216.14</v>
      </c>
    </row>
    <row r="826" spans="1:14" ht="14.4" customHeight="1" x14ac:dyDescent="0.3">
      <c r="A826" s="661" t="s">
        <v>595</v>
      </c>
      <c r="B826" s="662" t="s">
        <v>3182</v>
      </c>
      <c r="C826" s="663" t="s">
        <v>608</v>
      </c>
      <c r="D826" s="664" t="s">
        <v>3185</v>
      </c>
      <c r="E826" s="663" t="s">
        <v>626</v>
      </c>
      <c r="F826" s="664" t="s">
        <v>3190</v>
      </c>
      <c r="G826" s="663" t="s">
        <v>627</v>
      </c>
      <c r="H826" s="663" t="s">
        <v>1926</v>
      </c>
      <c r="I826" s="663" t="s">
        <v>215</v>
      </c>
      <c r="J826" s="663" t="s">
        <v>1927</v>
      </c>
      <c r="K826" s="663"/>
      <c r="L826" s="665">
        <v>147.5</v>
      </c>
      <c r="M826" s="665">
        <v>3</v>
      </c>
      <c r="N826" s="666">
        <v>442.5</v>
      </c>
    </row>
    <row r="827" spans="1:14" ht="14.4" customHeight="1" x14ac:dyDescent="0.3">
      <c r="A827" s="661" t="s">
        <v>595</v>
      </c>
      <c r="B827" s="662" t="s">
        <v>3182</v>
      </c>
      <c r="C827" s="663" t="s">
        <v>608</v>
      </c>
      <c r="D827" s="664" t="s">
        <v>3185</v>
      </c>
      <c r="E827" s="663" t="s">
        <v>626</v>
      </c>
      <c r="F827" s="664" t="s">
        <v>3190</v>
      </c>
      <c r="G827" s="663" t="s">
        <v>627</v>
      </c>
      <c r="H827" s="663" t="s">
        <v>1928</v>
      </c>
      <c r="I827" s="663" t="s">
        <v>215</v>
      </c>
      <c r="J827" s="663" t="s">
        <v>1929</v>
      </c>
      <c r="K827" s="663"/>
      <c r="L827" s="665">
        <v>100.09229535140342</v>
      </c>
      <c r="M827" s="665">
        <v>8</v>
      </c>
      <c r="N827" s="666">
        <v>800.73836281122738</v>
      </c>
    </row>
    <row r="828" spans="1:14" ht="14.4" customHeight="1" x14ac:dyDescent="0.3">
      <c r="A828" s="661" t="s">
        <v>595</v>
      </c>
      <c r="B828" s="662" t="s">
        <v>3182</v>
      </c>
      <c r="C828" s="663" t="s">
        <v>608</v>
      </c>
      <c r="D828" s="664" t="s">
        <v>3185</v>
      </c>
      <c r="E828" s="663" t="s">
        <v>626</v>
      </c>
      <c r="F828" s="664" t="s">
        <v>3190</v>
      </c>
      <c r="G828" s="663" t="s">
        <v>627</v>
      </c>
      <c r="H828" s="663" t="s">
        <v>937</v>
      </c>
      <c r="I828" s="663" t="s">
        <v>938</v>
      </c>
      <c r="J828" s="663" t="s">
        <v>939</v>
      </c>
      <c r="K828" s="663" t="s">
        <v>940</v>
      </c>
      <c r="L828" s="665">
        <v>62.69</v>
      </c>
      <c r="M828" s="665">
        <v>2</v>
      </c>
      <c r="N828" s="666">
        <v>125.38</v>
      </c>
    </row>
    <row r="829" spans="1:14" ht="14.4" customHeight="1" x14ac:dyDescent="0.3">
      <c r="A829" s="661" t="s">
        <v>595</v>
      </c>
      <c r="B829" s="662" t="s">
        <v>3182</v>
      </c>
      <c r="C829" s="663" t="s">
        <v>608</v>
      </c>
      <c r="D829" s="664" t="s">
        <v>3185</v>
      </c>
      <c r="E829" s="663" t="s">
        <v>626</v>
      </c>
      <c r="F829" s="664" t="s">
        <v>3190</v>
      </c>
      <c r="G829" s="663" t="s">
        <v>627</v>
      </c>
      <c r="H829" s="663" t="s">
        <v>945</v>
      </c>
      <c r="I829" s="663" t="s">
        <v>946</v>
      </c>
      <c r="J829" s="663" t="s">
        <v>947</v>
      </c>
      <c r="K829" s="663" t="s">
        <v>948</v>
      </c>
      <c r="L829" s="665">
        <v>112.95991057030223</v>
      </c>
      <c r="M829" s="665">
        <v>27</v>
      </c>
      <c r="N829" s="666">
        <v>3049.9175853981601</v>
      </c>
    </row>
    <row r="830" spans="1:14" ht="14.4" customHeight="1" x14ac:dyDescent="0.3">
      <c r="A830" s="661" t="s">
        <v>595</v>
      </c>
      <c r="B830" s="662" t="s">
        <v>3182</v>
      </c>
      <c r="C830" s="663" t="s">
        <v>608</v>
      </c>
      <c r="D830" s="664" t="s">
        <v>3185</v>
      </c>
      <c r="E830" s="663" t="s">
        <v>626</v>
      </c>
      <c r="F830" s="664" t="s">
        <v>3190</v>
      </c>
      <c r="G830" s="663" t="s">
        <v>627</v>
      </c>
      <c r="H830" s="663" t="s">
        <v>1934</v>
      </c>
      <c r="I830" s="663" t="s">
        <v>1935</v>
      </c>
      <c r="J830" s="663" t="s">
        <v>1936</v>
      </c>
      <c r="K830" s="663" t="s">
        <v>1937</v>
      </c>
      <c r="L830" s="665">
        <v>31.726447694699313</v>
      </c>
      <c r="M830" s="665">
        <v>6</v>
      </c>
      <c r="N830" s="666">
        <v>190.35868616819587</v>
      </c>
    </row>
    <row r="831" spans="1:14" ht="14.4" customHeight="1" x14ac:dyDescent="0.3">
      <c r="A831" s="661" t="s">
        <v>595</v>
      </c>
      <c r="B831" s="662" t="s">
        <v>3182</v>
      </c>
      <c r="C831" s="663" t="s">
        <v>608</v>
      </c>
      <c r="D831" s="664" t="s">
        <v>3185</v>
      </c>
      <c r="E831" s="663" t="s">
        <v>626</v>
      </c>
      <c r="F831" s="664" t="s">
        <v>3190</v>
      </c>
      <c r="G831" s="663" t="s">
        <v>627</v>
      </c>
      <c r="H831" s="663" t="s">
        <v>1942</v>
      </c>
      <c r="I831" s="663" t="s">
        <v>1943</v>
      </c>
      <c r="J831" s="663" t="s">
        <v>1944</v>
      </c>
      <c r="K831" s="663" t="s">
        <v>1945</v>
      </c>
      <c r="L831" s="665">
        <v>35.930000000000007</v>
      </c>
      <c r="M831" s="665">
        <v>1</v>
      </c>
      <c r="N831" s="666">
        <v>35.930000000000007</v>
      </c>
    </row>
    <row r="832" spans="1:14" ht="14.4" customHeight="1" x14ac:dyDescent="0.3">
      <c r="A832" s="661" t="s">
        <v>595</v>
      </c>
      <c r="B832" s="662" t="s">
        <v>3182</v>
      </c>
      <c r="C832" s="663" t="s">
        <v>608</v>
      </c>
      <c r="D832" s="664" t="s">
        <v>3185</v>
      </c>
      <c r="E832" s="663" t="s">
        <v>626</v>
      </c>
      <c r="F832" s="664" t="s">
        <v>3190</v>
      </c>
      <c r="G832" s="663" t="s">
        <v>627</v>
      </c>
      <c r="H832" s="663" t="s">
        <v>957</v>
      </c>
      <c r="I832" s="663" t="s">
        <v>958</v>
      </c>
      <c r="J832" s="663" t="s">
        <v>959</v>
      </c>
      <c r="K832" s="663" t="s">
        <v>960</v>
      </c>
      <c r="L832" s="665">
        <v>68.54916091303393</v>
      </c>
      <c r="M832" s="665">
        <v>1</v>
      </c>
      <c r="N832" s="666">
        <v>68.54916091303393</v>
      </c>
    </row>
    <row r="833" spans="1:14" ht="14.4" customHeight="1" x14ac:dyDescent="0.3">
      <c r="A833" s="661" t="s">
        <v>595</v>
      </c>
      <c r="B833" s="662" t="s">
        <v>3182</v>
      </c>
      <c r="C833" s="663" t="s">
        <v>608</v>
      </c>
      <c r="D833" s="664" t="s">
        <v>3185</v>
      </c>
      <c r="E833" s="663" t="s">
        <v>626</v>
      </c>
      <c r="F833" s="664" t="s">
        <v>3190</v>
      </c>
      <c r="G833" s="663" t="s">
        <v>627</v>
      </c>
      <c r="H833" s="663" t="s">
        <v>961</v>
      </c>
      <c r="I833" s="663" t="s">
        <v>962</v>
      </c>
      <c r="J833" s="663" t="s">
        <v>963</v>
      </c>
      <c r="K833" s="663" t="s">
        <v>964</v>
      </c>
      <c r="L833" s="665">
        <v>107.88817724601019</v>
      </c>
      <c r="M833" s="665">
        <v>1</v>
      </c>
      <c r="N833" s="666">
        <v>107.88817724601019</v>
      </c>
    </row>
    <row r="834" spans="1:14" ht="14.4" customHeight="1" x14ac:dyDescent="0.3">
      <c r="A834" s="661" t="s">
        <v>595</v>
      </c>
      <c r="B834" s="662" t="s">
        <v>3182</v>
      </c>
      <c r="C834" s="663" t="s">
        <v>608</v>
      </c>
      <c r="D834" s="664" t="s">
        <v>3185</v>
      </c>
      <c r="E834" s="663" t="s">
        <v>626</v>
      </c>
      <c r="F834" s="664" t="s">
        <v>3190</v>
      </c>
      <c r="G834" s="663" t="s">
        <v>627</v>
      </c>
      <c r="H834" s="663" t="s">
        <v>965</v>
      </c>
      <c r="I834" s="663" t="s">
        <v>966</v>
      </c>
      <c r="J834" s="663" t="s">
        <v>967</v>
      </c>
      <c r="K834" s="663" t="s">
        <v>968</v>
      </c>
      <c r="L834" s="665">
        <v>69.049593363791274</v>
      </c>
      <c r="M834" s="665">
        <v>1</v>
      </c>
      <c r="N834" s="666">
        <v>69.049593363791274</v>
      </c>
    </row>
    <row r="835" spans="1:14" ht="14.4" customHeight="1" x14ac:dyDescent="0.3">
      <c r="A835" s="661" t="s">
        <v>595</v>
      </c>
      <c r="B835" s="662" t="s">
        <v>3182</v>
      </c>
      <c r="C835" s="663" t="s">
        <v>608</v>
      </c>
      <c r="D835" s="664" t="s">
        <v>3185</v>
      </c>
      <c r="E835" s="663" t="s">
        <v>626</v>
      </c>
      <c r="F835" s="664" t="s">
        <v>3190</v>
      </c>
      <c r="G835" s="663" t="s">
        <v>627</v>
      </c>
      <c r="H835" s="663" t="s">
        <v>969</v>
      </c>
      <c r="I835" s="663" t="s">
        <v>970</v>
      </c>
      <c r="J835" s="663" t="s">
        <v>803</v>
      </c>
      <c r="K835" s="663" t="s">
        <v>971</v>
      </c>
      <c r="L835" s="665">
        <v>58.71</v>
      </c>
      <c r="M835" s="665">
        <v>5</v>
      </c>
      <c r="N835" s="666">
        <v>293.55</v>
      </c>
    </row>
    <row r="836" spans="1:14" ht="14.4" customHeight="1" x14ac:dyDescent="0.3">
      <c r="A836" s="661" t="s">
        <v>595</v>
      </c>
      <c r="B836" s="662" t="s">
        <v>3182</v>
      </c>
      <c r="C836" s="663" t="s">
        <v>608</v>
      </c>
      <c r="D836" s="664" t="s">
        <v>3185</v>
      </c>
      <c r="E836" s="663" t="s">
        <v>626</v>
      </c>
      <c r="F836" s="664" t="s">
        <v>3190</v>
      </c>
      <c r="G836" s="663" t="s">
        <v>627</v>
      </c>
      <c r="H836" s="663" t="s">
        <v>1952</v>
      </c>
      <c r="I836" s="663" t="s">
        <v>1953</v>
      </c>
      <c r="J836" s="663" t="s">
        <v>989</v>
      </c>
      <c r="K836" s="663" t="s">
        <v>1954</v>
      </c>
      <c r="L836" s="665">
        <v>18.219985819648766</v>
      </c>
      <c r="M836" s="665">
        <v>28</v>
      </c>
      <c r="N836" s="666">
        <v>510.15960295016544</v>
      </c>
    </row>
    <row r="837" spans="1:14" ht="14.4" customHeight="1" x14ac:dyDescent="0.3">
      <c r="A837" s="661" t="s">
        <v>595</v>
      </c>
      <c r="B837" s="662" t="s">
        <v>3182</v>
      </c>
      <c r="C837" s="663" t="s">
        <v>608</v>
      </c>
      <c r="D837" s="664" t="s">
        <v>3185</v>
      </c>
      <c r="E837" s="663" t="s">
        <v>626</v>
      </c>
      <c r="F837" s="664" t="s">
        <v>3190</v>
      </c>
      <c r="G837" s="663" t="s">
        <v>627</v>
      </c>
      <c r="H837" s="663" t="s">
        <v>2548</v>
      </c>
      <c r="I837" s="663" t="s">
        <v>2549</v>
      </c>
      <c r="J837" s="663" t="s">
        <v>2550</v>
      </c>
      <c r="K837" s="663" t="s">
        <v>986</v>
      </c>
      <c r="L837" s="665">
        <v>123.23000000000003</v>
      </c>
      <c r="M837" s="665">
        <v>1</v>
      </c>
      <c r="N837" s="666">
        <v>123.23000000000003</v>
      </c>
    </row>
    <row r="838" spans="1:14" ht="14.4" customHeight="1" x14ac:dyDescent="0.3">
      <c r="A838" s="661" t="s">
        <v>595</v>
      </c>
      <c r="B838" s="662" t="s">
        <v>3182</v>
      </c>
      <c r="C838" s="663" t="s">
        <v>608</v>
      </c>
      <c r="D838" s="664" t="s">
        <v>3185</v>
      </c>
      <c r="E838" s="663" t="s">
        <v>626</v>
      </c>
      <c r="F838" s="664" t="s">
        <v>3190</v>
      </c>
      <c r="G838" s="663" t="s">
        <v>627</v>
      </c>
      <c r="H838" s="663" t="s">
        <v>1955</v>
      </c>
      <c r="I838" s="663" t="s">
        <v>1956</v>
      </c>
      <c r="J838" s="663" t="s">
        <v>981</v>
      </c>
      <c r="K838" s="663" t="s">
        <v>1395</v>
      </c>
      <c r="L838" s="665">
        <v>61.730000000000025</v>
      </c>
      <c r="M838" s="665">
        <v>1</v>
      </c>
      <c r="N838" s="666">
        <v>61.730000000000025</v>
      </c>
    </row>
    <row r="839" spans="1:14" ht="14.4" customHeight="1" x14ac:dyDescent="0.3">
      <c r="A839" s="661" t="s">
        <v>595</v>
      </c>
      <c r="B839" s="662" t="s">
        <v>3182</v>
      </c>
      <c r="C839" s="663" t="s">
        <v>608</v>
      </c>
      <c r="D839" s="664" t="s">
        <v>3185</v>
      </c>
      <c r="E839" s="663" t="s">
        <v>626</v>
      </c>
      <c r="F839" s="664" t="s">
        <v>3190</v>
      </c>
      <c r="G839" s="663" t="s">
        <v>627</v>
      </c>
      <c r="H839" s="663" t="s">
        <v>987</v>
      </c>
      <c r="I839" s="663" t="s">
        <v>988</v>
      </c>
      <c r="J839" s="663" t="s">
        <v>989</v>
      </c>
      <c r="K839" s="663" t="s">
        <v>990</v>
      </c>
      <c r="L839" s="665">
        <v>26.909960735130205</v>
      </c>
      <c r="M839" s="665">
        <v>13</v>
      </c>
      <c r="N839" s="666">
        <v>349.82948955669269</v>
      </c>
    </row>
    <row r="840" spans="1:14" ht="14.4" customHeight="1" x14ac:dyDescent="0.3">
      <c r="A840" s="661" t="s">
        <v>595</v>
      </c>
      <c r="B840" s="662" t="s">
        <v>3182</v>
      </c>
      <c r="C840" s="663" t="s">
        <v>608</v>
      </c>
      <c r="D840" s="664" t="s">
        <v>3185</v>
      </c>
      <c r="E840" s="663" t="s">
        <v>626</v>
      </c>
      <c r="F840" s="664" t="s">
        <v>3190</v>
      </c>
      <c r="G840" s="663" t="s">
        <v>627</v>
      </c>
      <c r="H840" s="663" t="s">
        <v>1957</v>
      </c>
      <c r="I840" s="663" t="s">
        <v>1958</v>
      </c>
      <c r="J840" s="663" t="s">
        <v>1959</v>
      </c>
      <c r="K840" s="663" t="s">
        <v>1849</v>
      </c>
      <c r="L840" s="665">
        <v>265.46999999999997</v>
      </c>
      <c r="M840" s="665">
        <v>1</v>
      </c>
      <c r="N840" s="666">
        <v>265.46999999999997</v>
      </c>
    </row>
    <row r="841" spans="1:14" ht="14.4" customHeight="1" x14ac:dyDescent="0.3">
      <c r="A841" s="661" t="s">
        <v>595</v>
      </c>
      <c r="B841" s="662" t="s">
        <v>3182</v>
      </c>
      <c r="C841" s="663" t="s">
        <v>608</v>
      </c>
      <c r="D841" s="664" t="s">
        <v>3185</v>
      </c>
      <c r="E841" s="663" t="s">
        <v>626</v>
      </c>
      <c r="F841" s="664" t="s">
        <v>3190</v>
      </c>
      <c r="G841" s="663" t="s">
        <v>627</v>
      </c>
      <c r="H841" s="663" t="s">
        <v>1960</v>
      </c>
      <c r="I841" s="663" t="s">
        <v>1961</v>
      </c>
      <c r="J841" s="663" t="s">
        <v>1962</v>
      </c>
      <c r="K841" s="663" t="s">
        <v>1391</v>
      </c>
      <c r="L841" s="665">
        <v>126.41</v>
      </c>
      <c r="M841" s="665">
        <v>1</v>
      </c>
      <c r="N841" s="666">
        <v>126.41</v>
      </c>
    </row>
    <row r="842" spans="1:14" ht="14.4" customHeight="1" x14ac:dyDescent="0.3">
      <c r="A842" s="661" t="s">
        <v>595</v>
      </c>
      <c r="B842" s="662" t="s">
        <v>3182</v>
      </c>
      <c r="C842" s="663" t="s">
        <v>608</v>
      </c>
      <c r="D842" s="664" t="s">
        <v>3185</v>
      </c>
      <c r="E842" s="663" t="s">
        <v>626</v>
      </c>
      <c r="F842" s="664" t="s">
        <v>3190</v>
      </c>
      <c r="G842" s="663" t="s">
        <v>627</v>
      </c>
      <c r="H842" s="663" t="s">
        <v>1967</v>
      </c>
      <c r="I842" s="663" t="s">
        <v>1968</v>
      </c>
      <c r="J842" s="663" t="s">
        <v>1969</v>
      </c>
      <c r="K842" s="663"/>
      <c r="L842" s="665">
        <v>496.25925195248539</v>
      </c>
      <c r="M842" s="665">
        <v>2</v>
      </c>
      <c r="N842" s="666">
        <v>992.51850390497077</v>
      </c>
    </row>
    <row r="843" spans="1:14" ht="14.4" customHeight="1" x14ac:dyDescent="0.3">
      <c r="A843" s="661" t="s">
        <v>595</v>
      </c>
      <c r="B843" s="662" t="s">
        <v>3182</v>
      </c>
      <c r="C843" s="663" t="s">
        <v>608</v>
      </c>
      <c r="D843" s="664" t="s">
        <v>3185</v>
      </c>
      <c r="E843" s="663" t="s">
        <v>626</v>
      </c>
      <c r="F843" s="664" t="s">
        <v>3190</v>
      </c>
      <c r="G843" s="663" t="s">
        <v>627</v>
      </c>
      <c r="H843" s="663" t="s">
        <v>991</v>
      </c>
      <c r="I843" s="663" t="s">
        <v>215</v>
      </c>
      <c r="J843" s="663" t="s">
        <v>992</v>
      </c>
      <c r="K843" s="663"/>
      <c r="L843" s="665">
        <v>191.13063964066623</v>
      </c>
      <c r="M843" s="665">
        <v>30</v>
      </c>
      <c r="N843" s="666">
        <v>5733.9191892199869</v>
      </c>
    </row>
    <row r="844" spans="1:14" ht="14.4" customHeight="1" x14ac:dyDescent="0.3">
      <c r="A844" s="661" t="s">
        <v>595</v>
      </c>
      <c r="B844" s="662" t="s">
        <v>3182</v>
      </c>
      <c r="C844" s="663" t="s">
        <v>608</v>
      </c>
      <c r="D844" s="664" t="s">
        <v>3185</v>
      </c>
      <c r="E844" s="663" t="s">
        <v>626</v>
      </c>
      <c r="F844" s="664" t="s">
        <v>3190</v>
      </c>
      <c r="G844" s="663" t="s">
        <v>627</v>
      </c>
      <c r="H844" s="663" t="s">
        <v>2551</v>
      </c>
      <c r="I844" s="663" t="s">
        <v>891</v>
      </c>
      <c r="J844" s="663" t="s">
        <v>2552</v>
      </c>
      <c r="K844" s="663" t="s">
        <v>2553</v>
      </c>
      <c r="L844" s="665">
        <v>57.34</v>
      </c>
      <c r="M844" s="665">
        <v>1</v>
      </c>
      <c r="N844" s="666">
        <v>57.34</v>
      </c>
    </row>
    <row r="845" spans="1:14" ht="14.4" customHeight="1" x14ac:dyDescent="0.3">
      <c r="A845" s="661" t="s">
        <v>595</v>
      </c>
      <c r="B845" s="662" t="s">
        <v>3182</v>
      </c>
      <c r="C845" s="663" t="s">
        <v>608</v>
      </c>
      <c r="D845" s="664" t="s">
        <v>3185</v>
      </c>
      <c r="E845" s="663" t="s">
        <v>626</v>
      </c>
      <c r="F845" s="664" t="s">
        <v>3190</v>
      </c>
      <c r="G845" s="663" t="s">
        <v>627</v>
      </c>
      <c r="H845" s="663" t="s">
        <v>995</v>
      </c>
      <c r="I845" s="663" t="s">
        <v>995</v>
      </c>
      <c r="J845" s="663" t="s">
        <v>629</v>
      </c>
      <c r="K845" s="663" t="s">
        <v>996</v>
      </c>
      <c r="L845" s="665">
        <v>192.50000000000003</v>
      </c>
      <c r="M845" s="665">
        <v>2</v>
      </c>
      <c r="N845" s="666">
        <v>385.00000000000006</v>
      </c>
    </row>
    <row r="846" spans="1:14" ht="14.4" customHeight="1" x14ac:dyDescent="0.3">
      <c r="A846" s="661" t="s">
        <v>595</v>
      </c>
      <c r="B846" s="662" t="s">
        <v>3182</v>
      </c>
      <c r="C846" s="663" t="s">
        <v>608</v>
      </c>
      <c r="D846" s="664" t="s">
        <v>3185</v>
      </c>
      <c r="E846" s="663" t="s">
        <v>626</v>
      </c>
      <c r="F846" s="664" t="s">
        <v>3190</v>
      </c>
      <c r="G846" s="663" t="s">
        <v>627</v>
      </c>
      <c r="H846" s="663" t="s">
        <v>1972</v>
      </c>
      <c r="I846" s="663" t="s">
        <v>1972</v>
      </c>
      <c r="J846" s="663" t="s">
        <v>1973</v>
      </c>
      <c r="K846" s="663" t="s">
        <v>1974</v>
      </c>
      <c r="L846" s="665">
        <v>94.25</v>
      </c>
      <c r="M846" s="665">
        <v>1</v>
      </c>
      <c r="N846" s="666">
        <v>94.25</v>
      </c>
    </row>
    <row r="847" spans="1:14" ht="14.4" customHeight="1" x14ac:dyDescent="0.3">
      <c r="A847" s="661" t="s">
        <v>595</v>
      </c>
      <c r="B847" s="662" t="s">
        <v>3182</v>
      </c>
      <c r="C847" s="663" t="s">
        <v>608</v>
      </c>
      <c r="D847" s="664" t="s">
        <v>3185</v>
      </c>
      <c r="E847" s="663" t="s">
        <v>626</v>
      </c>
      <c r="F847" s="664" t="s">
        <v>3190</v>
      </c>
      <c r="G847" s="663" t="s">
        <v>627</v>
      </c>
      <c r="H847" s="663" t="s">
        <v>997</v>
      </c>
      <c r="I847" s="663" t="s">
        <v>998</v>
      </c>
      <c r="J847" s="663" t="s">
        <v>670</v>
      </c>
      <c r="K847" s="663" t="s">
        <v>999</v>
      </c>
      <c r="L847" s="665">
        <v>42.216516894978753</v>
      </c>
      <c r="M847" s="665">
        <v>21</v>
      </c>
      <c r="N847" s="666">
        <v>886.54685479455384</v>
      </c>
    </row>
    <row r="848" spans="1:14" ht="14.4" customHeight="1" x14ac:dyDescent="0.3">
      <c r="A848" s="661" t="s">
        <v>595</v>
      </c>
      <c r="B848" s="662" t="s">
        <v>3182</v>
      </c>
      <c r="C848" s="663" t="s">
        <v>608</v>
      </c>
      <c r="D848" s="664" t="s">
        <v>3185</v>
      </c>
      <c r="E848" s="663" t="s">
        <v>626</v>
      </c>
      <c r="F848" s="664" t="s">
        <v>3190</v>
      </c>
      <c r="G848" s="663" t="s">
        <v>627</v>
      </c>
      <c r="H848" s="663" t="s">
        <v>2554</v>
      </c>
      <c r="I848" s="663" t="s">
        <v>2555</v>
      </c>
      <c r="J848" s="663" t="s">
        <v>2556</v>
      </c>
      <c r="K848" s="663" t="s">
        <v>652</v>
      </c>
      <c r="L848" s="665">
        <v>123.70000229704017</v>
      </c>
      <c r="M848" s="665">
        <v>5</v>
      </c>
      <c r="N848" s="666">
        <v>618.50001148520084</v>
      </c>
    </row>
    <row r="849" spans="1:14" ht="14.4" customHeight="1" x14ac:dyDescent="0.3">
      <c r="A849" s="661" t="s">
        <v>595</v>
      </c>
      <c r="B849" s="662" t="s">
        <v>3182</v>
      </c>
      <c r="C849" s="663" t="s">
        <v>608</v>
      </c>
      <c r="D849" s="664" t="s">
        <v>3185</v>
      </c>
      <c r="E849" s="663" t="s">
        <v>626</v>
      </c>
      <c r="F849" s="664" t="s">
        <v>3190</v>
      </c>
      <c r="G849" s="663" t="s">
        <v>627</v>
      </c>
      <c r="H849" s="663" t="s">
        <v>1000</v>
      </c>
      <c r="I849" s="663" t="s">
        <v>1001</v>
      </c>
      <c r="J849" s="663" t="s">
        <v>1002</v>
      </c>
      <c r="K849" s="663" t="s">
        <v>1003</v>
      </c>
      <c r="L849" s="665">
        <v>60.352608962502551</v>
      </c>
      <c r="M849" s="665">
        <v>77</v>
      </c>
      <c r="N849" s="666">
        <v>4647.1508901126963</v>
      </c>
    </row>
    <row r="850" spans="1:14" ht="14.4" customHeight="1" x14ac:dyDescent="0.3">
      <c r="A850" s="661" t="s">
        <v>595</v>
      </c>
      <c r="B850" s="662" t="s">
        <v>3182</v>
      </c>
      <c r="C850" s="663" t="s">
        <v>608</v>
      </c>
      <c r="D850" s="664" t="s">
        <v>3185</v>
      </c>
      <c r="E850" s="663" t="s">
        <v>626</v>
      </c>
      <c r="F850" s="664" t="s">
        <v>3190</v>
      </c>
      <c r="G850" s="663" t="s">
        <v>627</v>
      </c>
      <c r="H850" s="663" t="s">
        <v>2557</v>
      </c>
      <c r="I850" s="663" t="s">
        <v>2558</v>
      </c>
      <c r="J850" s="663" t="s">
        <v>2559</v>
      </c>
      <c r="K850" s="663" t="s">
        <v>2560</v>
      </c>
      <c r="L850" s="665">
        <v>56.1</v>
      </c>
      <c r="M850" s="665">
        <v>1</v>
      </c>
      <c r="N850" s="666">
        <v>56.1</v>
      </c>
    </row>
    <row r="851" spans="1:14" ht="14.4" customHeight="1" x14ac:dyDescent="0.3">
      <c r="A851" s="661" t="s">
        <v>595</v>
      </c>
      <c r="B851" s="662" t="s">
        <v>3182</v>
      </c>
      <c r="C851" s="663" t="s">
        <v>608</v>
      </c>
      <c r="D851" s="664" t="s">
        <v>3185</v>
      </c>
      <c r="E851" s="663" t="s">
        <v>626</v>
      </c>
      <c r="F851" s="664" t="s">
        <v>3190</v>
      </c>
      <c r="G851" s="663" t="s">
        <v>627</v>
      </c>
      <c r="H851" s="663" t="s">
        <v>2561</v>
      </c>
      <c r="I851" s="663" t="s">
        <v>2562</v>
      </c>
      <c r="J851" s="663" t="s">
        <v>2563</v>
      </c>
      <c r="K851" s="663" t="s">
        <v>2564</v>
      </c>
      <c r="L851" s="665">
        <v>54.819999999999986</v>
      </c>
      <c r="M851" s="665">
        <v>1</v>
      </c>
      <c r="N851" s="666">
        <v>54.819999999999986</v>
      </c>
    </row>
    <row r="852" spans="1:14" ht="14.4" customHeight="1" x14ac:dyDescent="0.3">
      <c r="A852" s="661" t="s">
        <v>595</v>
      </c>
      <c r="B852" s="662" t="s">
        <v>3182</v>
      </c>
      <c r="C852" s="663" t="s">
        <v>608</v>
      </c>
      <c r="D852" s="664" t="s">
        <v>3185</v>
      </c>
      <c r="E852" s="663" t="s">
        <v>626</v>
      </c>
      <c r="F852" s="664" t="s">
        <v>3190</v>
      </c>
      <c r="G852" s="663" t="s">
        <v>627</v>
      </c>
      <c r="H852" s="663" t="s">
        <v>1008</v>
      </c>
      <c r="I852" s="663" t="s">
        <v>1009</v>
      </c>
      <c r="J852" s="663" t="s">
        <v>1010</v>
      </c>
      <c r="K852" s="663" t="s">
        <v>1011</v>
      </c>
      <c r="L852" s="665">
        <v>1592.7970108581455</v>
      </c>
      <c r="M852" s="665">
        <v>5</v>
      </c>
      <c r="N852" s="666">
        <v>7963.9850542907279</v>
      </c>
    </row>
    <row r="853" spans="1:14" ht="14.4" customHeight="1" x14ac:dyDescent="0.3">
      <c r="A853" s="661" t="s">
        <v>595</v>
      </c>
      <c r="B853" s="662" t="s">
        <v>3182</v>
      </c>
      <c r="C853" s="663" t="s">
        <v>608</v>
      </c>
      <c r="D853" s="664" t="s">
        <v>3185</v>
      </c>
      <c r="E853" s="663" t="s">
        <v>626</v>
      </c>
      <c r="F853" s="664" t="s">
        <v>3190</v>
      </c>
      <c r="G853" s="663" t="s">
        <v>627</v>
      </c>
      <c r="H853" s="663" t="s">
        <v>2565</v>
      </c>
      <c r="I853" s="663" t="s">
        <v>2566</v>
      </c>
      <c r="J853" s="663" t="s">
        <v>2567</v>
      </c>
      <c r="K853" s="663" t="s">
        <v>2568</v>
      </c>
      <c r="L853" s="665">
        <v>127.36333185558651</v>
      </c>
      <c r="M853" s="665">
        <v>3</v>
      </c>
      <c r="N853" s="666">
        <v>382.08999556675951</v>
      </c>
    </row>
    <row r="854" spans="1:14" ht="14.4" customHeight="1" x14ac:dyDescent="0.3">
      <c r="A854" s="661" t="s">
        <v>595</v>
      </c>
      <c r="B854" s="662" t="s">
        <v>3182</v>
      </c>
      <c r="C854" s="663" t="s">
        <v>608</v>
      </c>
      <c r="D854" s="664" t="s">
        <v>3185</v>
      </c>
      <c r="E854" s="663" t="s">
        <v>626</v>
      </c>
      <c r="F854" s="664" t="s">
        <v>3190</v>
      </c>
      <c r="G854" s="663" t="s">
        <v>627</v>
      </c>
      <c r="H854" s="663" t="s">
        <v>2569</v>
      </c>
      <c r="I854" s="663" t="s">
        <v>2570</v>
      </c>
      <c r="J854" s="663" t="s">
        <v>2571</v>
      </c>
      <c r="K854" s="663" t="s">
        <v>716</v>
      </c>
      <c r="L854" s="665">
        <v>53.02</v>
      </c>
      <c r="M854" s="665">
        <v>1</v>
      </c>
      <c r="N854" s="666">
        <v>53.02</v>
      </c>
    </row>
    <row r="855" spans="1:14" ht="14.4" customHeight="1" x14ac:dyDescent="0.3">
      <c r="A855" s="661" t="s">
        <v>595</v>
      </c>
      <c r="B855" s="662" t="s">
        <v>3182</v>
      </c>
      <c r="C855" s="663" t="s">
        <v>608</v>
      </c>
      <c r="D855" s="664" t="s">
        <v>3185</v>
      </c>
      <c r="E855" s="663" t="s">
        <v>626</v>
      </c>
      <c r="F855" s="664" t="s">
        <v>3190</v>
      </c>
      <c r="G855" s="663" t="s">
        <v>627</v>
      </c>
      <c r="H855" s="663" t="s">
        <v>1990</v>
      </c>
      <c r="I855" s="663" t="s">
        <v>1991</v>
      </c>
      <c r="J855" s="663" t="s">
        <v>1992</v>
      </c>
      <c r="K855" s="663" t="s">
        <v>1993</v>
      </c>
      <c r="L855" s="665">
        <v>54.250000000000007</v>
      </c>
      <c r="M855" s="665">
        <v>1</v>
      </c>
      <c r="N855" s="666">
        <v>54.250000000000007</v>
      </c>
    </row>
    <row r="856" spans="1:14" ht="14.4" customHeight="1" x14ac:dyDescent="0.3">
      <c r="A856" s="661" t="s">
        <v>595</v>
      </c>
      <c r="B856" s="662" t="s">
        <v>3182</v>
      </c>
      <c r="C856" s="663" t="s">
        <v>608</v>
      </c>
      <c r="D856" s="664" t="s">
        <v>3185</v>
      </c>
      <c r="E856" s="663" t="s">
        <v>626</v>
      </c>
      <c r="F856" s="664" t="s">
        <v>3190</v>
      </c>
      <c r="G856" s="663" t="s">
        <v>627</v>
      </c>
      <c r="H856" s="663" t="s">
        <v>1032</v>
      </c>
      <c r="I856" s="663" t="s">
        <v>1033</v>
      </c>
      <c r="J856" s="663" t="s">
        <v>1034</v>
      </c>
      <c r="K856" s="663" t="s">
        <v>1035</v>
      </c>
      <c r="L856" s="665">
        <v>77.14</v>
      </c>
      <c r="M856" s="665">
        <v>1</v>
      </c>
      <c r="N856" s="666">
        <v>77.14</v>
      </c>
    </row>
    <row r="857" spans="1:14" ht="14.4" customHeight="1" x14ac:dyDescent="0.3">
      <c r="A857" s="661" t="s">
        <v>595</v>
      </c>
      <c r="B857" s="662" t="s">
        <v>3182</v>
      </c>
      <c r="C857" s="663" t="s">
        <v>608</v>
      </c>
      <c r="D857" s="664" t="s">
        <v>3185</v>
      </c>
      <c r="E857" s="663" t="s">
        <v>626</v>
      </c>
      <c r="F857" s="664" t="s">
        <v>3190</v>
      </c>
      <c r="G857" s="663" t="s">
        <v>627</v>
      </c>
      <c r="H857" s="663" t="s">
        <v>1036</v>
      </c>
      <c r="I857" s="663" t="s">
        <v>1036</v>
      </c>
      <c r="J857" s="663" t="s">
        <v>1037</v>
      </c>
      <c r="K857" s="663" t="s">
        <v>1038</v>
      </c>
      <c r="L857" s="665">
        <v>40.600000000000023</v>
      </c>
      <c r="M857" s="665">
        <v>1</v>
      </c>
      <c r="N857" s="666">
        <v>40.600000000000023</v>
      </c>
    </row>
    <row r="858" spans="1:14" ht="14.4" customHeight="1" x14ac:dyDescent="0.3">
      <c r="A858" s="661" t="s">
        <v>595</v>
      </c>
      <c r="B858" s="662" t="s">
        <v>3182</v>
      </c>
      <c r="C858" s="663" t="s">
        <v>608</v>
      </c>
      <c r="D858" s="664" t="s">
        <v>3185</v>
      </c>
      <c r="E858" s="663" t="s">
        <v>626</v>
      </c>
      <c r="F858" s="664" t="s">
        <v>3190</v>
      </c>
      <c r="G858" s="663" t="s">
        <v>627</v>
      </c>
      <c r="H858" s="663" t="s">
        <v>1039</v>
      </c>
      <c r="I858" s="663" t="s">
        <v>1040</v>
      </c>
      <c r="J858" s="663" t="s">
        <v>1041</v>
      </c>
      <c r="K858" s="663" t="s">
        <v>1042</v>
      </c>
      <c r="L858" s="665">
        <v>1704.56</v>
      </c>
      <c r="M858" s="665">
        <v>2</v>
      </c>
      <c r="N858" s="666">
        <v>3409.12</v>
      </c>
    </row>
    <row r="859" spans="1:14" ht="14.4" customHeight="1" x14ac:dyDescent="0.3">
      <c r="A859" s="661" t="s">
        <v>595</v>
      </c>
      <c r="B859" s="662" t="s">
        <v>3182</v>
      </c>
      <c r="C859" s="663" t="s">
        <v>608</v>
      </c>
      <c r="D859" s="664" t="s">
        <v>3185</v>
      </c>
      <c r="E859" s="663" t="s">
        <v>626</v>
      </c>
      <c r="F859" s="664" t="s">
        <v>3190</v>
      </c>
      <c r="G859" s="663" t="s">
        <v>627</v>
      </c>
      <c r="H859" s="663" t="s">
        <v>1046</v>
      </c>
      <c r="I859" s="663" t="s">
        <v>1047</v>
      </c>
      <c r="J859" s="663" t="s">
        <v>729</v>
      </c>
      <c r="K859" s="663" t="s">
        <v>1048</v>
      </c>
      <c r="L859" s="665">
        <v>57.593968787218763</v>
      </c>
      <c r="M859" s="665">
        <v>150</v>
      </c>
      <c r="N859" s="666">
        <v>8639.0953180828146</v>
      </c>
    </row>
    <row r="860" spans="1:14" ht="14.4" customHeight="1" x14ac:dyDescent="0.3">
      <c r="A860" s="661" t="s">
        <v>595</v>
      </c>
      <c r="B860" s="662" t="s">
        <v>3182</v>
      </c>
      <c r="C860" s="663" t="s">
        <v>608</v>
      </c>
      <c r="D860" s="664" t="s">
        <v>3185</v>
      </c>
      <c r="E860" s="663" t="s">
        <v>626</v>
      </c>
      <c r="F860" s="664" t="s">
        <v>3190</v>
      </c>
      <c r="G860" s="663" t="s">
        <v>627</v>
      </c>
      <c r="H860" s="663" t="s">
        <v>2572</v>
      </c>
      <c r="I860" s="663" t="s">
        <v>2573</v>
      </c>
      <c r="J860" s="663" t="s">
        <v>2574</v>
      </c>
      <c r="K860" s="663" t="s">
        <v>2575</v>
      </c>
      <c r="L860" s="665">
        <v>91.28946239218692</v>
      </c>
      <c r="M860" s="665">
        <v>1</v>
      </c>
      <c r="N860" s="666">
        <v>91.28946239218692</v>
      </c>
    </row>
    <row r="861" spans="1:14" ht="14.4" customHeight="1" x14ac:dyDescent="0.3">
      <c r="A861" s="661" t="s">
        <v>595</v>
      </c>
      <c r="B861" s="662" t="s">
        <v>3182</v>
      </c>
      <c r="C861" s="663" t="s">
        <v>608</v>
      </c>
      <c r="D861" s="664" t="s">
        <v>3185</v>
      </c>
      <c r="E861" s="663" t="s">
        <v>626</v>
      </c>
      <c r="F861" s="664" t="s">
        <v>3190</v>
      </c>
      <c r="G861" s="663" t="s">
        <v>627</v>
      </c>
      <c r="H861" s="663" t="s">
        <v>1049</v>
      </c>
      <c r="I861" s="663" t="s">
        <v>1050</v>
      </c>
      <c r="J861" s="663" t="s">
        <v>1051</v>
      </c>
      <c r="K861" s="663" t="s">
        <v>1052</v>
      </c>
      <c r="L861" s="665">
        <v>369.69124999999997</v>
      </c>
      <c r="M861" s="665">
        <v>4</v>
      </c>
      <c r="N861" s="666">
        <v>1478.7649999999999</v>
      </c>
    </row>
    <row r="862" spans="1:14" ht="14.4" customHeight="1" x14ac:dyDescent="0.3">
      <c r="A862" s="661" t="s">
        <v>595</v>
      </c>
      <c r="B862" s="662" t="s">
        <v>3182</v>
      </c>
      <c r="C862" s="663" t="s">
        <v>608</v>
      </c>
      <c r="D862" s="664" t="s">
        <v>3185</v>
      </c>
      <c r="E862" s="663" t="s">
        <v>626</v>
      </c>
      <c r="F862" s="664" t="s">
        <v>3190</v>
      </c>
      <c r="G862" s="663" t="s">
        <v>627</v>
      </c>
      <c r="H862" s="663" t="s">
        <v>1061</v>
      </c>
      <c r="I862" s="663" t="s">
        <v>1062</v>
      </c>
      <c r="J862" s="663" t="s">
        <v>1063</v>
      </c>
      <c r="K862" s="663" t="s">
        <v>1064</v>
      </c>
      <c r="L862" s="665">
        <v>20.76</v>
      </c>
      <c r="M862" s="665">
        <v>20</v>
      </c>
      <c r="N862" s="666">
        <v>415.20000000000005</v>
      </c>
    </row>
    <row r="863" spans="1:14" ht="14.4" customHeight="1" x14ac:dyDescent="0.3">
      <c r="A863" s="661" t="s">
        <v>595</v>
      </c>
      <c r="B863" s="662" t="s">
        <v>3182</v>
      </c>
      <c r="C863" s="663" t="s">
        <v>608</v>
      </c>
      <c r="D863" s="664" t="s">
        <v>3185</v>
      </c>
      <c r="E863" s="663" t="s">
        <v>626</v>
      </c>
      <c r="F863" s="664" t="s">
        <v>3190</v>
      </c>
      <c r="G863" s="663" t="s">
        <v>627</v>
      </c>
      <c r="H863" s="663" t="s">
        <v>1068</v>
      </c>
      <c r="I863" s="663" t="s">
        <v>1069</v>
      </c>
      <c r="J863" s="663" t="s">
        <v>1070</v>
      </c>
      <c r="K863" s="663" t="s">
        <v>1071</v>
      </c>
      <c r="L863" s="665">
        <v>68.939811604716212</v>
      </c>
      <c r="M863" s="665">
        <v>4</v>
      </c>
      <c r="N863" s="666">
        <v>275.75924641886485</v>
      </c>
    </row>
    <row r="864" spans="1:14" ht="14.4" customHeight="1" x14ac:dyDescent="0.3">
      <c r="A864" s="661" t="s">
        <v>595</v>
      </c>
      <c r="B864" s="662" t="s">
        <v>3182</v>
      </c>
      <c r="C864" s="663" t="s">
        <v>608</v>
      </c>
      <c r="D864" s="664" t="s">
        <v>3185</v>
      </c>
      <c r="E864" s="663" t="s">
        <v>626</v>
      </c>
      <c r="F864" s="664" t="s">
        <v>3190</v>
      </c>
      <c r="G864" s="663" t="s">
        <v>627</v>
      </c>
      <c r="H864" s="663" t="s">
        <v>1072</v>
      </c>
      <c r="I864" s="663" t="s">
        <v>1073</v>
      </c>
      <c r="J864" s="663" t="s">
        <v>1074</v>
      </c>
      <c r="K864" s="663" t="s">
        <v>1075</v>
      </c>
      <c r="L864" s="665">
        <v>43.945092886965973</v>
      </c>
      <c r="M864" s="665">
        <v>50</v>
      </c>
      <c r="N864" s="666">
        <v>2197.2546443482988</v>
      </c>
    </row>
    <row r="865" spans="1:14" ht="14.4" customHeight="1" x14ac:dyDescent="0.3">
      <c r="A865" s="661" t="s">
        <v>595</v>
      </c>
      <c r="B865" s="662" t="s">
        <v>3182</v>
      </c>
      <c r="C865" s="663" t="s">
        <v>608</v>
      </c>
      <c r="D865" s="664" t="s">
        <v>3185</v>
      </c>
      <c r="E865" s="663" t="s">
        <v>626</v>
      </c>
      <c r="F865" s="664" t="s">
        <v>3190</v>
      </c>
      <c r="G865" s="663" t="s">
        <v>627</v>
      </c>
      <c r="H865" s="663" t="s">
        <v>1076</v>
      </c>
      <c r="I865" s="663" t="s">
        <v>1077</v>
      </c>
      <c r="J865" s="663" t="s">
        <v>1078</v>
      </c>
      <c r="K865" s="663" t="s">
        <v>1079</v>
      </c>
      <c r="L865" s="665">
        <v>36.520000000000003</v>
      </c>
      <c r="M865" s="665">
        <v>1</v>
      </c>
      <c r="N865" s="666">
        <v>36.520000000000003</v>
      </c>
    </row>
    <row r="866" spans="1:14" ht="14.4" customHeight="1" x14ac:dyDescent="0.3">
      <c r="A866" s="661" t="s">
        <v>595</v>
      </c>
      <c r="B866" s="662" t="s">
        <v>3182</v>
      </c>
      <c r="C866" s="663" t="s">
        <v>608</v>
      </c>
      <c r="D866" s="664" t="s">
        <v>3185</v>
      </c>
      <c r="E866" s="663" t="s">
        <v>626</v>
      </c>
      <c r="F866" s="664" t="s">
        <v>3190</v>
      </c>
      <c r="G866" s="663" t="s">
        <v>627</v>
      </c>
      <c r="H866" s="663" t="s">
        <v>1080</v>
      </c>
      <c r="I866" s="663" t="s">
        <v>1081</v>
      </c>
      <c r="J866" s="663" t="s">
        <v>1078</v>
      </c>
      <c r="K866" s="663" t="s">
        <v>1082</v>
      </c>
      <c r="L866" s="665">
        <v>65.79000000000002</v>
      </c>
      <c r="M866" s="665">
        <v>1</v>
      </c>
      <c r="N866" s="666">
        <v>65.79000000000002</v>
      </c>
    </row>
    <row r="867" spans="1:14" ht="14.4" customHeight="1" x14ac:dyDescent="0.3">
      <c r="A867" s="661" t="s">
        <v>595</v>
      </c>
      <c r="B867" s="662" t="s">
        <v>3182</v>
      </c>
      <c r="C867" s="663" t="s">
        <v>608</v>
      </c>
      <c r="D867" s="664" t="s">
        <v>3185</v>
      </c>
      <c r="E867" s="663" t="s">
        <v>626</v>
      </c>
      <c r="F867" s="664" t="s">
        <v>3190</v>
      </c>
      <c r="G867" s="663" t="s">
        <v>627</v>
      </c>
      <c r="H867" s="663" t="s">
        <v>1083</v>
      </c>
      <c r="I867" s="663" t="s">
        <v>1084</v>
      </c>
      <c r="J867" s="663" t="s">
        <v>1085</v>
      </c>
      <c r="K867" s="663" t="s">
        <v>1086</v>
      </c>
      <c r="L867" s="665">
        <v>52.17</v>
      </c>
      <c r="M867" s="665">
        <v>4</v>
      </c>
      <c r="N867" s="666">
        <v>208.68</v>
      </c>
    </row>
    <row r="868" spans="1:14" ht="14.4" customHeight="1" x14ac:dyDescent="0.3">
      <c r="A868" s="661" t="s">
        <v>595</v>
      </c>
      <c r="B868" s="662" t="s">
        <v>3182</v>
      </c>
      <c r="C868" s="663" t="s">
        <v>608</v>
      </c>
      <c r="D868" s="664" t="s">
        <v>3185</v>
      </c>
      <c r="E868" s="663" t="s">
        <v>626</v>
      </c>
      <c r="F868" s="664" t="s">
        <v>3190</v>
      </c>
      <c r="G868" s="663" t="s">
        <v>627</v>
      </c>
      <c r="H868" s="663" t="s">
        <v>2576</v>
      </c>
      <c r="I868" s="663" t="s">
        <v>215</v>
      </c>
      <c r="J868" s="663" t="s">
        <v>2577</v>
      </c>
      <c r="K868" s="663"/>
      <c r="L868" s="665">
        <v>106.40440757470955</v>
      </c>
      <c r="M868" s="665">
        <v>2</v>
      </c>
      <c r="N868" s="666">
        <v>212.8088151494191</v>
      </c>
    </row>
    <row r="869" spans="1:14" ht="14.4" customHeight="1" x14ac:dyDescent="0.3">
      <c r="A869" s="661" t="s">
        <v>595</v>
      </c>
      <c r="B869" s="662" t="s">
        <v>3182</v>
      </c>
      <c r="C869" s="663" t="s">
        <v>608</v>
      </c>
      <c r="D869" s="664" t="s">
        <v>3185</v>
      </c>
      <c r="E869" s="663" t="s">
        <v>626</v>
      </c>
      <c r="F869" s="664" t="s">
        <v>3190</v>
      </c>
      <c r="G869" s="663" t="s">
        <v>627</v>
      </c>
      <c r="H869" s="663" t="s">
        <v>1087</v>
      </c>
      <c r="I869" s="663" t="s">
        <v>215</v>
      </c>
      <c r="J869" s="663" t="s">
        <v>1088</v>
      </c>
      <c r="K869" s="663"/>
      <c r="L869" s="665">
        <v>137.88999999999999</v>
      </c>
      <c r="M869" s="665">
        <v>1</v>
      </c>
      <c r="N869" s="666">
        <v>137.88999999999999</v>
      </c>
    </row>
    <row r="870" spans="1:14" ht="14.4" customHeight="1" x14ac:dyDescent="0.3">
      <c r="A870" s="661" t="s">
        <v>595</v>
      </c>
      <c r="B870" s="662" t="s">
        <v>3182</v>
      </c>
      <c r="C870" s="663" t="s">
        <v>608</v>
      </c>
      <c r="D870" s="664" t="s">
        <v>3185</v>
      </c>
      <c r="E870" s="663" t="s">
        <v>626</v>
      </c>
      <c r="F870" s="664" t="s">
        <v>3190</v>
      </c>
      <c r="G870" s="663" t="s">
        <v>627</v>
      </c>
      <c r="H870" s="663" t="s">
        <v>1089</v>
      </c>
      <c r="I870" s="663" t="s">
        <v>1090</v>
      </c>
      <c r="J870" s="663" t="s">
        <v>1091</v>
      </c>
      <c r="K870" s="663" t="s">
        <v>1092</v>
      </c>
      <c r="L870" s="665">
        <v>162.56000097607185</v>
      </c>
      <c r="M870" s="665">
        <v>3</v>
      </c>
      <c r="N870" s="666">
        <v>487.68000292821557</v>
      </c>
    </row>
    <row r="871" spans="1:14" ht="14.4" customHeight="1" x14ac:dyDescent="0.3">
      <c r="A871" s="661" t="s">
        <v>595</v>
      </c>
      <c r="B871" s="662" t="s">
        <v>3182</v>
      </c>
      <c r="C871" s="663" t="s">
        <v>608</v>
      </c>
      <c r="D871" s="664" t="s">
        <v>3185</v>
      </c>
      <c r="E871" s="663" t="s">
        <v>626</v>
      </c>
      <c r="F871" s="664" t="s">
        <v>3190</v>
      </c>
      <c r="G871" s="663" t="s">
        <v>627</v>
      </c>
      <c r="H871" s="663" t="s">
        <v>2010</v>
      </c>
      <c r="I871" s="663" t="s">
        <v>2011</v>
      </c>
      <c r="J871" s="663" t="s">
        <v>1037</v>
      </c>
      <c r="K871" s="663" t="s">
        <v>1391</v>
      </c>
      <c r="L871" s="665">
        <v>103.91735226840936</v>
      </c>
      <c r="M871" s="665">
        <v>2</v>
      </c>
      <c r="N871" s="666">
        <v>207.83470453681872</v>
      </c>
    </row>
    <row r="872" spans="1:14" ht="14.4" customHeight="1" x14ac:dyDescent="0.3">
      <c r="A872" s="661" t="s">
        <v>595</v>
      </c>
      <c r="B872" s="662" t="s">
        <v>3182</v>
      </c>
      <c r="C872" s="663" t="s">
        <v>608</v>
      </c>
      <c r="D872" s="664" t="s">
        <v>3185</v>
      </c>
      <c r="E872" s="663" t="s">
        <v>626</v>
      </c>
      <c r="F872" s="664" t="s">
        <v>3190</v>
      </c>
      <c r="G872" s="663" t="s">
        <v>627</v>
      </c>
      <c r="H872" s="663" t="s">
        <v>2578</v>
      </c>
      <c r="I872" s="663" t="s">
        <v>2579</v>
      </c>
      <c r="J872" s="663" t="s">
        <v>1037</v>
      </c>
      <c r="K872" s="663" t="s">
        <v>2580</v>
      </c>
      <c r="L872" s="665">
        <v>75.21999999999997</v>
      </c>
      <c r="M872" s="665">
        <v>2</v>
      </c>
      <c r="N872" s="666">
        <v>150.43999999999994</v>
      </c>
    </row>
    <row r="873" spans="1:14" ht="14.4" customHeight="1" x14ac:dyDescent="0.3">
      <c r="A873" s="661" t="s">
        <v>595</v>
      </c>
      <c r="B873" s="662" t="s">
        <v>3182</v>
      </c>
      <c r="C873" s="663" t="s">
        <v>608</v>
      </c>
      <c r="D873" s="664" t="s">
        <v>3185</v>
      </c>
      <c r="E873" s="663" t="s">
        <v>626</v>
      </c>
      <c r="F873" s="664" t="s">
        <v>3190</v>
      </c>
      <c r="G873" s="663" t="s">
        <v>627</v>
      </c>
      <c r="H873" s="663" t="s">
        <v>1101</v>
      </c>
      <c r="I873" s="663" t="s">
        <v>215</v>
      </c>
      <c r="J873" s="663" t="s">
        <v>1102</v>
      </c>
      <c r="K873" s="663"/>
      <c r="L873" s="665">
        <v>75.165283567807862</v>
      </c>
      <c r="M873" s="665">
        <v>1</v>
      </c>
      <c r="N873" s="666">
        <v>75.165283567807862</v>
      </c>
    </row>
    <row r="874" spans="1:14" ht="14.4" customHeight="1" x14ac:dyDescent="0.3">
      <c r="A874" s="661" t="s">
        <v>595</v>
      </c>
      <c r="B874" s="662" t="s">
        <v>3182</v>
      </c>
      <c r="C874" s="663" t="s">
        <v>608</v>
      </c>
      <c r="D874" s="664" t="s">
        <v>3185</v>
      </c>
      <c r="E874" s="663" t="s">
        <v>626</v>
      </c>
      <c r="F874" s="664" t="s">
        <v>3190</v>
      </c>
      <c r="G874" s="663" t="s">
        <v>627</v>
      </c>
      <c r="H874" s="663" t="s">
        <v>1103</v>
      </c>
      <c r="I874" s="663" t="s">
        <v>1104</v>
      </c>
      <c r="J874" s="663" t="s">
        <v>662</v>
      </c>
      <c r="K874" s="663" t="s">
        <v>1105</v>
      </c>
      <c r="L874" s="665">
        <v>62.957310307052367</v>
      </c>
      <c r="M874" s="665">
        <v>45</v>
      </c>
      <c r="N874" s="666">
        <v>2833.0789638173565</v>
      </c>
    </row>
    <row r="875" spans="1:14" ht="14.4" customHeight="1" x14ac:dyDescent="0.3">
      <c r="A875" s="661" t="s">
        <v>595</v>
      </c>
      <c r="B875" s="662" t="s">
        <v>3182</v>
      </c>
      <c r="C875" s="663" t="s">
        <v>608</v>
      </c>
      <c r="D875" s="664" t="s">
        <v>3185</v>
      </c>
      <c r="E875" s="663" t="s">
        <v>626</v>
      </c>
      <c r="F875" s="664" t="s">
        <v>3190</v>
      </c>
      <c r="G875" s="663" t="s">
        <v>627</v>
      </c>
      <c r="H875" s="663" t="s">
        <v>1110</v>
      </c>
      <c r="I875" s="663" t="s">
        <v>215</v>
      </c>
      <c r="J875" s="663" t="s">
        <v>1111</v>
      </c>
      <c r="K875" s="663"/>
      <c r="L875" s="665">
        <v>75.165129776170019</v>
      </c>
      <c r="M875" s="665">
        <v>4</v>
      </c>
      <c r="N875" s="666">
        <v>300.66051910468008</v>
      </c>
    </row>
    <row r="876" spans="1:14" ht="14.4" customHeight="1" x14ac:dyDescent="0.3">
      <c r="A876" s="661" t="s">
        <v>595</v>
      </c>
      <c r="B876" s="662" t="s">
        <v>3182</v>
      </c>
      <c r="C876" s="663" t="s">
        <v>608</v>
      </c>
      <c r="D876" s="664" t="s">
        <v>3185</v>
      </c>
      <c r="E876" s="663" t="s">
        <v>626</v>
      </c>
      <c r="F876" s="664" t="s">
        <v>3190</v>
      </c>
      <c r="G876" s="663" t="s">
        <v>627</v>
      </c>
      <c r="H876" s="663" t="s">
        <v>2028</v>
      </c>
      <c r="I876" s="663" t="s">
        <v>2029</v>
      </c>
      <c r="J876" s="663" t="s">
        <v>1074</v>
      </c>
      <c r="K876" s="663" t="s">
        <v>2030</v>
      </c>
      <c r="L876" s="665">
        <v>85.749650848842919</v>
      </c>
      <c r="M876" s="665">
        <v>10</v>
      </c>
      <c r="N876" s="666">
        <v>857.49650848842919</v>
      </c>
    </row>
    <row r="877" spans="1:14" ht="14.4" customHeight="1" x14ac:dyDescent="0.3">
      <c r="A877" s="661" t="s">
        <v>595</v>
      </c>
      <c r="B877" s="662" t="s">
        <v>3182</v>
      </c>
      <c r="C877" s="663" t="s">
        <v>608</v>
      </c>
      <c r="D877" s="664" t="s">
        <v>3185</v>
      </c>
      <c r="E877" s="663" t="s">
        <v>626</v>
      </c>
      <c r="F877" s="664" t="s">
        <v>3190</v>
      </c>
      <c r="G877" s="663" t="s">
        <v>627</v>
      </c>
      <c r="H877" s="663" t="s">
        <v>1130</v>
      </c>
      <c r="I877" s="663" t="s">
        <v>1131</v>
      </c>
      <c r="J877" s="663" t="s">
        <v>1132</v>
      </c>
      <c r="K877" s="663" t="s">
        <v>1133</v>
      </c>
      <c r="L877" s="665">
        <v>28.566177182799478</v>
      </c>
      <c r="M877" s="665">
        <v>57</v>
      </c>
      <c r="N877" s="666">
        <v>1628.2720994195702</v>
      </c>
    </row>
    <row r="878" spans="1:14" ht="14.4" customHeight="1" x14ac:dyDescent="0.3">
      <c r="A878" s="661" t="s">
        <v>595</v>
      </c>
      <c r="B878" s="662" t="s">
        <v>3182</v>
      </c>
      <c r="C878" s="663" t="s">
        <v>608</v>
      </c>
      <c r="D878" s="664" t="s">
        <v>3185</v>
      </c>
      <c r="E878" s="663" t="s">
        <v>626</v>
      </c>
      <c r="F878" s="664" t="s">
        <v>3190</v>
      </c>
      <c r="G878" s="663" t="s">
        <v>627</v>
      </c>
      <c r="H878" s="663" t="s">
        <v>2039</v>
      </c>
      <c r="I878" s="663" t="s">
        <v>2040</v>
      </c>
      <c r="J878" s="663" t="s">
        <v>2041</v>
      </c>
      <c r="K878" s="663" t="s">
        <v>648</v>
      </c>
      <c r="L878" s="665">
        <v>79.550000000000011</v>
      </c>
      <c r="M878" s="665">
        <v>1</v>
      </c>
      <c r="N878" s="666">
        <v>79.550000000000011</v>
      </c>
    </row>
    <row r="879" spans="1:14" ht="14.4" customHeight="1" x14ac:dyDescent="0.3">
      <c r="A879" s="661" t="s">
        <v>595</v>
      </c>
      <c r="B879" s="662" t="s">
        <v>3182</v>
      </c>
      <c r="C879" s="663" t="s">
        <v>608</v>
      </c>
      <c r="D879" s="664" t="s">
        <v>3185</v>
      </c>
      <c r="E879" s="663" t="s">
        <v>626</v>
      </c>
      <c r="F879" s="664" t="s">
        <v>3190</v>
      </c>
      <c r="G879" s="663" t="s">
        <v>627</v>
      </c>
      <c r="H879" s="663" t="s">
        <v>2042</v>
      </c>
      <c r="I879" s="663" t="s">
        <v>2043</v>
      </c>
      <c r="J879" s="663" t="s">
        <v>2044</v>
      </c>
      <c r="K879" s="663" t="s">
        <v>2045</v>
      </c>
      <c r="L879" s="665">
        <v>64.790005959920862</v>
      </c>
      <c r="M879" s="665">
        <v>1</v>
      </c>
      <c r="N879" s="666">
        <v>64.790005959920862</v>
      </c>
    </row>
    <row r="880" spans="1:14" ht="14.4" customHeight="1" x14ac:dyDescent="0.3">
      <c r="A880" s="661" t="s">
        <v>595</v>
      </c>
      <c r="B880" s="662" t="s">
        <v>3182</v>
      </c>
      <c r="C880" s="663" t="s">
        <v>608</v>
      </c>
      <c r="D880" s="664" t="s">
        <v>3185</v>
      </c>
      <c r="E880" s="663" t="s">
        <v>626</v>
      </c>
      <c r="F880" s="664" t="s">
        <v>3190</v>
      </c>
      <c r="G880" s="663" t="s">
        <v>627</v>
      </c>
      <c r="H880" s="663" t="s">
        <v>1138</v>
      </c>
      <c r="I880" s="663" t="s">
        <v>1139</v>
      </c>
      <c r="J880" s="663" t="s">
        <v>1140</v>
      </c>
      <c r="K880" s="663" t="s">
        <v>1141</v>
      </c>
      <c r="L880" s="665">
        <v>103.68443167696535</v>
      </c>
      <c r="M880" s="665">
        <v>48</v>
      </c>
      <c r="N880" s="666">
        <v>4976.8527204943366</v>
      </c>
    </row>
    <row r="881" spans="1:14" ht="14.4" customHeight="1" x14ac:dyDescent="0.3">
      <c r="A881" s="661" t="s">
        <v>595</v>
      </c>
      <c r="B881" s="662" t="s">
        <v>3182</v>
      </c>
      <c r="C881" s="663" t="s">
        <v>608</v>
      </c>
      <c r="D881" s="664" t="s">
        <v>3185</v>
      </c>
      <c r="E881" s="663" t="s">
        <v>626</v>
      </c>
      <c r="F881" s="664" t="s">
        <v>3190</v>
      </c>
      <c r="G881" s="663" t="s">
        <v>627</v>
      </c>
      <c r="H881" s="663" t="s">
        <v>1142</v>
      </c>
      <c r="I881" s="663" t="s">
        <v>1143</v>
      </c>
      <c r="J881" s="663" t="s">
        <v>1144</v>
      </c>
      <c r="K881" s="663" t="s">
        <v>1145</v>
      </c>
      <c r="L881" s="665">
        <v>55.476000434524977</v>
      </c>
      <c r="M881" s="665">
        <v>20</v>
      </c>
      <c r="N881" s="666">
        <v>1109.5200086904995</v>
      </c>
    </row>
    <row r="882" spans="1:14" ht="14.4" customHeight="1" x14ac:dyDescent="0.3">
      <c r="A882" s="661" t="s">
        <v>595</v>
      </c>
      <c r="B882" s="662" t="s">
        <v>3182</v>
      </c>
      <c r="C882" s="663" t="s">
        <v>608</v>
      </c>
      <c r="D882" s="664" t="s">
        <v>3185</v>
      </c>
      <c r="E882" s="663" t="s">
        <v>626</v>
      </c>
      <c r="F882" s="664" t="s">
        <v>3190</v>
      </c>
      <c r="G882" s="663" t="s">
        <v>627</v>
      </c>
      <c r="H882" s="663" t="s">
        <v>1148</v>
      </c>
      <c r="I882" s="663" t="s">
        <v>1149</v>
      </c>
      <c r="J882" s="663" t="s">
        <v>1150</v>
      </c>
      <c r="K882" s="663" t="s">
        <v>1151</v>
      </c>
      <c r="L882" s="665">
        <v>106.73025</v>
      </c>
      <c r="M882" s="665">
        <v>108</v>
      </c>
      <c r="N882" s="666">
        <v>11526.867</v>
      </c>
    </row>
    <row r="883" spans="1:14" ht="14.4" customHeight="1" x14ac:dyDescent="0.3">
      <c r="A883" s="661" t="s">
        <v>595</v>
      </c>
      <c r="B883" s="662" t="s">
        <v>3182</v>
      </c>
      <c r="C883" s="663" t="s">
        <v>608</v>
      </c>
      <c r="D883" s="664" t="s">
        <v>3185</v>
      </c>
      <c r="E883" s="663" t="s">
        <v>626</v>
      </c>
      <c r="F883" s="664" t="s">
        <v>3190</v>
      </c>
      <c r="G883" s="663" t="s">
        <v>627</v>
      </c>
      <c r="H883" s="663" t="s">
        <v>2581</v>
      </c>
      <c r="I883" s="663" t="s">
        <v>2581</v>
      </c>
      <c r="J883" s="663" t="s">
        <v>2582</v>
      </c>
      <c r="K883" s="663" t="s">
        <v>2583</v>
      </c>
      <c r="L883" s="665">
        <v>575.94666666666672</v>
      </c>
      <c r="M883" s="665">
        <v>3</v>
      </c>
      <c r="N883" s="666">
        <v>1727.8400000000001</v>
      </c>
    </row>
    <row r="884" spans="1:14" ht="14.4" customHeight="1" x14ac:dyDescent="0.3">
      <c r="A884" s="661" t="s">
        <v>595</v>
      </c>
      <c r="B884" s="662" t="s">
        <v>3182</v>
      </c>
      <c r="C884" s="663" t="s">
        <v>608</v>
      </c>
      <c r="D884" s="664" t="s">
        <v>3185</v>
      </c>
      <c r="E884" s="663" t="s">
        <v>626</v>
      </c>
      <c r="F884" s="664" t="s">
        <v>3190</v>
      </c>
      <c r="G884" s="663" t="s">
        <v>627</v>
      </c>
      <c r="H884" s="663" t="s">
        <v>2584</v>
      </c>
      <c r="I884" s="663" t="s">
        <v>2585</v>
      </c>
      <c r="J884" s="663" t="s">
        <v>2586</v>
      </c>
      <c r="K884" s="663" t="s">
        <v>701</v>
      </c>
      <c r="L884" s="665">
        <v>110.50000000000004</v>
      </c>
      <c r="M884" s="665">
        <v>10</v>
      </c>
      <c r="N884" s="666">
        <v>1105.0000000000005</v>
      </c>
    </row>
    <row r="885" spans="1:14" ht="14.4" customHeight="1" x14ac:dyDescent="0.3">
      <c r="A885" s="661" t="s">
        <v>595</v>
      </c>
      <c r="B885" s="662" t="s">
        <v>3182</v>
      </c>
      <c r="C885" s="663" t="s">
        <v>608</v>
      </c>
      <c r="D885" s="664" t="s">
        <v>3185</v>
      </c>
      <c r="E885" s="663" t="s">
        <v>626</v>
      </c>
      <c r="F885" s="664" t="s">
        <v>3190</v>
      </c>
      <c r="G885" s="663" t="s">
        <v>627</v>
      </c>
      <c r="H885" s="663" t="s">
        <v>2587</v>
      </c>
      <c r="I885" s="663" t="s">
        <v>2588</v>
      </c>
      <c r="J885" s="663" t="s">
        <v>2589</v>
      </c>
      <c r="K885" s="663" t="s">
        <v>2590</v>
      </c>
      <c r="L885" s="665">
        <v>40.18</v>
      </c>
      <c r="M885" s="665">
        <v>2</v>
      </c>
      <c r="N885" s="666">
        <v>80.36</v>
      </c>
    </row>
    <row r="886" spans="1:14" ht="14.4" customHeight="1" x14ac:dyDescent="0.3">
      <c r="A886" s="661" t="s">
        <v>595</v>
      </c>
      <c r="B886" s="662" t="s">
        <v>3182</v>
      </c>
      <c r="C886" s="663" t="s">
        <v>608</v>
      </c>
      <c r="D886" s="664" t="s">
        <v>3185</v>
      </c>
      <c r="E886" s="663" t="s">
        <v>626</v>
      </c>
      <c r="F886" s="664" t="s">
        <v>3190</v>
      </c>
      <c r="G886" s="663" t="s">
        <v>627</v>
      </c>
      <c r="H886" s="663" t="s">
        <v>1156</v>
      </c>
      <c r="I886" s="663" t="s">
        <v>1157</v>
      </c>
      <c r="J886" s="663" t="s">
        <v>1158</v>
      </c>
      <c r="K886" s="663" t="s">
        <v>1159</v>
      </c>
      <c r="L886" s="665">
        <v>693.39678060235326</v>
      </c>
      <c r="M886" s="665">
        <v>24</v>
      </c>
      <c r="N886" s="666">
        <v>16641.522734456477</v>
      </c>
    </row>
    <row r="887" spans="1:14" ht="14.4" customHeight="1" x14ac:dyDescent="0.3">
      <c r="A887" s="661" t="s">
        <v>595</v>
      </c>
      <c r="B887" s="662" t="s">
        <v>3182</v>
      </c>
      <c r="C887" s="663" t="s">
        <v>608</v>
      </c>
      <c r="D887" s="664" t="s">
        <v>3185</v>
      </c>
      <c r="E887" s="663" t="s">
        <v>626</v>
      </c>
      <c r="F887" s="664" t="s">
        <v>3190</v>
      </c>
      <c r="G887" s="663" t="s">
        <v>627</v>
      </c>
      <c r="H887" s="663" t="s">
        <v>2591</v>
      </c>
      <c r="I887" s="663" t="s">
        <v>215</v>
      </c>
      <c r="J887" s="663" t="s">
        <v>2592</v>
      </c>
      <c r="K887" s="663" t="s">
        <v>2593</v>
      </c>
      <c r="L887" s="665">
        <v>23.7</v>
      </c>
      <c r="M887" s="665">
        <v>12</v>
      </c>
      <c r="N887" s="666">
        <v>284.39999999999998</v>
      </c>
    </row>
    <row r="888" spans="1:14" ht="14.4" customHeight="1" x14ac:dyDescent="0.3">
      <c r="A888" s="661" t="s">
        <v>595</v>
      </c>
      <c r="B888" s="662" t="s">
        <v>3182</v>
      </c>
      <c r="C888" s="663" t="s">
        <v>608</v>
      </c>
      <c r="D888" s="664" t="s">
        <v>3185</v>
      </c>
      <c r="E888" s="663" t="s">
        <v>626</v>
      </c>
      <c r="F888" s="664" t="s">
        <v>3190</v>
      </c>
      <c r="G888" s="663" t="s">
        <v>627</v>
      </c>
      <c r="H888" s="663" t="s">
        <v>2594</v>
      </c>
      <c r="I888" s="663" t="s">
        <v>215</v>
      </c>
      <c r="J888" s="663" t="s">
        <v>2595</v>
      </c>
      <c r="K888" s="663"/>
      <c r="L888" s="665">
        <v>143.18973186447724</v>
      </c>
      <c r="M888" s="665">
        <v>1</v>
      </c>
      <c r="N888" s="666">
        <v>143.18973186447724</v>
      </c>
    </row>
    <row r="889" spans="1:14" ht="14.4" customHeight="1" x14ac:dyDescent="0.3">
      <c r="A889" s="661" t="s">
        <v>595</v>
      </c>
      <c r="B889" s="662" t="s">
        <v>3182</v>
      </c>
      <c r="C889" s="663" t="s">
        <v>608</v>
      </c>
      <c r="D889" s="664" t="s">
        <v>3185</v>
      </c>
      <c r="E889" s="663" t="s">
        <v>626</v>
      </c>
      <c r="F889" s="664" t="s">
        <v>3190</v>
      </c>
      <c r="G889" s="663" t="s">
        <v>627</v>
      </c>
      <c r="H889" s="663" t="s">
        <v>2596</v>
      </c>
      <c r="I889" s="663" t="s">
        <v>2597</v>
      </c>
      <c r="J889" s="663" t="s">
        <v>2598</v>
      </c>
      <c r="K889" s="663" t="s">
        <v>2599</v>
      </c>
      <c r="L889" s="665">
        <v>33.999999999999993</v>
      </c>
      <c r="M889" s="665">
        <v>1</v>
      </c>
      <c r="N889" s="666">
        <v>33.999999999999993</v>
      </c>
    </row>
    <row r="890" spans="1:14" ht="14.4" customHeight="1" x14ac:dyDescent="0.3">
      <c r="A890" s="661" t="s">
        <v>595</v>
      </c>
      <c r="B890" s="662" t="s">
        <v>3182</v>
      </c>
      <c r="C890" s="663" t="s">
        <v>608</v>
      </c>
      <c r="D890" s="664" t="s">
        <v>3185</v>
      </c>
      <c r="E890" s="663" t="s">
        <v>626</v>
      </c>
      <c r="F890" s="664" t="s">
        <v>3190</v>
      </c>
      <c r="G890" s="663" t="s">
        <v>627</v>
      </c>
      <c r="H890" s="663" t="s">
        <v>1174</v>
      </c>
      <c r="I890" s="663" t="s">
        <v>1175</v>
      </c>
      <c r="J890" s="663" t="s">
        <v>1176</v>
      </c>
      <c r="K890" s="663" t="s">
        <v>1177</v>
      </c>
      <c r="L890" s="665">
        <v>112.6065860971743</v>
      </c>
      <c r="M890" s="665">
        <v>166</v>
      </c>
      <c r="N890" s="666">
        <v>18692.693292130934</v>
      </c>
    </row>
    <row r="891" spans="1:14" ht="14.4" customHeight="1" x14ac:dyDescent="0.3">
      <c r="A891" s="661" t="s">
        <v>595</v>
      </c>
      <c r="B891" s="662" t="s">
        <v>3182</v>
      </c>
      <c r="C891" s="663" t="s">
        <v>608</v>
      </c>
      <c r="D891" s="664" t="s">
        <v>3185</v>
      </c>
      <c r="E891" s="663" t="s">
        <v>626</v>
      </c>
      <c r="F891" s="664" t="s">
        <v>3190</v>
      </c>
      <c r="G891" s="663" t="s">
        <v>627</v>
      </c>
      <c r="H891" s="663" t="s">
        <v>2066</v>
      </c>
      <c r="I891" s="663" t="s">
        <v>2067</v>
      </c>
      <c r="J891" s="663" t="s">
        <v>1774</v>
      </c>
      <c r="K891" s="663" t="s">
        <v>2068</v>
      </c>
      <c r="L891" s="665">
        <v>108.07533333333335</v>
      </c>
      <c r="M891" s="665">
        <v>1</v>
      </c>
      <c r="N891" s="666">
        <v>108.07533333333335</v>
      </c>
    </row>
    <row r="892" spans="1:14" ht="14.4" customHeight="1" x14ac:dyDescent="0.3">
      <c r="A892" s="661" t="s">
        <v>595</v>
      </c>
      <c r="B892" s="662" t="s">
        <v>3182</v>
      </c>
      <c r="C892" s="663" t="s">
        <v>608</v>
      </c>
      <c r="D892" s="664" t="s">
        <v>3185</v>
      </c>
      <c r="E892" s="663" t="s">
        <v>626</v>
      </c>
      <c r="F892" s="664" t="s">
        <v>3190</v>
      </c>
      <c r="G892" s="663" t="s">
        <v>627</v>
      </c>
      <c r="H892" s="663" t="s">
        <v>2600</v>
      </c>
      <c r="I892" s="663" t="s">
        <v>2601</v>
      </c>
      <c r="J892" s="663" t="s">
        <v>2602</v>
      </c>
      <c r="K892" s="663" t="s">
        <v>2603</v>
      </c>
      <c r="L892" s="665">
        <v>131.13555555555556</v>
      </c>
      <c r="M892" s="665">
        <v>9</v>
      </c>
      <c r="N892" s="666">
        <v>1180.22</v>
      </c>
    </row>
    <row r="893" spans="1:14" ht="14.4" customHeight="1" x14ac:dyDescent="0.3">
      <c r="A893" s="661" t="s">
        <v>595</v>
      </c>
      <c r="B893" s="662" t="s">
        <v>3182</v>
      </c>
      <c r="C893" s="663" t="s">
        <v>608</v>
      </c>
      <c r="D893" s="664" t="s">
        <v>3185</v>
      </c>
      <c r="E893" s="663" t="s">
        <v>626</v>
      </c>
      <c r="F893" s="664" t="s">
        <v>3190</v>
      </c>
      <c r="G893" s="663" t="s">
        <v>627</v>
      </c>
      <c r="H893" s="663" t="s">
        <v>2073</v>
      </c>
      <c r="I893" s="663" t="s">
        <v>2073</v>
      </c>
      <c r="J893" s="663" t="s">
        <v>2074</v>
      </c>
      <c r="K893" s="663" t="s">
        <v>2075</v>
      </c>
      <c r="L893" s="665">
        <v>1339.09</v>
      </c>
      <c r="M893" s="665">
        <v>1</v>
      </c>
      <c r="N893" s="666">
        <v>1339.09</v>
      </c>
    </row>
    <row r="894" spans="1:14" ht="14.4" customHeight="1" x14ac:dyDescent="0.3">
      <c r="A894" s="661" t="s">
        <v>595</v>
      </c>
      <c r="B894" s="662" t="s">
        <v>3182</v>
      </c>
      <c r="C894" s="663" t="s">
        <v>608</v>
      </c>
      <c r="D894" s="664" t="s">
        <v>3185</v>
      </c>
      <c r="E894" s="663" t="s">
        <v>626</v>
      </c>
      <c r="F894" s="664" t="s">
        <v>3190</v>
      </c>
      <c r="G894" s="663" t="s">
        <v>627</v>
      </c>
      <c r="H894" s="663" t="s">
        <v>1197</v>
      </c>
      <c r="I894" s="663" t="s">
        <v>1198</v>
      </c>
      <c r="J894" s="663" t="s">
        <v>1199</v>
      </c>
      <c r="K894" s="663" t="s">
        <v>1200</v>
      </c>
      <c r="L894" s="665">
        <v>382.11000000000007</v>
      </c>
      <c r="M894" s="665">
        <v>4</v>
      </c>
      <c r="N894" s="666">
        <v>1528.4400000000003</v>
      </c>
    </row>
    <row r="895" spans="1:14" ht="14.4" customHeight="1" x14ac:dyDescent="0.3">
      <c r="A895" s="661" t="s">
        <v>595</v>
      </c>
      <c r="B895" s="662" t="s">
        <v>3182</v>
      </c>
      <c r="C895" s="663" t="s">
        <v>608</v>
      </c>
      <c r="D895" s="664" t="s">
        <v>3185</v>
      </c>
      <c r="E895" s="663" t="s">
        <v>626</v>
      </c>
      <c r="F895" s="664" t="s">
        <v>3190</v>
      </c>
      <c r="G895" s="663" t="s">
        <v>627</v>
      </c>
      <c r="H895" s="663" t="s">
        <v>1203</v>
      </c>
      <c r="I895" s="663" t="s">
        <v>215</v>
      </c>
      <c r="J895" s="663" t="s">
        <v>1204</v>
      </c>
      <c r="K895" s="663"/>
      <c r="L895" s="665">
        <v>283.8433035515917</v>
      </c>
      <c r="M895" s="665">
        <v>5</v>
      </c>
      <c r="N895" s="666">
        <v>1419.2165177579586</v>
      </c>
    </row>
    <row r="896" spans="1:14" ht="14.4" customHeight="1" x14ac:dyDescent="0.3">
      <c r="A896" s="661" t="s">
        <v>595</v>
      </c>
      <c r="B896" s="662" t="s">
        <v>3182</v>
      </c>
      <c r="C896" s="663" t="s">
        <v>608</v>
      </c>
      <c r="D896" s="664" t="s">
        <v>3185</v>
      </c>
      <c r="E896" s="663" t="s">
        <v>626</v>
      </c>
      <c r="F896" s="664" t="s">
        <v>3190</v>
      </c>
      <c r="G896" s="663" t="s">
        <v>627</v>
      </c>
      <c r="H896" s="663" t="s">
        <v>2604</v>
      </c>
      <c r="I896" s="663" t="s">
        <v>2605</v>
      </c>
      <c r="J896" s="663" t="s">
        <v>2606</v>
      </c>
      <c r="K896" s="663" t="s">
        <v>2607</v>
      </c>
      <c r="L896" s="665">
        <v>71.059912921200009</v>
      </c>
      <c r="M896" s="665">
        <v>2</v>
      </c>
      <c r="N896" s="666">
        <v>142.11982584240002</v>
      </c>
    </row>
    <row r="897" spans="1:14" ht="14.4" customHeight="1" x14ac:dyDescent="0.3">
      <c r="A897" s="661" t="s">
        <v>595</v>
      </c>
      <c r="B897" s="662" t="s">
        <v>3182</v>
      </c>
      <c r="C897" s="663" t="s">
        <v>608</v>
      </c>
      <c r="D897" s="664" t="s">
        <v>3185</v>
      </c>
      <c r="E897" s="663" t="s">
        <v>626</v>
      </c>
      <c r="F897" s="664" t="s">
        <v>3190</v>
      </c>
      <c r="G897" s="663" t="s">
        <v>627</v>
      </c>
      <c r="H897" s="663" t="s">
        <v>1209</v>
      </c>
      <c r="I897" s="663" t="s">
        <v>1210</v>
      </c>
      <c r="J897" s="663" t="s">
        <v>1211</v>
      </c>
      <c r="K897" s="663" t="s">
        <v>1212</v>
      </c>
      <c r="L897" s="665">
        <v>57.928931758140678</v>
      </c>
      <c r="M897" s="665">
        <v>10</v>
      </c>
      <c r="N897" s="666">
        <v>579.28931758140675</v>
      </c>
    </row>
    <row r="898" spans="1:14" ht="14.4" customHeight="1" x14ac:dyDescent="0.3">
      <c r="A898" s="661" t="s">
        <v>595</v>
      </c>
      <c r="B898" s="662" t="s">
        <v>3182</v>
      </c>
      <c r="C898" s="663" t="s">
        <v>608</v>
      </c>
      <c r="D898" s="664" t="s">
        <v>3185</v>
      </c>
      <c r="E898" s="663" t="s">
        <v>626</v>
      </c>
      <c r="F898" s="664" t="s">
        <v>3190</v>
      </c>
      <c r="G898" s="663" t="s">
        <v>627</v>
      </c>
      <c r="H898" s="663" t="s">
        <v>2608</v>
      </c>
      <c r="I898" s="663" t="s">
        <v>2609</v>
      </c>
      <c r="J898" s="663" t="s">
        <v>2610</v>
      </c>
      <c r="K898" s="663" t="s">
        <v>2611</v>
      </c>
      <c r="L898" s="665">
        <v>281.55999999999995</v>
      </c>
      <c r="M898" s="665">
        <v>1</v>
      </c>
      <c r="N898" s="666">
        <v>281.55999999999995</v>
      </c>
    </row>
    <row r="899" spans="1:14" ht="14.4" customHeight="1" x14ac:dyDescent="0.3">
      <c r="A899" s="661" t="s">
        <v>595</v>
      </c>
      <c r="B899" s="662" t="s">
        <v>3182</v>
      </c>
      <c r="C899" s="663" t="s">
        <v>608</v>
      </c>
      <c r="D899" s="664" t="s">
        <v>3185</v>
      </c>
      <c r="E899" s="663" t="s">
        <v>626</v>
      </c>
      <c r="F899" s="664" t="s">
        <v>3190</v>
      </c>
      <c r="G899" s="663" t="s">
        <v>627</v>
      </c>
      <c r="H899" s="663" t="s">
        <v>1213</v>
      </c>
      <c r="I899" s="663" t="s">
        <v>1214</v>
      </c>
      <c r="J899" s="663" t="s">
        <v>1002</v>
      </c>
      <c r="K899" s="663" t="s">
        <v>1215</v>
      </c>
      <c r="L899" s="665">
        <v>66.557756416965375</v>
      </c>
      <c r="M899" s="665">
        <v>22</v>
      </c>
      <c r="N899" s="666">
        <v>1464.2706411732381</v>
      </c>
    </row>
    <row r="900" spans="1:14" ht="14.4" customHeight="1" x14ac:dyDescent="0.3">
      <c r="A900" s="661" t="s">
        <v>595</v>
      </c>
      <c r="B900" s="662" t="s">
        <v>3182</v>
      </c>
      <c r="C900" s="663" t="s">
        <v>608</v>
      </c>
      <c r="D900" s="664" t="s">
        <v>3185</v>
      </c>
      <c r="E900" s="663" t="s">
        <v>626</v>
      </c>
      <c r="F900" s="664" t="s">
        <v>3190</v>
      </c>
      <c r="G900" s="663" t="s">
        <v>627</v>
      </c>
      <c r="H900" s="663" t="s">
        <v>2612</v>
      </c>
      <c r="I900" s="663" t="s">
        <v>2613</v>
      </c>
      <c r="J900" s="663" t="s">
        <v>2614</v>
      </c>
      <c r="K900" s="663" t="s">
        <v>2615</v>
      </c>
      <c r="L900" s="665">
        <v>64.748434118088042</v>
      </c>
      <c r="M900" s="665">
        <v>1</v>
      </c>
      <c r="N900" s="666">
        <v>64.748434118088042</v>
      </c>
    </row>
    <row r="901" spans="1:14" ht="14.4" customHeight="1" x14ac:dyDescent="0.3">
      <c r="A901" s="661" t="s">
        <v>595</v>
      </c>
      <c r="B901" s="662" t="s">
        <v>3182</v>
      </c>
      <c r="C901" s="663" t="s">
        <v>608</v>
      </c>
      <c r="D901" s="664" t="s">
        <v>3185</v>
      </c>
      <c r="E901" s="663" t="s">
        <v>626</v>
      </c>
      <c r="F901" s="664" t="s">
        <v>3190</v>
      </c>
      <c r="G901" s="663" t="s">
        <v>627</v>
      </c>
      <c r="H901" s="663" t="s">
        <v>1220</v>
      </c>
      <c r="I901" s="663" t="s">
        <v>1221</v>
      </c>
      <c r="J901" s="663" t="s">
        <v>1222</v>
      </c>
      <c r="K901" s="663" t="s">
        <v>1223</v>
      </c>
      <c r="L901" s="665">
        <v>105.90981159175992</v>
      </c>
      <c r="M901" s="665">
        <v>1</v>
      </c>
      <c r="N901" s="666">
        <v>105.90981159175992</v>
      </c>
    </row>
    <row r="902" spans="1:14" ht="14.4" customHeight="1" x14ac:dyDescent="0.3">
      <c r="A902" s="661" t="s">
        <v>595</v>
      </c>
      <c r="B902" s="662" t="s">
        <v>3182</v>
      </c>
      <c r="C902" s="663" t="s">
        <v>608</v>
      </c>
      <c r="D902" s="664" t="s">
        <v>3185</v>
      </c>
      <c r="E902" s="663" t="s">
        <v>626</v>
      </c>
      <c r="F902" s="664" t="s">
        <v>3190</v>
      </c>
      <c r="G902" s="663" t="s">
        <v>627</v>
      </c>
      <c r="H902" s="663" t="s">
        <v>2616</v>
      </c>
      <c r="I902" s="663" t="s">
        <v>215</v>
      </c>
      <c r="J902" s="663" t="s">
        <v>2617</v>
      </c>
      <c r="K902" s="663" t="s">
        <v>2618</v>
      </c>
      <c r="L902" s="665">
        <v>58.96894673432746</v>
      </c>
      <c r="M902" s="665">
        <v>1</v>
      </c>
      <c r="N902" s="666">
        <v>58.96894673432746</v>
      </c>
    </row>
    <row r="903" spans="1:14" ht="14.4" customHeight="1" x14ac:dyDescent="0.3">
      <c r="A903" s="661" t="s">
        <v>595</v>
      </c>
      <c r="B903" s="662" t="s">
        <v>3182</v>
      </c>
      <c r="C903" s="663" t="s">
        <v>608</v>
      </c>
      <c r="D903" s="664" t="s">
        <v>3185</v>
      </c>
      <c r="E903" s="663" t="s">
        <v>626</v>
      </c>
      <c r="F903" s="664" t="s">
        <v>3190</v>
      </c>
      <c r="G903" s="663" t="s">
        <v>627</v>
      </c>
      <c r="H903" s="663" t="s">
        <v>2619</v>
      </c>
      <c r="I903" s="663" t="s">
        <v>215</v>
      </c>
      <c r="J903" s="663" t="s">
        <v>2620</v>
      </c>
      <c r="K903" s="663"/>
      <c r="L903" s="665">
        <v>128.98507326550344</v>
      </c>
      <c r="M903" s="665">
        <v>1</v>
      </c>
      <c r="N903" s="666">
        <v>128.98507326550344</v>
      </c>
    </row>
    <row r="904" spans="1:14" ht="14.4" customHeight="1" x14ac:dyDescent="0.3">
      <c r="A904" s="661" t="s">
        <v>595</v>
      </c>
      <c r="B904" s="662" t="s">
        <v>3182</v>
      </c>
      <c r="C904" s="663" t="s">
        <v>608</v>
      </c>
      <c r="D904" s="664" t="s">
        <v>3185</v>
      </c>
      <c r="E904" s="663" t="s">
        <v>626</v>
      </c>
      <c r="F904" s="664" t="s">
        <v>3190</v>
      </c>
      <c r="G904" s="663" t="s">
        <v>627</v>
      </c>
      <c r="H904" s="663" t="s">
        <v>2621</v>
      </c>
      <c r="I904" s="663" t="s">
        <v>2622</v>
      </c>
      <c r="J904" s="663" t="s">
        <v>2121</v>
      </c>
      <c r="K904" s="663" t="s">
        <v>2623</v>
      </c>
      <c r="L904" s="665">
        <v>77.479571760280535</v>
      </c>
      <c r="M904" s="665">
        <v>2</v>
      </c>
      <c r="N904" s="666">
        <v>154.95914352056107</v>
      </c>
    </row>
    <row r="905" spans="1:14" ht="14.4" customHeight="1" x14ac:dyDescent="0.3">
      <c r="A905" s="661" t="s">
        <v>595</v>
      </c>
      <c r="B905" s="662" t="s">
        <v>3182</v>
      </c>
      <c r="C905" s="663" t="s">
        <v>608</v>
      </c>
      <c r="D905" s="664" t="s">
        <v>3185</v>
      </c>
      <c r="E905" s="663" t="s">
        <v>626</v>
      </c>
      <c r="F905" s="664" t="s">
        <v>3190</v>
      </c>
      <c r="G905" s="663" t="s">
        <v>627</v>
      </c>
      <c r="H905" s="663" t="s">
        <v>1240</v>
      </c>
      <c r="I905" s="663" t="s">
        <v>1241</v>
      </c>
      <c r="J905" s="663" t="s">
        <v>1242</v>
      </c>
      <c r="K905" s="663" t="s">
        <v>1243</v>
      </c>
      <c r="L905" s="665">
        <v>116.43999999999998</v>
      </c>
      <c r="M905" s="665">
        <v>1</v>
      </c>
      <c r="N905" s="666">
        <v>116.43999999999998</v>
      </c>
    </row>
    <row r="906" spans="1:14" ht="14.4" customHeight="1" x14ac:dyDescent="0.3">
      <c r="A906" s="661" t="s">
        <v>595</v>
      </c>
      <c r="B906" s="662" t="s">
        <v>3182</v>
      </c>
      <c r="C906" s="663" t="s">
        <v>608</v>
      </c>
      <c r="D906" s="664" t="s">
        <v>3185</v>
      </c>
      <c r="E906" s="663" t="s">
        <v>626</v>
      </c>
      <c r="F906" s="664" t="s">
        <v>3190</v>
      </c>
      <c r="G906" s="663" t="s">
        <v>627</v>
      </c>
      <c r="H906" s="663" t="s">
        <v>2624</v>
      </c>
      <c r="I906" s="663" t="s">
        <v>2625</v>
      </c>
      <c r="J906" s="663" t="s">
        <v>2626</v>
      </c>
      <c r="K906" s="663" t="s">
        <v>2627</v>
      </c>
      <c r="L906" s="665">
        <v>632.52788164255526</v>
      </c>
      <c r="M906" s="665">
        <v>1</v>
      </c>
      <c r="N906" s="666">
        <v>632.52788164255526</v>
      </c>
    </row>
    <row r="907" spans="1:14" ht="14.4" customHeight="1" x14ac:dyDescent="0.3">
      <c r="A907" s="661" t="s">
        <v>595</v>
      </c>
      <c r="B907" s="662" t="s">
        <v>3182</v>
      </c>
      <c r="C907" s="663" t="s">
        <v>608</v>
      </c>
      <c r="D907" s="664" t="s">
        <v>3185</v>
      </c>
      <c r="E907" s="663" t="s">
        <v>626</v>
      </c>
      <c r="F907" s="664" t="s">
        <v>3190</v>
      </c>
      <c r="G907" s="663" t="s">
        <v>627</v>
      </c>
      <c r="H907" s="663" t="s">
        <v>1248</v>
      </c>
      <c r="I907" s="663" t="s">
        <v>215</v>
      </c>
      <c r="J907" s="663" t="s">
        <v>1249</v>
      </c>
      <c r="K907" s="663" t="s">
        <v>1250</v>
      </c>
      <c r="L907" s="665">
        <v>81.649997023218276</v>
      </c>
      <c r="M907" s="665">
        <v>1</v>
      </c>
      <c r="N907" s="666">
        <v>81.649997023218276</v>
      </c>
    </row>
    <row r="908" spans="1:14" ht="14.4" customHeight="1" x14ac:dyDescent="0.3">
      <c r="A908" s="661" t="s">
        <v>595</v>
      </c>
      <c r="B908" s="662" t="s">
        <v>3182</v>
      </c>
      <c r="C908" s="663" t="s">
        <v>608</v>
      </c>
      <c r="D908" s="664" t="s">
        <v>3185</v>
      </c>
      <c r="E908" s="663" t="s">
        <v>626</v>
      </c>
      <c r="F908" s="664" t="s">
        <v>3190</v>
      </c>
      <c r="G908" s="663" t="s">
        <v>627</v>
      </c>
      <c r="H908" s="663" t="s">
        <v>2628</v>
      </c>
      <c r="I908" s="663" t="s">
        <v>215</v>
      </c>
      <c r="J908" s="663" t="s">
        <v>2629</v>
      </c>
      <c r="K908" s="663"/>
      <c r="L908" s="665">
        <v>122.95440307508655</v>
      </c>
      <c r="M908" s="665">
        <v>1</v>
      </c>
      <c r="N908" s="666">
        <v>122.95440307508655</v>
      </c>
    </row>
    <row r="909" spans="1:14" ht="14.4" customHeight="1" x14ac:dyDescent="0.3">
      <c r="A909" s="661" t="s">
        <v>595</v>
      </c>
      <c r="B909" s="662" t="s">
        <v>3182</v>
      </c>
      <c r="C909" s="663" t="s">
        <v>608</v>
      </c>
      <c r="D909" s="664" t="s">
        <v>3185</v>
      </c>
      <c r="E909" s="663" t="s">
        <v>626</v>
      </c>
      <c r="F909" s="664" t="s">
        <v>3190</v>
      </c>
      <c r="G909" s="663" t="s">
        <v>627</v>
      </c>
      <c r="H909" s="663" t="s">
        <v>2630</v>
      </c>
      <c r="I909" s="663" t="s">
        <v>215</v>
      </c>
      <c r="J909" s="663" t="s">
        <v>2631</v>
      </c>
      <c r="K909" s="663"/>
      <c r="L909" s="665">
        <v>151.79993204676396</v>
      </c>
      <c r="M909" s="665">
        <v>4.5</v>
      </c>
      <c r="N909" s="666">
        <v>683.09969421043775</v>
      </c>
    </row>
    <row r="910" spans="1:14" ht="14.4" customHeight="1" x14ac:dyDescent="0.3">
      <c r="A910" s="661" t="s">
        <v>595</v>
      </c>
      <c r="B910" s="662" t="s">
        <v>3182</v>
      </c>
      <c r="C910" s="663" t="s">
        <v>608</v>
      </c>
      <c r="D910" s="664" t="s">
        <v>3185</v>
      </c>
      <c r="E910" s="663" t="s">
        <v>626</v>
      </c>
      <c r="F910" s="664" t="s">
        <v>3190</v>
      </c>
      <c r="G910" s="663" t="s">
        <v>627</v>
      </c>
      <c r="H910" s="663" t="s">
        <v>2632</v>
      </c>
      <c r="I910" s="663" t="s">
        <v>2633</v>
      </c>
      <c r="J910" s="663" t="s">
        <v>2634</v>
      </c>
      <c r="K910" s="663"/>
      <c r="L910" s="665">
        <v>252.97794863996754</v>
      </c>
      <c r="M910" s="665">
        <v>1</v>
      </c>
      <c r="N910" s="666">
        <v>252.97794863996754</v>
      </c>
    </row>
    <row r="911" spans="1:14" ht="14.4" customHeight="1" x14ac:dyDescent="0.3">
      <c r="A911" s="661" t="s">
        <v>595</v>
      </c>
      <c r="B911" s="662" t="s">
        <v>3182</v>
      </c>
      <c r="C911" s="663" t="s">
        <v>608</v>
      </c>
      <c r="D911" s="664" t="s">
        <v>3185</v>
      </c>
      <c r="E911" s="663" t="s">
        <v>626</v>
      </c>
      <c r="F911" s="664" t="s">
        <v>3190</v>
      </c>
      <c r="G911" s="663" t="s">
        <v>627</v>
      </c>
      <c r="H911" s="663" t="s">
        <v>2635</v>
      </c>
      <c r="I911" s="663" t="s">
        <v>215</v>
      </c>
      <c r="J911" s="663" t="s">
        <v>2636</v>
      </c>
      <c r="K911" s="663"/>
      <c r="L911" s="665">
        <v>108.04992416603736</v>
      </c>
      <c r="M911" s="665">
        <v>2</v>
      </c>
      <c r="N911" s="666">
        <v>216.09984833207471</v>
      </c>
    </row>
    <row r="912" spans="1:14" ht="14.4" customHeight="1" x14ac:dyDescent="0.3">
      <c r="A912" s="661" t="s">
        <v>595</v>
      </c>
      <c r="B912" s="662" t="s">
        <v>3182</v>
      </c>
      <c r="C912" s="663" t="s">
        <v>608</v>
      </c>
      <c r="D912" s="664" t="s">
        <v>3185</v>
      </c>
      <c r="E912" s="663" t="s">
        <v>626</v>
      </c>
      <c r="F912" s="664" t="s">
        <v>3190</v>
      </c>
      <c r="G912" s="663" t="s">
        <v>627</v>
      </c>
      <c r="H912" s="663" t="s">
        <v>2141</v>
      </c>
      <c r="I912" s="663" t="s">
        <v>2142</v>
      </c>
      <c r="J912" s="663" t="s">
        <v>2143</v>
      </c>
      <c r="K912" s="663" t="s">
        <v>2144</v>
      </c>
      <c r="L912" s="665">
        <v>58.689654373945118</v>
      </c>
      <c r="M912" s="665">
        <v>1</v>
      </c>
      <c r="N912" s="666">
        <v>58.689654373945118</v>
      </c>
    </row>
    <row r="913" spans="1:14" ht="14.4" customHeight="1" x14ac:dyDescent="0.3">
      <c r="A913" s="661" t="s">
        <v>595</v>
      </c>
      <c r="B913" s="662" t="s">
        <v>3182</v>
      </c>
      <c r="C913" s="663" t="s">
        <v>608</v>
      </c>
      <c r="D913" s="664" t="s">
        <v>3185</v>
      </c>
      <c r="E913" s="663" t="s">
        <v>626</v>
      </c>
      <c r="F913" s="664" t="s">
        <v>3190</v>
      </c>
      <c r="G913" s="663" t="s">
        <v>627</v>
      </c>
      <c r="H913" s="663" t="s">
        <v>2637</v>
      </c>
      <c r="I913" s="663" t="s">
        <v>2638</v>
      </c>
      <c r="J913" s="663" t="s">
        <v>1932</v>
      </c>
      <c r="K913" s="663" t="s">
        <v>2639</v>
      </c>
      <c r="L913" s="665">
        <v>44.059667047723025</v>
      </c>
      <c r="M913" s="665">
        <v>3</v>
      </c>
      <c r="N913" s="666">
        <v>132.17900114316907</v>
      </c>
    </row>
    <row r="914" spans="1:14" ht="14.4" customHeight="1" x14ac:dyDescent="0.3">
      <c r="A914" s="661" t="s">
        <v>595</v>
      </c>
      <c r="B914" s="662" t="s">
        <v>3182</v>
      </c>
      <c r="C914" s="663" t="s">
        <v>608</v>
      </c>
      <c r="D914" s="664" t="s">
        <v>3185</v>
      </c>
      <c r="E914" s="663" t="s">
        <v>626</v>
      </c>
      <c r="F914" s="664" t="s">
        <v>3190</v>
      </c>
      <c r="G914" s="663" t="s">
        <v>627</v>
      </c>
      <c r="H914" s="663" t="s">
        <v>1280</v>
      </c>
      <c r="I914" s="663" t="s">
        <v>1281</v>
      </c>
      <c r="J914" s="663" t="s">
        <v>1282</v>
      </c>
      <c r="K914" s="663" t="s">
        <v>1283</v>
      </c>
      <c r="L914" s="665">
        <v>6050.0099999999993</v>
      </c>
      <c r="M914" s="665">
        <v>1</v>
      </c>
      <c r="N914" s="666">
        <v>6050.0099999999993</v>
      </c>
    </row>
    <row r="915" spans="1:14" ht="14.4" customHeight="1" x14ac:dyDescent="0.3">
      <c r="A915" s="661" t="s">
        <v>595</v>
      </c>
      <c r="B915" s="662" t="s">
        <v>3182</v>
      </c>
      <c r="C915" s="663" t="s">
        <v>608</v>
      </c>
      <c r="D915" s="664" t="s">
        <v>3185</v>
      </c>
      <c r="E915" s="663" t="s">
        <v>626</v>
      </c>
      <c r="F915" s="664" t="s">
        <v>3190</v>
      </c>
      <c r="G915" s="663" t="s">
        <v>627</v>
      </c>
      <c r="H915" s="663" t="s">
        <v>2169</v>
      </c>
      <c r="I915" s="663" t="s">
        <v>2170</v>
      </c>
      <c r="J915" s="663" t="s">
        <v>2171</v>
      </c>
      <c r="K915" s="663" t="s">
        <v>2172</v>
      </c>
      <c r="L915" s="665">
        <v>106.46546321439202</v>
      </c>
      <c r="M915" s="665">
        <v>22</v>
      </c>
      <c r="N915" s="666">
        <v>2342.2401907166245</v>
      </c>
    </row>
    <row r="916" spans="1:14" ht="14.4" customHeight="1" x14ac:dyDescent="0.3">
      <c r="A916" s="661" t="s">
        <v>595</v>
      </c>
      <c r="B916" s="662" t="s">
        <v>3182</v>
      </c>
      <c r="C916" s="663" t="s">
        <v>608</v>
      </c>
      <c r="D916" s="664" t="s">
        <v>3185</v>
      </c>
      <c r="E916" s="663" t="s">
        <v>626</v>
      </c>
      <c r="F916" s="664" t="s">
        <v>3190</v>
      </c>
      <c r="G916" s="663" t="s">
        <v>627</v>
      </c>
      <c r="H916" s="663" t="s">
        <v>2173</v>
      </c>
      <c r="I916" s="663" t="s">
        <v>215</v>
      </c>
      <c r="J916" s="663" t="s">
        <v>2174</v>
      </c>
      <c r="K916" s="663" t="s">
        <v>932</v>
      </c>
      <c r="L916" s="665">
        <v>181.0514456119956</v>
      </c>
      <c r="M916" s="665">
        <v>16</v>
      </c>
      <c r="N916" s="666">
        <v>2896.8231297919297</v>
      </c>
    </row>
    <row r="917" spans="1:14" ht="14.4" customHeight="1" x14ac:dyDescent="0.3">
      <c r="A917" s="661" t="s">
        <v>595</v>
      </c>
      <c r="B917" s="662" t="s">
        <v>3182</v>
      </c>
      <c r="C917" s="663" t="s">
        <v>608</v>
      </c>
      <c r="D917" s="664" t="s">
        <v>3185</v>
      </c>
      <c r="E917" s="663" t="s">
        <v>626</v>
      </c>
      <c r="F917" s="664" t="s">
        <v>3190</v>
      </c>
      <c r="G917" s="663" t="s">
        <v>627</v>
      </c>
      <c r="H917" s="663" t="s">
        <v>2640</v>
      </c>
      <c r="I917" s="663" t="s">
        <v>215</v>
      </c>
      <c r="J917" s="663" t="s">
        <v>2641</v>
      </c>
      <c r="K917" s="663"/>
      <c r="L917" s="665">
        <v>501.16289101772901</v>
      </c>
      <c r="M917" s="665">
        <v>4</v>
      </c>
      <c r="N917" s="666">
        <v>2004.651564070916</v>
      </c>
    </row>
    <row r="918" spans="1:14" ht="14.4" customHeight="1" x14ac:dyDescent="0.3">
      <c r="A918" s="661" t="s">
        <v>595</v>
      </c>
      <c r="B918" s="662" t="s">
        <v>3182</v>
      </c>
      <c r="C918" s="663" t="s">
        <v>608</v>
      </c>
      <c r="D918" s="664" t="s">
        <v>3185</v>
      </c>
      <c r="E918" s="663" t="s">
        <v>626</v>
      </c>
      <c r="F918" s="664" t="s">
        <v>3190</v>
      </c>
      <c r="G918" s="663" t="s">
        <v>627</v>
      </c>
      <c r="H918" s="663" t="s">
        <v>2175</v>
      </c>
      <c r="I918" s="663" t="s">
        <v>215</v>
      </c>
      <c r="J918" s="663" t="s">
        <v>2176</v>
      </c>
      <c r="K918" s="663"/>
      <c r="L918" s="665">
        <v>734.13417699349702</v>
      </c>
      <c r="M918" s="665">
        <v>4</v>
      </c>
      <c r="N918" s="666">
        <v>2936.5367079739881</v>
      </c>
    </row>
    <row r="919" spans="1:14" ht="14.4" customHeight="1" x14ac:dyDescent="0.3">
      <c r="A919" s="661" t="s">
        <v>595</v>
      </c>
      <c r="B919" s="662" t="s">
        <v>3182</v>
      </c>
      <c r="C919" s="663" t="s">
        <v>608</v>
      </c>
      <c r="D919" s="664" t="s">
        <v>3185</v>
      </c>
      <c r="E919" s="663" t="s">
        <v>626</v>
      </c>
      <c r="F919" s="664" t="s">
        <v>3190</v>
      </c>
      <c r="G919" s="663" t="s">
        <v>627</v>
      </c>
      <c r="H919" s="663" t="s">
        <v>2642</v>
      </c>
      <c r="I919" s="663" t="s">
        <v>215</v>
      </c>
      <c r="J919" s="663" t="s">
        <v>2643</v>
      </c>
      <c r="K919" s="663"/>
      <c r="L919" s="665">
        <v>78.852032638406257</v>
      </c>
      <c r="M919" s="665">
        <v>35</v>
      </c>
      <c r="N919" s="666">
        <v>2759.821142344219</v>
      </c>
    </row>
    <row r="920" spans="1:14" ht="14.4" customHeight="1" x14ac:dyDescent="0.3">
      <c r="A920" s="661" t="s">
        <v>595</v>
      </c>
      <c r="B920" s="662" t="s">
        <v>3182</v>
      </c>
      <c r="C920" s="663" t="s">
        <v>608</v>
      </c>
      <c r="D920" s="664" t="s">
        <v>3185</v>
      </c>
      <c r="E920" s="663" t="s">
        <v>626</v>
      </c>
      <c r="F920" s="664" t="s">
        <v>3190</v>
      </c>
      <c r="G920" s="663" t="s">
        <v>627</v>
      </c>
      <c r="H920" s="663" t="s">
        <v>2644</v>
      </c>
      <c r="I920" s="663" t="s">
        <v>215</v>
      </c>
      <c r="J920" s="663" t="s">
        <v>2091</v>
      </c>
      <c r="K920" s="663" t="s">
        <v>2645</v>
      </c>
      <c r="L920" s="665">
        <v>328.69454647031688</v>
      </c>
      <c r="M920" s="665">
        <v>5</v>
      </c>
      <c r="N920" s="666">
        <v>1643.4727323515845</v>
      </c>
    </row>
    <row r="921" spans="1:14" ht="14.4" customHeight="1" x14ac:dyDescent="0.3">
      <c r="A921" s="661" t="s">
        <v>595</v>
      </c>
      <c r="B921" s="662" t="s">
        <v>3182</v>
      </c>
      <c r="C921" s="663" t="s">
        <v>608</v>
      </c>
      <c r="D921" s="664" t="s">
        <v>3185</v>
      </c>
      <c r="E921" s="663" t="s">
        <v>626</v>
      </c>
      <c r="F921" s="664" t="s">
        <v>3190</v>
      </c>
      <c r="G921" s="663" t="s">
        <v>627</v>
      </c>
      <c r="H921" s="663" t="s">
        <v>2646</v>
      </c>
      <c r="I921" s="663" t="s">
        <v>215</v>
      </c>
      <c r="J921" s="663" t="s">
        <v>2647</v>
      </c>
      <c r="K921" s="663" t="s">
        <v>2648</v>
      </c>
      <c r="L921" s="665">
        <v>357.00682413512658</v>
      </c>
      <c r="M921" s="665">
        <v>2</v>
      </c>
      <c r="N921" s="666">
        <v>714.01364827025316</v>
      </c>
    </row>
    <row r="922" spans="1:14" ht="14.4" customHeight="1" x14ac:dyDescent="0.3">
      <c r="A922" s="661" t="s">
        <v>595</v>
      </c>
      <c r="B922" s="662" t="s">
        <v>3182</v>
      </c>
      <c r="C922" s="663" t="s">
        <v>608</v>
      </c>
      <c r="D922" s="664" t="s">
        <v>3185</v>
      </c>
      <c r="E922" s="663" t="s">
        <v>626</v>
      </c>
      <c r="F922" s="664" t="s">
        <v>3190</v>
      </c>
      <c r="G922" s="663" t="s">
        <v>627</v>
      </c>
      <c r="H922" s="663" t="s">
        <v>2649</v>
      </c>
      <c r="I922" s="663" t="s">
        <v>2649</v>
      </c>
      <c r="J922" s="663" t="s">
        <v>2650</v>
      </c>
      <c r="K922" s="663" t="s">
        <v>633</v>
      </c>
      <c r="L922" s="665">
        <v>365.97</v>
      </c>
      <c r="M922" s="665">
        <v>1</v>
      </c>
      <c r="N922" s="666">
        <v>365.97</v>
      </c>
    </row>
    <row r="923" spans="1:14" ht="14.4" customHeight="1" x14ac:dyDescent="0.3">
      <c r="A923" s="661" t="s">
        <v>595</v>
      </c>
      <c r="B923" s="662" t="s">
        <v>3182</v>
      </c>
      <c r="C923" s="663" t="s">
        <v>608</v>
      </c>
      <c r="D923" s="664" t="s">
        <v>3185</v>
      </c>
      <c r="E923" s="663" t="s">
        <v>626</v>
      </c>
      <c r="F923" s="664" t="s">
        <v>3190</v>
      </c>
      <c r="G923" s="663" t="s">
        <v>627</v>
      </c>
      <c r="H923" s="663" t="s">
        <v>2651</v>
      </c>
      <c r="I923" s="663" t="s">
        <v>2652</v>
      </c>
      <c r="J923" s="663" t="s">
        <v>2653</v>
      </c>
      <c r="K923" s="663" t="s">
        <v>2654</v>
      </c>
      <c r="L923" s="665">
        <v>57.478609932165256</v>
      </c>
      <c r="M923" s="665">
        <v>1</v>
      </c>
      <c r="N923" s="666">
        <v>57.478609932165256</v>
      </c>
    </row>
    <row r="924" spans="1:14" ht="14.4" customHeight="1" x14ac:dyDescent="0.3">
      <c r="A924" s="661" t="s">
        <v>595</v>
      </c>
      <c r="B924" s="662" t="s">
        <v>3182</v>
      </c>
      <c r="C924" s="663" t="s">
        <v>608</v>
      </c>
      <c r="D924" s="664" t="s">
        <v>3185</v>
      </c>
      <c r="E924" s="663" t="s">
        <v>626</v>
      </c>
      <c r="F924" s="664" t="s">
        <v>3190</v>
      </c>
      <c r="G924" s="663" t="s">
        <v>627</v>
      </c>
      <c r="H924" s="663" t="s">
        <v>1284</v>
      </c>
      <c r="I924" s="663" t="s">
        <v>215</v>
      </c>
      <c r="J924" s="663" t="s">
        <v>1285</v>
      </c>
      <c r="K924" s="663"/>
      <c r="L924" s="665">
        <v>37.323842647014189</v>
      </c>
      <c r="M924" s="665">
        <v>23</v>
      </c>
      <c r="N924" s="666">
        <v>858.44838088132633</v>
      </c>
    </row>
    <row r="925" spans="1:14" ht="14.4" customHeight="1" x14ac:dyDescent="0.3">
      <c r="A925" s="661" t="s">
        <v>595</v>
      </c>
      <c r="B925" s="662" t="s">
        <v>3182</v>
      </c>
      <c r="C925" s="663" t="s">
        <v>608</v>
      </c>
      <c r="D925" s="664" t="s">
        <v>3185</v>
      </c>
      <c r="E925" s="663" t="s">
        <v>626</v>
      </c>
      <c r="F925" s="664" t="s">
        <v>3190</v>
      </c>
      <c r="G925" s="663" t="s">
        <v>627</v>
      </c>
      <c r="H925" s="663" t="s">
        <v>1289</v>
      </c>
      <c r="I925" s="663" t="s">
        <v>1290</v>
      </c>
      <c r="J925" s="663" t="s">
        <v>1291</v>
      </c>
      <c r="K925" s="663" t="s">
        <v>1292</v>
      </c>
      <c r="L925" s="665">
        <v>125.85999999999996</v>
      </c>
      <c r="M925" s="665">
        <v>1</v>
      </c>
      <c r="N925" s="666">
        <v>125.85999999999996</v>
      </c>
    </row>
    <row r="926" spans="1:14" ht="14.4" customHeight="1" x14ac:dyDescent="0.3">
      <c r="A926" s="661" t="s">
        <v>595</v>
      </c>
      <c r="B926" s="662" t="s">
        <v>3182</v>
      </c>
      <c r="C926" s="663" t="s">
        <v>608</v>
      </c>
      <c r="D926" s="664" t="s">
        <v>3185</v>
      </c>
      <c r="E926" s="663" t="s">
        <v>626</v>
      </c>
      <c r="F926" s="664" t="s">
        <v>3190</v>
      </c>
      <c r="G926" s="663" t="s">
        <v>627</v>
      </c>
      <c r="H926" s="663" t="s">
        <v>2188</v>
      </c>
      <c r="I926" s="663" t="s">
        <v>2188</v>
      </c>
      <c r="J926" s="663" t="s">
        <v>2189</v>
      </c>
      <c r="K926" s="663" t="s">
        <v>2190</v>
      </c>
      <c r="L926" s="665">
        <v>79.23001757476132</v>
      </c>
      <c r="M926" s="665">
        <v>2</v>
      </c>
      <c r="N926" s="666">
        <v>158.46003514952264</v>
      </c>
    </row>
    <row r="927" spans="1:14" ht="14.4" customHeight="1" x14ac:dyDescent="0.3">
      <c r="A927" s="661" t="s">
        <v>595</v>
      </c>
      <c r="B927" s="662" t="s">
        <v>3182</v>
      </c>
      <c r="C927" s="663" t="s">
        <v>608</v>
      </c>
      <c r="D927" s="664" t="s">
        <v>3185</v>
      </c>
      <c r="E927" s="663" t="s">
        <v>626</v>
      </c>
      <c r="F927" s="664" t="s">
        <v>3190</v>
      </c>
      <c r="G927" s="663" t="s">
        <v>627</v>
      </c>
      <c r="H927" s="663" t="s">
        <v>1300</v>
      </c>
      <c r="I927" s="663" t="s">
        <v>1301</v>
      </c>
      <c r="J927" s="663" t="s">
        <v>1302</v>
      </c>
      <c r="K927" s="663" t="s">
        <v>1303</v>
      </c>
      <c r="L927" s="665">
        <v>112.97999999999999</v>
      </c>
      <c r="M927" s="665">
        <v>2</v>
      </c>
      <c r="N927" s="666">
        <v>225.95999999999998</v>
      </c>
    </row>
    <row r="928" spans="1:14" ht="14.4" customHeight="1" x14ac:dyDescent="0.3">
      <c r="A928" s="661" t="s">
        <v>595</v>
      </c>
      <c r="B928" s="662" t="s">
        <v>3182</v>
      </c>
      <c r="C928" s="663" t="s">
        <v>608</v>
      </c>
      <c r="D928" s="664" t="s">
        <v>3185</v>
      </c>
      <c r="E928" s="663" t="s">
        <v>626</v>
      </c>
      <c r="F928" s="664" t="s">
        <v>3190</v>
      </c>
      <c r="G928" s="663" t="s">
        <v>627</v>
      </c>
      <c r="H928" s="663" t="s">
        <v>2655</v>
      </c>
      <c r="I928" s="663" t="s">
        <v>2656</v>
      </c>
      <c r="J928" s="663" t="s">
        <v>2657</v>
      </c>
      <c r="K928" s="663" t="s">
        <v>2658</v>
      </c>
      <c r="L928" s="665">
        <v>86.580238884453394</v>
      </c>
      <c r="M928" s="665">
        <v>2</v>
      </c>
      <c r="N928" s="666">
        <v>173.16047776890679</v>
      </c>
    </row>
    <row r="929" spans="1:14" ht="14.4" customHeight="1" x14ac:dyDescent="0.3">
      <c r="A929" s="661" t="s">
        <v>595</v>
      </c>
      <c r="B929" s="662" t="s">
        <v>3182</v>
      </c>
      <c r="C929" s="663" t="s">
        <v>608</v>
      </c>
      <c r="D929" s="664" t="s">
        <v>3185</v>
      </c>
      <c r="E929" s="663" t="s">
        <v>626</v>
      </c>
      <c r="F929" s="664" t="s">
        <v>3190</v>
      </c>
      <c r="G929" s="663" t="s">
        <v>627</v>
      </c>
      <c r="H929" s="663" t="s">
        <v>2659</v>
      </c>
      <c r="I929" s="663" t="s">
        <v>215</v>
      </c>
      <c r="J929" s="663" t="s">
        <v>2660</v>
      </c>
      <c r="K929" s="663"/>
      <c r="L929" s="665">
        <v>83.2</v>
      </c>
      <c r="M929" s="665">
        <v>1</v>
      </c>
      <c r="N929" s="666">
        <v>83.2</v>
      </c>
    </row>
    <row r="930" spans="1:14" ht="14.4" customHeight="1" x14ac:dyDescent="0.3">
      <c r="A930" s="661" t="s">
        <v>595</v>
      </c>
      <c r="B930" s="662" t="s">
        <v>3182</v>
      </c>
      <c r="C930" s="663" t="s">
        <v>608</v>
      </c>
      <c r="D930" s="664" t="s">
        <v>3185</v>
      </c>
      <c r="E930" s="663" t="s">
        <v>626</v>
      </c>
      <c r="F930" s="664" t="s">
        <v>3190</v>
      </c>
      <c r="G930" s="663" t="s">
        <v>627</v>
      </c>
      <c r="H930" s="663" t="s">
        <v>2661</v>
      </c>
      <c r="I930" s="663" t="s">
        <v>2662</v>
      </c>
      <c r="J930" s="663" t="s">
        <v>2663</v>
      </c>
      <c r="K930" s="663" t="s">
        <v>2664</v>
      </c>
      <c r="L930" s="665">
        <v>114.3</v>
      </c>
      <c r="M930" s="665">
        <v>1</v>
      </c>
      <c r="N930" s="666">
        <v>114.3</v>
      </c>
    </row>
    <row r="931" spans="1:14" ht="14.4" customHeight="1" x14ac:dyDescent="0.3">
      <c r="A931" s="661" t="s">
        <v>595</v>
      </c>
      <c r="B931" s="662" t="s">
        <v>3182</v>
      </c>
      <c r="C931" s="663" t="s">
        <v>608</v>
      </c>
      <c r="D931" s="664" t="s">
        <v>3185</v>
      </c>
      <c r="E931" s="663" t="s">
        <v>626</v>
      </c>
      <c r="F931" s="664" t="s">
        <v>3190</v>
      </c>
      <c r="G931" s="663" t="s">
        <v>627</v>
      </c>
      <c r="H931" s="663" t="s">
        <v>2665</v>
      </c>
      <c r="I931" s="663" t="s">
        <v>215</v>
      </c>
      <c r="J931" s="663" t="s">
        <v>2666</v>
      </c>
      <c r="K931" s="663"/>
      <c r="L931" s="665">
        <v>333.21000000000004</v>
      </c>
      <c r="M931" s="665">
        <v>1</v>
      </c>
      <c r="N931" s="666">
        <v>333.21000000000004</v>
      </c>
    </row>
    <row r="932" spans="1:14" ht="14.4" customHeight="1" x14ac:dyDescent="0.3">
      <c r="A932" s="661" t="s">
        <v>595</v>
      </c>
      <c r="B932" s="662" t="s">
        <v>3182</v>
      </c>
      <c r="C932" s="663" t="s">
        <v>608</v>
      </c>
      <c r="D932" s="664" t="s">
        <v>3185</v>
      </c>
      <c r="E932" s="663" t="s">
        <v>626</v>
      </c>
      <c r="F932" s="664" t="s">
        <v>3190</v>
      </c>
      <c r="G932" s="663" t="s">
        <v>627</v>
      </c>
      <c r="H932" s="663" t="s">
        <v>2667</v>
      </c>
      <c r="I932" s="663" t="s">
        <v>215</v>
      </c>
      <c r="J932" s="663" t="s">
        <v>2091</v>
      </c>
      <c r="K932" s="663" t="s">
        <v>2668</v>
      </c>
      <c r="L932" s="665">
        <v>211.35025739587857</v>
      </c>
      <c r="M932" s="665">
        <v>1</v>
      </c>
      <c r="N932" s="666">
        <v>211.35025739587857</v>
      </c>
    </row>
    <row r="933" spans="1:14" ht="14.4" customHeight="1" x14ac:dyDescent="0.3">
      <c r="A933" s="661" t="s">
        <v>595</v>
      </c>
      <c r="B933" s="662" t="s">
        <v>3182</v>
      </c>
      <c r="C933" s="663" t="s">
        <v>608</v>
      </c>
      <c r="D933" s="664" t="s">
        <v>3185</v>
      </c>
      <c r="E933" s="663" t="s">
        <v>626</v>
      </c>
      <c r="F933" s="664" t="s">
        <v>3190</v>
      </c>
      <c r="G933" s="663" t="s">
        <v>627</v>
      </c>
      <c r="H933" s="663" t="s">
        <v>2669</v>
      </c>
      <c r="I933" s="663" t="s">
        <v>2670</v>
      </c>
      <c r="J933" s="663" t="s">
        <v>2671</v>
      </c>
      <c r="K933" s="663" t="s">
        <v>2672</v>
      </c>
      <c r="L933" s="665">
        <v>289.1099999999999</v>
      </c>
      <c r="M933" s="665">
        <v>1</v>
      </c>
      <c r="N933" s="666">
        <v>289.1099999999999</v>
      </c>
    </row>
    <row r="934" spans="1:14" ht="14.4" customHeight="1" x14ac:dyDescent="0.3">
      <c r="A934" s="661" t="s">
        <v>595</v>
      </c>
      <c r="B934" s="662" t="s">
        <v>3182</v>
      </c>
      <c r="C934" s="663" t="s">
        <v>608</v>
      </c>
      <c r="D934" s="664" t="s">
        <v>3185</v>
      </c>
      <c r="E934" s="663" t="s">
        <v>626</v>
      </c>
      <c r="F934" s="664" t="s">
        <v>3190</v>
      </c>
      <c r="G934" s="663" t="s">
        <v>627</v>
      </c>
      <c r="H934" s="663" t="s">
        <v>1314</v>
      </c>
      <c r="I934" s="663" t="s">
        <v>1315</v>
      </c>
      <c r="J934" s="663" t="s">
        <v>1316</v>
      </c>
      <c r="K934" s="663" t="s">
        <v>1317</v>
      </c>
      <c r="L934" s="665">
        <v>64.79530632469222</v>
      </c>
      <c r="M934" s="665">
        <v>12</v>
      </c>
      <c r="N934" s="666">
        <v>777.54367589630669</v>
      </c>
    </row>
    <row r="935" spans="1:14" ht="14.4" customHeight="1" x14ac:dyDescent="0.3">
      <c r="A935" s="661" t="s">
        <v>595</v>
      </c>
      <c r="B935" s="662" t="s">
        <v>3182</v>
      </c>
      <c r="C935" s="663" t="s">
        <v>608</v>
      </c>
      <c r="D935" s="664" t="s">
        <v>3185</v>
      </c>
      <c r="E935" s="663" t="s">
        <v>626</v>
      </c>
      <c r="F935" s="664" t="s">
        <v>3190</v>
      </c>
      <c r="G935" s="663" t="s">
        <v>627</v>
      </c>
      <c r="H935" s="663" t="s">
        <v>2673</v>
      </c>
      <c r="I935" s="663" t="s">
        <v>2674</v>
      </c>
      <c r="J935" s="663" t="s">
        <v>2675</v>
      </c>
      <c r="K935" s="663" t="s">
        <v>2676</v>
      </c>
      <c r="L935" s="665">
        <v>228.92999999999995</v>
      </c>
      <c r="M935" s="665">
        <v>1</v>
      </c>
      <c r="N935" s="666">
        <v>228.92999999999995</v>
      </c>
    </row>
    <row r="936" spans="1:14" ht="14.4" customHeight="1" x14ac:dyDescent="0.3">
      <c r="A936" s="661" t="s">
        <v>595</v>
      </c>
      <c r="B936" s="662" t="s">
        <v>3182</v>
      </c>
      <c r="C936" s="663" t="s">
        <v>608</v>
      </c>
      <c r="D936" s="664" t="s">
        <v>3185</v>
      </c>
      <c r="E936" s="663" t="s">
        <v>626</v>
      </c>
      <c r="F936" s="664" t="s">
        <v>3190</v>
      </c>
      <c r="G936" s="663" t="s">
        <v>627</v>
      </c>
      <c r="H936" s="663" t="s">
        <v>2677</v>
      </c>
      <c r="I936" s="663" t="s">
        <v>2678</v>
      </c>
      <c r="J936" s="663" t="s">
        <v>2679</v>
      </c>
      <c r="K936" s="663" t="s">
        <v>716</v>
      </c>
      <c r="L936" s="665">
        <v>485.30499999999995</v>
      </c>
      <c r="M936" s="665">
        <v>2</v>
      </c>
      <c r="N936" s="666">
        <v>970.6099999999999</v>
      </c>
    </row>
    <row r="937" spans="1:14" ht="14.4" customHeight="1" x14ac:dyDescent="0.3">
      <c r="A937" s="661" t="s">
        <v>595</v>
      </c>
      <c r="B937" s="662" t="s">
        <v>3182</v>
      </c>
      <c r="C937" s="663" t="s">
        <v>608</v>
      </c>
      <c r="D937" s="664" t="s">
        <v>3185</v>
      </c>
      <c r="E937" s="663" t="s">
        <v>626</v>
      </c>
      <c r="F937" s="664" t="s">
        <v>3190</v>
      </c>
      <c r="G937" s="663" t="s">
        <v>627</v>
      </c>
      <c r="H937" s="663" t="s">
        <v>2680</v>
      </c>
      <c r="I937" s="663" t="s">
        <v>2681</v>
      </c>
      <c r="J937" s="663" t="s">
        <v>2682</v>
      </c>
      <c r="K937" s="663" t="s">
        <v>2683</v>
      </c>
      <c r="L937" s="665">
        <v>474.52</v>
      </c>
      <c r="M937" s="665">
        <v>1</v>
      </c>
      <c r="N937" s="666">
        <v>474.52</v>
      </c>
    </row>
    <row r="938" spans="1:14" ht="14.4" customHeight="1" x14ac:dyDescent="0.3">
      <c r="A938" s="661" t="s">
        <v>595</v>
      </c>
      <c r="B938" s="662" t="s">
        <v>3182</v>
      </c>
      <c r="C938" s="663" t="s">
        <v>608</v>
      </c>
      <c r="D938" s="664" t="s">
        <v>3185</v>
      </c>
      <c r="E938" s="663" t="s">
        <v>626</v>
      </c>
      <c r="F938" s="664" t="s">
        <v>3190</v>
      </c>
      <c r="G938" s="663" t="s">
        <v>627</v>
      </c>
      <c r="H938" s="663" t="s">
        <v>2216</v>
      </c>
      <c r="I938" s="663" t="s">
        <v>215</v>
      </c>
      <c r="J938" s="663" t="s">
        <v>2217</v>
      </c>
      <c r="K938" s="663" t="s">
        <v>2218</v>
      </c>
      <c r="L938" s="665">
        <v>414.58</v>
      </c>
      <c r="M938" s="665">
        <v>6</v>
      </c>
      <c r="N938" s="666">
        <v>2487.48</v>
      </c>
    </row>
    <row r="939" spans="1:14" ht="14.4" customHeight="1" x14ac:dyDescent="0.3">
      <c r="A939" s="661" t="s">
        <v>595</v>
      </c>
      <c r="B939" s="662" t="s">
        <v>3182</v>
      </c>
      <c r="C939" s="663" t="s">
        <v>608</v>
      </c>
      <c r="D939" s="664" t="s">
        <v>3185</v>
      </c>
      <c r="E939" s="663" t="s">
        <v>626</v>
      </c>
      <c r="F939" s="664" t="s">
        <v>3190</v>
      </c>
      <c r="G939" s="663" t="s">
        <v>627</v>
      </c>
      <c r="H939" s="663" t="s">
        <v>2684</v>
      </c>
      <c r="I939" s="663" t="s">
        <v>2684</v>
      </c>
      <c r="J939" s="663" t="s">
        <v>2685</v>
      </c>
      <c r="K939" s="663" t="s">
        <v>2686</v>
      </c>
      <c r="L939" s="665">
        <v>247.49978045237572</v>
      </c>
      <c r="M939" s="665">
        <v>10</v>
      </c>
      <c r="N939" s="666">
        <v>2474.9978045237572</v>
      </c>
    </row>
    <row r="940" spans="1:14" ht="14.4" customHeight="1" x14ac:dyDescent="0.3">
      <c r="A940" s="661" t="s">
        <v>595</v>
      </c>
      <c r="B940" s="662" t="s">
        <v>3182</v>
      </c>
      <c r="C940" s="663" t="s">
        <v>608</v>
      </c>
      <c r="D940" s="664" t="s">
        <v>3185</v>
      </c>
      <c r="E940" s="663" t="s">
        <v>626</v>
      </c>
      <c r="F940" s="664" t="s">
        <v>3190</v>
      </c>
      <c r="G940" s="663" t="s">
        <v>627</v>
      </c>
      <c r="H940" s="663" t="s">
        <v>2687</v>
      </c>
      <c r="I940" s="663" t="s">
        <v>2687</v>
      </c>
      <c r="J940" s="663" t="s">
        <v>1199</v>
      </c>
      <c r="K940" s="663" t="s">
        <v>2688</v>
      </c>
      <c r="L940" s="665">
        <v>401.11668453811387</v>
      </c>
      <c r="M940" s="665">
        <v>13</v>
      </c>
      <c r="N940" s="666">
        <v>5214.51689899548</v>
      </c>
    </row>
    <row r="941" spans="1:14" ht="14.4" customHeight="1" x14ac:dyDescent="0.3">
      <c r="A941" s="661" t="s">
        <v>595</v>
      </c>
      <c r="B941" s="662" t="s">
        <v>3182</v>
      </c>
      <c r="C941" s="663" t="s">
        <v>608</v>
      </c>
      <c r="D941" s="664" t="s">
        <v>3185</v>
      </c>
      <c r="E941" s="663" t="s">
        <v>626</v>
      </c>
      <c r="F941" s="664" t="s">
        <v>3190</v>
      </c>
      <c r="G941" s="663" t="s">
        <v>627</v>
      </c>
      <c r="H941" s="663" t="s">
        <v>1329</v>
      </c>
      <c r="I941" s="663" t="s">
        <v>1329</v>
      </c>
      <c r="J941" s="663" t="s">
        <v>1330</v>
      </c>
      <c r="K941" s="663" t="s">
        <v>1331</v>
      </c>
      <c r="L941" s="665">
        <v>96.09927650420417</v>
      </c>
      <c r="M941" s="665">
        <v>4</v>
      </c>
      <c r="N941" s="666">
        <v>384.39710601681668</v>
      </c>
    </row>
    <row r="942" spans="1:14" ht="14.4" customHeight="1" x14ac:dyDescent="0.3">
      <c r="A942" s="661" t="s">
        <v>595</v>
      </c>
      <c r="B942" s="662" t="s">
        <v>3182</v>
      </c>
      <c r="C942" s="663" t="s">
        <v>608</v>
      </c>
      <c r="D942" s="664" t="s">
        <v>3185</v>
      </c>
      <c r="E942" s="663" t="s">
        <v>626</v>
      </c>
      <c r="F942" s="664" t="s">
        <v>3190</v>
      </c>
      <c r="G942" s="663" t="s">
        <v>627</v>
      </c>
      <c r="H942" s="663" t="s">
        <v>2689</v>
      </c>
      <c r="I942" s="663" t="s">
        <v>215</v>
      </c>
      <c r="J942" s="663" t="s">
        <v>2690</v>
      </c>
      <c r="K942" s="663" t="s">
        <v>2218</v>
      </c>
      <c r="L942" s="665">
        <v>414.5765783848471</v>
      </c>
      <c r="M942" s="665">
        <v>1</v>
      </c>
      <c r="N942" s="666">
        <v>414.5765783848471</v>
      </c>
    </row>
    <row r="943" spans="1:14" ht="14.4" customHeight="1" x14ac:dyDescent="0.3">
      <c r="A943" s="661" t="s">
        <v>595</v>
      </c>
      <c r="B943" s="662" t="s">
        <v>3182</v>
      </c>
      <c r="C943" s="663" t="s">
        <v>608</v>
      </c>
      <c r="D943" s="664" t="s">
        <v>3185</v>
      </c>
      <c r="E943" s="663" t="s">
        <v>626</v>
      </c>
      <c r="F943" s="664" t="s">
        <v>3190</v>
      </c>
      <c r="G943" s="663" t="s">
        <v>627</v>
      </c>
      <c r="H943" s="663" t="s">
        <v>1332</v>
      </c>
      <c r="I943" s="663" t="s">
        <v>215</v>
      </c>
      <c r="J943" s="663" t="s">
        <v>1333</v>
      </c>
      <c r="K943" s="663"/>
      <c r="L943" s="665">
        <v>30.26</v>
      </c>
      <c r="M943" s="665">
        <v>7</v>
      </c>
      <c r="N943" s="666">
        <v>211.82000000000002</v>
      </c>
    </row>
    <row r="944" spans="1:14" ht="14.4" customHeight="1" x14ac:dyDescent="0.3">
      <c r="A944" s="661" t="s">
        <v>595</v>
      </c>
      <c r="B944" s="662" t="s">
        <v>3182</v>
      </c>
      <c r="C944" s="663" t="s">
        <v>608</v>
      </c>
      <c r="D944" s="664" t="s">
        <v>3185</v>
      </c>
      <c r="E944" s="663" t="s">
        <v>626</v>
      </c>
      <c r="F944" s="664" t="s">
        <v>3190</v>
      </c>
      <c r="G944" s="663" t="s">
        <v>627</v>
      </c>
      <c r="H944" s="663" t="s">
        <v>1334</v>
      </c>
      <c r="I944" s="663" t="s">
        <v>215</v>
      </c>
      <c r="J944" s="663" t="s">
        <v>1335</v>
      </c>
      <c r="K944" s="663"/>
      <c r="L944" s="665">
        <v>37.264471691777551</v>
      </c>
      <c r="M944" s="665">
        <v>17</v>
      </c>
      <c r="N944" s="666">
        <v>633.49601876021836</v>
      </c>
    </row>
    <row r="945" spans="1:14" ht="14.4" customHeight="1" x14ac:dyDescent="0.3">
      <c r="A945" s="661" t="s">
        <v>595</v>
      </c>
      <c r="B945" s="662" t="s">
        <v>3182</v>
      </c>
      <c r="C945" s="663" t="s">
        <v>608</v>
      </c>
      <c r="D945" s="664" t="s">
        <v>3185</v>
      </c>
      <c r="E945" s="663" t="s">
        <v>626</v>
      </c>
      <c r="F945" s="664" t="s">
        <v>3190</v>
      </c>
      <c r="G945" s="663" t="s">
        <v>627</v>
      </c>
      <c r="H945" s="663" t="s">
        <v>2236</v>
      </c>
      <c r="I945" s="663" t="s">
        <v>215</v>
      </c>
      <c r="J945" s="663" t="s">
        <v>2237</v>
      </c>
      <c r="K945" s="663" t="s">
        <v>2238</v>
      </c>
      <c r="L945" s="665">
        <v>12.948781675138317</v>
      </c>
      <c r="M945" s="665">
        <v>3350</v>
      </c>
      <c r="N945" s="666">
        <v>43378.418611713365</v>
      </c>
    </row>
    <row r="946" spans="1:14" ht="14.4" customHeight="1" x14ac:dyDescent="0.3">
      <c r="A946" s="661" t="s">
        <v>595</v>
      </c>
      <c r="B946" s="662" t="s">
        <v>3182</v>
      </c>
      <c r="C946" s="663" t="s">
        <v>608</v>
      </c>
      <c r="D946" s="664" t="s">
        <v>3185</v>
      </c>
      <c r="E946" s="663" t="s">
        <v>626</v>
      </c>
      <c r="F946" s="664" t="s">
        <v>3190</v>
      </c>
      <c r="G946" s="663" t="s">
        <v>627</v>
      </c>
      <c r="H946" s="663" t="s">
        <v>2691</v>
      </c>
      <c r="I946" s="663" t="s">
        <v>2691</v>
      </c>
      <c r="J946" s="663" t="s">
        <v>939</v>
      </c>
      <c r="K946" s="663" t="s">
        <v>2692</v>
      </c>
      <c r="L946" s="665">
        <v>124.27937795206921</v>
      </c>
      <c r="M946" s="665">
        <v>1</v>
      </c>
      <c r="N946" s="666">
        <v>124.27937795206921</v>
      </c>
    </row>
    <row r="947" spans="1:14" ht="14.4" customHeight="1" x14ac:dyDescent="0.3">
      <c r="A947" s="661" t="s">
        <v>595</v>
      </c>
      <c r="B947" s="662" t="s">
        <v>3182</v>
      </c>
      <c r="C947" s="663" t="s">
        <v>608</v>
      </c>
      <c r="D947" s="664" t="s">
        <v>3185</v>
      </c>
      <c r="E947" s="663" t="s">
        <v>626</v>
      </c>
      <c r="F947" s="664" t="s">
        <v>3190</v>
      </c>
      <c r="G947" s="663" t="s">
        <v>627</v>
      </c>
      <c r="H947" s="663" t="s">
        <v>2248</v>
      </c>
      <c r="I947" s="663" t="s">
        <v>2248</v>
      </c>
      <c r="J947" s="663" t="s">
        <v>1337</v>
      </c>
      <c r="K947" s="663" t="s">
        <v>2249</v>
      </c>
      <c r="L947" s="665">
        <v>43.999911831917196</v>
      </c>
      <c r="M947" s="665">
        <v>34</v>
      </c>
      <c r="N947" s="666">
        <v>1495.9970022851846</v>
      </c>
    </row>
    <row r="948" spans="1:14" ht="14.4" customHeight="1" x14ac:dyDescent="0.3">
      <c r="A948" s="661" t="s">
        <v>595</v>
      </c>
      <c r="B948" s="662" t="s">
        <v>3182</v>
      </c>
      <c r="C948" s="663" t="s">
        <v>608</v>
      </c>
      <c r="D948" s="664" t="s">
        <v>3185</v>
      </c>
      <c r="E948" s="663" t="s">
        <v>626</v>
      </c>
      <c r="F948" s="664" t="s">
        <v>3190</v>
      </c>
      <c r="G948" s="663" t="s">
        <v>627</v>
      </c>
      <c r="H948" s="663" t="s">
        <v>1336</v>
      </c>
      <c r="I948" s="663" t="s">
        <v>1336</v>
      </c>
      <c r="J948" s="663" t="s">
        <v>1337</v>
      </c>
      <c r="K948" s="663" t="s">
        <v>1338</v>
      </c>
      <c r="L948" s="665">
        <v>109.99999489561313</v>
      </c>
      <c r="M948" s="665">
        <v>4</v>
      </c>
      <c r="N948" s="666">
        <v>439.99997958245251</v>
      </c>
    </row>
    <row r="949" spans="1:14" ht="14.4" customHeight="1" x14ac:dyDescent="0.3">
      <c r="A949" s="661" t="s">
        <v>595</v>
      </c>
      <c r="B949" s="662" t="s">
        <v>3182</v>
      </c>
      <c r="C949" s="663" t="s">
        <v>608</v>
      </c>
      <c r="D949" s="664" t="s">
        <v>3185</v>
      </c>
      <c r="E949" s="663" t="s">
        <v>626</v>
      </c>
      <c r="F949" s="664" t="s">
        <v>3190</v>
      </c>
      <c r="G949" s="663" t="s">
        <v>627</v>
      </c>
      <c r="H949" s="663" t="s">
        <v>2693</v>
      </c>
      <c r="I949" s="663" t="s">
        <v>215</v>
      </c>
      <c r="J949" s="663" t="s">
        <v>2694</v>
      </c>
      <c r="K949" s="663" t="s">
        <v>2695</v>
      </c>
      <c r="L949" s="665">
        <v>39.080209145457779</v>
      </c>
      <c r="M949" s="665">
        <v>2</v>
      </c>
      <c r="N949" s="666">
        <v>78.160418290915558</v>
      </c>
    </row>
    <row r="950" spans="1:14" ht="14.4" customHeight="1" x14ac:dyDescent="0.3">
      <c r="A950" s="661" t="s">
        <v>595</v>
      </c>
      <c r="B950" s="662" t="s">
        <v>3182</v>
      </c>
      <c r="C950" s="663" t="s">
        <v>608</v>
      </c>
      <c r="D950" s="664" t="s">
        <v>3185</v>
      </c>
      <c r="E950" s="663" t="s">
        <v>626</v>
      </c>
      <c r="F950" s="664" t="s">
        <v>3190</v>
      </c>
      <c r="G950" s="663" t="s">
        <v>627</v>
      </c>
      <c r="H950" s="663" t="s">
        <v>2696</v>
      </c>
      <c r="I950" s="663" t="s">
        <v>215</v>
      </c>
      <c r="J950" s="663" t="s">
        <v>2697</v>
      </c>
      <c r="K950" s="663" t="s">
        <v>2698</v>
      </c>
      <c r="L950" s="665">
        <v>49.99722222222222</v>
      </c>
      <c r="M950" s="665">
        <v>1</v>
      </c>
      <c r="N950" s="666">
        <v>49.99722222222222</v>
      </c>
    </row>
    <row r="951" spans="1:14" ht="14.4" customHeight="1" x14ac:dyDescent="0.3">
      <c r="A951" s="661" t="s">
        <v>595</v>
      </c>
      <c r="B951" s="662" t="s">
        <v>3182</v>
      </c>
      <c r="C951" s="663" t="s">
        <v>608</v>
      </c>
      <c r="D951" s="664" t="s">
        <v>3185</v>
      </c>
      <c r="E951" s="663" t="s">
        <v>626</v>
      </c>
      <c r="F951" s="664" t="s">
        <v>3190</v>
      </c>
      <c r="G951" s="663" t="s">
        <v>627</v>
      </c>
      <c r="H951" s="663" t="s">
        <v>1347</v>
      </c>
      <c r="I951" s="663" t="s">
        <v>215</v>
      </c>
      <c r="J951" s="663" t="s">
        <v>1348</v>
      </c>
      <c r="K951" s="663"/>
      <c r="L951" s="665">
        <v>38.661617397757276</v>
      </c>
      <c r="M951" s="665">
        <v>6</v>
      </c>
      <c r="N951" s="666">
        <v>231.96970438654367</v>
      </c>
    </row>
    <row r="952" spans="1:14" ht="14.4" customHeight="1" x14ac:dyDescent="0.3">
      <c r="A952" s="661" t="s">
        <v>595</v>
      </c>
      <c r="B952" s="662" t="s">
        <v>3182</v>
      </c>
      <c r="C952" s="663" t="s">
        <v>608</v>
      </c>
      <c r="D952" s="664" t="s">
        <v>3185</v>
      </c>
      <c r="E952" s="663" t="s">
        <v>626</v>
      </c>
      <c r="F952" s="664" t="s">
        <v>3190</v>
      </c>
      <c r="G952" s="663" t="s">
        <v>627</v>
      </c>
      <c r="H952" s="663" t="s">
        <v>2699</v>
      </c>
      <c r="I952" s="663" t="s">
        <v>2699</v>
      </c>
      <c r="J952" s="663" t="s">
        <v>2700</v>
      </c>
      <c r="K952" s="663" t="s">
        <v>2701</v>
      </c>
      <c r="L952" s="665">
        <v>45.219999999999992</v>
      </c>
      <c r="M952" s="665">
        <v>1</v>
      </c>
      <c r="N952" s="666">
        <v>45.219999999999992</v>
      </c>
    </row>
    <row r="953" spans="1:14" ht="14.4" customHeight="1" x14ac:dyDescent="0.3">
      <c r="A953" s="661" t="s">
        <v>595</v>
      </c>
      <c r="B953" s="662" t="s">
        <v>3182</v>
      </c>
      <c r="C953" s="663" t="s">
        <v>608</v>
      </c>
      <c r="D953" s="664" t="s">
        <v>3185</v>
      </c>
      <c r="E953" s="663" t="s">
        <v>626</v>
      </c>
      <c r="F953" s="664" t="s">
        <v>3190</v>
      </c>
      <c r="G953" s="663" t="s">
        <v>627</v>
      </c>
      <c r="H953" s="663" t="s">
        <v>1355</v>
      </c>
      <c r="I953" s="663" t="s">
        <v>215</v>
      </c>
      <c r="J953" s="663" t="s">
        <v>1356</v>
      </c>
      <c r="K953" s="663"/>
      <c r="L953" s="665">
        <v>790.87999999999988</v>
      </c>
      <c r="M953" s="665">
        <v>5</v>
      </c>
      <c r="N953" s="666">
        <v>3954.3999999999996</v>
      </c>
    </row>
    <row r="954" spans="1:14" ht="14.4" customHeight="1" x14ac:dyDescent="0.3">
      <c r="A954" s="661" t="s">
        <v>595</v>
      </c>
      <c r="B954" s="662" t="s">
        <v>3182</v>
      </c>
      <c r="C954" s="663" t="s">
        <v>608</v>
      </c>
      <c r="D954" s="664" t="s">
        <v>3185</v>
      </c>
      <c r="E954" s="663" t="s">
        <v>626</v>
      </c>
      <c r="F954" s="664" t="s">
        <v>3190</v>
      </c>
      <c r="G954" s="663" t="s">
        <v>627</v>
      </c>
      <c r="H954" s="663" t="s">
        <v>2702</v>
      </c>
      <c r="I954" s="663" t="s">
        <v>2702</v>
      </c>
      <c r="J954" s="663" t="s">
        <v>2703</v>
      </c>
      <c r="K954" s="663" t="s">
        <v>2704</v>
      </c>
      <c r="L954" s="665">
        <v>1063.2399924338426</v>
      </c>
      <c r="M954" s="665">
        <v>1</v>
      </c>
      <c r="N954" s="666">
        <v>1063.2399924338426</v>
      </c>
    </row>
    <row r="955" spans="1:14" ht="14.4" customHeight="1" x14ac:dyDescent="0.3">
      <c r="A955" s="661" t="s">
        <v>595</v>
      </c>
      <c r="B955" s="662" t="s">
        <v>3182</v>
      </c>
      <c r="C955" s="663" t="s">
        <v>608</v>
      </c>
      <c r="D955" s="664" t="s">
        <v>3185</v>
      </c>
      <c r="E955" s="663" t="s">
        <v>626</v>
      </c>
      <c r="F955" s="664" t="s">
        <v>3190</v>
      </c>
      <c r="G955" s="663" t="s">
        <v>627</v>
      </c>
      <c r="H955" s="663" t="s">
        <v>1357</v>
      </c>
      <c r="I955" s="663" t="s">
        <v>215</v>
      </c>
      <c r="J955" s="663" t="s">
        <v>1358</v>
      </c>
      <c r="K955" s="663"/>
      <c r="L955" s="665">
        <v>28.669999999999998</v>
      </c>
      <c r="M955" s="665">
        <v>6</v>
      </c>
      <c r="N955" s="666">
        <v>172.01999999999998</v>
      </c>
    </row>
    <row r="956" spans="1:14" ht="14.4" customHeight="1" x14ac:dyDescent="0.3">
      <c r="A956" s="661" t="s">
        <v>595</v>
      </c>
      <c r="B956" s="662" t="s">
        <v>3182</v>
      </c>
      <c r="C956" s="663" t="s">
        <v>608</v>
      </c>
      <c r="D956" s="664" t="s">
        <v>3185</v>
      </c>
      <c r="E956" s="663" t="s">
        <v>626</v>
      </c>
      <c r="F956" s="664" t="s">
        <v>3190</v>
      </c>
      <c r="G956" s="663" t="s">
        <v>627</v>
      </c>
      <c r="H956" s="663" t="s">
        <v>2705</v>
      </c>
      <c r="I956" s="663" t="s">
        <v>2706</v>
      </c>
      <c r="J956" s="663" t="s">
        <v>2707</v>
      </c>
      <c r="K956" s="663" t="s">
        <v>2708</v>
      </c>
      <c r="L956" s="665">
        <v>1298.46</v>
      </c>
      <c r="M956" s="665">
        <v>1</v>
      </c>
      <c r="N956" s="666">
        <v>1298.46</v>
      </c>
    </row>
    <row r="957" spans="1:14" ht="14.4" customHeight="1" x14ac:dyDescent="0.3">
      <c r="A957" s="661" t="s">
        <v>595</v>
      </c>
      <c r="B957" s="662" t="s">
        <v>3182</v>
      </c>
      <c r="C957" s="663" t="s">
        <v>608</v>
      </c>
      <c r="D957" s="664" t="s">
        <v>3185</v>
      </c>
      <c r="E957" s="663" t="s">
        <v>626</v>
      </c>
      <c r="F957" s="664" t="s">
        <v>3190</v>
      </c>
      <c r="G957" s="663" t="s">
        <v>627</v>
      </c>
      <c r="H957" s="663" t="s">
        <v>2709</v>
      </c>
      <c r="I957" s="663" t="s">
        <v>2710</v>
      </c>
      <c r="J957" s="663" t="s">
        <v>2711</v>
      </c>
      <c r="K957" s="663" t="s">
        <v>2712</v>
      </c>
      <c r="L957" s="665">
        <v>478.80249999999995</v>
      </c>
      <c r="M957" s="665">
        <v>5</v>
      </c>
      <c r="N957" s="666">
        <v>2394.0124999999998</v>
      </c>
    </row>
    <row r="958" spans="1:14" ht="14.4" customHeight="1" x14ac:dyDescent="0.3">
      <c r="A958" s="661" t="s">
        <v>595</v>
      </c>
      <c r="B958" s="662" t="s">
        <v>3182</v>
      </c>
      <c r="C958" s="663" t="s">
        <v>608</v>
      </c>
      <c r="D958" s="664" t="s">
        <v>3185</v>
      </c>
      <c r="E958" s="663" t="s">
        <v>626</v>
      </c>
      <c r="F958" s="664" t="s">
        <v>3190</v>
      </c>
      <c r="G958" s="663" t="s">
        <v>627</v>
      </c>
      <c r="H958" s="663" t="s">
        <v>2713</v>
      </c>
      <c r="I958" s="663" t="s">
        <v>2713</v>
      </c>
      <c r="J958" s="663" t="s">
        <v>2714</v>
      </c>
      <c r="K958" s="663" t="s">
        <v>2715</v>
      </c>
      <c r="L958" s="665">
        <v>215.05999999999997</v>
      </c>
      <c r="M958" s="665">
        <v>1</v>
      </c>
      <c r="N958" s="666">
        <v>215.05999999999997</v>
      </c>
    </row>
    <row r="959" spans="1:14" ht="14.4" customHeight="1" x14ac:dyDescent="0.3">
      <c r="A959" s="661" t="s">
        <v>595</v>
      </c>
      <c r="B959" s="662" t="s">
        <v>3182</v>
      </c>
      <c r="C959" s="663" t="s">
        <v>608</v>
      </c>
      <c r="D959" s="664" t="s">
        <v>3185</v>
      </c>
      <c r="E959" s="663" t="s">
        <v>626</v>
      </c>
      <c r="F959" s="664" t="s">
        <v>3190</v>
      </c>
      <c r="G959" s="663" t="s">
        <v>627</v>
      </c>
      <c r="H959" s="663" t="s">
        <v>2716</v>
      </c>
      <c r="I959" s="663" t="s">
        <v>2717</v>
      </c>
      <c r="J959" s="663" t="s">
        <v>885</v>
      </c>
      <c r="K959" s="663" t="s">
        <v>2718</v>
      </c>
      <c r="L959" s="665">
        <v>115.09000000000003</v>
      </c>
      <c r="M959" s="665">
        <v>1</v>
      </c>
      <c r="N959" s="666">
        <v>115.09000000000003</v>
      </c>
    </row>
    <row r="960" spans="1:14" ht="14.4" customHeight="1" x14ac:dyDescent="0.3">
      <c r="A960" s="661" t="s">
        <v>595</v>
      </c>
      <c r="B960" s="662" t="s">
        <v>3182</v>
      </c>
      <c r="C960" s="663" t="s">
        <v>608</v>
      </c>
      <c r="D960" s="664" t="s">
        <v>3185</v>
      </c>
      <c r="E960" s="663" t="s">
        <v>626</v>
      </c>
      <c r="F960" s="664" t="s">
        <v>3190</v>
      </c>
      <c r="G960" s="663" t="s">
        <v>627</v>
      </c>
      <c r="H960" s="663" t="s">
        <v>2719</v>
      </c>
      <c r="I960" s="663" t="s">
        <v>2719</v>
      </c>
      <c r="J960" s="663" t="s">
        <v>2720</v>
      </c>
      <c r="K960" s="663" t="s">
        <v>2721</v>
      </c>
      <c r="L960" s="665">
        <v>99.67</v>
      </c>
      <c r="M960" s="665">
        <v>1</v>
      </c>
      <c r="N960" s="666">
        <v>99.67</v>
      </c>
    </row>
    <row r="961" spans="1:14" ht="14.4" customHeight="1" x14ac:dyDescent="0.3">
      <c r="A961" s="661" t="s">
        <v>595</v>
      </c>
      <c r="B961" s="662" t="s">
        <v>3182</v>
      </c>
      <c r="C961" s="663" t="s">
        <v>608</v>
      </c>
      <c r="D961" s="664" t="s">
        <v>3185</v>
      </c>
      <c r="E961" s="663" t="s">
        <v>626</v>
      </c>
      <c r="F961" s="664" t="s">
        <v>3190</v>
      </c>
      <c r="G961" s="663" t="s">
        <v>627</v>
      </c>
      <c r="H961" s="663" t="s">
        <v>2722</v>
      </c>
      <c r="I961" s="663" t="s">
        <v>2722</v>
      </c>
      <c r="J961" s="663" t="s">
        <v>2723</v>
      </c>
      <c r="K961" s="663" t="s">
        <v>1470</v>
      </c>
      <c r="L961" s="665">
        <v>164.86</v>
      </c>
      <c r="M961" s="665">
        <v>1</v>
      </c>
      <c r="N961" s="666">
        <v>164.86</v>
      </c>
    </row>
    <row r="962" spans="1:14" ht="14.4" customHeight="1" x14ac:dyDescent="0.3">
      <c r="A962" s="661" t="s">
        <v>595</v>
      </c>
      <c r="B962" s="662" t="s">
        <v>3182</v>
      </c>
      <c r="C962" s="663" t="s">
        <v>608</v>
      </c>
      <c r="D962" s="664" t="s">
        <v>3185</v>
      </c>
      <c r="E962" s="663" t="s">
        <v>626</v>
      </c>
      <c r="F962" s="664" t="s">
        <v>3190</v>
      </c>
      <c r="G962" s="663" t="s">
        <v>627</v>
      </c>
      <c r="H962" s="663" t="s">
        <v>1367</v>
      </c>
      <c r="I962" s="663" t="s">
        <v>1367</v>
      </c>
      <c r="J962" s="663" t="s">
        <v>1368</v>
      </c>
      <c r="K962" s="663" t="s">
        <v>1369</v>
      </c>
      <c r="L962" s="665">
        <v>207.35</v>
      </c>
      <c r="M962" s="665">
        <v>10</v>
      </c>
      <c r="N962" s="666">
        <v>2073.5</v>
      </c>
    </row>
    <row r="963" spans="1:14" ht="14.4" customHeight="1" x14ac:dyDescent="0.3">
      <c r="A963" s="661" t="s">
        <v>595</v>
      </c>
      <c r="B963" s="662" t="s">
        <v>3182</v>
      </c>
      <c r="C963" s="663" t="s">
        <v>608</v>
      </c>
      <c r="D963" s="664" t="s">
        <v>3185</v>
      </c>
      <c r="E963" s="663" t="s">
        <v>626</v>
      </c>
      <c r="F963" s="664" t="s">
        <v>3190</v>
      </c>
      <c r="G963" s="663" t="s">
        <v>627</v>
      </c>
      <c r="H963" s="663" t="s">
        <v>1370</v>
      </c>
      <c r="I963" s="663" t="s">
        <v>1370</v>
      </c>
      <c r="J963" s="663" t="s">
        <v>1371</v>
      </c>
      <c r="K963" s="663" t="s">
        <v>1372</v>
      </c>
      <c r="L963" s="665">
        <v>375.45</v>
      </c>
      <c r="M963" s="665">
        <v>11</v>
      </c>
      <c r="N963" s="666">
        <v>4129.95</v>
      </c>
    </row>
    <row r="964" spans="1:14" ht="14.4" customHeight="1" x14ac:dyDescent="0.3">
      <c r="A964" s="661" t="s">
        <v>595</v>
      </c>
      <c r="B964" s="662" t="s">
        <v>3182</v>
      </c>
      <c r="C964" s="663" t="s">
        <v>608</v>
      </c>
      <c r="D964" s="664" t="s">
        <v>3185</v>
      </c>
      <c r="E964" s="663" t="s">
        <v>626</v>
      </c>
      <c r="F964" s="664" t="s">
        <v>3190</v>
      </c>
      <c r="G964" s="663" t="s">
        <v>1373</v>
      </c>
      <c r="H964" s="663" t="s">
        <v>1380</v>
      </c>
      <c r="I964" s="663" t="s">
        <v>1381</v>
      </c>
      <c r="J964" s="663" t="s">
        <v>1382</v>
      </c>
      <c r="K964" s="663" t="s">
        <v>1383</v>
      </c>
      <c r="L964" s="665">
        <v>34.749906745716764</v>
      </c>
      <c r="M964" s="665">
        <v>14</v>
      </c>
      <c r="N964" s="666">
        <v>486.49869444003468</v>
      </c>
    </row>
    <row r="965" spans="1:14" ht="14.4" customHeight="1" x14ac:dyDescent="0.3">
      <c r="A965" s="661" t="s">
        <v>595</v>
      </c>
      <c r="B965" s="662" t="s">
        <v>3182</v>
      </c>
      <c r="C965" s="663" t="s">
        <v>608</v>
      </c>
      <c r="D965" s="664" t="s">
        <v>3185</v>
      </c>
      <c r="E965" s="663" t="s">
        <v>626</v>
      </c>
      <c r="F965" s="664" t="s">
        <v>3190</v>
      </c>
      <c r="G965" s="663" t="s">
        <v>1373</v>
      </c>
      <c r="H965" s="663" t="s">
        <v>2724</v>
      </c>
      <c r="I965" s="663" t="s">
        <v>2725</v>
      </c>
      <c r="J965" s="663" t="s">
        <v>2726</v>
      </c>
      <c r="K965" s="663" t="s">
        <v>2727</v>
      </c>
      <c r="L965" s="665">
        <v>45.190000000000026</v>
      </c>
      <c r="M965" s="665">
        <v>1</v>
      </c>
      <c r="N965" s="666">
        <v>45.190000000000026</v>
      </c>
    </row>
    <row r="966" spans="1:14" ht="14.4" customHeight="1" x14ac:dyDescent="0.3">
      <c r="A966" s="661" t="s">
        <v>595</v>
      </c>
      <c r="B966" s="662" t="s">
        <v>3182</v>
      </c>
      <c r="C966" s="663" t="s">
        <v>608</v>
      </c>
      <c r="D966" s="664" t="s">
        <v>3185</v>
      </c>
      <c r="E966" s="663" t="s">
        <v>626</v>
      </c>
      <c r="F966" s="664" t="s">
        <v>3190</v>
      </c>
      <c r="G966" s="663" t="s">
        <v>1373</v>
      </c>
      <c r="H966" s="663" t="s">
        <v>1384</v>
      </c>
      <c r="I966" s="663" t="s">
        <v>1385</v>
      </c>
      <c r="J966" s="663" t="s">
        <v>1386</v>
      </c>
      <c r="K966" s="663" t="s">
        <v>1387</v>
      </c>
      <c r="L966" s="665">
        <v>98.789476140030814</v>
      </c>
      <c r="M966" s="665">
        <v>2</v>
      </c>
      <c r="N966" s="666">
        <v>197.57895228006163</v>
      </c>
    </row>
    <row r="967" spans="1:14" ht="14.4" customHeight="1" x14ac:dyDescent="0.3">
      <c r="A967" s="661" t="s">
        <v>595</v>
      </c>
      <c r="B967" s="662" t="s">
        <v>3182</v>
      </c>
      <c r="C967" s="663" t="s">
        <v>608</v>
      </c>
      <c r="D967" s="664" t="s">
        <v>3185</v>
      </c>
      <c r="E967" s="663" t="s">
        <v>626</v>
      </c>
      <c r="F967" s="664" t="s">
        <v>3190</v>
      </c>
      <c r="G967" s="663" t="s">
        <v>1373</v>
      </c>
      <c r="H967" s="663" t="s">
        <v>1388</v>
      </c>
      <c r="I967" s="663" t="s">
        <v>1389</v>
      </c>
      <c r="J967" s="663" t="s">
        <v>1390</v>
      </c>
      <c r="K967" s="663" t="s">
        <v>1391</v>
      </c>
      <c r="L967" s="665">
        <v>58.150000000000027</v>
      </c>
      <c r="M967" s="665">
        <v>1</v>
      </c>
      <c r="N967" s="666">
        <v>58.150000000000027</v>
      </c>
    </row>
    <row r="968" spans="1:14" ht="14.4" customHeight="1" x14ac:dyDescent="0.3">
      <c r="A968" s="661" t="s">
        <v>595</v>
      </c>
      <c r="B968" s="662" t="s">
        <v>3182</v>
      </c>
      <c r="C968" s="663" t="s">
        <v>608</v>
      </c>
      <c r="D968" s="664" t="s">
        <v>3185</v>
      </c>
      <c r="E968" s="663" t="s">
        <v>626</v>
      </c>
      <c r="F968" s="664" t="s">
        <v>3190</v>
      </c>
      <c r="G968" s="663" t="s">
        <v>1373</v>
      </c>
      <c r="H968" s="663" t="s">
        <v>1396</v>
      </c>
      <c r="I968" s="663" t="s">
        <v>1397</v>
      </c>
      <c r="J968" s="663" t="s">
        <v>1398</v>
      </c>
      <c r="K968" s="663" t="s">
        <v>1399</v>
      </c>
      <c r="L968" s="665">
        <v>104.64000000000001</v>
      </c>
      <c r="M968" s="665">
        <v>2</v>
      </c>
      <c r="N968" s="666">
        <v>209.28000000000003</v>
      </c>
    </row>
    <row r="969" spans="1:14" ht="14.4" customHeight="1" x14ac:dyDescent="0.3">
      <c r="A969" s="661" t="s">
        <v>595</v>
      </c>
      <c r="B969" s="662" t="s">
        <v>3182</v>
      </c>
      <c r="C969" s="663" t="s">
        <v>608</v>
      </c>
      <c r="D969" s="664" t="s">
        <v>3185</v>
      </c>
      <c r="E969" s="663" t="s">
        <v>626</v>
      </c>
      <c r="F969" s="664" t="s">
        <v>3190</v>
      </c>
      <c r="G969" s="663" t="s">
        <v>1373</v>
      </c>
      <c r="H969" s="663" t="s">
        <v>1400</v>
      </c>
      <c r="I969" s="663" t="s">
        <v>1401</v>
      </c>
      <c r="J969" s="663" t="s">
        <v>1402</v>
      </c>
      <c r="K969" s="663" t="s">
        <v>1391</v>
      </c>
      <c r="L969" s="665">
        <v>200.18000000000012</v>
      </c>
      <c r="M969" s="665">
        <v>1</v>
      </c>
      <c r="N969" s="666">
        <v>200.18000000000012</v>
      </c>
    </row>
    <row r="970" spans="1:14" ht="14.4" customHeight="1" x14ac:dyDescent="0.3">
      <c r="A970" s="661" t="s">
        <v>595</v>
      </c>
      <c r="B970" s="662" t="s">
        <v>3182</v>
      </c>
      <c r="C970" s="663" t="s">
        <v>608</v>
      </c>
      <c r="D970" s="664" t="s">
        <v>3185</v>
      </c>
      <c r="E970" s="663" t="s">
        <v>626</v>
      </c>
      <c r="F970" s="664" t="s">
        <v>3190</v>
      </c>
      <c r="G970" s="663" t="s">
        <v>1373</v>
      </c>
      <c r="H970" s="663" t="s">
        <v>2728</v>
      </c>
      <c r="I970" s="663" t="s">
        <v>2729</v>
      </c>
      <c r="J970" s="663" t="s">
        <v>2730</v>
      </c>
      <c r="K970" s="663" t="s">
        <v>2731</v>
      </c>
      <c r="L970" s="665">
        <v>58.669999999999987</v>
      </c>
      <c r="M970" s="665">
        <v>2</v>
      </c>
      <c r="N970" s="666">
        <v>117.33999999999997</v>
      </c>
    </row>
    <row r="971" spans="1:14" ht="14.4" customHeight="1" x14ac:dyDescent="0.3">
      <c r="A971" s="661" t="s">
        <v>595</v>
      </c>
      <c r="B971" s="662" t="s">
        <v>3182</v>
      </c>
      <c r="C971" s="663" t="s">
        <v>608</v>
      </c>
      <c r="D971" s="664" t="s">
        <v>3185</v>
      </c>
      <c r="E971" s="663" t="s">
        <v>626</v>
      </c>
      <c r="F971" s="664" t="s">
        <v>3190</v>
      </c>
      <c r="G971" s="663" t="s">
        <v>1373</v>
      </c>
      <c r="H971" s="663" t="s">
        <v>2732</v>
      </c>
      <c r="I971" s="663" t="s">
        <v>2733</v>
      </c>
      <c r="J971" s="663" t="s">
        <v>2734</v>
      </c>
      <c r="K971" s="663" t="s">
        <v>2735</v>
      </c>
      <c r="L971" s="665">
        <v>46.9</v>
      </c>
      <c r="M971" s="665">
        <v>1</v>
      </c>
      <c r="N971" s="666">
        <v>46.9</v>
      </c>
    </row>
    <row r="972" spans="1:14" ht="14.4" customHeight="1" x14ac:dyDescent="0.3">
      <c r="A972" s="661" t="s">
        <v>595</v>
      </c>
      <c r="B972" s="662" t="s">
        <v>3182</v>
      </c>
      <c r="C972" s="663" t="s">
        <v>608</v>
      </c>
      <c r="D972" s="664" t="s">
        <v>3185</v>
      </c>
      <c r="E972" s="663" t="s">
        <v>626</v>
      </c>
      <c r="F972" s="664" t="s">
        <v>3190</v>
      </c>
      <c r="G972" s="663" t="s">
        <v>1373</v>
      </c>
      <c r="H972" s="663" t="s">
        <v>1403</v>
      </c>
      <c r="I972" s="663" t="s">
        <v>1404</v>
      </c>
      <c r="J972" s="663" t="s">
        <v>1405</v>
      </c>
      <c r="K972" s="663" t="s">
        <v>1406</v>
      </c>
      <c r="L972" s="665">
        <v>112.25233434029052</v>
      </c>
      <c r="M972" s="665">
        <v>14</v>
      </c>
      <c r="N972" s="666">
        <v>1571.5326807640672</v>
      </c>
    </row>
    <row r="973" spans="1:14" ht="14.4" customHeight="1" x14ac:dyDescent="0.3">
      <c r="A973" s="661" t="s">
        <v>595</v>
      </c>
      <c r="B973" s="662" t="s">
        <v>3182</v>
      </c>
      <c r="C973" s="663" t="s">
        <v>608</v>
      </c>
      <c r="D973" s="664" t="s">
        <v>3185</v>
      </c>
      <c r="E973" s="663" t="s">
        <v>626</v>
      </c>
      <c r="F973" s="664" t="s">
        <v>3190</v>
      </c>
      <c r="G973" s="663" t="s">
        <v>1373</v>
      </c>
      <c r="H973" s="663" t="s">
        <v>1411</v>
      </c>
      <c r="I973" s="663" t="s">
        <v>1412</v>
      </c>
      <c r="J973" s="663" t="s">
        <v>1413</v>
      </c>
      <c r="K973" s="663" t="s">
        <v>1027</v>
      </c>
      <c r="L973" s="665">
        <v>48.91</v>
      </c>
      <c r="M973" s="665">
        <v>1</v>
      </c>
      <c r="N973" s="666">
        <v>48.91</v>
      </c>
    </row>
    <row r="974" spans="1:14" ht="14.4" customHeight="1" x14ac:dyDescent="0.3">
      <c r="A974" s="661" t="s">
        <v>595</v>
      </c>
      <c r="B974" s="662" t="s">
        <v>3182</v>
      </c>
      <c r="C974" s="663" t="s">
        <v>608</v>
      </c>
      <c r="D974" s="664" t="s">
        <v>3185</v>
      </c>
      <c r="E974" s="663" t="s">
        <v>626</v>
      </c>
      <c r="F974" s="664" t="s">
        <v>3190</v>
      </c>
      <c r="G974" s="663" t="s">
        <v>1373</v>
      </c>
      <c r="H974" s="663" t="s">
        <v>2293</v>
      </c>
      <c r="I974" s="663" t="s">
        <v>2294</v>
      </c>
      <c r="J974" s="663" t="s">
        <v>2295</v>
      </c>
      <c r="K974" s="663" t="s">
        <v>1880</v>
      </c>
      <c r="L974" s="665">
        <v>52.749999999999993</v>
      </c>
      <c r="M974" s="665">
        <v>2</v>
      </c>
      <c r="N974" s="666">
        <v>105.49999999999999</v>
      </c>
    </row>
    <row r="975" spans="1:14" ht="14.4" customHeight="1" x14ac:dyDescent="0.3">
      <c r="A975" s="661" t="s">
        <v>595</v>
      </c>
      <c r="B975" s="662" t="s">
        <v>3182</v>
      </c>
      <c r="C975" s="663" t="s">
        <v>608</v>
      </c>
      <c r="D975" s="664" t="s">
        <v>3185</v>
      </c>
      <c r="E975" s="663" t="s">
        <v>626</v>
      </c>
      <c r="F975" s="664" t="s">
        <v>3190</v>
      </c>
      <c r="G975" s="663" t="s">
        <v>1373</v>
      </c>
      <c r="H975" s="663" t="s">
        <v>2736</v>
      </c>
      <c r="I975" s="663" t="s">
        <v>2737</v>
      </c>
      <c r="J975" s="663" t="s">
        <v>2738</v>
      </c>
      <c r="K975" s="663" t="s">
        <v>2739</v>
      </c>
      <c r="L975" s="665">
        <v>43.30035281007099</v>
      </c>
      <c r="M975" s="665">
        <v>1</v>
      </c>
      <c r="N975" s="666">
        <v>43.30035281007099</v>
      </c>
    </row>
    <row r="976" spans="1:14" ht="14.4" customHeight="1" x14ac:dyDescent="0.3">
      <c r="A976" s="661" t="s">
        <v>595</v>
      </c>
      <c r="B976" s="662" t="s">
        <v>3182</v>
      </c>
      <c r="C976" s="663" t="s">
        <v>608</v>
      </c>
      <c r="D976" s="664" t="s">
        <v>3185</v>
      </c>
      <c r="E976" s="663" t="s">
        <v>626</v>
      </c>
      <c r="F976" s="664" t="s">
        <v>3190</v>
      </c>
      <c r="G976" s="663" t="s">
        <v>1373</v>
      </c>
      <c r="H976" s="663" t="s">
        <v>1414</v>
      </c>
      <c r="I976" s="663" t="s">
        <v>1415</v>
      </c>
      <c r="J976" s="663" t="s">
        <v>1416</v>
      </c>
      <c r="K976" s="663" t="s">
        <v>1417</v>
      </c>
      <c r="L976" s="665">
        <v>76.359999999999985</v>
      </c>
      <c r="M976" s="665">
        <v>2</v>
      </c>
      <c r="N976" s="666">
        <v>152.71999999999997</v>
      </c>
    </row>
    <row r="977" spans="1:14" ht="14.4" customHeight="1" x14ac:dyDescent="0.3">
      <c r="A977" s="661" t="s">
        <v>595</v>
      </c>
      <c r="B977" s="662" t="s">
        <v>3182</v>
      </c>
      <c r="C977" s="663" t="s">
        <v>608</v>
      </c>
      <c r="D977" s="664" t="s">
        <v>3185</v>
      </c>
      <c r="E977" s="663" t="s">
        <v>626</v>
      </c>
      <c r="F977" s="664" t="s">
        <v>3190</v>
      </c>
      <c r="G977" s="663" t="s">
        <v>1373</v>
      </c>
      <c r="H977" s="663" t="s">
        <v>1418</v>
      </c>
      <c r="I977" s="663" t="s">
        <v>1419</v>
      </c>
      <c r="J977" s="663" t="s">
        <v>1420</v>
      </c>
      <c r="K977" s="663" t="s">
        <v>1421</v>
      </c>
      <c r="L977" s="665">
        <v>3307.4979746818767</v>
      </c>
      <c r="M977" s="665">
        <v>20</v>
      </c>
      <c r="N977" s="666">
        <v>66149.959493637536</v>
      </c>
    </row>
    <row r="978" spans="1:14" ht="14.4" customHeight="1" x14ac:dyDescent="0.3">
      <c r="A978" s="661" t="s">
        <v>595</v>
      </c>
      <c r="B978" s="662" t="s">
        <v>3182</v>
      </c>
      <c r="C978" s="663" t="s">
        <v>608</v>
      </c>
      <c r="D978" s="664" t="s">
        <v>3185</v>
      </c>
      <c r="E978" s="663" t="s">
        <v>626</v>
      </c>
      <c r="F978" s="664" t="s">
        <v>3190</v>
      </c>
      <c r="G978" s="663" t="s">
        <v>1373</v>
      </c>
      <c r="H978" s="663" t="s">
        <v>2740</v>
      </c>
      <c r="I978" s="663" t="s">
        <v>2741</v>
      </c>
      <c r="J978" s="663" t="s">
        <v>2287</v>
      </c>
      <c r="K978" s="663" t="s">
        <v>2742</v>
      </c>
      <c r="L978" s="665">
        <v>68.679999999999993</v>
      </c>
      <c r="M978" s="665">
        <v>2</v>
      </c>
      <c r="N978" s="666">
        <v>137.35999999999999</v>
      </c>
    </row>
    <row r="979" spans="1:14" ht="14.4" customHeight="1" x14ac:dyDescent="0.3">
      <c r="A979" s="661" t="s">
        <v>595</v>
      </c>
      <c r="B979" s="662" t="s">
        <v>3182</v>
      </c>
      <c r="C979" s="663" t="s">
        <v>608</v>
      </c>
      <c r="D979" s="664" t="s">
        <v>3185</v>
      </c>
      <c r="E979" s="663" t="s">
        <v>626</v>
      </c>
      <c r="F979" s="664" t="s">
        <v>3190</v>
      </c>
      <c r="G979" s="663" t="s">
        <v>1373</v>
      </c>
      <c r="H979" s="663" t="s">
        <v>1422</v>
      </c>
      <c r="I979" s="663" t="s">
        <v>1423</v>
      </c>
      <c r="J979" s="663" t="s">
        <v>1424</v>
      </c>
      <c r="K979" s="663" t="s">
        <v>1425</v>
      </c>
      <c r="L979" s="665">
        <v>49.31962729899454</v>
      </c>
      <c r="M979" s="665">
        <v>1</v>
      </c>
      <c r="N979" s="666">
        <v>49.31962729899454</v>
      </c>
    </row>
    <row r="980" spans="1:14" ht="14.4" customHeight="1" x14ac:dyDescent="0.3">
      <c r="A980" s="661" t="s">
        <v>595</v>
      </c>
      <c r="B980" s="662" t="s">
        <v>3182</v>
      </c>
      <c r="C980" s="663" t="s">
        <v>608</v>
      </c>
      <c r="D980" s="664" t="s">
        <v>3185</v>
      </c>
      <c r="E980" s="663" t="s">
        <v>626</v>
      </c>
      <c r="F980" s="664" t="s">
        <v>3190</v>
      </c>
      <c r="G980" s="663" t="s">
        <v>1373</v>
      </c>
      <c r="H980" s="663" t="s">
        <v>1426</v>
      </c>
      <c r="I980" s="663" t="s">
        <v>1427</v>
      </c>
      <c r="J980" s="663" t="s">
        <v>1428</v>
      </c>
      <c r="K980" s="663" t="s">
        <v>1429</v>
      </c>
      <c r="L980" s="665">
        <v>36.259547605428288</v>
      </c>
      <c r="M980" s="665">
        <v>1</v>
      </c>
      <c r="N980" s="666">
        <v>36.259547605428288</v>
      </c>
    </row>
    <row r="981" spans="1:14" ht="14.4" customHeight="1" x14ac:dyDescent="0.3">
      <c r="A981" s="661" t="s">
        <v>595</v>
      </c>
      <c r="B981" s="662" t="s">
        <v>3182</v>
      </c>
      <c r="C981" s="663" t="s">
        <v>608</v>
      </c>
      <c r="D981" s="664" t="s">
        <v>3185</v>
      </c>
      <c r="E981" s="663" t="s">
        <v>626</v>
      </c>
      <c r="F981" s="664" t="s">
        <v>3190</v>
      </c>
      <c r="G981" s="663" t="s">
        <v>1373</v>
      </c>
      <c r="H981" s="663" t="s">
        <v>1441</v>
      </c>
      <c r="I981" s="663" t="s">
        <v>1442</v>
      </c>
      <c r="J981" s="663" t="s">
        <v>1443</v>
      </c>
      <c r="K981" s="663" t="s">
        <v>1444</v>
      </c>
      <c r="L981" s="665">
        <v>72.569999999999993</v>
      </c>
      <c r="M981" s="665">
        <v>2</v>
      </c>
      <c r="N981" s="666">
        <v>145.13999999999999</v>
      </c>
    </row>
    <row r="982" spans="1:14" ht="14.4" customHeight="1" x14ac:dyDescent="0.3">
      <c r="A982" s="661" t="s">
        <v>595</v>
      </c>
      <c r="B982" s="662" t="s">
        <v>3182</v>
      </c>
      <c r="C982" s="663" t="s">
        <v>608</v>
      </c>
      <c r="D982" s="664" t="s">
        <v>3185</v>
      </c>
      <c r="E982" s="663" t="s">
        <v>626</v>
      </c>
      <c r="F982" s="664" t="s">
        <v>3190</v>
      </c>
      <c r="G982" s="663" t="s">
        <v>1373</v>
      </c>
      <c r="H982" s="663" t="s">
        <v>2312</v>
      </c>
      <c r="I982" s="663" t="s">
        <v>2312</v>
      </c>
      <c r="J982" s="663" t="s">
        <v>1539</v>
      </c>
      <c r="K982" s="663" t="s">
        <v>2313</v>
      </c>
      <c r="L982" s="665">
        <v>64.374999999999972</v>
      </c>
      <c r="M982" s="665">
        <v>2</v>
      </c>
      <c r="N982" s="666">
        <v>128.74999999999994</v>
      </c>
    </row>
    <row r="983" spans="1:14" ht="14.4" customHeight="1" x14ac:dyDescent="0.3">
      <c r="A983" s="661" t="s">
        <v>595</v>
      </c>
      <c r="B983" s="662" t="s">
        <v>3182</v>
      </c>
      <c r="C983" s="663" t="s">
        <v>608</v>
      </c>
      <c r="D983" s="664" t="s">
        <v>3185</v>
      </c>
      <c r="E983" s="663" t="s">
        <v>626</v>
      </c>
      <c r="F983" s="664" t="s">
        <v>3190</v>
      </c>
      <c r="G983" s="663" t="s">
        <v>1373</v>
      </c>
      <c r="H983" s="663" t="s">
        <v>1445</v>
      </c>
      <c r="I983" s="663" t="s">
        <v>1446</v>
      </c>
      <c r="J983" s="663" t="s">
        <v>1447</v>
      </c>
      <c r="K983" s="663" t="s">
        <v>1448</v>
      </c>
      <c r="L983" s="665">
        <v>323.10524255088512</v>
      </c>
      <c r="M983" s="665">
        <v>1</v>
      </c>
      <c r="N983" s="666">
        <v>323.10524255088512</v>
      </c>
    </row>
    <row r="984" spans="1:14" ht="14.4" customHeight="1" x14ac:dyDescent="0.3">
      <c r="A984" s="661" t="s">
        <v>595</v>
      </c>
      <c r="B984" s="662" t="s">
        <v>3182</v>
      </c>
      <c r="C984" s="663" t="s">
        <v>608</v>
      </c>
      <c r="D984" s="664" t="s">
        <v>3185</v>
      </c>
      <c r="E984" s="663" t="s">
        <v>626</v>
      </c>
      <c r="F984" s="664" t="s">
        <v>3190</v>
      </c>
      <c r="G984" s="663" t="s">
        <v>1373</v>
      </c>
      <c r="H984" s="663" t="s">
        <v>2743</v>
      </c>
      <c r="I984" s="663" t="s">
        <v>2743</v>
      </c>
      <c r="J984" s="663" t="s">
        <v>2744</v>
      </c>
      <c r="K984" s="663" t="s">
        <v>1470</v>
      </c>
      <c r="L984" s="665">
        <v>79.279999999999987</v>
      </c>
      <c r="M984" s="665">
        <v>3</v>
      </c>
      <c r="N984" s="666">
        <v>237.83999999999997</v>
      </c>
    </row>
    <row r="985" spans="1:14" ht="14.4" customHeight="1" x14ac:dyDescent="0.3">
      <c r="A985" s="661" t="s">
        <v>595</v>
      </c>
      <c r="B985" s="662" t="s">
        <v>3182</v>
      </c>
      <c r="C985" s="663" t="s">
        <v>608</v>
      </c>
      <c r="D985" s="664" t="s">
        <v>3185</v>
      </c>
      <c r="E985" s="663" t="s">
        <v>626</v>
      </c>
      <c r="F985" s="664" t="s">
        <v>3190</v>
      </c>
      <c r="G985" s="663" t="s">
        <v>1373</v>
      </c>
      <c r="H985" s="663" t="s">
        <v>2314</v>
      </c>
      <c r="I985" s="663" t="s">
        <v>2315</v>
      </c>
      <c r="J985" s="663" t="s">
        <v>1528</v>
      </c>
      <c r="K985" s="663" t="s">
        <v>2316</v>
      </c>
      <c r="L985" s="665">
        <v>47.064925224656228</v>
      </c>
      <c r="M985" s="665">
        <v>4</v>
      </c>
      <c r="N985" s="666">
        <v>188.25970089862491</v>
      </c>
    </row>
    <row r="986" spans="1:14" ht="14.4" customHeight="1" x14ac:dyDescent="0.3">
      <c r="A986" s="661" t="s">
        <v>595</v>
      </c>
      <c r="B986" s="662" t="s">
        <v>3182</v>
      </c>
      <c r="C986" s="663" t="s">
        <v>608</v>
      </c>
      <c r="D986" s="664" t="s">
        <v>3185</v>
      </c>
      <c r="E986" s="663" t="s">
        <v>626</v>
      </c>
      <c r="F986" s="664" t="s">
        <v>3190</v>
      </c>
      <c r="G986" s="663" t="s">
        <v>1373</v>
      </c>
      <c r="H986" s="663" t="s">
        <v>1449</v>
      </c>
      <c r="I986" s="663" t="s">
        <v>1450</v>
      </c>
      <c r="J986" s="663" t="s">
        <v>1451</v>
      </c>
      <c r="K986" s="663" t="s">
        <v>1452</v>
      </c>
      <c r="L986" s="665">
        <v>91.118848815805606</v>
      </c>
      <c r="M986" s="665">
        <v>2</v>
      </c>
      <c r="N986" s="666">
        <v>182.23769763161121</v>
      </c>
    </row>
    <row r="987" spans="1:14" ht="14.4" customHeight="1" x14ac:dyDescent="0.3">
      <c r="A987" s="661" t="s">
        <v>595</v>
      </c>
      <c r="B987" s="662" t="s">
        <v>3182</v>
      </c>
      <c r="C987" s="663" t="s">
        <v>608</v>
      </c>
      <c r="D987" s="664" t="s">
        <v>3185</v>
      </c>
      <c r="E987" s="663" t="s">
        <v>626</v>
      </c>
      <c r="F987" s="664" t="s">
        <v>3190</v>
      </c>
      <c r="G987" s="663" t="s">
        <v>1373</v>
      </c>
      <c r="H987" s="663" t="s">
        <v>2322</v>
      </c>
      <c r="I987" s="663" t="s">
        <v>2323</v>
      </c>
      <c r="J987" s="663" t="s">
        <v>2324</v>
      </c>
      <c r="K987" s="663" t="s">
        <v>1283</v>
      </c>
      <c r="L987" s="665">
        <v>68.447256427814921</v>
      </c>
      <c r="M987" s="665">
        <v>61</v>
      </c>
      <c r="N987" s="666">
        <v>4175.2826420967103</v>
      </c>
    </row>
    <row r="988" spans="1:14" ht="14.4" customHeight="1" x14ac:dyDescent="0.3">
      <c r="A988" s="661" t="s">
        <v>595</v>
      </c>
      <c r="B988" s="662" t="s">
        <v>3182</v>
      </c>
      <c r="C988" s="663" t="s">
        <v>608</v>
      </c>
      <c r="D988" s="664" t="s">
        <v>3185</v>
      </c>
      <c r="E988" s="663" t="s">
        <v>626</v>
      </c>
      <c r="F988" s="664" t="s">
        <v>3190</v>
      </c>
      <c r="G988" s="663" t="s">
        <v>1373</v>
      </c>
      <c r="H988" s="663" t="s">
        <v>2325</v>
      </c>
      <c r="I988" s="663" t="s">
        <v>2326</v>
      </c>
      <c r="J988" s="663" t="s">
        <v>1528</v>
      </c>
      <c r="K988" s="663" t="s">
        <v>859</v>
      </c>
      <c r="L988" s="665">
        <v>103.32</v>
      </c>
      <c r="M988" s="665">
        <v>2</v>
      </c>
      <c r="N988" s="666">
        <v>206.64</v>
      </c>
    </row>
    <row r="989" spans="1:14" ht="14.4" customHeight="1" x14ac:dyDescent="0.3">
      <c r="A989" s="661" t="s">
        <v>595</v>
      </c>
      <c r="B989" s="662" t="s">
        <v>3182</v>
      </c>
      <c r="C989" s="663" t="s">
        <v>608</v>
      </c>
      <c r="D989" s="664" t="s">
        <v>3185</v>
      </c>
      <c r="E989" s="663" t="s">
        <v>626</v>
      </c>
      <c r="F989" s="664" t="s">
        <v>3190</v>
      </c>
      <c r="G989" s="663" t="s">
        <v>1373</v>
      </c>
      <c r="H989" s="663" t="s">
        <v>1460</v>
      </c>
      <c r="I989" s="663" t="s">
        <v>1461</v>
      </c>
      <c r="J989" s="663" t="s">
        <v>1462</v>
      </c>
      <c r="K989" s="663" t="s">
        <v>1463</v>
      </c>
      <c r="L989" s="665">
        <v>41.254778224062974</v>
      </c>
      <c r="M989" s="665">
        <v>2</v>
      </c>
      <c r="N989" s="666">
        <v>82.509556448125949</v>
      </c>
    </row>
    <row r="990" spans="1:14" ht="14.4" customHeight="1" x14ac:dyDescent="0.3">
      <c r="A990" s="661" t="s">
        <v>595</v>
      </c>
      <c r="B990" s="662" t="s">
        <v>3182</v>
      </c>
      <c r="C990" s="663" t="s">
        <v>608</v>
      </c>
      <c r="D990" s="664" t="s">
        <v>3185</v>
      </c>
      <c r="E990" s="663" t="s">
        <v>626</v>
      </c>
      <c r="F990" s="664" t="s">
        <v>3190</v>
      </c>
      <c r="G990" s="663" t="s">
        <v>1373</v>
      </c>
      <c r="H990" s="663" t="s">
        <v>1464</v>
      </c>
      <c r="I990" s="663" t="s">
        <v>1465</v>
      </c>
      <c r="J990" s="663" t="s">
        <v>1466</v>
      </c>
      <c r="K990" s="663" t="s">
        <v>1027</v>
      </c>
      <c r="L990" s="665">
        <v>86.536589875319393</v>
      </c>
      <c r="M990" s="665">
        <v>3</v>
      </c>
      <c r="N990" s="666">
        <v>259.60976962595817</v>
      </c>
    </row>
    <row r="991" spans="1:14" ht="14.4" customHeight="1" x14ac:dyDescent="0.3">
      <c r="A991" s="661" t="s">
        <v>595</v>
      </c>
      <c r="B991" s="662" t="s">
        <v>3182</v>
      </c>
      <c r="C991" s="663" t="s">
        <v>608</v>
      </c>
      <c r="D991" s="664" t="s">
        <v>3185</v>
      </c>
      <c r="E991" s="663" t="s">
        <v>626</v>
      </c>
      <c r="F991" s="664" t="s">
        <v>3190</v>
      </c>
      <c r="G991" s="663" t="s">
        <v>1373</v>
      </c>
      <c r="H991" s="663" t="s">
        <v>2327</v>
      </c>
      <c r="I991" s="663" t="s">
        <v>2328</v>
      </c>
      <c r="J991" s="663" t="s">
        <v>2329</v>
      </c>
      <c r="K991" s="663" t="s">
        <v>1391</v>
      </c>
      <c r="L991" s="665">
        <v>117.90091833296383</v>
      </c>
      <c r="M991" s="665">
        <v>10</v>
      </c>
      <c r="N991" s="666">
        <v>1179.0091833296383</v>
      </c>
    </row>
    <row r="992" spans="1:14" ht="14.4" customHeight="1" x14ac:dyDescent="0.3">
      <c r="A992" s="661" t="s">
        <v>595</v>
      </c>
      <c r="B992" s="662" t="s">
        <v>3182</v>
      </c>
      <c r="C992" s="663" t="s">
        <v>608</v>
      </c>
      <c r="D992" s="664" t="s">
        <v>3185</v>
      </c>
      <c r="E992" s="663" t="s">
        <v>626</v>
      </c>
      <c r="F992" s="664" t="s">
        <v>3190</v>
      </c>
      <c r="G992" s="663" t="s">
        <v>1373</v>
      </c>
      <c r="H992" s="663" t="s">
        <v>1471</v>
      </c>
      <c r="I992" s="663" t="s">
        <v>1472</v>
      </c>
      <c r="J992" s="663" t="s">
        <v>1473</v>
      </c>
      <c r="K992" s="663" t="s">
        <v>1027</v>
      </c>
      <c r="L992" s="665">
        <v>85.21</v>
      </c>
      <c r="M992" s="665">
        <v>1</v>
      </c>
      <c r="N992" s="666">
        <v>85.21</v>
      </c>
    </row>
    <row r="993" spans="1:14" ht="14.4" customHeight="1" x14ac:dyDescent="0.3">
      <c r="A993" s="661" t="s">
        <v>595</v>
      </c>
      <c r="B993" s="662" t="s">
        <v>3182</v>
      </c>
      <c r="C993" s="663" t="s">
        <v>608</v>
      </c>
      <c r="D993" s="664" t="s">
        <v>3185</v>
      </c>
      <c r="E993" s="663" t="s">
        <v>626</v>
      </c>
      <c r="F993" s="664" t="s">
        <v>3190</v>
      </c>
      <c r="G993" s="663" t="s">
        <v>1373</v>
      </c>
      <c r="H993" s="663" t="s">
        <v>2333</v>
      </c>
      <c r="I993" s="663" t="s">
        <v>2334</v>
      </c>
      <c r="J993" s="663" t="s">
        <v>2335</v>
      </c>
      <c r="K993" s="663" t="s">
        <v>2336</v>
      </c>
      <c r="L993" s="665">
        <v>98.949130047389843</v>
      </c>
      <c r="M993" s="665">
        <v>2</v>
      </c>
      <c r="N993" s="666">
        <v>197.89826009477969</v>
      </c>
    </row>
    <row r="994" spans="1:14" ht="14.4" customHeight="1" x14ac:dyDescent="0.3">
      <c r="A994" s="661" t="s">
        <v>595</v>
      </c>
      <c r="B994" s="662" t="s">
        <v>3182</v>
      </c>
      <c r="C994" s="663" t="s">
        <v>608</v>
      </c>
      <c r="D994" s="664" t="s">
        <v>3185</v>
      </c>
      <c r="E994" s="663" t="s">
        <v>626</v>
      </c>
      <c r="F994" s="664" t="s">
        <v>3190</v>
      </c>
      <c r="G994" s="663" t="s">
        <v>1373</v>
      </c>
      <c r="H994" s="663" t="s">
        <v>2745</v>
      </c>
      <c r="I994" s="663" t="s">
        <v>2746</v>
      </c>
      <c r="J994" s="663" t="s">
        <v>2747</v>
      </c>
      <c r="K994" s="663" t="s">
        <v>2748</v>
      </c>
      <c r="L994" s="665">
        <v>24.97</v>
      </c>
      <c r="M994" s="665">
        <v>2</v>
      </c>
      <c r="N994" s="666">
        <v>49.94</v>
      </c>
    </row>
    <row r="995" spans="1:14" ht="14.4" customHeight="1" x14ac:dyDescent="0.3">
      <c r="A995" s="661" t="s">
        <v>595</v>
      </c>
      <c r="B995" s="662" t="s">
        <v>3182</v>
      </c>
      <c r="C995" s="663" t="s">
        <v>608</v>
      </c>
      <c r="D995" s="664" t="s">
        <v>3185</v>
      </c>
      <c r="E995" s="663" t="s">
        <v>626</v>
      </c>
      <c r="F995" s="664" t="s">
        <v>3190</v>
      </c>
      <c r="G995" s="663" t="s">
        <v>1373</v>
      </c>
      <c r="H995" s="663" t="s">
        <v>2340</v>
      </c>
      <c r="I995" s="663" t="s">
        <v>2341</v>
      </c>
      <c r="J995" s="663" t="s">
        <v>2342</v>
      </c>
      <c r="K995" s="663" t="s">
        <v>2343</v>
      </c>
      <c r="L995" s="665">
        <v>44.119919727572153</v>
      </c>
      <c r="M995" s="665">
        <v>1</v>
      </c>
      <c r="N995" s="666">
        <v>44.119919727572153</v>
      </c>
    </row>
    <row r="996" spans="1:14" ht="14.4" customHeight="1" x14ac:dyDescent="0.3">
      <c r="A996" s="661" t="s">
        <v>595</v>
      </c>
      <c r="B996" s="662" t="s">
        <v>3182</v>
      </c>
      <c r="C996" s="663" t="s">
        <v>608</v>
      </c>
      <c r="D996" s="664" t="s">
        <v>3185</v>
      </c>
      <c r="E996" s="663" t="s">
        <v>626</v>
      </c>
      <c r="F996" s="664" t="s">
        <v>3190</v>
      </c>
      <c r="G996" s="663" t="s">
        <v>1373</v>
      </c>
      <c r="H996" s="663" t="s">
        <v>2749</v>
      </c>
      <c r="I996" s="663" t="s">
        <v>2750</v>
      </c>
      <c r="J996" s="663" t="s">
        <v>2205</v>
      </c>
      <c r="K996" s="663" t="s">
        <v>2751</v>
      </c>
      <c r="L996" s="665">
        <v>58.86</v>
      </c>
      <c r="M996" s="665">
        <v>1</v>
      </c>
      <c r="N996" s="666">
        <v>58.86</v>
      </c>
    </row>
    <row r="997" spans="1:14" ht="14.4" customHeight="1" x14ac:dyDescent="0.3">
      <c r="A997" s="661" t="s">
        <v>595</v>
      </c>
      <c r="B997" s="662" t="s">
        <v>3182</v>
      </c>
      <c r="C997" s="663" t="s">
        <v>608</v>
      </c>
      <c r="D997" s="664" t="s">
        <v>3185</v>
      </c>
      <c r="E997" s="663" t="s">
        <v>626</v>
      </c>
      <c r="F997" s="664" t="s">
        <v>3190</v>
      </c>
      <c r="G997" s="663" t="s">
        <v>1373</v>
      </c>
      <c r="H997" s="663" t="s">
        <v>1492</v>
      </c>
      <c r="I997" s="663" t="s">
        <v>1493</v>
      </c>
      <c r="J997" s="663" t="s">
        <v>1494</v>
      </c>
      <c r="K997" s="663" t="s">
        <v>1495</v>
      </c>
      <c r="L997" s="665">
        <v>49.45999999999998</v>
      </c>
      <c r="M997" s="665">
        <v>1</v>
      </c>
      <c r="N997" s="666">
        <v>49.45999999999998</v>
      </c>
    </row>
    <row r="998" spans="1:14" ht="14.4" customHeight="1" x14ac:dyDescent="0.3">
      <c r="A998" s="661" t="s">
        <v>595</v>
      </c>
      <c r="B998" s="662" t="s">
        <v>3182</v>
      </c>
      <c r="C998" s="663" t="s">
        <v>608</v>
      </c>
      <c r="D998" s="664" t="s">
        <v>3185</v>
      </c>
      <c r="E998" s="663" t="s">
        <v>626</v>
      </c>
      <c r="F998" s="664" t="s">
        <v>3190</v>
      </c>
      <c r="G998" s="663" t="s">
        <v>1373</v>
      </c>
      <c r="H998" s="663" t="s">
        <v>2752</v>
      </c>
      <c r="I998" s="663" t="s">
        <v>2752</v>
      </c>
      <c r="J998" s="663" t="s">
        <v>2753</v>
      </c>
      <c r="K998" s="663" t="s">
        <v>2374</v>
      </c>
      <c r="L998" s="665">
        <v>108.11968266545549</v>
      </c>
      <c r="M998" s="665">
        <v>1</v>
      </c>
      <c r="N998" s="666">
        <v>108.11968266545549</v>
      </c>
    </row>
    <row r="999" spans="1:14" ht="14.4" customHeight="1" x14ac:dyDescent="0.3">
      <c r="A999" s="661" t="s">
        <v>595</v>
      </c>
      <c r="B999" s="662" t="s">
        <v>3182</v>
      </c>
      <c r="C999" s="663" t="s">
        <v>608</v>
      </c>
      <c r="D999" s="664" t="s">
        <v>3185</v>
      </c>
      <c r="E999" s="663" t="s">
        <v>626</v>
      </c>
      <c r="F999" s="664" t="s">
        <v>3190</v>
      </c>
      <c r="G999" s="663" t="s">
        <v>1373</v>
      </c>
      <c r="H999" s="663" t="s">
        <v>1496</v>
      </c>
      <c r="I999" s="663" t="s">
        <v>1497</v>
      </c>
      <c r="J999" s="663" t="s">
        <v>1498</v>
      </c>
      <c r="K999" s="663" t="s">
        <v>1499</v>
      </c>
      <c r="L999" s="665">
        <v>465.91588888888896</v>
      </c>
      <c r="M999" s="665">
        <v>9</v>
      </c>
      <c r="N999" s="666">
        <v>4193.2430000000004</v>
      </c>
    </row>
    <row r="1000" spans="1:14" ht="14.4" customHeight="1" x14ac:dyDescent="0.3">
      <c r="A1000" s="661" t="s">
        <v>595</v>
      </c>
      <c r="B1000" s="662" t="s">
        <v>3182</v>
      </c>
      <c r="C1000" s="663" t="s">
        <v>608</v>
      </c>
      <c r="D1000" s="664" t="s">
        <v>3185</v>
      </c>
      <c r="E1000" s="663" t="s">
        <v>626</v>
      </c>
      <c r="F1000" s="664" t="s">
        <v>3190</v>
      </c>
      <c r="G1000" s="663" t="s">
        <v>1373</v>
      </c>
      <c r="H1000" s="663" t="s">
        <v>1504</v>
      </c>
      <c r="I1000" s="663" t="s">
        <v>1505</v>
      </c>
      <c r="J1000" s="663" t="s">
        <v>1506</v>
      </c>
      <c r="K1000" s="663" t="s">
        <v>1507</v>
      </c>
      <c r="L1000" s="665">
        <v>67.862219204859429</v>
      </c>
      <c r="M1000" s="665">
        <v>200</v>
      </c>
      <c r="N1000" s="666">
        <v>13572.443840971886</v>
      </c>
    </row>
    <row r="1001" spans="1:14" ht="14.4" customHeight="1" x14ac:dyDescent="0.3">
      <c r="A1001" s="661" t="s">
        <v>595</v>
      </c>
      <c r="B1001" s="662" t="s">
        <v>3182</v>
      </c>
      <c r="C1001" s="663" t="s">
        <v>608</v>
      </c>
      <c r="D1001" s="664" t="s">
        <v>3185</v>
      </c>
      <c r="E1001" s="663" t="s">
        <v>626</v>
      </c>
      <c r="F1001" s="664" t="s">
        <v>3190</v>
      </c>
      <c r="G1001" s="663" t="s">
        <v>1373</v>
      </c>
      <c r="H1001" s="663" t="s">
        <v>2754</v>
      </c>
      <c r="I1001" s="663" t="s">
        <v>2755</v>
      </c>
      <c r="J1001" s="663" t="s">
        <v>2756</v>
      </c>
      <c r="K1001" s="663" t="s">
        <v>2757</v>
      </c>
      <c r="L1001" s="665">
        <v>21.690000000000005</v>
      </c>
      <c r="M1001" s="665">
        <v>1</v>
      </c>
      <c r="N1001" s="666">
        <v>21.690000000000005</v>
      </c>
    </row>
    <row r="1002" spans="1:14" ht="14.4" customHeight="1" x14ac:dyDescent="0.3">
      <c r="A1002" s="661" t="s">
        <v>595</v>
      </c>
      <c r="B1002" s="662" t="s">
        <v>3182</v>
      </c>
      <c r="C1002" s="663" t="s">
        <v>608</v>
      </c>
      <c r="D1002" s="664" t="s">
        <v>3185</v>
      </c>
      <c r="E1002" s="663" t="s">
        <v>626</v>
      </c>
      <c r="F1002" s="664" t="s">
        <v>3190</v>
      </c>
      <c r="G1002" s="663" t="s">
        <v>1373</v>
      </c>
      <c r="H1002" s="663" t="s">
        <v>2350</v>
      </c>
      <c r="I1002" s="663" t="s">
        <v>2350</v>
      </c>
      <c r="J1002" s="663" t="s">
        <v>2351</v>
      </c>
      <c r="K1002" s="663" t="s">
        <v>2352</v>
      </c>
      <c r="L1002" s="665">
        <v>82.6</v>
      </c>
      <c r="M1002" s="665">
        <v>1</v>
      </c>
      <c r="N1002" s="666">
        <v>82.6</v>
      </c>
    </row>
    <row r="1003" spans="1:14" ht="14.4" customHeight="1" x14ac:dyDescent="0.3">
      <c r="A1003" s="661" t="s">
        <v>595</v>
      </c>
      <c r="B1003" s="662" t="s">
        <v>3182</v>
      </c>
      <c r="C1003" s="663" t="s">
        <v>608</v>
      </c>
      <c r="D1003" s="664" t="s">
        <v>3185</v>
      </c>
      <c r="E1003" s="663" t="s">
        <v>626</v>
      </c>
      <c r="F1003" s="664" t="s">
        <v>3190</v>
      </c>
      <c r="G1003" s="663" t="s">
        <v>1373</v>
      </c>
      <c r="H1003" s="663" t="s">
        <v>1508</v>
      </c>
      <c r="I1003" s="663" t="s">
        <v>1509</v>
      </c>
      <c r="J1003" s="663" t="s">
        <v>1510</v>
      </c>
      <c r="K1003" s="663" t="s">
        <v>1511</v>
      </c>
      <c r="L1003" s="665">
        <v>64.480000000000047</v>
      </c>
      <c r="M1003" s="665">
        <v>1</v>
      </c>
      <c r="N1003" s="666">
        <v>64.480000000000047</v>
      </c>
    </row>
    <row r="1004" spans="1:14" ht="14.4" customHeight="1" x14ac:dyDescent="0.3">
      <c r="A1004" s="661" t="s">
        <v>595</v>
      </c>
      <c r="B1004" s="662" t="s">
        <v>3182</v>
      </c>
      <c r="C1004" s="663" t="s">
        <v>608</v>
      </c>
      <c r="D1004" s="664" t="s">
        <v>3185</v>
      </c>
      <c r="E1004" s="663" t="s">
        <v>626</v>
      </c>
      <c r="F1004" s="664" t="s">
        <v>3190</v>
      </c>
      <c r="G1004" s="663" t="s">
        <v>1373</v>
      </c>
      <c r="H1004" s="663" t="s">
        <v>2353</v>
      </c>
      <c r="I1004" s="663" t="s">
        <v>2353</v>
      </c>
      <c r="J1004" s="663" t="s">
        <v>2354</v>
      </c>
      <c r="K1004" s="663" t="s">
        <v>2355</v>
      </c>
      <c r="L1004" s="665">
        <v>666.63000000000034</v>
      </c>
      <c r="M1004" s="665">
        <v>1</v>
      </c>
      <c r="N1004" s="666">
        <v>666.63000000000034</v>
      </c>
    </row>
    <row r="1005" spans="1:14" ht="14.4" customHeight="1" x14ac:dyDescent="0.3">
      <c r="A1005" s="661" t="s">
        <v>595</v>
      </c>
      <c r="B1005" s="662" t="s">
        <v>3182</v>
      </c>
      <c r="C1005" s="663" t="s">
        <v>608</v>
      </c>
      <c r="D1005" s="664" t="s">
        <v>3185</v>
      </c>
      <c r="E1005" s="663" t="s">
        <v>626</v>
      </c>
      <c r="F1005" s="664" t="s">
        <v>3190</v>
      </c>
      <c r="G1005" s="663" t="s">
        <v>1373</v>
      </c>
      <c r="H1005" s="663" t="s">
        <v>2356</v>
      </c>
      <c r="I1005" s="663" t="s">
        <v>1103</v>
      </c>
      <c r="J1005" s="663" t="s">
        <v>2357</v>
      </c>
      <c r="K1005" s="663" t="s">
        <v>2358</v>
      </c>
      <c r="L1005" s="665">
        <v>77.810000000000016</v>
      </c>
      <c r="M1005" s="665">
        <v>1</v>
      </c>
      <c r="N1005" s="666">
        <v>77.810000000000016</v>
      </c>
    </row>
    <row r="1006" spans="1:14" ht="14.4" customHeight="1" x14ac:dyDescent="0.3">
      <c r="A1006" s="661" t="s">
        <v>595</v>
      </c>
      <c r="B1006" s="662" t="s">
        <v>3182</v>
      </c>
      <c r="C1006" s="663" t="s">
        <v>608</v>
      </c>
      <c r="D1006" s="664" t="s">
        <v>3185</v>
      </c>
      <c r="E1006" s="663" t="s">
        <v>626</v>
      </c>
      <c r="F1006" s="664" t="s">
        <v>3190</v>
      </c>
      <c r="G1006" s="663" t="s">
        <v>1373</v>
      </c>
      <c r="H1006" s="663" t="s">
        <v>2371</v>
      </c>
      <c r="I1006" s="663" t="s">
        <v>2372</v>
      </c>
      <c r="J1006" s="663" t="s">
        <v>2373</v>
      </c>
      <c r="K1006" s="663" t="s">
        <v>2374</v>
      </c>
      <c r="L1006" s="665">
        <v>204.76125351980275</v>
      </c>
      <c r="M1006" s="665">
        <v>8</v>
      </c>
      <c r="N1006" s="666">
        <v>1638.090028158422</v>
      </c>
    </row>
    <row r="1007" spans="1:14" ht="14.4" customHeight="1" x14ac:dyDescent="0.3">
      <c r="A1007" s="661" t="s">
        <v>595</v>
      </c>
      <c r="B1007" s="662" t="s">
        <v>3182</v>
      </c>
      <c r="C1007" s="663" t="s">
        <v>608</v>
      </c>
      <c r="D1007" s="664" t="s">
        <v>3185</v>
      </c>
      <c r="E1007" s="663" t="s">
        <v>626</v>
      </c>
      <c r="F1007" s="664" t="s">
        <v>3190</v>
      </c>
      <c r="G1007" s="663" t="s">
        <v>1373</v>
      </c>
      <c r="H1007" s="663" t="s">
        <v>1526</v>
      </c>
      <c r="I1007" s="663" t="s">
        <v>1527</v>
      </c>
      <c r="J1007" s="663" t="s">
        <v>1528</v>
      </c>
      <c r="K1007" s="663" t="s">
        <v>1529</v>
      </c>
      <c r="L1007" s="665">
        <v>61.813280743860126</v>
      </c>
      <c r="M1007" s="665">
        <v>3</v>
      </c>
      <c r="N1007" s="666">
        <v>185.43984223158037</v>
      </c>
    </row>
    <row r="1008" spans="1:14" ht="14.4" customHeight="1" x14ac:dyDescent="0.3">
      <c r="A1008" s="661" t="s">
        <v>595</v>
      </c>
      <c r="B1008" s="662" t="s">
        <v>3182</v>
      </c>
      <c r="C1008" s="663" t="s">
        <v>608</v>
      </c>
      <c r="D1008" s="664" t="s">
        <v>3185</v>
      </c>
      <c r="E1008" s="663" t="s">
        <v>626</v>
      </c>
      <c r="F1008" s="664" t="s">
        <v>3190</v>
      </c>
      <c r="G1008" s="663" t="s">
        <v>1373</v>
      </c>
      <c r="H1008" s="663" t="s">
        <v>2758</v>
      </c>
      <c r="I1008" s="663" t="s">
        <v>2759</v>
      </c>
      <c r="J1008" s="663" t="s">
        <v>2760</v>
      </c>
      <c r="K1008" s="663" t="s">
        <v>2607</v>
      </c>
      <c r="L1008" s="665">
        <v>28.3</v>
      </c>
      <c r="M1008" s="665">
        <v>3</v>
      </c>
      <c r="N1008" s="666">
        <v>84.9</v>
      </c>
    </row>
    <row r="1009" spans="1:14" ht="14.4" customHeight="1" x14ac:dyDescent="0.3">
      <c r="A1009" s="661" t="s">
        <v>595</v>
      </c>
      <c r="B1009" s="662" t="s">
        <v>3182</v>
      </c>
      <c r="C1009" s="663" t="s">
        <v>608</v>
      </c>
      <c r="D1009" s="664" t="s">
        <v>3185</v>
      </c>
      <c r="E1009" s="663" t="s">
        <v>626</v>
      </c>
      <c r="F1009" s="664" t="s">
        <v>3190</v>
      </c>
      <c r="G1009" s="663" t="s">
        <v>1373</v>
      </c>
      <c r="H1009" s="663" t="s">
        <v>2761</v>
      </c>
      <c r="I1009" s="663" t="s">
        <v>2761</v>
      </c>
      <c r="J1009" s="663" t="s">
        <v>2762</v>
      </c>
      <c r="K1009" s="663" t="s">
        <v>2763</v>
      </c>
      <c r="L1009" s="665">
        <v>1495.6713013010403</v>
      </c>
      <c r="M1009" s="665">
        <v>1</v>
      </c>
      <c r="N1009" s="666">
        <v>1495.6713013010403</v>
      </c>
    </row>
    <row r="1010" spans="1:14" ht="14.4" customHeight="1" x14ac:dyDescent="0.3">
      <c r="A1010" s="661" t="s">
        <v>595</v>
      </c>
      <c r="B1010" s="662" t="s">
        <v>3182</v>
      </c>
      <c r="C1010" s="663" t="s">
        <v>608</v>
      </c>
      <c r="D1010" s="664" t="s">
        <v>3185</v>
      </c>
      <c r="E1010" s="663" t="s">
        <v>626</v>
      </c>
      <c r="F1010" s="664" t="s">
        <v>3190</v>
      </c>
      <c r="G1010" s="663" t="s">
        <v>1373</v>
      </c>
      <c r="H1010" s="663" t="s">
        <v>1541</v>
      </c>
      <c r="I1010" s="663" t="s">
        <v>1542</v>
      </c>
      <c r="J1010" s="663" t="s">
        <v>1543</v>
      </c>
      <c r="K1010" s="663" t="s">
        <v>1544</v>
      </c>
      <c r="L1010" s="665">
        <v>1375</v>
      </c>
      <c r="M1010" s="665">
        <v>1</v>
      </c>
      <c r="N1010" s="666">
        <v>1375</v>
      </c>
    </row>
    <row r="1011" spans="1:14" ht="14.4" customHeight="1" x14ac:dyDescent="0.3">
      <c r="A1011" s="661" t="s">
        <v>595</v>
      </c>
      <c r="B1011" s="662" t="s">
        <v>3182</v>
      </c>
      <c r="C1011" s="663" t="s">
        <v>608</v>
      </c>
      <c r="D1011" s="664" t="s">
        <v>3185</v>
      </c>
      <c r="E1011" s="663" t="s">
        <v>626</v>
      </c>
      <c r="F1011" s="664" t="s">
        <v>3190</v>
      </c>
      <c r="G1011" s="663" t="s">
        <v>1373</v>
      </c>
      <c r="H1011" s="663" t="s">
        <v>2764</v>
      </c>
      <c r="I1011" s="663" t="s">
        <v>2764</v>
      </c>
      <c r="J1011" s="663" t="s">
        <v>2765</v>
      </c>
      <c r="K1011" s="663" t="s">
        <v>1470</v>
      </c>
      <c r="L1011" s="665">
        <v>136.64999999999995</v>
      </c>
      <c r="M1011" s="665">
        <v>1</v>
      </c>
      <c r="N1011" s="666">
        <v>136.64999999999995</v>
      </c>
    </row>
    <row r="1012" spans="1:14" ht="14.4" customHeight="1" x14ac:dyDescent="0.3">
      <c r="A1012" s="661" t="s">
        <v>595</v>
      </c>
      <c r="B1012" s="662" t="s">
        <v>3182</v>
      </c>
      <c r="C1012" s="663" t="s">
        <v>608</v>
      </c>
      <c r="D1012" s="664" t="s">
        <v>3185</v>
      </c>
      <c r="E1012" s="663" t="s">
        <v>626</v>
      </c>
      <c r="F1012" s="664" t="s">
        <v>3190</v>
      </c>
      <c r="G1012" s="663" t="s">
        <v>1373</v>
      </c>
      <c r="H1012" s="663" t="s">
        <v>2766</v>
      </c>
      <c r="I1012" s="663" t="s">
        <v>2767</v>
      </c>
      <c r="J1012" s="663" t="s">
        <v>2768</v>
      </c>
      <c r="K1012" s="663" t="s">
        <v>940</v>
      </c>
      <c r="L1012" s="665">
        <v>113.29</v>
      </c>
      <c r="M1012" s="665">
        <v>1</v>
      </c>
      <c r="N1012" s="666">
        <v>113.29</v>
      </c>
    </row>
    <row r="1013" spans="1:14" ht="14.4" customHeight="1" x14ac:dyDescent="0.3">
      <c r="A1013" s="661" t="s">
        <v>595</v>
      </c>
      <c r="B1013" s="662" t="s">
        <v>3182</v>
      </c>
      <c r="C1013" s="663" t="s">
        <v>608</v>
      </c>
      <c r="D1013" s="664" t="s">
        <v>3185</v>
      </c>
      <c r="E1013" s="663" t="s">
        <v>626</v>
      </c>
      <c r="F1013" s="664" t="s">
        <v>3190</v>
      </c>
      <c r="G1013" s="663" t="s">
        <v>1373</v>
      </c>
      <c r="H1013" s="663" t="s">
        <v>2769</v>
      </c>
      <c r="I1013" s="663" t="s">
        <v>2770</v>
      </c>
      <c r="J1013" s="663" t="s">
        <v>2364</v>
      </c>
      <c r="K1013" s="663" t="s">
        <v>2339</v>
      </c>
      <c r="L1013" s="665">
        <v>480.12</v>
      </c>
      <c r="M1013" s="665">
        <v>1</v>
      </c>
      <c r="N1013" s="666">
        <v>480.12</v>
      </c>
    </row>
    <row r="1014" spans="1:14" ht="14.4" customHeight="1" x14ac:dyDescent="0.3">
      <c r="A1014" s="661" t="s">
        <v>595</v>
      </c>
      <c r="B1014" s="662" t="s">
        <v>3182</v>
      </c>
      <c r="C1014" s="663" t="s">
        <v>608</v>
      </c>
      <c r="D1014" s="664" t="s">
        <v>3185</v>
      </c>
      <c r="E1014" s="663" t="s">
        <v>626</v>
      </c>
      <c r="F1014" s="664" t="s">
        <v>3190</v>
      </c>
      <c r="G1014" s="663" t="s">
        <v>1373</v>
      </c>
      <c r="H1014" s="663" t="s">
        <v>2771</v>
      </c>
      <c r="I1014" s="663" t="s">
        <v>2772</v>
      </c>
      <c r="J1014" s="663" t="s">
        <v>2773</v>
      </c>
      <c r="K1014" s="663" t="s">
        <v>2774</v>
      </c>
      <c r="L1014" s="665">
        <v>91.699590702439366</v>
      </c>
      <c r="M1014" s="665">
        <v>1</v>
      </c>
      <c r="N1014" s="666">
        <v>91.699590702439366</v>
      </c>
    </row>
    <row r="1015" spans="1:14" ht="14.4" customHeight="1" x14ac:dyDescent="0.3">
      <c r="A1015" s="661" t="s">
        <v>595</v>
      </c>
      <c r="B1015" s="662" t="s">
        <v>3182</v>
      </c>
      <c r="C1015" s="663" t="s">
        <v>608</v>
      </c>
      <c r="D1015" s="664" t="s">
        <v>3185</v>
      </c>
      <c r="E1015" s="663" t="s">
        <v>626</v>
      </c>
      <c r="F1015" s="664" t="s">
        <v>3190</v>
      </c>
      <c r="G1015" s="663" t="s">
        <v>1373</v>
      </c>
      <c r="H1015" s="663" t="s">
        <v>2775</v>
      </c>
      <c r="I1015" s="663" t="s">
        <v>2776</v>
      </c>
      <c r="J1015" s="663" t="s">
        <v>2777</v>
      </c>
      <c r="K1015" s="663" t="s">
        <v>2778</v>
      </c>
      <c r="L1015" s="665">
        <v>919.89719008112991</v>
      </c>
      <c r="M1015" s="665">
        <v>4</v>
      </c>
      <c r="N1015" s="666">
        <v>3679.5887603245196</v>
      </c>
    </row>
    <row r="1016" spans="1:14" ht="14.4" customHeight="1" x14ac:dyDescent="0.3">
      <c r="A1016" s="661" t="s">
        <v>595</v>
      </c>
      <c r="B1016" s="662" t="s">
        <v>3182</v>
      </c>
      <c r="C1016" s="663" t="s">
        <v>608</v>
      </c>
      <c r="D1016" s="664" t="s">
        <v>3185</v>
      </c>
      <c r="E1016" s="663" t="s">
        <v>626</v>
      </c>
      <c r="F1016" s="664" t="s">
        <v>3190</v>
      </c>
      <c r="G1016" s="663" t="s">
        <v>1373</v>
      </c>
      <c r="H1016" s="663" t="s">
        <v>2779</v>
      </c>
      <c r="I1016" s="663" t="s">
        <v>2780</v>
      </c>
      <c r="J1016" s="663" t="s">
        <v>2781</v>
      </c>
      <c r="K1016" s="663" t="s">
        <v>2782</v>
      </c>
      <c r="L1016" s="665">
        <v>608.92999999999995</v>
      </c>
      <c r="M1016" s="665">
        <v>1</v>
      </c>
      <c r="N1016" s="666">
        <v>608.92999999999995</v>
      </c>
    </row>
    <row r="1017" spans="1:14" ht="14.4" customHeight="1" x14ac:dyDescent="0.3">
      <c r="A1017" s="661" t="s">
        <v>595</v>
      </c>
      <c r="B1017" s="662" t="s">
        <v>3182</v>
      </c>
      <c r="C1017" s="663" t="s">
        <v>608</v>
      </c>
      <c r="D1017" s="664" t="s">
        <v>3185</v>
      </c>
      <c r="E1017" s="663" t="s">
        <v>626</v>
      </c>
      <c r="F1017" s="664" t="s">
        <v>3190</v>
      </c>
      <c r="G1017" s="663" t="s">
        <v>1373</v>
      </c>
      <c r="H1017" s="663" t="s">
        <v>1545</v>
      </c>
      <c r="I1017" s="663" t="s">
        <v>1546</v>
      </c>
      <c r="J1017" s="663" t="s">
        <v>1547</v>
      </c>
      <c r="K1017" s="663" t="s">
        <v>1548</v>
      </c>
      <c r="L1017" s="665">
        <v>70.039999999999992</v>
      </c>
      <c r="M1017" s="665">
        <v>1</v>
      </c>
      <c r="N1017" s="666">
        <v>70.039999999999992</v>
      </c>
    </row>
    <row r="1018" spans="1:14" ht="14.4" customHeight="1" x14ac:dyDescent="0.3">
      <c r="A1018" s="661" t="s">
        <v>595</v>
      </c>
      <c r="B1018" s="662" t="s">
        <v>3182</v>
      </c>
      <c r="C1018" s="663" t="s">
        <v>608</v>
      </c>
      <c r="D1018" s="664" t="s">
        <v>3185</v>
      </c>
      <c r="E1018" s="663" t="s">
        <v>626</v>
      </c>
      <c r="F1018" s="664" t="s">
        <v>3190</v>
      </c>
      <c r="G1018" s="663" t="s">
        <v>1373</v>
      </c>
      <c r="H1018" s="663" t="s">
        <v>2783</v>
      </c>
      <c r="I1018" s="663" t="s">
        <v>2783</v>
      </c>
      <c r="J1018" s="663" t="s">
        <v>2784</v>
      </c>
      <c r="K1018" s="663" t="s">
        <v>1470</v>
      </c>
      <c r="L1018" s="665">
        <v>73.06</v>
      </c>
      <c r="M1018" s="665">
        <v>1</v>
      </c>
      <c r="N1018" s="666">
        <v>73.06</v>
      </c>
    </row>
    <row r="1019" spans="1:14" ht="14.4" customHeight="1" x14ac:dyDescent="0.3">
      <c r="A1019" s="661" t="s">
        <v>595</v>
      </c>
      <c r="B1019" s="662" t="s">
        <v>3182</v>
      </c>
      <c r="C1019" s="663" t="s">
        <v>608</v>
      </c>
      <c r="D1019" s="664" t="s">
        <v>3185</v>
      </c>
      <c r="E1019" s="663" t="s">
        <v>626</v>
      </c>
      <c r="F1019" s="664" t="s">
        <v>3190</v>
      </c>
      <c r="G1019" s="663" t="s">
        <v>1373</v>
      </c>
      <c r="H1019" s="663" t="s">
        <v>2395</v>
      </c>
      <c r="I1019" s="663" t="s">
        <v>2396</v>
      </c>
      <c r="J1019" s="663" t="s">
        <v>2397</v>
      </c>
      <c r="K1019" s="663" t="s">
        <v>940</v>
      </c>
      <c r="L1019" s="665">
        <v>85.333360794654084</v>
      </c>
      <c r="M1019" s="665">
        <v>2</v>
      </c>
      <c r="N1019" s="666">
        <v>170.66672158930817</v>
      </c>
    </row>
    <row r="1020" spans="1:14" ht="14.4" customHeight="1" x14ac:dyDescent="0.3">
      <c r="A1020" s="661" t="s">
        <v>595</v>
      </c>
      <c r="B1020" s="662" t="s">
        <v>3182</v>
      </c>
      <c r="C1020" s="663" t="s">
        <v>608</v>
      </c>
      <c r="D1020" s="664" t="s">
        <v>3185</v>
      </c>
      <c r="E1020" s="663" t="s">
        <v>626</v>
      </c>
      <c r="F1020" s="664" t="s">
        <v>3190</v>
      </c>
      <c r="G1020" s="663" t="s">
        <v>1373</v>
      </c>
      <c r="H1020" s="663" t="s">
        <v>1556</v>
      </c>
      <c r="I1020" s="663" t="s">
        <v>1556</v>
      </c>
      <c r="J1020" s="663" t="s">
        <v>1557</v>
      </c>
      <c r="K1020" s="663" t="s">
        <v>1558</v>
      </c>
      <c r="L1020" s="665">
        <v>169.03928752016</v>
      </c>
      <c r="M1020" s="665">
        <v>3</v>
      </c>
      <c r="N1020" s="666">
        <v>507.11786256048003</v>
      </c>
    </row>
    <row r="1021" spans="1:14" ht="14.4" customHeight="1" x14ac:dyDescent="0.3">
      <c r="A1021" s="661" t="s">
        <v>595</v>
      </c>
      <c r="B1021" s="662" t="s">
        <v>3182</v>
      </c>
      <c r="C1021" s="663" t="s">
        <v>608</v>
      </c>
      <c r="D1021" s="664" t="s">
        <v>3185</v>
      </c>
      <c r="E1021" s="663" t="s">
        <v>626</v>
      </c>
      <c r="F1021" s="664" t="s">
        <v>3190</v>
      </c>
      <c r="G1021" s="663" t="s">
        <v>1373</v>
      </c>
      <c r="H1021" s="663" t="s">
        <v>1559</v>
      </c>
      <c r="I1021" s="663" t="s">
        <v>1559</v>
      </c>
      <c r="J1021" s="663" t="s">
        <v>1560</v>
      </c>
      <c r="K1021" s="663" t="s">
        <v>1561</v>
      </c>
      <c r="L1021" s="665">
        <v>57.695000000000007</v>
      </c>
      <c r="M1021" s="665">
        <v>1</v>
      </c>
      <c r="N1021" s="666">
        <v>57.695000000000007</v>
      </c>
    </row>
    <row r="1022" spans="1:14" ht="14.4" customHeight="1" x14ac:dyDescent="0.3">
      <c r="A1022" s="661" t="s">
        <v>595</v>
      </c>
      <c r="B1022" s="662" t="s">
        <v>3182</v>
      </c>
      <c r="C1022" s="663" t="s">
        <v>608</v>
      </c>
      <c r="D1022" s="664" t="s">
        <v>3185</v>
      </c>
      <c r="E1022" s="663" t="s">
        <v>626</v>
      </c>
      <c r="F1022" s="664" t="s">
        <v>3190</v>
      </c>
      <c r="G1022" s="663" t="s">
        <v>1373</v>
      </c>
      <c r="H1022" s="663" t="s">
        <v>1562</v>
      </c>
      <c r="I1022" s="663" t="s">
        <v>1562</v>
      </c>
      <c r="J1022" s="663" t="s">
        <v>1420</v>
      </c>
      <c r="K1022" s="663" t="s">
        <v>1563</v>
      </c>
      <c r="L1022" s="665">
        <v>3299.9993249233889</v>
      </c>
      <c r="M1022" s="665">
        <v>16</v>
      </c>
      <c r="N1022" s="666">
        <v>52799.989198774223</v>
      </c>
    </row>
    <row r="1023" spans="1:14" ht="14.4" customHeight="1" x14ac:dyDescent="0.3">
      <c r="A1023" s="661" t="s">
        <v>595</v>
      </c>
      <c r="B1023" s="662" t="s">
        <v>3182</v>
      </c>
      <c r="C1023" s="663" t="s">
        <v>608</v>
      </c>
      <c r="D1023" s="664" t="s">
        <v>3185</v>
      </c>
      <c r="E1023" s="663" t="s">
        <v>626</v>
      </c>
      <c r="F1023" s="664" t="s">
        <v>3190</v>
      </c>
      <c r="G1023" s="663" t="s">
        <v>1373</v>
      </c>
      <c r="H1023" s="663" t="s">
        <v>1564</v>
      </c>
      <c r="I1023" s="663" t="s">
        <v>1564</v>
      </c>
      <c r="J1023" s="663" t="s">
        <v>1506</v>
      </c>
      <c r="K1023" s="663" t="s">
        <v>1507</v>
      </c>
      <c r="L1023" s="665">
        <v>67.849079621193425</v>
      </c>
      <c r="M1023" s="665">
        <v>200</v>
      </c>
      <c r="N1023" s="666">
        <v>13569.815924238685</v>
      </c>
    </row>
    <row r="1024" spans="1:14" ht="14.4" customHeight="1" x14ac:dyDescent="0.3">
      <c r="A1024" s="661" t="s">
        <v>595</v>
      </c>
      <c r="B1024" s="662" t="s">
        <v>3182</v>
      </c>
      <c r="C1024" s="663" t="s">
        <v>608</v>
      </c>
      <c r="D1024" s="664" t="s">
        <v>3185</v>
      </c>
      <c r="E1024" s="663" t="s">
        <v>1565</v>
      </c>
      <c r="F1024" s="664" t="s">
        <v>3191</v>
      </c>
      <c r="G1024" s="663" t="s">
        <v>1373</v>
      </c>
      <c r="H1024" s="663" t="s">
        <v>2404</v>
      </c>
      <c r="I1024" s="663" t="s">
        <v>2405</v>
      </c>
      <c r="J1024" s="663" t="s">
        <v>2406</v>
      </c>
      <c r="K1024" s="663" t="s">
        <v>2407</v>
      </c>
      <c r="L1024" s="665">
        <v>47.809999999999995</v>
      </c>
      <c r="M1024" s="665">
        <v>5</v>
      </c>
      <c r="N1024" s="666">
        <v>239.04999999999998</v>
      </c>
    </row>
    <row r="1025" spans="1:14" ht="14.4" customHeight="1" x14ac:dyDescent="0.3">
      <c r="A1025" s="661" t="s">
        <v>595</v>
      </c>
      <c r="B1025" s="662" t="s">
        <v>3182</v>
      </c>
      <c r="C1025" s="663" t="s">
        <v>608</v>
      </c>
      <c r="D1025" s="664" t="s">
        <v>3185</v>
      </c>
      <c r="E1025" s="663" t="s">
        <v>1565</v>
      </c>
      <c r="F1025" s="664" t="s">
        <v>3191</v>
      </c>
      <c r="G1025" s="663" t="s">
        <v>1373</v>
      </c>
      <c r="H1025" s="663" t="s">
        <v>2408</v>
      </c>
      <c r="I1025" s="663" t="s">
        <v>2409</v>
      </c>
      <c r="J1025" s="663" t="s">
        <v>2410</v>
      </c>
      <c r="K1025" s="663" t="s">
        <v>2407</v>
      </c>
      <c r="L1025" s="665">
        <v>47.809643131278612</v>
      </c>
      <c r="M1025" s="665">
        <v>1</v>
      </c>
      <c r="N1025" s="666">
        <v>47.809643131278612</v>
      </c>
    </row>
    <row r="1026" spans="1:14" ht="14.4" customHeight="1" x14ac:dyDescent="0.3">
      <c r="A1026" s="661" t="s">
        <v>595</v>
      </c>
      <c r="B1026" s="662" t="s">
        <v>3182</v>
      </c>
      <c r="C1026" s="663" t="s">
        <v>608</v>
      </c>
      <c r="D1026" s="664" t="s">
        <v>3185</v>
      </c>
      <c r="E1026" s="663" t="s">
        <v>1565</v>
      </c>
      <c r="F1026" s="664" t="s">
        <v>3191</v>
      </c>
      <c r="G1026" s="663" t="s">
        <v>1373</v>
      </c>
      <c r="H1026" s="663" t="s">
        <v>2420</v>
      </c>
      <c r="I1026" s="663" t="s">
        <v>2421</v>
      </c>
      <c r="J1026" s="663" t="s">
        <v>2422</v>
      </c>
      <c r="K1026" s="663" t="s">
        <v>2423</v>
      </c>
      <c r="L1026" s="665">
        <v>198.89000000000001</v>
      </c>
      <c r="M1026" s="665">
        <v>2</v>
      </c>
      <c r="N1026" s="666">
        <v>397.78000000000003</v>
      </c>
    </row>
    <row r="1027" spans="1:14" ht="14.4" customHeight="1" x14ac:dyDescent="0.3">
      <c r="A1027" s="661" t="s">
        <v>595</v>
      </c>
      <c r="B1027" s="662" t="s">
        <v>3182</v>
      </c>
      <c r="C1027" s="663" t="s">
        <v>608</v>
      </c>
      <c r="D1027" s="664" t="s">
        <v>3185</v>
      </c>
      <c r="E1027" s="663" t="s">
        <v>1565</v>
      </c>
      <c r="F1027" s="664" t="s">
        <v>3191</v>
      </c>
      <c r="G1027" s="663" t="s">
        <v>1373</v>
      </c>
      <c r="H1027" s="663" t="s">
        <v>1577</v>
      </c>
      <c r="I1027" s="663" t="s">
        <v>1577</v>
      </c>
      <c r="J1027" s="663" t="s">
        <v>1567</v>
      </c>
      <c r="K1027" s="663" t="s">
        <v>1578</v>
      </c>
      <c r="L1027" s="665">
        <v>183.93976704830069</v>
      </c>
      <c r="M1027" s="665">
        <v>12</v>
      </c>
      <c r="N1027" s="666">
        <v>2207.2772045796082</v>
      </c>
    </row>
    <row r="1028" spans="1:14" ht="14.4" customHeight="1" x14ac:dyDescent="0.3">
      <c r="A1028" s="661" t="s">
        <v>595</v>
      </c>
      <c r="B1028" s="662" t="s">
        <v>3182</v>
      </c>
      <c r="C1028" s="663" t="s">
        <v>608</v>
      </c>
      <c r="D1028" s="664" t="s">
        <v>3185</v>
      </c>
      <c r="E1028" s="663" t="s">
        <v>1565</v>
      </c>
      <c r="F1028" s="664" t="s">
        <v>3191</v>
      </c>
      <c r="G1028" s="663" t="s">
        <v>1373</v>
      </c>
      <c r="H1028" s="663" t="s">
        <v>2424</v>
      </c>
      <c r="I1028" s="663" t="s">
        <v>2424</v>
      </c>
      <c r="J1028" s="663" t="s">
        <v>2425</v>
      </c>
      <c r="K1028" s="663" t="s">
        <v>2426</v>
      </c>
      <c r="L1028" s="665">
        <v>191.21997190912634</v>
      </c>
      <c r="M1028" s="665">
        <v>5</v>
      </c>
      <c r="N1028" s="666">
        <v>956.09985954563172</v>
      </c>
    </row>
    <row r="1029" spans="1:14" ht="14.4" customHeight="1" x14ac:dyDescent="0.3">
      <c r="A1029" s="661" t="s">
        <v>595</v>
      </c>
      <c r="B1029" s="662" t="s">
        <v>3182</v>
      </c>
      <c r="C1029" s="663" t="s">
        <v>608</v>
      </c>
      <c r="D1029" s="664" t="s">
        <v>3185</v>
      </c>
      <c r="E1029" s="663" t="s">
        <v>1579</v>
      </c>
      <c r="F1029" s="664" t="s">
        <v>3192</v>
      </c>
      <c r="G1029" s="663"/>
      <c r="H1029" s="663" t="s">
        <v>1584</v>
      </c>
      <c r="I1029" s="663" t="s">
        <v>1585</v>
      </c>
      <c r="J1029" s="663" t="s">
        <v>1586</v>
      </c>
      <c r="K1029" s="663" t="s">
        <v>1587</v>
      </c>
      <c r="L1029" s="665">
        <v>423.93008422911265</v>
      </c>
      <c r="M1029" s="665">
        <v>14</v>
      </c>
      <c r="N1029" s="666">
        <v>5935.021179207577</v>
      </c>
    </row>
    <row r="1030" spans="1:14" ht="14.4" customHeight="1" x14ac:dyDescent="0.3">
      <c r="A1030" s="661" t="s">
        <v>595</v>
      </c>
      <c r="B1030" s="662" t="s">
        <v>3182</v>
      </c>
      <c r="C1030" s="663" t="s">
        <v>608</v>
      </c>
      <c r="D1030" s="664" t="s">
        <v>3185</v>
      </c>
      <c r="E1030" s="663" t="s">
        <v>1579</v>
      </c>
      <c r="F1030" s="664" t="s">
        <v>3192</v>
      </c>
      <c r="G1030" s="663"/>
      <c r="H1030" s="663" t="s">
        <v>1588</v>
      </c>
      <c r="I1030" s="663" t="s">
        <v>1589</v>
      </c>
      <c r="J1030" s="663" t="s">
        <v>1590</v>
      </c>
      <c r="K1030" s="663" t="s">
        <v>1591</v>
      </c>
      <c r="L1030" s="665">
        <v>647.1293595685961</v>
      </c>
      <c r="M1030" s="665">
        <v>18.350000000000001</v>
      </c>
      <c r="N1030" s="666">
        <v>11874.82374808374</v>
      </c>
    </row>
    <row r="1031" spans="1:14" ht="14.4" customHeight="1" x14ac:dyDescent="0.3">
      <c r="A1031" s="661" t="s">
        <v>595</v>
      </c>
      <c r="B1031" s="662" t="s">
        <v>3182</v>
      </c>
      <c r="C1031" s="663" t="s">
        <v>608</v>
      </c>
      <c r="D1031" s="664" t="s">
        <v>3185</v>
      </c>
      <c r="E1031" s="663" t="s">
        <v>1579</v>
      </c>
      <c r="F1031" s="664" t="s">
        <v>3192</v>
      </c>
      <c r="G1031" s="663"/>
      <c r="H1031" s="663" t="s">
        <v>1595</v>
      </c>
      <c r="I1031" s="663" t="s">
        <v>1595</v>
      </c>
      <c r="J1031" s="663" t="s">
        <v>1596</v>
      </c>
      <c r="K1031" s="663" t="s">
        <v>1597</v>
      </c>
      <c r="L1031" s="665">
        <v>1780.07</v>
      </c>
      <c r="M1031" s="665">
        <v>2.4</v>
      </c>
      <c r="N1031" s="666">
        <v>4272.1679999999997</v>
      </c>
    </row>
    <row r="1032" spans="1:14" ht="14.4" customHeight="1" x14ac:dyDescent="0.3">
      <c r="A1032" s="661" t="s">
        <v>595</v>
      </c>
      <c r="B1032" s="662" t="s">
        <v>3182</v>
      </c>
      <c r="C1032" s="663" t="s">
        <v>608</v>
      </c>
      <c r="D1032" s="664" t="s">
        <v>3185</v>
      </c>
      <c r="E1032" s="663" t="s">
        <v>1579</v>
      </c>
      <c r="F1032" s="664" t="s">
        <v>3192</v>
      </c>
      <c r="G1032" s="663"/>
      <c r="H1032" s="663" t="s">
        <v>1601</v>
      </c>
      <c r="I1032" s="663" t="s">
        <v>1601</v>
      </c>
      <c r="J1032" s="663" t="s">
        <v>1602</v>
      </c>
      <c r="K1032" s="663" t="s">
        <v>1603</v>
      </c>
      <c r="L1032" s="665">
        <v>454.45000000000016</v>
      </c>
      <c r="M1032" s="665">
        <v>5.7999999999999989</v>
      </c>
      <c r="N1032" s="666">
        <v>2635.8100000000004</v>
      </c>
    </row>
    <row r="1033" spans="1:14" ht="14.4" customHeight="1" x14ac:dyDescent="0.3">
      <c r="A1033" s="661" t="s">
        <v>595</v>
      </c>
      <c r="B1033" s="662" t="s">
        <v>3182</v>
      </c>
      <c r="C1033" s="663" t="s">
        <v>608</v>
      </c>
      <c r="D1033" s="664" t="s">
        <v>3185</v>
      </c>
      <c r="E1033" s="663" t="s">
        <v>1579</v>
      </c>
      <c r="F1033" s="664" t="s">
        <v>3192</v>
      </c>
      <c r="G1033" s="663" t="s">
        <v>627</v>
      </c>
      <c r="H1033" s="663" t="s">
        <v>2431</v>
      </c>
      <c r="I1033" s="663" t="s">
        <v>2432</v>
      </c>
      <c r="J1033" s="663" t="s">
        <v>2433</v>
      </c>
      <c r="K1033" s="663" t="s">
        <v>2434</v>
      </c>
      <c r="L1033" s="665">
        <v>40.25</v>
      </c>
      <c r="M1033" s="665">
        <v>10</v>
      </c>
      <c r="N1033" s="666">
        <v>402.5</v>
      </c>
    </row>
    <row r="1034" spans="1:14" ht="14.4" customHeight="1" x14ac:dyDescent="0.3">
      <c r="A1034" s="661" t="s">
        <v>595</v>
      </c>
      <c r="B1034" s="662" t="s">
        <v>3182</v>
      </c>
      <c r="C1034" s="663" t="s">
        <v>608</v>
      </c>
      <c r="D1034" s="664" t="s">
        <v>3185</v>
      </c>
      <c r="E1034" s="663" t="s">
        <v>1579</v>
      </c>
      <c r="F1034" s="664" t="s">
        <v>3192</v>
      </c>
      <c r="G1034" s="663" t="s">
        <v>627</v>
      </c>
      <c r="H1034" s="663" t="s">
        <v>2439</v>
      </c>
      <c r="I1034" s="663" t="s">
        <v>2440</v>
      </c>
      <c r="J1034" s="663" t="s">
        <v>2441</v>
      </c>
      <c r="K1034" s="663" t="s">
        <v>1173</v>
      </c>
      <c r="L1034" s="665">
        <v>25.67</v>
      </c>
      <c r="M1034" s="665">
        <v>6</v>
      </c>
      <c r="N1034" s="666">
        <v>154.02000000000001</v>
      </c>
    </row>
    <row r="1035" spans="1:14" ht="14.4" customHeight="1" x14ac:dyDescent="0.3">
      <c r="A1035" s="661" t="s">
        <v>595</v>
      </c>
      <c r="B1035" s="662" t="s">
        <v>3182</v>
      </c>
      <c r="C1035" s="663" t="s">
        <v>608</v>
      </c>
      <c r="D1035" s="664" t="s">
        <v>3185</v>
      </c>
      <c r="E1035" s="663" t="s">
        <v>1579</v>
      </c>
      <c r="F1035" s="664" t="s">
        <v>3192</v>
      </c>
      <c r="G1035" s="663" t="s">
        <v>627</v>
      </c>
      <c r="H1035" s="663" t="s">
        <v>1608</v>
      </c>
      <c r="I1035" s="663" t="s">
        <v>1609</v>
      </c>
      <c r="J1035" s="663" t="s">
        <v>1610</v>
      </c>
      <c r="K1035" s="663" t="s">
        <v>1607</v>
      </c>
      <c r="L1035" s="665">
        <v>31.947244122106891</v>
      </c>
      <c r="M1035" s="665">
        <v>22</v>
      </c>
      <c r="N1035" s="666">
        <v>702.83937068635157</v>
      </c>
    </row>
    <row r="1036" spans="1:14" ht="14.4" customHeight="1" x14ac:dyDescent="0.3">
      <c r="A1036" s="661" t="s">
        <v>595</v>
      </c>
      <c r="B1036" s="662" t="s">
        <v>3182</v>
      </c>
      <c r="C1036" s="663" t="s">
        <v>608</v>
      </c>
      <c r="D1036" s="664" t="s">
        <v>3185</v>
      </c>
      <c r="E1036" s="663" t="s">
        <v>1579</v>
      </c>
      <c r="F1036" s="664" t="s">
        <v>3192</v>
      </c>
      <c r="G1036" s="663" t="s">
        <v>627</v>
      </c>
      <c r="H1036" s="663" t="s">
        <v>2785</v>
      </c>
      <c r="I1036" s="663" t="s">
        <v>2786</v>
      </c>
      <c r="J1036" s="663" t="s">
        <v>2787</v>
      </c>
      <c r="K1036" s="663" t="s">
        <v>1655</v>
      </c>
      <c r="L1036" s="665">
        <v>2773.1600000000003</v>
      </c>
      <c r="M1036" s="665">
        <v>1</v>
      </c>
      <c r="N1036" s="666">
        <v>2773.1600000000003</v>
      </c>
    </row>
    <row r="1037" spans="1:14" ht="14.4" customHeight="1" x14ac:dyDescent="0.3">
      <c r="A1037" s="661" t="s">
        <v>595</v>
      </c>
      <c r="B1037" s="662" t="s">
        <v>3182</v>
      </c>
      <c r="C1037" s="663" t="s">
        <v>608</v>
      </c>
      <c r="D1037" s="664" t="s">
        <v>3185</v>
      </c>
      <c r="E1037" s="663" t="s">
        <v>1579</v>
      </c>
      <c r="F1037" s="664" t="s">
        <v>3192</v>
      </c>
      <c r="G1037" s="663" t="s">
        <v>627</v>
      </c>
      <c r="H1037" s="663" t="s">
        <v>1623</v>
      </c>
      <c r="I1037" s="663" t="s">
        <v>1624</v>
      </c>
      <c r="J1037" s="663" t="s">
        <v>1625</v>
      </c>
      <c r="K1037" s="663" t="s">
        <v>1626</v>
      </c>
      <c r="L1037" s="665">
        <v>12511.294323643382</v>
      </c>
      <c r="M1037" s="665">
        <v>6.1999999999999993</v>
      </c>
      <c r="N1037" s="666">
        <v>77570.024806588961</v>
      </c>
    </row>
    <row r="1038" spans="1:14" ht="14.4" customHeight="1" x14ac:dyDescent="0.3">
      <c r="A1038" s="661" t="s">
        <v>595</v>
      </c>
      <c r="B1038" s="662" t="s">
        <v>3182</v>
      </c>
      <c r="C1038" s="663" t="s">
        <v>608</v>
      </c>
      <c r="D1038" s="664" t="s">
        <v>3185</v>
      </c>
      <c r="E1038" s="663" t="s">
        <v>1579</v>
      </c>
      <c r="F1038" s="664" t="s">
        <v>3192</v>
      </c>
      <c r="G1038" s="663" t="s">
        <v>627</v>
      </c>
      <c r="H1038" s="663" t="s">
        <v>1627</v>
      </c>
      <c r="I1038" s="663" t="s">
        <v>1628</v>
      </c>
      <c r="J1038" s="663" t="s">
        <v>1606</v>
      </c>
      <c r="K1038" s="663" t="s">
        <v>1629</v>
      </c>
      <c r="L1038" s="665">
        <v>235.30878045671713</v>
      </c>
      <c r="M1038" s="665">
        <v>3</v>
      </c>
      <c r="N1038" s="666">
        <v>705.92634137015136</v>
      </c>
    </row>
    <row r="1039" spans="1:14" ht="14.4" customHeight="1" x14ac:dyDescent="0.3">
      <c r="A1039" s="661" t="s">
        <v>595</v>
      </c>
      <c r="B1039" s="662" t="s">
        <v>3182</v>
      </c>
      <c r="C1039" s="663" t="s">
        <v>608</v>
      </c>
      <c r="D1039" s="664" t="s">
        <v>3185</v>
      </c>
      <c r="E1039" s="663" t="s">
        <v>1579</v>
      </c>
      <c r="F1039" s="664" t="s">
        <v>3192</v>
      </c>
      <c r="G1039" s="663" t="s">
        <v>627</v>
      </c>
      <c r="H1039" s="663" t="s">
        <v>2788</v>
      </c>
      <c r="I1039" s="663" t="s">
        <v>2789</v>
      </c>
      <c r="J1039" s="663" t="s">
        <v>2790</v>
      </c>
      <c r="K1039" s="663" t="s">
        <v>2791</v>
      </c>
      <c r="L1039" s="665">
        <v>848.69399999999985</v>
      </c>
      <c r="M1039" s="665">
        <v>6</v>
      </c>
      <c r="N1039" s="666">
        <v>5092.1639999999989</v>
      </c>
    </row>
    <row r="1040" spans="1:14" ht="14.4" customHeight="1" x14ac:dyDescent="0.3">
      <c r="A1040" s="661" t="s">
        <v>595</v>
      </c>
      <c r="B1040" s="662" t="s">
        <v>3182</v>
      </c>
      <c r="C1040" s="663" t="s">
        <v>608</v>
      </c>
      <c r="D1040" s="664" t="s">
        <v>3185</v>
      </c>
      <c r="E1040" s="663" t="s">
        <v>1579</v>
      </c>
      <c r="F1040" s="664" t="s">
        <v>3192</v>
      </c>
      <c r="G1040" s="663" t="s">
        <v>627</v>
      </c>
      <c r="H1040" s="663" t="s">
        <v>1630</v>
      </c>
      <c r="I1040" s="663" t="s">
        <v>1630</v>
      </c>
      <c r="J1040" s="663" t="s">
        <v>1631</v>
      </c>
      <c r="K1040" s="663" t="s">
        <v>1600</v>
      </c>
      <c r="L1040" s="665">
        <v>958.24519999999995</v>
      </c>
      <c r="M1040" s="665">
        <v>2.5</v>
      </c>
      <c r="N1040" s="666">
        <v>2395.6129999999998</v>
      </c>
    </row>
    <row r="1041" spans="1:14" ht="14.4" customHeight="1" x14ac:dyDescent="0.3">
      <c r="A1041" s="661" t="s">
        <v>595</v>
      </c>
      <c r="B1041" s="662" t="s">
        <v>3182</v>
      </c>
      <c r="C1041" s="663" t="s">
        <v>608</v>
      </c>
      <c r="D1041" s="664" t="s">
        <v>3185</v>
      </c>
      <c r="E1041" s="663" t="s">
        <v>1579</v>
      </c>
      <c r="F1041" s="664" t="s">
        <v>3192</v>
      </c>
      <c r="G1041" s="663" t="s">
        <v>627</v>
      </c>
      <c r="H1041" s="663" t="s">
        <v>2474</v>
      </c>
      <c r="I1041" s="663" t="s">
        <v>2474</v>
      </c>
      <c r="J1041" s="663" t="s">
        <v>2475</v>
      </c>
      <c r="K1041" s="663" t="s">
        <v>2476</v>
      </c>
      <c r="L1041" s="665">
        <v>1116.5</v>
      </c>
      <c r="M1041" s="665">
        <v>7</v>
      </c>
      <c r="N1041" s="666">
        <v>7815.5</v>
      </c>
    </row>
    <row r="1042" spans="1:14" ht="14.4" customHeight="1" x14ac:dyDescent="0.3">
      <c r="A1042" s="661" t="s">
        <v>595</v>
      </c>
      <c r="B1042" s="662" t="s">
        <v>3182</v>
      </c>
      <c r="C1042" s="663" t="s">
        <v>608</v>
      </c>
      <c r="D1042" s="664" t="s">
        <v>3185</v>
      </c>
      <c r="E1042" s="663" t="s">
        <v>1579</v>
      </c>
      <c r="F1042" s="664" t="s">
        <v>3192</v>
      </c>
      <c r="G1042" s="663" t="s">
        <v>627</v>
      </c>
      <c r="H1042" s="663" t="s">
        <v>1632</v>
      </c>
      <c r="I1042" s="663" t="s">
        <v>1632</v>
      </c>
      <c r="J1042" s="663" t="s">
        <v>1633</v>
      </c>
      <c r="K1042" s="663" t="s">
        <v>1634</v>
      </c>
      <c r="L1042" s="665">
        <v>285.99999999999994</v>
      </c>
      <c r="M1042" s="665">
        <v>16.200000000000003</v>
      </c>
      <c r="N1042" s="666">
        <v>4633.2</v>
      </c>
    </row>
    <row r="1043" spans="1:14" ht="14.4" customHeight="1" x14ac:dyDescent="0.3">
      <c r="A1043" s="661" t="s">
        <v>595</v>
      </c>
      <c r="B1043" s="662" t="s">
        <v>3182</v>
      </c>
      <c r="C1043" s="663" t="s">
        <v>608</v>
      </c>
      <c r="D1043" s="664" t="s">
        <v>3185</v>
      </c>
      <c r="E1043" s="663" t="s">
        <v>1579</v>
      </c>
      <c r="F1043" s="664" t="s">
        <v>3192</v>
      </c>
      <c r="G1043" s="663" t="s">
        <v>627</v>
      </c>
      <c r="H1043" s="663" t="s">
        <v>1635</v>
      </c>
      <c r="I1043" s="663" t="s">
        <v>1635</v>
      </c>
      <c r="J1043" s="663" t="s">
        <v>1636</v>
      </c>
      <c r="K1043" s="663" t="s">
        <v>1600</v>
      </c>
      <c r="L1043" s="665">
        <v>169.79</v>
      </c>
      <c r="M1043" s="665">
        <v>4.2</v>
      </c>
      <c r="N1043" s="666">
        <v>713.11799999999994</v>
      </c>
    </row>
    <row r="1044" spans="1:14" ht="14.4" customHeight="1" x14ac:dyDescent="0.3">
      <c r="A1044" s="661" t="s">
        <v>595</v>
      </c>
      <c r="B1044" s="662" t="s">
        <v>3182</v>
      </c>
      <c r="C1044" s="663" t="s">
        <v>608</v>
      </c>
      <c r="D1044" s="664" t="s">
        <v>3185</v>
      </c>
      <c r="E1044" s="663" t="s">
        <v>1579</v>
      </c>
      <c r="F1044" s="664" t="s">
        <v>3192</v>
      </c>
      <c r="G1044" s="663" t="s">
        <v>1373</v>
      </c>
      <c r="H1044" s="663" t="s">
        <v>1640</v>
      </c>
      <c r="I1044" s="663" t="s">
        <v>1641</v>
      </c>
      <c r="J1044" s="663" t="s">
        <v>1642</v>
      </c>
      <c r="K1044" s="663" t="s">
        <v>1643</v>
      </c>
      <c r="L1044" s="665">
        <v>115.71899293387925</v>
      </c>
      <c r="M1044" s="665">
        <v>1</v>
      </c>
      <c r="N1044" s="666">
        <v>115.71899293387925</v>
      </c>
    </row>
    <row r="1045" spans="1:14" ht="14.4" customHeight="1" x14ac:dyDescent="0.3">
      <c r="A1045" s="661" t="s">
        <v>595</v>
      </c>
      <c r="B1045" s="662" t="s">
        <v>3182</v>
      </c>
      <c r="C1045" s="663" t="s">
        <v>608</v>
      </c>
      <c r="D1045" s="664" t="s">
        <v>3185</v>
      </c>
      <c r="E1045" s="663" t="s">
        <v>1579</v>
      </c>
      <c r="F1045" s="664" t="s">
        <v>3192</v>
      </c>
      <c r="G1045" s="663" t="s">
        <v>1373</v>
      </c>
      <c r="H1045" s="663" t="s">
        <v>1644</v>
      </c>
      <c r="I1045" s="663" t="s">
        <v>1645</v>
      </c>
      <c r="J1045" s="663" t="s">
        <v>1646</v>
      </c>
      <c r="K1045" s="663" t="s">
        <v>1647</v>
      </c>
      <c r="L1045" s="665">
        <v>21.83822046125562</v>
      </c>
      <c r="M1045" s="665">
        <v>826</v>
      </c>
      <c r="N1045" s="666">
        <v>18038.370100997141</v>
      </c>
    </row>
    <row r="1046" spans="1:14" ht="14.4" customHeight="1" x14ac:dyDescent="0.3">
      <c r="A1046" s="661" t="s">
        <v>595</v>
      </c>
      <c r="B1046" s="662" t="s">
        <v>3182</v>
      </c>
      <c r="C1046" s="663" t="s">
        <v>608</v>
      </c>
      <c r="D1046" s="664" t="s">
        <v>3185</v>
      </c>
      <c r="E1046" s="663" t="s">
        <v>1579</v>
      </c>
      <c r="F1046" s="664" t="s">
        <v>3192</v>
      </c>
      <c r="G1046" s="663" t="s">
        <v>1373</v>
      </c>
      <c r="H1046" s="663" t="s">
        <v>2792</v>
      </c>
      <c r="I1046" s="663" t="s">
        <v>2792</v>
      </c>
      <c r="J1046" s="663" t="s">
        <v>2793</v>
      </c>
      <c r="K1046" s="663" t="s">
        <v>2794</v>
      </c>
      <c r="L1046" s="665">
        <v>599.3684677447186</v>
      </c>
      <c r="M1046" s="665">
        <v>2</v>
      </c>
      <c r="N1046" s="666">
        <v>1198.7369354894372</v>
      </c>
    </row>
    <row r="1047" spans="1:14" ht="14.4" customHeight="1" x14ac:dyDescent="0.3">
      <c r="A1047" s="661" t="s">
        <v>595</v>
      </c>
      <c r="B1047" s="662" t="s">
        <v>3182</v>
      </c>
      <c r="C1047" s="663" t="s">
        <v>608</v>
      </c>
      <c r="D1047" s="664" t="s">
        <v>3185</v>
      </c>
      <c r="E1047" s="663" t="s">
        <v>1579</v>
      </c>
      <c r="F1047" s="664" t="s">
        <v>3192</v>
      </c>
      <c r="G1047" s="663" t="s">
        <v>1373</v>
      </c>
      <c r="H1047" s="663" t="s">
        <v>1652</v>
      </c>
      <c r="I1047" s="663" t="s">
        <v>1653</v>
      </c>
      <c r="J1047" s="663" t="s">
        <v>1654</v>
      </c>
      <c r="K1047" s="663" t="s">
        <v>1655</v>
      </c>
      <c r="L1047" s="665">
        <v>142.51343892632369</v>
      </c>
      <c r="M1047" s="665">
        <v>3.5</v>
      </c>
      <c r="N1047" s="666">
        <v>498.79703624213295</v>
      </c>
    </row>
    <row r="1048" spans="1:14" ht="14.4" customHeight="1" x14ac:dyDescent="0.3">
      <c r="A1048" s="661" t="s">
        <v>595</v>
      </c>
      <c r="B1048" s="662" t="s">
        <v>3182</v>
      </c>
      <c r="C1048" s="663" t="s">
        <v>608</v>
      </c>
      <c r="D1048" s="664" t="s">
        <v>3185</v>
      </c>
      <c r="E1048" s="663" t="s">
        <v>1579</v>
      </c>
      <c r="F1048" s="664" t="s">
        <v>3192</v>
      </c>
      <c r="G1048" s="663" t="s">
        <v>1373</v>
      </c>
      <c r="H1048" s="663" t="s">
        <v>1660</v>
      </c>
      <c r="I1048" s="663" t="s">
        <v>1661</v>
      </c>
      <c r="J1048" s="663" t="s">
        <v>1662</v>
      </c>
      <c r="K1048" s="663" t="s">
        <v>1663</v>
      </c>
      <c r="L1048" s="665">
        <v>76.548315085840642</v>
      </c>
      <c r="M1048" s="665">
        <v>283.19999999999993</v>
      </c>
      <c r="N1048" s="666">
        <v>21678.482832310066</v>
      </c>
    </row>
    <row r="1049" spans="1:14" ht="14.4" customHeight="1" x14ac:dyDescent="0.3">
      <c r="A1049" s="661" t="s">
        <v>595</v>
      </c>
      <c r="B1049" s="662" t="s">
        <v>3182</v>
      </c>
      <c r="C1049" s="663" t="s">
        <v>608</v>
      </c>
      <c r="D1049" s="664" t="s">
        <v>3185</v>
      </c>
      <c r="E1049" s="663" t="s">
        <v>1579</v>
      </c>
      <c r="F1049" s="664" t="s">
        <v>3192</v>
      </c>
      <c r="G1049" s="663" t="s">
        <v>1373</v>
      </c>
      <c r="H1049" s="663" t="s">
        <v>1664</v>
      </c>
      <c r="I1049" s="663" t="s">
        <v>1665</v>
      </c>
      <c r="J1049" s="663" t="s">
        <v>1666</v>
      </c>
      <c r="K1049" s="663" t="s">
        <v>1667</v>
      </c>
      <c r="L1049" s="665">
        <v>637.72040132314476</v>
      </c>
      <c r="M1049" s="665">
        <v>5.8</v>
      </c>
      <c r="N1049" s="666">
        <v>3698.7783276742398</v>
      </c>
    </row>
    <row r="1050" spans="1:14" ht="14.4" customHeight="1" x14ac:dyDescent="0.3">
      <c r="A1050" s="661" t="s">
        <v>595</v>
      </c>
      <c r="B1050" s="662" t="s">
        <v>3182</v>
      </c>
      <c r="C1050" s="663" t="s">
        <v>608</v>
      </c>
      <c r="D1050" s="664" t="s">
        <v>3185</v>
      </c>
      <c r="E1050" s="663" t="s">
        <v>1579</v>
      </c>
      <c r="F1050" s="664" t="s">
        <v>3192</v>
      </c>
      <c r="G1050" s="663" t="s">
        <v>1373</v>
      </c>
      <c r="H1050" s="663" t="s">
        <v>1668</v>
      </c>
      <c r="I1050" s="663" t="s">
        <v>1669</v>
      </c>
      <c r="J1050" s="663" t="s">
        <v>1670</v>
      </c>
      <c r="K1050" s="663" t="s">
        <v>1671</v>
      </c>
      <c r="L1050" s="665">
        <v>62.940000000000005</v>
      </c>
      <c r="M1050" s="665">
        <v>31</v>
      </c>
      <c r="N1050" s="666">
        <v>1951.14</v>
      </c>
    </row>
    <row r="1051" spans="1:14" ht="14.4" customHeight="1" x14ac:dyDescent="0.3">
      <c r="A1051" s="661" t="s">
        <v>595</v>
      </c>
      <c r="B1051" s="662" t="s">
        <v>3182</v>
      </c>
      <c r="C1051" s="663" t="s">
        <v>608</v>
      </c>
      <c r="D1051" s="664" t="s">
        <v>3185</v>
      </c>
      <c r="E1051" s="663" t="s">
        <v>1579</v>
      </c>
      <c r="F1051" s="664" t="s">
        <v>3192</v>
      </c>
      <c r="G1051" s="663" t="s">
        <v>1373</v>
      </c>
      <c r="H1051" s="663" t="s">
        <v>1672</v>
      </c>
      <c r="I1051" s="663" t="s">
        <v>1673</v>
      </c>
      <c r="J1051" s="663" t="s">
        <v>1674</v>
      </c>
      <c r="K1051" s="663" t="s">
        <v>1675</v>
      </c>
      <c r="L1051" s="665">
        <v>49.570993890340411</v>
      </c>
      <c r="M1051" s="665">
        <v>52</v>
      </c>
      <c r="N1051" s="666">
        <v>2577.6916822977014</v>
      </c>
    </row>
    <row r="1052" spans="1:14" ht="14.4" customHeight="1" x14ac:dyDescent="0.3">
      <c r="A1052" s="661" t="s">
        <v>595</v>
      </c>
      <c r="B1052" s="662" t="s">
        <v>3182</v>
      </c>
      <c r="C1052" s="663" t="s">
        <v>608</v>
      </c>
      <c r="D1052" s="664" t="s">
        <v>3185</v>
      </c>
      <c r="E1052" s="663" t="s">
        <v>1579</v>
      </c>
      <c r="F1052" s="664" t="s">
        <v>3192</v>
      </c>
      <c r="G1052" s="663" t="s">
        <v>1373</v>
      </c>
      <c r="H1052" s="663" t="s">
        <v>1676</v>
      </c>
      <c r="I1052" s="663" t="s">
        <v>1676</v>
      </c>
      <c r="J1052" s="663" t="s">
        <v>1677</v>
      </c>
      <c r="K1052" s="663" t="s">
        <v>1678</v>
      </c>
      <c r="L1052" s="665">
        <v>658.25869605266939</v>
      </c>
      <c r="M1052" s="665">
        <v>2</v>
      </c>
      <c r="N1052" s="666">
        <v>1316.5173921053388</v>
      </c>
    </row>
    <row r="1053" spans="1:14" ht="14.4" customHeight="1" x14ac:dyDescent="0.3">
      <c r="A1053" s="661" t="s">
        <v>595</v>
      </c>
      <c r="B1053" s="662" t="s">
        <v>3182</v>
      </c>
      <c r="C1053" s="663" t="s">
        <v>608</v>
      </c>
      <c r="D1053" s="664" t="s">
        <v>3185</v>
      </c>
      <c r="E1053" s="663" t="s">
        <v>1579</v>
      </c>
      <c r="F1053" s="664" t="s">
        <v>3192</v>
      </c>
      <c r="G1053" s="663" t="s">
        <v>1373</v>
      </c>
      <c r="H1053" s="663" t="s">
        <v>1679</v>
      </c>
      <c r="I1053" s="663" t="s">
        <v>1680</v>
      </c>
      <c r="J1053" s="663" t="s">
        <v>1681</v>
      </c>
      <c r="K1053" s="663" t="s">
        <v>1682</v>
      </c>
      <c r="L1053" s="665">
        <v>28.889233852485123</v>
      </c>
      <c r="M1053" s="665">
        <v>395</v>
      </c>
      <c r="N1053" s="666">
        <v>11411.247371731624</v>
      </c>
    </row>
    <row r="1054" spans="1:14" ht="14.4" customHeight="1" x14ac:dyDescent="0.3">
      <c r="A1054" s="661" t="s">
        <v>595</v>
      </c>
      <c r="B1054" s="662" t="s">
        <v>3182</v>
      </c>
      <c r="C1054" s="663" t="s">
        <v>608</v>
      </c>
      <c r="D1054" s="664" t="s">
        <v>3185</v>
      </c>
      <c r="E1054" s="663" t="s">
        <v>1579</v>
      </c>
      <c r="F1054" s="664" t="s">
        <v>3192</v>
      </c>
      <c r="G1054" s="663" t="s">
        <v>1373</v>
      </c>
      <c r="H1054" s="663" t="s">
        <v>2795</v>
      </c>
      <c r="I1054" s="663" t="s">
        <v>2796</v>
      </c>
      <c r="J1054" s="663" t="s">
        <v>2797</v>
      </c>
      <c r="K1054" s="663" t="s">
        <v>2798</v>
      </c>
      <c r="L1054" s="665">
        <v>60.589999999999989</v>
      </c>
      <c r="M1054" s="665">
        <v>2</v>
      </c>
      <c r="N1054" s="666">
        <v>121.17999999999998</v>
      </c>
    </row>
    <row r="1055" spans="1:14" ht="14.4" customHeight="1" x14ac:dyDescent="0.3">
      <c r="A1055" s="661" t="s">
        <v>595</v>
      </c>
      <c r="B1055" s="662" t="s">
        <v>3182</v>
      </c>
      <c r="C1055" s="663" t="s">
        <v>608</v>
      </c>
      <c r="D1055" s="664" t="s">
        <v>3185</v>
      </c>
      <c r="E1055" s="663" t="s">
        <v>1579</v>
      </c>
      <c r="F1055" s="664" t="s">
        <v>3192</v>
      </c>
      <c r="G1055" s="663" t="s">
        <v>1373</v>
      </c>
      <c r="H1055" s="663" t="s">
        <v>1697</v>
      </c>
      <c r="I1055" s="663" t="s">
        <v>1698</v>
      </c>
      <c r="J1055" s="663" t="s">
        <v>1699</v>
      </c>
      <c r="K1055" s="663" t="s">
        <v>1700</v>
      </c>
      <c r="L1055" s="665">
        <v>774.72964201896957</v>
      </c>
      <c r="M1055" s="665">
        <v>13.6</v>
      </c>
      <c r="N1055" s="666">
        <v>10536.323131457986</v>
      </c>
    </row>
    <row r="1056" spans="1:14" ht="14.4" customHeight="1" x14ac:dyDescent="0.3">
      <c r="A1056" s="661" t="s">
        <v>595</v>
      </c>
      <c r="B1056" s="662" t="s">
        <v>3182</v>
      </c>
      <c r="C1056" s="663" t="s">
        <v>608</v>
      </c>
      <c r="D1056" s="664" t="s">
        <v>3185</v>
      </c>
      <c r="E1056" s="663" t="s">
        <v>1579</v>
      </c>
      <c r="F1056" s="664" t="s">
        <v>3192</v>
      </c>
      <c r="G1056" s="663" t="s">
        <v>1373</v>
      </c>
      <c r="H1056" s="663" t="s">
        <v>1701</v>
      </c>
      <c r="I1056" s="663" t="s">
        <v>1701</v>
      </c>
      <c r="J1056" s="663" t="s">
        <v>1702</v>
      </c>
      <c r="K1056" s="663" t="s">
        <v>1703</v>
      </c>
      <c r="L1056" s="665">
        <v>501.33455210237662</v>
      </c>
      <c r="M1056" s="665">
        <v>54.70000000000001</v>
      </c>
      <c r="N1056" s="666">
        <v>27423.000000000007</v>
      </c>
    </row>
    <row r="1057" spans="1:14" ht="14.4" customHeight="1" x14ac:dyDescent="0.3">
      <c r="A1057" s="661" t="s">
        <v>595</v>
      </c>
      <c r="B1057" s="662" t="s">
        <v>3182</v>
      </c>
      <c r="C1057" s="663" t="s">
        <v>608</v>
      </c>
      <c r="D1057" s="664" t="s">
        <v>3185</v>
      </c>
      <c r="E1057" s="663" t="s">
        <v>1579</v>
      </c>
      <c r="F1057" s="664" t="s">
        <v>3192</v>
      </c>
      <c r="G1057" s="663" t="s">
        <v>1373</v>
      </c>
      <c r="H1057" s="663" t="s">
        <v>1704</v>
      </c>
      <c r="I1057" s="663" t="s">
        <v>1704</v>
      </c>
      <c r="J1057" s="663" t="s">
        <v>1705</v>
      </c>
      <c r="K1057" s="663" t="s">
        <v>1706</v>
      </c>
      <c r="L1057" s="665">
        <v>29.94</v>
      </c>
      <c r="M1057" s="665">
        <v>35</v>
      </c>
      <c r="N1057" s="666">
        <v>1047.9000000000001</v>
      </c>
    </row>
    <row r="1058" spans="1:14" ht="14.4" customHeight="1" x14ac:dyDescent="0.3">
      <c r="A1058" s="661" t="s">
        <v>595</v>
      </c>
      <c r="B1058" s="662" t="s">
        <v>3182</v>
      </c>
      <c r="C1058" s="663" t="s">
        <v>608</v>
      </c>
      <c r="D1058" s="664" t="s">
        <v>3185</v>
      </c>
      <c r="E1058" s="663" t="s">
        <v>1579</v>
      </c>
      <c r="F1058" s="664" t="s">
        <v>3192</v>
      </c>
      <c r="G1058" s="663" t="s">
        <v>1373</v>
      </c>
      <c r="H1058" s="663" t="s">
        <v>1710</v>
      </c>
      <c r="I1058" s="663" t="s">
        <v>1710</v>
      </c>
      <c r="J1058" s="663" t="s">
        <v>1711</v>
      </c>
      <c r="K1058" s="663" t="s">
        <v>1603</v>
      </c>
      <c r="L1058" s="665">
        <v>333.65248182293425</v>
      </c>
      <c r="M1058" s="665">
        <v>3</v>
      </c>
      <c r="N1058" s="666">
        <v>1000.9574454688027</v>
      </c>
    </row>
    <row r="1059" spans="1:14" ht="14.4" customHeight="1" x14ac:dyDescent="0.3">
      <c r="A1059" s="661" t="s">
        <v>595</v>
      </c>
      <c r="B1059" s="662" t="s">
        <v>3182</v>
      </c>
      <c r="C1059" s="663" t="s">
        <v>608</v>
      </c>
      <c r="D1059" s="664" t="s">
        <v>3185</v>
      </c>
      <c r="E1059" s="663" t="s">
        <v>1579</v>
      </c>
      <c r="F1059" s="664" t="s">
        <v>3192</v>
      </c>
      <c r="G1059" s="663" t="s">
        <v>1373</v>
      </c>
      <c r="H1059" s="663" t="s">
        <v>2799</v>
      </c>
      <c r="I1059" s="663" t="s">
        <v>2799</v>
      </c>
      <c r="J1059" s="663" t="s">
        <v>2800</v>
      </c>
      <c r="K1059" s="663" t="s">
        <v>2801</v>
      </c>
      <c r="L1059" s="665">
        <v>152.9</v>
      </c>
      <c r="M1059" s="665">
        <v>1.8</v>
      </c>
      <c r="N1059" s="666">
        <v>275.22000000000003</v>
      </c>
    </row>
    <row r="1060" spans="1:14" ht="14.4" customHeight="1" x14ac:dyDescent="0.3">
      <c r="A1060" s="661" t="s">
        <v>595</v>
      </c>
      <c r="B1060" s="662" t="s">
        <v>3182</v>
      </c>
      <c r="C1060" s="663" t="s">
        <v>608</v>
      </c>
      <c r="D1060" s="664" t="s">
        <v>3185</v>
      </c>
      <c r="E1060" s="663" t="s">
        <v>1579</v>
      </c>
      <c r="F1060" s="664" t="s">
        <v>3192</v>
      </c>
      <c r="G1060" s="663" t="s">
        <v>1373</v>
      </c>
      <c r="H1060" s="663" t="s">
        <v>2802</v>
      </c>
      <c r="I1060" s="663" t="s">
        <v>2802</v>
      </c>
      <c r="J1060" s="663" t="s">
        <v>2803</v>
      </c>
      <c r="K1060" s="663" t="s">
        <v>1709</v>
      </c>
      <c r="L1060" s="665">
        <v>34.660033333333338</v>
      </c>
      <c r="M1060" s="665">
        <v>30</v>
      </c>
      <c r="N1060" s="666">
        <v>1039.8010000000002</v>
      </c>
    </row>
    <row r="1061" spans="1:14" ht="14.4" customHeight="1" x14ac:dyDescent="0.3">
      <c r="A1061" s="661" t="s">
        <v>595</v>
      </c>
      <c r="B1061" s="662" t="s">
        <v>3182</v>
      </c>
      <c r="C1061" s="663" t="s">
        <v>608</v>
      </c>
      <c r="D1061" s="664" t="s">
        <v>3185</v>
      </c>
      <c r="E1061" s="663" t="s">
        <v>1579</v>
      </c>
      <c r="F1061" s="664" t="s">
        <v>3192</v>
      </c>
      <c r="G1061" s="663" t="s">
        <v>1373</v>
      </c>
      <c r="H1061" s="663" t="s">
        <v>1712</v>
      </c>
      <c r="I1061" s="663" t="s">
        <v>1712</v>
      </c>
      <c r="J1061" s="663" t="s">
        <v>1713</v>
      </c>
      <c r="K1061" s="663" t="s">
        <v>1688</v>
      </c>
      <c r="L1061" s="665">
        <v>55.186999999999998</v>
      </c>
      <c r="M1061" s="665">
        <v>10</v>
      </c>
      <c r="N1061" s="666">
        <v>551.87</v>
      </c>
    </row>
    <row r="1062" spans="1:14" ht="14.4" customHeight="1" x14ac:dyDescent="0.3">
      <c r="A1062" s="661" t="s">
        <v>595</v>
      </c>
      <c r="B1062" s="662" t="s">
        <v>3182</v>
      </c>
      <c r="C1062" s="663" t="s">
        <v>608</v>
      </c>
      <c r="D1062" s="664" t="s">
        <v>3185</v>
      </c>
      <c r="E1062" s="663" t="s">
        <v>1579</v>
      </c>
      <c r="F1062" s="664" t="s">
        <v>3192</v>
      </c>
      <c r="G1062" s="663" t="s">
        <v>1373</v>
      </c>
      <c r="H1062" s="663" t="s">
        <v>2481</v>
      </c>
      <c r="I1062" s="663" t="s">
        <v>2482</v>
      </c>
      <c r="J1062" s="663" t="s">
        <v>2483</v>
      </c>
      <c r="K1062" s="663" t="s">
        <v>2484</v>
      </c>
      <c r="L1062" s="665">
        <v>264</v>
      </c>
      <c r="M1062" s="665">
        <v>3</v>
      </c>
      <c r="N1062" s="666">
        <v>792</v>
      </c>
    </row>
    <row r="1063" spans="1:14" ht="14.4" customHeight="1" x14ac:dyDescent="0.3">
      <c r="A1063" s="661" t="s">
        <v>595</v>
      </c>
      <c r="B1063" s="662" t="s">
        <v>3182</v>
      </c>
      <c r="C1063" s="663" t="s">
        <v>608</v>
      </c>
      <c r="D1063" s="664" t="s">
        <v>3185</v>
      </c>
      <c r="E1063" s="663" t="s">
        <v>1717</v>
      </c>
      <c r="F1063" s="664" t="s">
        <v>3193</v>
      </c>
      <c r="G1063" s="663"/>
      <c r="H1063" s="663" t="s">
        <v>1718</v>
      </c>
      <c r="I1063" s="663" t="s">
        <v>1719</v>
      </c>
      <c r="J1063" s="663" t="s">
        <v>1720</v>
      </c>
      <c r="K1063" s="663"/>
      <c r="L1063" s="665">
        <v>30.219959524128416</v>
      </c>
      <c r="M1063" s="665">
        <v>30</v>
      </c>
      <c r="N1063" s="666">
        <v>906.59878572385253</v>
      </c>
    </row>
    <row r="1064" spans="1:14" ht="14.4" customHeight="1" x14ac:dyDescent="0.3">
      <c r="A1064" s="661" t="s">
        <v>595</v>
      </c>
      <c r="B1064" s="662" t="s">
        <v>3182</v>
      </c>
      <c r="C1064" s="663" t="s">
        <v>608</v>
      </c>
      <c r="D1064" s="664" t="s">
        <v>3185</v>
      </c>
      <c r="E1064" s="663" t="s">
        <v>1717</v>
      </c>
      <c r="F1064" s="664" t="s">
        <v>3193</v>
      </c>
      <c r="G1064" s="663" t="s">
        <v>627</v>
      </c>
      <c r="H1064" s="663" t="s">
        <v>1721</v>
      </c>
      <c r="I1064" s="663" t="s">
        <v>1722</v>
      </c>
      <c r="J1064" s="663" t="s">
        <v>1723</v>
      </c>
      <c r="K1064" s="663" t="s">
        <v>1724</v>
      </c>
      <c r="L1064" s="665">
        <v>101.41789851165944</v>
      </c>
      <c r="M1064" s="665">
        <v>5</v>
      </c>
      <c r="N1064" s="666">
        <v>507.08949255829725</v>
      </c>
    </row>
    <row r="1065" spans="1:14" ht="14.4" customHeight="1" x14ac:dyDescent="0.3">
      <c r="A1065" s="661" t="s">
        <v>595</v>
      </c>
      <c r="B1065" s="662" t="s">
        <v>3182</v>
      </c>
      <c r="C1065" s="663" t="s">
        <v>608</v>
      </c>
      <c r="D1065" s="664" t="s">
        <v>3185</v>
      </c>
      <c r="E1065" s="663" t="s">
        <v>1717</v>
      </c>
      <c r="F1065" s="664" t="s">
        <v>3193</v>
      </c>
      <c r="G1065" s="663" t="s">
        <v>1373</v>
      </c>
      <c r="H1065" s="663" t="s">
        <v>1725</v>
      </c>
      <c r="I1065" s="663" t="s">
        <v>1726</v>
      </c>
      <c r="J1065" s="663" t="s">
        <v>1727</v>
      </c>
      <c r="K1065" s="663" t="s">
        <v>1728</v>
      </c>
      <c r="L1065" s="665">
        <v>2867.063897519653</v>
      </c>
      <c r="M1065" s="665">
        <v>4</v>
      </c>
      <c r="N1065" s="666">
        <v>11468.255590078612</v>
      </c>
    </row>
    <row r="1066" spans="1:14" ht="14.4" customHeight="1" x14ac:dyDescent="0.3">
      <c r="A1066" s="661" t="s">
        <v>595</v>
      </c>
      <c r="B1066" s="662" t="s">
        <v>3182</v>
      </c>
      <c r="C1066" s="663" t="s">
        <v>608</v>
      </c>
      <c r="D1066" s="664" t="s">
        <v>3185</v>
      </c>
      <c r="E1066" s="663" t="s">
        <v>1717</v>
      </c>
      <c r="F1066" s="664" t="s">
        <v>3193</v>
      </c>
      <c r="G1066" s="663" t="s">
        <v>1373</v>
      </c>
      <c r="H1066" s="663" t="s">
        <v>1729</v>
      </c>
      <c r="I1066" s="663" t="s">
        <v>1729</v>
      </c>
      <c r="J1066" s="663" t="s">
        <v>1730</v>
      </c>
      <c r="K1066" s="663" t="s">
        <v>1731</v>
      </c>
      <c r="L1066" s="665">
        <v>159.5</v>
      </c>
      <c r="M1066" s="665">
        <v>17.600000000000001</v>
      </c>
      <c r="N1066" s="666">
        <v>2807.2000000000003</v>
      </c>
    </row>
    <row r="1067" spans="1:14" ht="14.4" customHeight="1" x14ac:dyDescent="0.3">
      <c r="A1067" s="661" t="s">
        <v>595</v>
      </c>
      <c r="B1067" s="662" t="s">
        <v>3182</v>
      </c>
      <c r="C1067" s="663" t="s">
        <v>608</v>
      </c>
      <c r="D1067" s="664" t="s">
        <v>3185</v>
      </c>
      <c r="E1067" s="663" t="s">
        <v>1717</v>
      </c>
      <c r="F1067" s="664" t="s">
        <v>3193</v>
      </c>
      <c r="G1067" s="663" t="s">
        <v>1373</v>
      </c>
      <c r="H1067" s="663" t="s">
        <v>1732</v>
      </c>
      <c r="I1067" s="663" t="s">
        <v>1732</v>
      </c>
      <c r="J1067" s="663" t="s">
        <v>1730</v>
      </c>
      <c r="K1067" s="663" t="s">
        <v>1733</v>
      </c>
      <c r="L1067" s="665">
        <v>308.00000000000006</v>
      </c>
      <c r="M1067" s="665">
        <v>5.7999999999999989</v>
      </c>
      <c r="N1067" s="666">
        <v>1786.3999999999999</v>
      </c>
    </row>
    <row r="1068" spans="1:14" ht="14.4" customHeight="1" x14ac:dyDescent="0.3">
      <c r="A1068" s="661" t="s">
        <v>595</v>
      </c>
      <c r="B1068" s="662" t="s">
        <v>3182</v>
      </c>
      <c r="C1068" s="663" t="s">
        <v>608</v>
      </c>
      <c r="D1068" s="664" t="s">
        <v>3185</v>
      </c>
      <c r="E1068" s="663" t="s">
        <v>1734</v>
      </c>
      <c r="F1068" s="664" t="s">
        <v>3194</v>
      </c>
      <c r="G1068" s="663"/>
      <c r="H1068" s="663"/>
      <c r="I1068" s="663" t="s">
        <v>2495</v>
      </c>
      <c r="J1068" s="663" t="s">
        <v>2496</v>
      </c>
      <c r="K1068" s="663" t="s">
        <v>2497</v>
      </c>
      <c r="L1068" s="665">
        <v>1287</v>
      </c>
      <c r="M1068" s="665">
        <v>5</v>
      </c>
      <c r="N1068" s="666">
        <v>6435</v>
      </c>
    </row>
    <row r="1069" spans="1:14" ht="14.4" customHeight="1" x14ac:dyDescent="0.3">
      <c r="A1069" s="661" t="s">
        <v>595</v>
      </c>
      <c r="B1069" s="662" t="s">
        <v>3182</v>
      </c>
      <c r="C1069" s="663" t="s">
        <v>608</v>
      </c>
      <c r="D1069" s="664" t="s">
        <v>3185</v>
      </c>
      <c r="E1069" s="663" t="s">
        <v>1734</v>
      </c>
      <c r="F1069" s="664" t="s">
        <v>3194</v>
      </c>
      <c r="G1069" s="663"/>
      <c r="H1069" s="663"/>
      <c r="I1069" s="663" t="s">
        <v>1741</v>
      </c>
      <c r="J1069" s="663" t="s">
        <v>1742</v>
      </c>
      <c r="K1069" s="663"/>
      <c r="L1069" s="665">
        <v>4305.3999999999996</v>
      </c>
      <c r="M1069" s="665">
        <v>7</v>
      </c>
      <c r="N1069" s="666">
        <v>30137.8</v>
      </c>
    </row>
    <row r="1070" spans="1:14" ht="14.4" customHeight="1" x14ac:dyDescent="0.3">
      <c r="A1070" s="661" t="s">
        <v>595</v>
      </c>
      <c r="B1070" s="662" t="s">
        <v>3182</v>
      </c>
      <c r="C1070" s="663" t="s">
        <v>608</v>
      </c>
      <c r="D1070" s="664" t="s">
        <v>3185</v>
      </c>
      <c r="E1070" s="663" t="s">
        <v>2498</v>
      </c>
      <c r="F1070" s="664" t="s">
        <v>3196</v>
      </c>
      <c r="G1070" s="663"/>
      <c r="H1070" s="663"/>
      <c r="I1070" s="663" t="s">
        <v>2499</v>
      </c>
      <c r="J1070" s="663" t="s">
        <v>2500</v>
      </c>
      <c r="K1070" s="663"/>
      <c r="L1070" s="665">
        <v>0</v>
      </c>
      <c r="M1070" s="665">
        <v>4</v>
      </c>
      <c r="N1070" s="666">
        <v>0</v>
      </c>
    </row>
    <row r="1071" spans="1:14" ht="14.4" customHeight="1" x14ac:dyDescent="0.3">
      <c r="A1071" s="661" t="s">
        <v>595</v>
      </c>
      <c r="B1071" s="662" t="s">
        <v>3182</v>
      </c>
      <c r="C1071" s="663" t="s">
        <v>608</v>
      </c>
      <c r="D1071" s="664" t="s">
        <v>3185</v>
      </c>
      <c r="E1071" s="663" t="s">
        <v>2498</v>
      </c>
      <c r="F1071" s="664" t="s">
        <v>3196</v>
      </c>
      <c r="G1071" s="663"/>
      <c r="H1071" s="663"/>
      <c r="I1071" s="663" t="s">
        <v>2501</v>
      </c>
      <c r="J1071" s="663" t="s">
        <v>2502</v>
      </c>
      <c r="K1071" s="663"/>
      <c r="L1071" s="665">
        <v>4299.68</v>
      </c>
      <c r="M1071" s="665">
        <v>35</v>
      </c>
      <c r="N1071" s="666">
        <v>150488.80000000002</v>
      </c>
    </row>
    <row r="1072" spans="1:14" ht="14.4" customHeight="1" x14ac:dyDescent="0.3">
      <c r="A1072" s="661" t="s">
        <v>595</v>
      </c>
      <c r="B1072" s="662" t="s">
        <v>3182</v>
      </c>
      <c r="C1072" s="663" t="s">
        <v>608</v>
      </c>
      <c r="D1072" s="664" t="s">
        <v>3185</v>
      </c>
      <c r="E1072" s="663" t="s">
        <v>1743</v>
      </c>
      <c r="F1072" s="664" t="s">
        <v>3195</v>
      </c>
      <c r="G1072" s="663" t="s">
        <v>627</v>
      </c>
      <c r="H1072" s="663" t="s">
        <v>1744</v>
      </c>
      <c r="I1072" s="663" t="s">
        <v>1745</v>
      </c>
      <c r="J1072" s="663" t="s">
        <v>1746</v>
      </c>
      <c r="K1072" s="663" t="s">
        <v>1747</v>
      </c>
      <c r="L1072" s="665">
        <v>2268.604175372725</v>
      </c>
      <c r="M1072" s="665">
        <v>36</v>
      </c>
      <c r="N1072" s="666">
        <v>81669.750313418102</v>
      </c>
    </row>
    <row r="1073" spans="1:14" ht="14.4" customHeight="1" x14ac:dyDescent="0.3">
      <c r="A1073" s="661" t="s">
        <v>595</v>
      </c>
      <c r="B1073" s="662" t="s">
        <v>3182</v>
      </c>
      <c r="C1073" s="663" t="s">
        <v>608</v>
      </c>
      <c r="D1073" s="664" t="s">
        <v>3185</v>
      </c>
      <c r="E1073" s="663" t="s">
        <v>1743</v>
      </c>
      <c r="F1073" s="664" t="s">
        <v>3195</v>
      </c>
      <c r="G1073" s="663" t="s">
        <v>627</v>
      </c>
      <c r="H1073" s="663" t="s">
        <v>1748</v>
      </c>
      <c r="I1073" s="663" t="s">
        <v>1749</v>
      </c>
      <c r="J1073" s="663" t="s">
        <v>1750</v>
      </c>
      <c r="K1073" s="663" t="s">
        <v>1747</v>
      </c>
      <c r="L1073" s="665">
        <v>2214.8789999999999</v>
      </c>
      <c r="M1073" s="665">
        <v>20</v>
      </c>
      <c r="N1073" s="666">
        <v>44297.579999999994</v>
      </c>
    </row>
    <row r="1074" spans="1:14" ht="14.4" customHeight="1" x14ac:dyDescent="0.3">
      <c r="A1074" s="661" t="s">
        <v>595</v>
      </c>
      <c r="B1074" s="662" t="s">
        <v>3182</v>
      </c>
      <c r="C1074" s="663" t="s">
        <v>608</v>
      </c>
      <c r="D1074" s="664" t="s">
        <v>3185</v>
      </c>
      <c r="E1074" s="663" t="s">
        <v>1743</v>
      </c>
      <c r="F1074" s="664" t="s">
        <v>3195</v>
      </c>
      <c r="G1074" s="663" t="s">
        <v>627</v>
      </c>
      <c r="H1074" s="663" t="s">
        <v>1751</v>
      </c>
      <c r="I1074" s="663" t="s">
        <v>1752</v>
      </c>
      <c r="J1074" s="663" t="s">
        <v>1753</v>
      </c>
      <c r="K1074" s="663" t="s">
        <v>1747</v>
      </c>
      <c r="L1074" s="665">
        <v>2508.7569999999992</v>
      </c>
      <c r="M1074" s="665">
        <v>10</v>
      </c>
      <c r="N1074" s="666">
        <v>25087.569999999992</v>
      </c>
    </row>
    <row r="1075" spans="1:14" ht="14.4" customHeight="1" x14ac:dyDescent="0.3">
      <c r="A1075" s="661" t="s">
        <v>595</v>
      </c>
      <c r="B1075" s="662" t="s">
        <v>3182</v>
      </c>
      <c r="C1075" s="663" t="s">
        <v>608</v>
      </c>
      <c r="D1075" s="664" t="s">
        <v>3185</v>
      </c>
      <c r="E1075" s="663" t="s">
        <v>1743</v>
      </c>
      <c r="F1075" s="664" t="s">
        <v>3195</v>
      </c>
      <c r="G1075" s="663" t="s">
        <v>627</v>
      </c>
      <c r="H1075" s="663" t="s">
        <v>1754</v>
      </c>
      <c r="I1075" s="663" t="s">
        <v>1755</v>
      </c>
      <c r="J1075" s="663" t="s">
        <v>1756</v>
      </c>
      <c r="K1075" s="663" t="s">
        <v>1757</v>
      </c>
      <c r="L1075" s="665">
        <v>1329.46</v>
      </c>
      <c r="M1075" s="665">
        <v>1</v>
      </c>
      <c r="N1075" s="666">
        <v>1329.46</v>
      </c>
    </row>
    <row r="1076" spans="1:14" ht="14.4" customHeight="1" x14ac:dyDescent="0.3">
      <c r="A1076" s="661" t="s">
        <v>595</v>
      </c>
      <c r="B1076" s="662" t="s">
        <v>3182</v>
      </c>
      <c r="C1076" s="663" t="s">
        <v>608</v>
      </c>
      <c r="D1076" s="664" t="s">
        <v>3185</v>
      </c>
      <c r="E1076" s="663" t="s">
        <v>1743</v>
      </c>
      <c r="F1076" s="664" t="s">
        <v>3195</v>
      </c>
      <c r="G1076" s="663" t="s">
        <v>627</v>
      </c>
      <c r="H1076" s="663" t="s">
        <v>1762</v>
      </c>
      <c r="I1076" s="663" t="s">
        <v>1763</v>
      </c>
      <c r="J1076" s="663" t="s">
        <v>1760</v>
      </c>
      <c r="K1076" s="663" t="s">
        <v>1764</v>
      </c>
      <c r="L1076" s="665">
        <v>2085.9375</v>
      </c>
      <c r="M1076" s="665">
        <v>4</v>
      </c>
      <c r="N1076" s="666">
        <v>8343.75</v>
      </c>
    </row>
    <row r="1077" spans="1:14" ht="14.4" customHeight="1" x14ac:dyDescent="0.3">
      <c r="A1077" s="661" t="s">
        <v>595</v>
      </c>
      <c r="B1077" s="662" t="s">
        <v>3182</v>
      </c>
      <c r="C1077" s="663" t="s">
        <v>608</v>
      </c>
      <c r="D1077" s="664" t="s">
        <v>3185</v>
      </c>
      <c r="E1077" s="663" t="s">
        <v>1743</v>
      </c>
      <c r="F1077" s="664" t="s">
        <v>3195</v>
      </c>
      <c r="G1077" s="663" t="s">
        <v>627</v>
      </c>
      <c r="H1077" s="663" t="s">
        <v>2804</v>
      </c>
      <c r="I1077" s="663" t="s">
        <v>2805</v>
      </c>
      <c r="J1077" s="663" t="s">
        <v>2806</v>
      </c>
      <c r="K1077" s="663" t="s">
        <v>1768</v>
      </c>
      <c r="L1077" s="665">
        <v>2221.34</v>
      </c>
      <c r="M1077" s="665">
        <v>1</v>
      </c>
      <c r="N1077" s="666">
        <v>2221.34</v>
      </c>
    </row>
    <row r="1078" spans="1:14" ht="14.4" customHeight="1" x14ac:dyDescent="0.3">
      <c r="A1078" s="661" t="s">
        <v>595</v>
      </c>
      <c r="B1078" s="662" t="s">
        <v>3182</v>
      </c>
      <c r="C1078" s="663" t="s">
        <v>611</v>
      </c>
      <c r="D1078" s="664" t="s">
        <v>3186</v>
      </c>
      <c r="E1078" s="663" t="s">
        <v>626</v>
      </c>
      <c r="F1078" s="664" t="s">
        <v>3190</v>
      </c>
      <c r="G1078" s="663" t="s">
        <v>627</v>
      </c>
      <c r="H1078" s="663" t="s">
        <v>649</v>
      </c>
      <c r="I1078" s="663" t="s">
        <v>650</v>
      </c>
      <c r="J1078" s="663" t="s">
        <v>651</v>
      </c>
      <c r="K1078" s="663" t="s">
        <v>652</v>
      </c>
      <c r="L1078" s="665">
        <v>87.030000000000015</v>
      </c>
      <c r="M1078" s="665">
        <v>3</v>
      </c>
      <c r="N1078" s="666">
        <v>261.09000000000003</v>
      </c>
    </row>
    <row r="1079" spans="1:14" ht="14.4" customHeight="1" x14ac:dyDescent="0.3">
      <c r="A1079" s="661" t="s">
        <v>595</v>
      </c>
      <c r="B1079" s="662" t="s">
        <v>3182</v>
      </c>
      <c r="C1079" s="663" t="s">
        <v>611</v>
      </c>
      <c r="D1079" s="664" t="s">
        <v>3186</v>
      </c>
      <c r="E1079" s="663" t="s">
        <v>626</v>
      </c>
      <c r="F1079" s="664" t="s">
        <v>3190</v>
      </c>
      <c r="G1079" s="663" t="s">
        <v>627</v>
      </c>
      <c r="H1079" s="663" t="s">
        <v>653</v>
      </c>
      <c r="I1079" s="663" t="s">
        <v>654</v>
      </c>
      <c r="J1079" s="663" t="s">
        <v>655</v>
      </c>
      <c r="K1079" s="663" t="s">
        <v>656</v>
      </c>
      <c r="L1079" s="665">
        <v>97.053664311426928</v>
      </c>
      <c r="M1079" s="665">
        <v>8</v>
      </c>
      <c r="N1079" s="666">
        <v>776.42931449141543</v>
      </c>
    </row>
    <row r="1080" spans="1:14" ht="14.4" customHeight="1" x14ac:dyDescent="0.3">
      <c r="A1080" s="661" t="s">
        <v>595</v>
      </c>
      <c r="B1080" s="662" t="s">
        <v>3182</v>
      </c>
      <c r="C1080" s="663" t="s">
        <v>611</v>
      </c>
      <c r="D1080" s="664" t="s">
        <v>3186</v>
      </c>
      <c r="E1080" s="663" t="s">
        <v>626</v>
      </c>
      <c r="F1080" s="664" t="s">
        <v>3190</v>
      </c>
      <c r="G1080" s="663" t="s">
        <v>627</v>
      </c>
      <c r="H1080" s="663" t="s">
        <v>660</v>
      </c>
      <c r="I1080" s="663" t="s">
        <v>661</v>
      </c>
      <c r="J1080" s="663" t="s">
        <v>662</v>
      </c>
      <c r="K1080" s="663" t="s">
        <v>663</v>
      </c>
      <c r="L1080" s="665">
        <v>167.65040991953975</v>
      </c>
      <c r="M1080" s="665">
        <v>31</v>
      </c>
      <c r="N1080" s="666">
        <v>5197.1627075057322</v>
      </c>
    </row>
    <row r="1081" spans="1:14" ht="14.4" customHeight="1" x14ac:dyDescent="0.3">
      <c r="A1081" s="661" t="s">
        <v>595</v>
      </c>
      <c r="B1081" s="662" t="s">
        <v>3182</v>
      </c>
      <c r="C1081" s="663" t="s">
        <v>611</v>
      </c>
      <c r="D1081" s="664" t="s">
        <v>3186</v>
      </c>
      <c r="E1081" s="663" t="s">
        <v>626</v>
      </c>
      <c r="F1081" s="664" t="s">
        <v>3190</v>
      </c>
      <c r="G1081" s="663" t="s">
        <v>627</v>
      </c>
      <c r="H1081" s="663" t="s">
        <v>664</v>
      </c>
      <c r="I1081" s="663" t="s">
        <v>665</v>
      </c>
      <c r="J1081" s="663" t="s">
        <v>666</v>
      </c>
      <c r="K1081" s="663" t="s">
        <v>667</v>
      </c>
      <c r="L1081" s="665">
        <v>64.54000000000002</v>
      </c>
      <c r="M1081" s="665">
        <v>1</v>
      </c>
      <c r="N1081" s="666">
        <v>64.54000000000002</v>
      </c>
    </row>
    <row r="1082" spans="1:14" ht="14.4" customHeight="1" x14ac:dyDescent="0.3">
      <c r="A1082" s="661" t="s">
        <v>595</v>
      </c>
      <c r="B1082" s="662" t="s">
        <v>3182</v>
      </c>
      <c r="C1082" s="663" t="s">
        <v>611</v>
      </c>
      <c r="D1082" s="664" t="s">
        <v>3186</v>
      </c>
      <c r="E1082" s="663" t="s">
        <v>626</v>
      </c>
      <c r="F1082" s="664" t="s">
        <v>3190</v>
      </c>
      <c r="G1082" s="663" t="s">
        <v>627</v>
      </c>
      <c r="H1082" s="663" t="s">
        <v>672</v>
      </c>
      <c r="I1082" s="663" t="s">
        <v>673</v>
      </c>
      <c r="J1082" s="663" t="s">
        <v>674</v>
      </c>
      <c r="K1082" s="663" t="s">
        <v>675</v>
      </c>
      <c r="L1082" s="665">
        <v>46.260827125362248</v>
      </c>
      <c r="M1082" s="665">
        <v>1</v>
      </c>
      <c r="N1082" s="666">
        <v>46.260827125362248</v>
      </c>
    </row>
    <row r="1083" spans="1:14" ht="14.4" customHeight="1" x14ac:dyDescent="0.3">
      <c r="A1083" s="661" t="s">
        <v>595</v>
      </c>
      <c r="B1083" s="662" t="s">
        <v>3182</v>
      </c>
      <c r="C1083" s="663" t="s">
        <v>611</v>
      </c>
      <c r="D1083" s="664" t="s">
        <v>3186</v>
      </c>
      <c r="E1083" s="663" t="s">
        <v>626</v>
      </c>
      <c r="F1083" s="664" t="s">
        <v>3190</v>
      </c>
      <c r="G1083" s="663" t="s">
        <v>627</v>
      </c>
      <c r="H1083" s="663" t="s">
        <v>828</v>
      </c>
      <c r="I1083" s="663" t="s">
        <v>829</v>
      </c>
      <c r="J1083" s="663" t="s">
        <v>830</v>
      </c>
      <c r="K1083" s="663" t="s">
        <v>831</v>
      </c>
      <c r="L1083" s="665">
        <v>87.830000000000013</v>
      </c>
      <c r="M1083" s="665">
        <v>1</v>
      </c>
      <c r="N1083" s="666">
        <v>87.830000000000013</v>
      </c>
    </row>
    <row r="1084" spans="1:14" ht="14.4" customHeight="1" x14ac:dyDescent="0.3">
      <c r="A1084" s="661" t="s">
        <v>595</v>
      </c>
      <c r="B1084" s="662" t="s">
        <v>3182</v>
      </c>
      <c r="C1084" s="663" t="s">
        <v>611</v>
      </c>
      <c r="D1084" s="664" t="s">
        <v>3186</v>
      </c>
      <c r="E1084" s="663" t="s">
        <v>626</v>
      </c>
      <c r="F1084" s="664" t="s">
        <v>3190</v>
      </c>
      <c r="G1084" s="663" t="s">
        <v>627</v>
      </c>
      <c r="H1084" s="663" t="s">
        <v>1103</v>
      </c>
      <c r="I1084" s="663" t="s">
        <v>1104</v>
      </c>
      <c r="J1084" s="663" t="s">
        <v>662</v>
      </c>
      <c r="K1084" s="663" t="s">
        <v>1105</v>
      </c>
      <c r="L1084" s="665">
        <v>59.61103280554817</v>
      </c>
      <c r="M1084" s="665">
        <v>18</v>
      </c>
      <c r="N1084" s="666">
        <v>1072.9985904998671</v>
      </c>
    </row>
    <row r="1085" spans="1:14" ht="14.4" customHeight="1" x14ac:dyDescent="0.3">
      <c r="A1085" s="661" t="s">
        <v>595</v>
      </c>
      <c r="B1085" s="662" t="s">
        <v>3182</v>
      </c>
      <c r="C1085" s="663" t="s">
        <v>611</v>
      </c>
      <c r="D1085" s="664" t="s">
        <v>3186</v>
      </c>
      <c r="E1085" s="663" t="s">
        <v>626</v>
      </c>
      <c r="F1085" s="664" t="s">
        <v>3190</v>
      </c>
      <c r="G1085" s="663" t="s">
        <v>627</v>
      </c>
      <c r="H1085" s="663" t="s">
        <v>2807</v>
      </c>
      <c r="I1085" s="663" t="s">
        <v>2808</v>
      </c>
      <c r="J1085" s="663" t="s">
        <v>704</v>
      </c>
      <c r="K1085" s="663" t="s">
        <v>2809</v>
      </c>
      <c r="L1085" s="665">
        <v>155.41000000000003</v>
      </c>
      <c r="M1085" s="665">
        <v>1</v>
      </c>
      <c r="N1085" s="666">
        <v>155.41000000000003</v>
      </c>
    </row>
    <row r="1086" spans="1:14" ht="14.4" customHeight="1" x14ac:dyDescent="0.3">
      <c r="A1086" s="661" t="s">
        <v>595</v>
      </c>
      <c r="B1086" s="662" t="s">
        <v>3182</v>
      </c>
      <c r="C1086" s="663" t="s">
        <v>611</v>
      </c>
      <c r="D1086" s="664" t="s">
        <v>3186</v>
      </c>
      <c r="E1086" s="663" t="s">
        <v>626</v>
      </c>
      <c r="F1086" s="664" t="s">
        <v>3190</v>
      </c>
      <c r="G1086" s="663" t="s">
        <v>627</v>
      </c>
      <c r="H1086" s="663" t="s">
        <v>2810</v>
      </c>
      <c r="I1086" s="663" t="s">
        <v>215</v>
      </c>
      <c r="J1086" s="663" t="s">
        <v>2811</v>
      </c>
      <c r="K1086" s="663"/>
      <c r="L1086" s="665">
        <v>110.6073041649822</v>
      </c>
      <c r="M1086" s="665">
        <v>9</v>
      </c>
      <c r="N1086" s="666">
        <v>995.46573748483979</v>
      </c>
    </row>
    <row r="1087" spans="1:14" ht="14.4" customHeight="1" x14ac:dyDescent="0.3">
      <c r="A1087" s="661" t="s">
        <v>595</v>
      </c>
      <c r="B1087" s="662" t="s">
        <v>3182</v>
      </c>
      <c r="C1087" s="663" t="s">
        <v>611</v>
      </c>
      <c r="D1087" s="664" t="s">
        <v>3186</v>
      </c>
      <c r="E1087" s="663" t="s">
        <v>626</v>
      </c>
      <c r="F1087" s="664" t="s">
        <v>3190</v>
      </c>
      <c r="G1087" s="663" t="s">
        <v>627</v>
      </c>
      <c r="H1087" s="663" t="s">
        <v>1128</v>
      </c>
      <c r="I1087" s="663" t="s">
        <v>215</v>
      </c>
      <c r="J1087" s="663" t="s">
        <v>1129</v>
      </c>
      <c r="K1087" s="663"/>
      <c r="L1087" s="665">
        <v>173.180214737971</v>
      </c>
      <c r="M1087" s="665">
        <v>1</v>
      </c>
      <c r="N1087" s="666">
        <v>173.180214737971</v>
      </c>
    </row>
    <row r="1088" spans="1:14" ht="14.4" customHeight="1" x14ac:dyDescent="0.3">
      <c r="A1088" s="661" t="s">
        <v>595</v>
      </c>
      <c r="B1088" s="662" t="s">
        <v>3182</v>
      </c>
      <c r="C1088" s="663" t="s">
        <v>611</v>
      </c>
      <c r="D1088" s="664" t="s">
        <v>3186</v>
      </c>
      <c r="E1088" s="663" t="s">
        <v>626</v>
      </c>
      <c r="F1088" s="664" t="s">
        <v>3190</v>
      </c>
      <c r="G1088" s="663" t="s">
        <v>627</v>
      </c>
      <c r="H1088" s="663" t="s">
        <v>2812</v>
      </c>
      <c r="I1088" s="663" t="s">
        <v>2812</v>
      </c>
      <c r="J1088" s="663" t="s">
        <v>2813</v>
      </c>
      <c r="K1088" s="663" t="s">
        <v>2814</v>
      </c>
      <c r="L1088" s="665">
        <v>137.85984510000472</v>
      </c>
      <c r="M1088" s="665">
        <v>1</v>
      </c>
      <c r="N1088" s="666">
        <v>137.85984510000472</v>
      </c>
    </row>
    <row r="1089" spans="1:14" ht="14.4" customHeight="1" x14ac:dyDescent="0.3">
      <c r="A1089" s="661" t="s">
        <v>595</v>
      </c>
      <c r="B1089" s="662" t="s">
        <v>3182</v>
      </c>
      <c r="C1089" s="663" t="s">
        <v>611</v>
      </c>
      <c r="D1089" s="664" t="s">
        <v>3186</v>
      </c>
      <c r="E1089" s="663" t="s">
        <v>626</v>
      </c>
      <c r="F1089" s="664" t="s">
        <v>3190</v>
      </c>
      <c r="G1089" s="663" t="s">
        <v>627</v>
      </c>
      <c r="H1089" s="663" t="s">
        <v>2591</v>
      </c>
      <c r="I1089" s="663" t="s">
        <v>215</v>
      </c>
      <c r="J1089" s="663" t="s">
        <v>2592</v>
      </c>
      <c r="K1089" s="663" t="s">
        <v>2593</v>
      </c>
      <c r="L1089" s="665">
        <v>23.7</v>
      </c>
      <c r="M1089" s="665">
        <v>6</v>
      </c>
      <c r="N1089" s="666">
        <v>142.19999999999999</v>
      </c>
    </row>
    <row r="1090" spans="1:14" ht="14.4" customHeight="1" x14ac:dyDescent="0.3">
      <c r="A1090" s="661" t="s">
        <v>595</v>
      </c>
      <c r="B1090" s="662" t="s">
        <v>3182</v>
      </c>
      <c r="C1090" s="663" t="s">
        <v>611</v>
      </c>
      <c r="D1090" s="664" t="s">
        <v>3186</v>
      </c>
      <c r="E1090" s="663" t="s">
        <v>626</v>
      </c>
      <c r="F1090" s="664" t="s">
        <v>3190</v>
      </c>
      <c r="G1090" s="663" t="s">
        <v>627</v>
      </c>
      <c r="H1090" s="663" t="s">
        <v>1178</v>
      </c>
      <c r="I1090" s="663" t="s">
        <v>1179</v>
      </c>
      <c r="J1090" s="663" t="s">
        <v>1180</v>
      </c>
      <c r="K1090" s="663" t="s">
        <v>1181</v>
      </c>
      <c r="L1090" s="665">
        <v>118.14000000000001</v>
      </c>
      <c r="M1090" s="665">
        <v>4</v>
      </c>
      <c r="N1090" s="666">
        <v>472.56000000000006</v>
      </c>
    </row>
    <row r="1091" spans="1:14" ht="14.4" customHeight="1" x14ac:dyDescent="0.3">
      <c r="A1091" s="661" t="s">
        <v>595</v>
      </c>
      <c r="B1091" s="662" t="s">
        <v>3182</v>
      </c>
      <c r="C1091" s="663" t="s">
        <v>611</v>
      </c>
      <c r="D1091" s="664" t="s">
        <v>3186</v>
      </c>
      <c r="E1091" s="663" t="s">
        <v>626</v>
      </c>
      <c r="F1091" s="664" t="s">
        <v>3190</v>
      </c>
      <c r="G1091" s="663" t="s">
        <v>627</v>
      </c>
      <c r="H1091" s="663" t="s">
        <v>2815</v>
      </c>
      <c r="I1091" s="663" t="s">
        <v>215</v>
      </c>
      <c r="J1091" s="663" t="s">
        <v>2816</v>
      </c>
      <c r="K1091" s="663" t="s">
        <v>2817</v>
      </c>
      <c r="L1091" s="665">
        <v>59.314875072172967</v>
      </c>
      <c r="M1091" s="665">
        <v>2</v>
      </c>
      <c r="N1091" s="666">
        <v>118.62975014434593</v>
      </c>
    </row>
    <row r="1092" spans="1:14" ht="14.4" customHeight="1" x14ac:dyDescent="0.3">
      <c r="A1092" s="661" t="s">
        <v>595</v>
      </c>
      <c r="B1092" s="662" t="s">
        <v>3182</v>
      </c>
      <c r="C1092" s="663" t="s">
        <v>611</v>
      </c>
      <c r="D1092" s="664" t="s">
        <v>3186</v>
      </c>
      <c r="E1092" s="663" t="s">
        <v>626</v>
      </c>
      <c r="F1092" s="664" t="s">
        <v>3190</v>
      </c>
      <c r="G1092" s="663" t="s">
        <v>627</v>
      </c>
      <c r="H1092" s="663" t="s">
        <v>2619</v>
      </c>
      <c r="I1092" s="663" t="s">
        <v>215</v>
      </c>
      <c r="J1092" s="663" t="s">
        <v>2620</v>
      </c>
      <c r="K1092" s="663"/>
      <c r="L1092" s="665">
        <v>133.47898628827792</v>
      </c>
      <c r="M1092" s="665">
        <v>33</v>
      </c>
      <c r="N1092" s="666">
        <v>4404.8065475131716</v>
      </c>
    </row>
    <row r="1093" spans="1:14" ht="14.4" customHeight="1" x14ac:dyDescent="0.3">
      <c r="A1093" s="661" t="s">
        <v>595</v>
      </c>
      <c r="B1093" s="662" t="s">
        <v>3182</v>
      </c>
      <c r="C1093" s="663" t="s">
        <v>611</v>
      </c>
      <c r="D1093" s="664" t="s">
        <v>3186</v>
      </c>
      <c r="E1093" s="663" t="s">
        <v>626</v>
      </c>
      <c r="F1093" s="664" t="s">
        <v>3190</v>
      </c>
      <c r="G1093" s="663" t="s">
        <v>627</v>
      </c>
      <c r="H1093" s="663" t="s">
        <v>2117</v>
      </c>
      <c r="I1093" s="663" t="s">
        <v>215</v>
      </c>
      <c r="J1093" s="663" t="s">
        <v>2118</v>
      </c>
      <c r="K1093" s="663"/>
      <c r="L1093" s="665">
        <v>180.44481563683357</v>
      </c>
      <c r="M1093" s="665">
        <v>3</v>
      </c>
      <c r="N1093" s="666">
        <v>541.33444691050067</v>
      </c>
    </row>
    <row r="1094" spans="1:14" ht="14.4" customHeight="1" x14ac:dyDescent="0.3">
      <c r="A1094" s="661" t="s">
        <v>595</v>
      </c>
      <c r="B1094" s="662" t="s">
        <v>3182</v>
      </c>
      <c r="C1094" s="663" t="s">
        <v>611</v>
      </c>
      <c r="D1094" s="664" t="s">
        <v>3186</v>
      </c>
      <c r="E1094" s="663" t="s">
        <v>626</v>
      </c>
      <c r="F1094" s="664" t="s">
        <v>3190</v>
      </c>
      <c r="G1094" s="663" t="s">
        <v>627</v>
      </c>
      <c r="H1094" s="663" t="s">
        <v>2818</v>
      </c>
      <c r="I1094" s="663" t="s">
        <v>215</v>
      </c>
      <c r="J1094" s="663" t="s">
        <v>2819</v>
      </c>
      <c r="K1094" s="663" t="s">
        <v>2820</v>
      </c>
      <c r="L1094" s="665">
        <v>96.839153089818055</v>
      </c>
      <c r="M1094" s="665">
        <v>1</v>
      </c>
      <c r="N1094" s="666">
        <v>96.839153089818055</v>
      </c>
    </row>
    <row r="1095" spans="1:14" ht="14.4" customHeight="1" x14ac:dyDescent="0.3">
      <c r="A1095" s="661" t="s">
        <v>595</v>
      </c>
      <c r="B1095" s="662" t="s">
        <v>3182</v>
      </c>
      <c r="C1095" s="663" t="s">
        <v>611</v>
      </c>
      <c r="D1095" s="664" t="s">
        <v>3186</v>
      </c>
      <c r="E1095" s="663" t="s">
        <v>626</v>
      </c>
      <c r="F1095" s="664" t="s">
        <v>3190</v>
      </c>
      <c r="G1095" s="663" t="s">
        <v>627</v>
      </c>
      <c r="H1095" s="663" t="s">
        <v>2148</v>
      </c>
      <c r="I1095" s="663" t="s">
        <v>2149</v>
      </c>
      <c r="J1095" s="663" t="s">
        <v>2150</v>
      </c>
      <c r="K1095" s="663" t="s">
        <v>2151</v>
      </c>
      <c r="L1095" s="665">
        <v>32.229959139775247</v>
      </c>
      <c r="M1095" s="665">
        <v>10</v>
      </c>
      <c r="N1095" s="666">
        <v>322.29959139775247</v>
      </c>
    </row>
    <row r="1096" spans="1:14" ht="14.4" customHeight="1" x14ac:dyDescent="0.3">
      <c r="A1096" s="661" t="s">
        <v>595</v>
      </c>
      <c r="B1096" s="662" t="s">
        <v>3182</v>
      </c>
      <c r="C1096" s="663" t="s">
        <v>611</v>
      </c>
      <c r="D1096" s="664" t="s">
        <v>3186</v>
      </c>
      <c r="E1096" s="663" t="s">
        <v>626</v>
      </c>
      <c r="F1096" s="664" t="s">
        <v>3190</v>
      </c>
      <c r="G1096" s="663" t="s">
        <v>627</v>
      </c>
      <c r="H1096" s="663" t="s">
        <v>2821</v>
      </c>
      <c r="I1096" s="663" t="s">
        <v>2822</v>
      </c>
      <c r="J1096" s="663" t="s">
        <v>2823</v>
      </c>
      <c r="K1096" s="663"/>
      <c r="L1096" s="665">
        <v>144.03374862983469</v>
      </c>
      <c r="M1096" s="665">
        <v>6</v>
      </c>
      <c r="N1096" s="666">
        <v>864.20249177900814</v>
      </c>
    </row>
    <row r="1097" spans="1:14" ht="14.4" customHeight="1" x14ac:dyDescent="0.3">
      <c r="A1097" s="661" t="s">
        <v>595</v>
      </c>
      <c r="B1097" s="662" t="s">
        <v>3182</v>
      </c>
      <c r="C1097" s="663" t="s">
        <v>611</v>
      </c>
      <c r="D1097" s="664" t="s">
        <v>3186</v>
      </c>
      <c r="E1097" s="663" t="s">
        <v>626</v>
      </c>
      <c r="F1097" s="664" t="s">
        <v>3190</v>
      </c>
      <c r="G1097" s="663" t="s">
        <v>627</v>
      </c>
      <c r="H1097" s="663" t="s">
        <v>2824</v>
      </c>
      <c r="I1097" s="663" t="s">
        <v>215</v>
      </c>
      <c r="J1097" s="663" t="s">
        <v>2825</v>
      </c>
      <c r="K1097" s="663"/>
      <c r="L1097" s="665">
        <v>99.48511968583415</v>
      </c>
      <c r="M1097" s="665">
        <v>13</v>
      </c>
      <c r="N1097" s="666">
        <v>1293.306555915844</v>
      </c>
    </row>
    <row r="1098" spans="1:14" ht="14.4" customHeight="1" x14ac:dyDescent="0.3">
      <c r="A1098" s="661" t="s">
        <v>595</v>
      </c>
      <c r="B1098" s="662" t="s">
        <v>3182</v>
      </c>
      <c r="C1098" s="663" t="s">
        <v>611</v>
      </c>
      <c r="D1098" s="664" t="s">
        <v>3186</v>
      </c>
      <c r="E1098" s="663" t="s">
        <v>626</v>
      </c>
      <c r="F1098" s="664" t="s">
        <v>3190</v>
      </c>
      <c r="G1098" s="663" t="s">
        <v>627</v>
      </c>
      <c r="H1098" s="663" t="s">
        <v>2646</v>
      </c>
      <c r="I1098" s="663" t="s">
        <v>215</v>
      </c>
      <c r="J1098" s="663" t="s">
        <v>2647</v>
      </c>
      <c r="K1098" s="663" t="s">
        <v>2648</v>
      </c>
      <c r="L1098" s="665">
        <v>295.64205646281437</v>
      </c>
      <c r="M1098" s="665">
        <v>5</v>
      </c>
      <c r="N1098" s="666">
        <v>1478.2102823140717</v>
      </c>
    </row>
    <row r="1099" spans="1:14" ht="14.4" customHeight="1" x14ac:dyDescent="0.3">
      <c r="A1099" s="661" t="s">
        <v>595</v>
      </c>
      <c r="B1099" s="662" t="s">
        <v>3182</v>
      </c>
      <c r="C1099" s="663" t="s">
        <v>611</v>
      </c>
      <c r="D1099" s="664" t="s">
        <v>3186</v>
      </c>
      <c r="E1099" s="663" t="s">
        <v>626</v>
      </c>
      <c r="F1099" s="664" t="s">
        <v>3190</v>
      </c>
      <c r="G1099" s="663" t="s">
        <v>627</v>
      </c>
      <c r="H1099" s="663" t="s">
        <v>2826</v>
      </c>
      <c r="I1099" s="663" t="s">
        <v>215</v>
      </c>
      <c r="J1099" s="663" t="s">
        <v>2827</v>
      </c>
      <c r="K1099" s="663"/>
      <c r="L1099" s="665">
        <v>170.29957014791597</v>
      </c>
      <c r="M1099" s="665">
        <v>5</v>
      </c>
      <c r="N1099" s="666">
        <v>851.49785073957992</v>
      </c>
    </row>
    <row r="1100" spans="1:14" ht="14.4" customHeight="1" x14ac:dyDescent="0.3">
      <c r="A1100" s="661" t="s">
        <v>595</v>
      </c>
      <c r="B1100" s="662" t="s">
        <v>3182</v>
      </c>
      <c r="C1100" s="663" t="s">
        <v>611</v>
      </c>
      <c r="D1100" s="664" t="s">
        <v>3186</v>
      </c>
      <c r="E1100" s="663" t="s">
        <v>626</v>
      </c>
      <c r="F1100" s="664" t="s">
        <v>3190</v>
      </c>
      <c r="G1100" s="663" t="s">
        <v>627</v>
      </c>
      <c r="H1100" s="663" t="s">
        <v>2828</v>
      </c>
      <c r="I1100" s="663" t="s">
        <v>215</v>
      </c>
      <c r="J1100" s="663" t="s">
        <v>2829</v>
      </c>
      <c r="K1100" s="663"/>
      <c r="L1100" s="665">
        <v>95.072139109684102</v>
      </c>
      <c r="M1100" s="665">
        <v>3</v>
      </c>
      <c r="N1100" s="666">
        <v>285.21641732905232</v>
      </c>
    </row>
    <row r="1101" spans="1:14" ht="14.4" customHeight="1" x14ac:dyDescent="0.3">
      <c r="A1101" s="661" t="s">
        <v>595</v>
      </c>
      <c r="B1101" s="662" t="s">
        <v>3182</v>
      </c>
      <c r="C1101" s="663" t="s">
        <v>611</v>
      </c>
      <c r="D1101" s="664" t="s">
        <v>3186</v>
      </c>
      <c r="E1101" s="663" t="s">
        <v>626</v>
      </c>
      <c r="F1101" s="664" t="s">
        <v>3190</v>
      </c>
      <c r="G1101" s="663" t="s">
        <v>627</v>
      </c>
      <c r="H1101" s="663" t="s">
        <v>2830</v>
      </c>
      <c r="I1101" s="663" t="s">
        <v>215</v>
      </c>
      <c r="J1101" s="663" t="s">
        <v>2831</v>
      </c>
      <c r="K1101" s="663"/>
      <c r="L1101" s="665">
        <v>96.715727908229454</v>
      </c>
      <c r="M1101" s="665">
        <v>6</v>
      </c>
      <c r="N1101" s="666">
        <v>580.29436744937675</v>
      </c>
    </row>
    <row r="1102" spans="1:14" ht="14.4" customHeight="1" x14ac:dyDescent="0.3">
      <c r="A1102" s="661" t="s">
        <v>595</v>
      </c>
      <c r="B1102" s="662" t="s">
        <v>3182</v>
      </c>
      <c r="C1102" s="663" t="s">
        <v>611</v>
      </c>
      <c r="D1102" s="664" t="s">
        <v>3186</v>
      </c>
      <c r="E1102" s="663" t="s">
        <v>626</v>
      </c>
      <c r="F1102" s="664" t="s">
        <v>3190</v>
      </c>
      <c r="G1102" s="663" t="s">
        <v>627</v>
      </c>
      <c r="H1102" s="663" t="s">
        <v>2832</v>
      </c>
      <c r="I1102" s="663" t="s">
        <v>215</v>
      </c>
      <c r="J1102" s="663" t="s">
        <v>2833</v>
      </c>
      <c r="K1102" s="663"/>
      <c r="L1102" s="665">
        <v>162.02470671291806</v>
      </c>
      <c r="M1102" s="665">
        <v>2</v>
      </c>
      <c r="N1102" s="666">
        <v>324.04941342583612</v>
      </c>
    </row>
    <row r="1103" spans="1:14" ht="14.4" customHeight="1" x14ac:dyDescent="0.3">
      <c r="A1103" s="661" t="s">
        <v>595</v>
      </c>
      <c r="B1103" s="662" t="s">
        <v>3182</v>
      </c>
      <c r="C1103" s="663" t="s">
        <v>611</v>
      </c>
      <c r="D1103" s="664" t="s">
        <v>3186</v>
      </c>
      <c r="E1103" s="663" t="s">
        <v>626</v>
      </c>
      <c r="F1103" s="664" t="s">
        <v>3190</v>
      </c>
      <c r="G1103" s="663" t="s">
        <v>627</v>
      </c>
      <c r="H1103" s="663" t="s">
        <v>2834</v>
      </c>
      <c r="I1103" s="663" t="s">
        <v>2835</v>
      </c>
      <c r="J1103" s="663" t="s">
        <v>2836</v>
      </c>
      <c r="K1103" s="663" t="s">
        <v>2837</v>
      </c>
      <c r="L1103" s="665">
        <v>107.08963327411026</v>
      </c>
      <c r="M1103" s="665">
        <v>1</v>
      </c>
      <c r="N1103" s="666">
        <v>107.08963327411026</v>
      </c>
    </row>
    <row r="1104" spans="1:14" ht="14.4" customHeight="1" x14ac:dyDescent="0.3">
      <c r="A1104" s="661" t="s">
        <v>595</v>
      </c>
      <c r="B1104" s="662" t="s">
        <v>3182</v>
      </c>
      <c r="C1104" s="663" t="s">
        <v>611</v>
      </c>
      <c r="D1104" s="664" t="s">
        <v>3186</v>
      </c>
      <c r="E1104" s="663" t="s">
        <v>626</v>
      </c>
      <c r="F1104" s="664" t="s">
        <v>3190</v>
      </c>
      <c r="G1104" s="663" t="s">
        <v>627</v>
      </c>
      <c r="H1104" s="663" t="s">
        <v>2838</v>
      </c>
      <c r="I1104" s="663" t="s">
        <v>215</v>
      </c>
      <c r="J1104" s="663" t="s">
        <v>2839</v>
      </c>
      <c r="K1104" s="663"/>
      <c r="L1104" s="665">
        <v>131.55611671291808</v>
      </c>
      <c r="M1104" s="665">
        <v>2</v>
      </c>
      <c r="N1104" s="666">
        <v>263.11223342583617</v>
      </c>
    </row>
    <row r="1105" spans="1:14" ht="14.4" customHeight="1" x14ac:dyDescent="0.3">
      <c r="A1105" s="661" t="s">
        <v>595</v>
      </c>
      <c r="B1105" s="662" t="s">
        <v>3182</v>
      </c>
      <c r="C1105" s="663" t="s">
        <v>611</v>
      </c>
      <c r="D1105" s="664" t="s">
        <v>3186</v>
      </c>
      <c r="E1105" s="663" t="s">
        <v>626</v>
      </c>
      <c r="F1105" s="664" t="s">
        <v>3190</v>
      </c>
      <c r="G1105" s="663" t="s">
        <v>627</v>
      </c>
      <c r="H1105" s="663" t="s">
        <v>1329</v>
      </c>
      <c r="I1105" s="663" t="s">
        <v>1329</v>
      </c>
      <c r="J1105" s="663" t="s">
        <v>1330</v>
      </c>
      <c r="K1105" s="663" t="s">
        <v>1331</v>
      </c>
      <c r="L1105" s="665">
        <v>96.189473694404313</v>
      </c>
      <c r="M1105" s="665">
        <v>2</v>
      </c>
      <c r="N1105" s="666">
        <v>192.37894738880863</v>
      </c>
    </row>
    <row r="1106" spans="1:14" ht="14.4" customHeight="1" x14ac:dyDescent="0.3">
      <c r="A1106" s="661" t="s">
        <v>595</v>
      </c>
      <c r="B1106" s="662" t="s">
        <v>3182</v>
      </c>
      <c r="C1106" s="663" t="s">
        <v>611</v>
      </c>
      <c r="D1106" s="664" t="s">
        <v>3186</v>
      </c>
      <c r="E1106" s="663" t="s">
        <v>626</v>
      </c>
      <c r="F1106" s="664" t="s">
        <v>3190</v>
      </c>
      <c r="G1106" s="663" t="s">
        <v>627</v>
      </c>
      <c r="H1106" s="663" t="s">
        <v>2233</v>
      </c>
      <c r="I1106" s="663" t="s">
        <v>2233</v>
      </c>
      <c r="J1106" s="663" t="s">
        <v>2234</v>
      </c>
      <c r="K1106" s="663" t="s">
        <v>2235</v>
      </c>
      <c r="L1106" s="665">
        <v>58.507096832061073</v>
      </c>
      <c r="M1106" s="665">
        <v>1</v>
      </c>
      <c r="N1106" s="666">
        <v>58.507096832061073</v>
      </c>
    </row>
    <row r="1107" spans="1:14" ht="14.4" customHeight="1" x14ac:dyDescent="0.3">
      <c r="A1107" s="661" t="s">
        <v>595</v>
      </c>
      <c r="B1107" s="662" t="s">
        <v>3182</v>
      </c>
      <c r="C1107" s="663" t="s">
        <v>611</v>
      </c>
      <c r="D1107" s="664" t="s">
        <v>3186</v>
      </c>
      <c r="E1107" s="663" t="s">
        <v>626</v>
      </c>
      <c r="F1107" s="664" t="s">
        <v>3190</v>
      </c>
      <c r="G1107" s="663" t="s">
        <v>627</v>
      </c>
      <c r="H1107" s="663" t="s">
        <v>2840</v>
      </c>
      <c r="I1107" s="663" t="s">
        <v>2840</v>
      </c>
      <c r="J1107" s="663" t="s">
        <v>2841</v>
      </c>
      <c r="K1107" s="663" t="s">
        <v>2842</v>
      </c>
      <c r="L1107" s="665">
        <v>216.07963751527944</v>
      </c>
      <c r="M1107" s="665">
        <v>2</v>
      </c>
      <c r="N1107" s="666">
        <v>432.15927503055889</v>
      </c>
    </row>
    <row r="1108" spans="1:14" ht="14.4" customHeight="1" x14ac:dyDescent="0.3">
      <c r="A1108" s="661" t="s">
        <v>595</v>
      </c>
      <c r="B1108" s="662" t="s">
        <v>3182</v>
      </c>
      <c r="C1108" s="663" t="s">
        <v>611</v>
      </c>
      <c r="D1108" s="664" t="s">
        <v>3186</v>
      </c>
      <c r="E1108" s="663" t="s">
        <v>626</v>
      </c>
      <c r="F1108" s="664" t="s">
        <v>3190</v>
      </c>
      <c r="G1108" s="663" t="s">
        <v>627</v>
      </c>
      <c r="H1108" s="663" t="s">
        <v>2236</v>
      </c>
      <c r="I1108" s="663" t="s">
        <v>215</v>
      </c>
      <c r="J1108" s="663" t="s">
        <v>2237</v>
      </c>
      <c r="K1108" s="663" t="s">
        <v>2238</v>
      </c>
      <c r="L1108" s="665">
        <v>12.948806255829314</v>
      </c>
      <c r="M1108" s="665">
        <v>270</v>
      </c>
      <c r="N1108" s="666">
        <v>3496.1776890739147</v>
      </c>
    </row>
    <row r="1109" spans="1:14" ht="14.4" customHeight="1" x14ac:dyDescent="0.3">
      <c r="A1109" s="661" t="s">
        <v>595</v>
      </c>
      <c r="B1109" s="662" t="s">
        <v>3182</v>
      </c>
      <c r="C1109" s="663" t="s">
        <v>611</v>
      </c>
      <c r="D1109" s="664" t="s">
        <v>3186</v>
      </c>
      <c r="E1109" s="663" t="s">
        <v>626</v>
      </c>
      <c r="F1109" s="664" t="s">
        <v>3190</v>
      </c>
      <c r="G1109" s="663" t="s">
        <v>1373</v>
      </c>
      <c r="H1109" s="663" t="s">
        <v>2843</v>
      </c>
      <c r="I1109" s="663" t="s">
        <v>2844</v>
      </c>
      <c r="J1109" s="663" t="s">
        <v>2845</v>
      </c>
      <c r="K1109" s="663" t="s">
        <v>2846</v>
      </c>
      <c r="L1109" s="665">
        <v>56.320000000000014</v>
      </c>
      <c r="M1109" s="665">
        <v>1</v>
      </c>
      <c r="N1109" s="666">
        <v>56.320000000000014</v>
      </c>
    </row>
    <row r="1110" spans="1:14" ht="14.4" customHeight="1" x14ac:dyDescent="0.3">
      <c r="A1110" s="661" t="s">
        <v>595</v>
      </c>
      <c r="B1110" s="662" t="s">
        <v>3182</v>
      </c>
      <c r="C1110" s="663" t="s">
        <v>614</v>
      </c>
      <c r="D1110" s="664" t="s">
        <v>3187</v>
      </c>
      <c r="E1110" s="663" t="s">
        <v>626</v>
      </c>
      <c r="F1110" s="664" t="s">
        <v>3190</v>
      </c>
      <c r="G1110" s="663"/>
      <c r="H1110" s="663" t="s">
        <v>2847</v>
      </c>
      <c r="I1110" s="663" t="s">
        <v>2848</v>
      </c>
      <c r="J1110" s="663" t="s">
        <v>2849</v>
      </c>
      <c r="K1110" s="663" t="s">
        <v>2850</v>
      </c>
      <c r="L1110" s="665">
        <v>108.27</v>
      </c>
      <c r="M1110" s="665">
        <v>2</v>
      </c>
      <c r="N1110" s="666">
        <v>216.54</v>
      </c>
    </row>
    <row r="1111" spans="1:14" ht="14.4" customHeight="1" x14ac:dyDescent="0.3">
      <c r="A1111" s="661" t="s">
        <v>595</v>
      </c>
      <c r="B1111" s="662" t="s">
        <v>3182</v>
      </c>
      <c r="C1111" s="663" t="s">
        <v>614</v>
      </c>
      <c r="D1111" s="664" t="s">
        <v>3187</v>
      </c>
      <c r="E1111" s="663" t="s">
        <v>626</v>
      </c>
      <c r="F1111" s="664" t="s">
        <v>3190</v>
      </c>
      <c r="G1111" s="663"/>
      <c r="H1111" s="663" t="s">
        <v>2851</v>
      </c>
      <c r="I1111" s="663" t="s">
        <v>2852</v>
      </c>
      <c r="J1111" s="663" t="s">
        <v>2853</v>
      </c>
      <c r="K1111" s="663" t="s">
        <v>2854</v>
      </c>
      <c r="L1111" s="665">
        <v>249.39000000000004</v>
      </c>
      <c r="M1111" s="665">
        <v>1</v>
      </c>
      <c r="N1111" s="666">
        <v>249.39000000000004</v>
      </c>
    </row>
    <row r="1112" spans="1:14" ht="14.4" customHeight="1" x14ac:dyDescent="0.3">
      <c r="A1112" s="661" t="s">
        <v>595</v>
      </c>
      <c r="B1112" s="662" t="s">
        <v>3182</v>
      </c>
      <c r="C1112" s="663" t="s">
        <v>614</v>
      </c>
      <c r="D1112" s="664" t="s">
        <v>3187</v>
      </c>
      <c r="E1112" s="663" t="s">
        <v>626</v>
      </c>
      <c r="F1112" s="664" t="s">
        <v>3190</v>
      </c>
      <c r="G1112" s="663"/>
      <c r="H1112" s="663" t="s">
        <v>1772</v>
      </c>
      <c r="I1112" s="663" t="s">
        <v>1773</v>
      </c>
      <c r="J1112" s="663" t="s">
        <v>1774</v>
      </c>
      <c r="K1112" s="663" t="s">
        <v>1775</v>
      </c>
      <c r="L1112" s="665">
        <v>364.25932309912292</v>
      </c>
      <c r="M1112" s="665">
        <v>10</v>
      </c>
      <c r="N1112" s="666">
        <v>3642.5932309912291</v>
      </c>
    </row>
    <row r="1113" spans="1:14" ht="14.4" customHeight="1" x14ac:dyDescent="0.3">
      <c r="A1113" s="661" t="s">
        <v>595</v>
      </c>
      <c r="B1113" s="662" t="s">
        <v>3182</v>
      </c>
      <c r="C1113" s="663" t="s">
        <v>614</v>
      </c>
      <c r="D1113" s="664" t="s">
        <v>3187</v>
      </c>
      <c r="E1113" s="663" t="s">
        <v>626</v>
      </c>
      <c r="F1113" s="664" t="s">
        <v>3190</v>
      </c>
      <c r="G1113" s="663"/>
      <c r="H1113" s="663" t="s">
        <v>1787</v>
      </c>
      <c r="I1113" s="663" t="s">
        <v>1787</v>
      </c>
      <c r="J1113" s="663" t="s">
        <v>1788</v>
      </c>
      <c r="K1113" s="663" t="s">
        <v>1789</v>
      </c>
      <c r="L1113" s="665">
        <v>110.86962738471932</v>
      </c>
      <c r="M1113" s="665">
        <v>1</v>
      </c>
      <c r="N1113" s="666">
        <v>110.86962738471932</v>
      </c>
    </row>
    <row r="1114" spans="1:14" ht="14.4" customHeight="1" x14ac:dyDescent="0.3">
      <c r="A1114" s="661" t="s">
        <v>595</v>
      </c>
      <c r="B1114" s="662" t="s">
        <v>3182</v>
      </c>
      <c r="C1114" s="663" t="s">
        <v>614</v>
      </c>
      <c r="D1114" s="664" t="s">
        <v>3187</v>
      </c>
      <c r="E1114" s="663" t="s">
        <v>626</v>
      </c>
      <c r="F1114" s="664" t="s">
        <v>3190</v>
      </c>
      <c r="G1114" s="663"/>
      <c r="H1114" s="663" t="s">
        <v>1793</v>
      </c>
      <c r="I1114" s="663" t="s">
        <v>1793</v>
      </c>
      <c r="J1114" s="663" t="s">
        <v>1794</v>
      </c>
      <c r="K1114" s="663" t="s">
        <v>1795</v>
      </c>
      <c r="L1114" s="665">
        <v>505.01439024390254</v>
      </c>
      <c r="M1114" s="665">
        <v>4.0999999999999996</v>
      </c>
      <c r="N1114" s="666">
        <v>2070.5590000000002</v>
      </c>
    </row>
    <row r="1115" spans="1:14" ht="14.4" customHeight="1" x14ac:dyDescent="0.3">
      <c r="A1115" s="661" t="s">
        <v>595</v>
      </c>
      <c r="B1115" s="662" t="s">
        <v>3182</v>
      </c>
      <c r="C1115" s="663" t="s">
        <v>614</v>
      </c>
      <c r="D1115" s="664" t="s">
        <v>3187</v>
      </c>
      <c r="E1115" s="663" t="s">
        <v>626</v>
      </c>
      <c r="F1115" s="664" t="s">
        <v>3190</v>
      </c>
      <c r="G1115" s="663" t="s">
        <v>627</v>
      </c>
      <c r="H1115" s="663" t="s">
        <v>628</v>
      </c>
      <c r="I1115" s="663" t="s">
        <v>628</v>
      </c>
      <c r="J1115" s="663" t="s">
        <v>629</v>
      </c>
      <c r="K1115" s="663" t="s">
        <v>630</v>
      </c>
      <c r="L1115" s="665">
        <v>171.6</v>
      </c>
      <c r="M1115" s="665">
        <v>574</v>
      </c>
      <c r="N1115" s="666">
        <v>98498.4</v>
      </c>
    </row>
    <row r="1116" spans="1:14" ht="14.4" customHeight="1" x14ac:dyDescent="0.3">
      <c r="A1116" s="661" t="s">
        <v>595</v>
      </c>
      <c r="B1116" s="662" t="s">
        <v>3182</v>
      </c>
      <c r="C1116" s="663" t="s">
        <v>614</v>
      </c>
      <c r="D1116" s="664" t="s">
        <v>3187</v>
      </c>
      <c r="E1116" s="663" t="s">
        <v>626</v>
      </c>
      <c r="F1116" s="664" t="s">
        <v>3190</v>
      </c>
      <c r="G1116" s="663" t="s">
        <v>627</v>
      </c>
      <c r="H1116" s="663" t="s">
        <v>631</v>
      </c>
      <c r="I1116" s="663" t="s">
        <v>631</v>
      </c>
      <c r="J1116" s="663" t="s">
        <v>632</v>
      </c>
      <c r="K1116" s="663" t="s">
        <v>633</v>
      </c>
      <c r="L1116" s="665">
        <v>174.18374999999995</v>
      </c>
      <c r="M1116" s="665">
        <v>32</v>
      </c>
      <c r="N1116" s="666">
        <v>5573.8799999999983</v>
      </c>
    </row>
    <row r="1117" spans="1:14" ht="14.4" customHeight="1" x14ac:dyDescent="0.3">
      <c r="A1117" s="661" t="s">
        <v>595</v>
      </c>
      <c r="B1117" s="662" t="s">
        <v>3182</v>
      </c>
      <c r="C1117" s="663" t="s">
        <v>614</v>
      </c>
      <c r="D1117" s="664" t="s">
        <v>3187</v>
      </c>
      <c r="E1117" s="663" t="s">
        <v>626</v>
      </c>
      <c r="F1117" s="664" t="s">
        <v>3190</v>
      </c>
      <c r="G1117" s="663" t="s">
        <v>627</v>
      </c>
      <c r="H1117" s="663" t="s">
        <v>2520</v>
      </c>
      <c r="I1117" s="663" t="s">
        <v>2520</v>
      </c>
      <c r="J1117" s="663" t="s">
        <v>635</v>
      </c>
      <c r="K1117" s="663" t="s">
        <v>633</v>
      </c>
      <c r="L1117" s="665">
        <v>144.85714285714286</v>
      </c>
      <c r="M1117" s="665">
        <v>7</v>
      </c>
      <c r="N1117" s="666">
        <v>1014</v>
      </c>
    </row>
    <row r="1118" spans="1:14" ht="14.4" customHeight="1" x14ac:dyDescent="0.3">
      <c r="A1118" s="661" t="s">
        <v>595</v>
      </c>
      <c r="B1118" s="662" t="s">
        <v>3182</v>
      </c>
      <c r="C1118" s="663" t="s">
        <v>614</v>
      </c>
      <c r="D1118" s="664" t="s">
        <v>3187</v>
      </c>
      <c r="E1118" s="663" t="s">
        <v>626</v>
      </c>
      <c r="F1118" s="664" t="s">
        <v>3190</v>
      </c>
      <c r="G1118" s="663" t="s">
        <v>627</v>
      </c>
      <c r="H1118" s="663" t="s">
        <v>634</v>
      </c>
      <c r="I1118" s="663" t="s">
        <v>634</v>
      </c>
      <c r="J1118" s="663" t="s">
        <v>635</v>
      </c>
      <c r="K1118" s="663" t="s">
        <v>636</v>
      </c>
      <c r="L1118" s="665">
        <v>126.50017196378199</v>
      </c>
      <c r="M1118" s="665">
        <v>11</v>
      </c>
      <c r="N1118" s="666">
        <v>1391.501891601602</v>
      </c>
    </row>
    <row r="1119" spans="1:14" ht="14.4" customHeight="1" x14ac:dyDescent="0.3">
      <c r="A1119" s="661" t="s">
        <v>595</v>
      </c>
      <c r="B1119" s="662" t="s">
        <v>3182</v>
      </c>
      <c r="C1119" s="663" t="s">
        <v>614</v>
      </c>
      <c r="D1119" s="664" t="s">
        <v>3187</v>
      </c>
      <c r="E1119" s="663" t="s">
        <v>626</v>
      </c>
      <c r="F1119" s="664" t="s">
        <v>3190</v>
      </c>
      <c r="G1119" s="663" t="s">
        <v>627</v>
      </c>
      <c r="H1119" s="663" t="s">
        <v>2521</v>
      </c>
      <c r="I1119" s="663" t="s">
        <v>2521</v>
      </c>
      <c r="J1119" s="663" t="s">
        <v>635</v>
      </c>
      <c r="K1119" s="663" t="s">
        <v>2522</v>
      </c>
      <c r="L1119" s="665">
        <v>222.2</v>
      </c>
      <c r="M1119" s="665">
        <v>4</v>
      </c>
      <c r="N1119" s="666">
        <v>888.8</v>
      </c>
    </row>
    <row r="1120" spans="1:14" ht="14.4" customHeight="1" x14ac:dyDescent="0.3">
      <c r="A1120" s="661" t="s">
        <v>595</v>
      </c>
      <c r="B1120" s="662" t="s">
        <v>3182</v>
      </c>
      <c r="C1120" s="663" t="s">
        <v>614</v>
      </c>
      <c r="D1120" s="664" t="s">
        <v>3187</v>
      </c>
      <c r="E1120" s="663" t="s">
        <v>626</v>
      </c>
      <c r="F1120" s="664" t="s">
        <v>3190</v>
      </c>
      <c r="G1120" s="663" t="s">
        <v>627</v>
      </c>
      <c r="H1120" s="663" t="s">
        <v>639</v>
      </c>
      <c r="I1120" s="663" t="s">
        <v>639</v>
      </c>
      <c r="J1120" s="663" t="s">
        <v>629</v>
      </c>
      <c r="K1120" s="663" t="s">
        <v>640</v>
      </c>
      <c r="L1120" s="665">
        <v>94.272727272727266</v>
      </c>
      <c r="M1120" s="665">
        <v>11</v>
      </c>
      <c r="N1120" s="666">
        <v>1037</v>
      </c>
    </row>
    <row r="1121" spans="1:14" ht="14.4" customHeight="1" x14ac:dyDescent="0.3">
      <c r="A1121" s="661" t="s">
        <v>595</v>
      </c>
      <c r="B1121" s="662" t="s">
        <v>3182</v>
      </c>
      <c r="C1121" s="663" t="s">
        <v>614</v>
      </c>
      <c r="D1121" s="664" t="s">
        <v>3187</v>
      </c>
      <c r="E1121" s="663" t="s">
        <v>626</v>
      </c>
      <c r="F1121" s="664" t="s">
        <v>3190</v>
      </c>
      <c r="G1121" s="663" t="s">
        <v>627</v>
      </c>
      <c r="H1121" s="663" t="s">
        <v>649</v>
      </c>
      <c r="I1121" s="663" t="s">
        <v>650</v>
      </c>
      <c r="J1121" s="663" t="s">
        <v>651</v>
      </c>
      <c r="K1121" s="663" t="s">
        <v>652</v>
      </c>
      <c r="L1121" s="665">
        <v>87.097739605911187</v>
      </c>
      <c r="M1121" s="665">
        <v>10</v>
      </c>
      <c r="N1121" s="666">
        <v>870.97739605911181</v>
      </c>
    </row>
    <row r="1122" spans="1:14" ht="14.4" customHeight="1" x14ac:dyDescent="0.3">
      <c r="A1122" s="661" t="s">
        <v>595</v>
      </c>
      <c r="B1122" s="662" t="s">
        <v>3182</v>
      </c>
      <c r="C1122" s="663" t="s">
        <v>614</v>
      </c>
      <c r="D1122" s="664" t="s">
        <v>3187</v>
      </c>
      <c r="E1122" s="663" t="s">
        <v>626</v>
      </c>
      <c r="F1122" s="664" t="s">
        <v>3190</v>
      </c>
      <c r="G1122" s="663" t="s">
        <v>627</v>
      </c>
      <c r="H1122" s="663" t="s">
        <v>653</v>
      </c>
      <c r="I1122" s="663" t="s">
        <v>654</v>
      </c>
      <c r="J1122" s="663" t="s">
        <v>655</v>
      </c>
      <c r="K1122" s="663" t="s">
        <v>656</v>
      </c>
      <c r="L1122" s="665">
        <v>96.819999999999979</v>
      </c>
      <c r="M1122" s="665">
        <v>10</v>
      </c>
      <c r="N1122" s="666">
        <v>968.19999999999982</v>
      </c>
    </row>
    <row r="1123" spans="1:14" ht="14.4" customHeight="1" x14ac:dyDescent="0.3">
      <c r="A1123" s="661" t="s">
        <v>595</v>
      </c>
      <c r="B1123" s="662" t="s">
        <v>3182</v>
      </c>
      <c r="C1123" s="663" t="s">
        <v>614</v>
      </c>
      <c r="D1123" s="664" t="s">
        <v>3187</v>
      </c>
      <c r="E1123" s="663" t="s">
        <v>626</v>
      </c>
      <c r="F1123" s="664" t="s">
        <v>3190</v>
      </c>
      <c r="G1123" s="663" t="s">
        <v>627</v>
      </c>
      <c r="H1123" s="663" t="s">
        <v>657</v>
      </c>
      <c r="I1123" s="663" t="s">
        <v>658</v>
      </c>
      <c r="J1123" s="663" t="s">
        <v>655</v>
      </c>
      <c r="K1123" s="663" t="s">
        <v>659</v>
      </c>
      <c r="L1123" s="665">
        <v>100.77548996292394</v>
      </c>
      <c r="M1123" s="665">
        <v>368</v>
      </c>
      <c r="N1123" s="666">
        <v>37085.380306356012</v>
      </c>
    </row>
    <row r="1124" spans="1:14" ht="14.4" customHeight="1" x14ac:dyDescent="0.3">
      <c r="A1124" s="661" t="s">
        <v>595</v>
      </c>
      <c r="B1124" s="662" t="s">
        <v>3182</v>
      </c>
      <c r="C1124" s="663" t="s">
        <v>614</v>
      </c>
      <c r="D1124" s="664" t="s">
        <v>3187</v>
      </c>
      <c r="E1124" s="663" t="s">
        <v>626</v>
      </c>
      <c r="F1124" s="664" t="s">
        <v>3190</v>
      </c>
      <c r="G1124" s="663" t="s">
        <v>627</v>
      </c>
      <c r="H1124" s="663" t="s">
        <v>660</v>
      </c>
      <c r="I1124" s="663" t="s">
        <v>661</v>
      </c>
      <c r="J1124" s="663" t="s">
        <v>662</v>
      </c>
      <c r="K1124" s="663" t="s">
        <v>663</v>
      </c>
      <c r="L1124" s="665">
        <v>168.76103815974622</v>
      </c>
      <c r="M1124" s="665">
        <v>9</v>
      </c>
      <c r="N1124" s="666">
        <v>1518.849343437716</v>
      </c>
    </row>
    <row r="1125" spans="1:14" ht="14.4" customHeight="1" x14ac:dyDescent="0.3">
      <c r="A1125" s="661" t="s">
        <v>595</v>
      </c>
      <c r="B1125" s="662" t="s">
        <v>3182</v>
      </c>
      <c r="C1125" s="663" t="s">
        <v>614</v>
      </c>
      <c r="D1125" s="664" t="s">
        <v>3187</v>
      </c>
      <c r="E1125" s="663" t="s">
        <v>626</v>
      </c>
      <c r="F1125" s="664" t="s">
        <v>3190</v>
      </c>
      <c r="G1125" s="663" t="s">
        <v>627</v>
      </c>
      <c r="H1125" s="663" t="s">
        <v>664</v>
      </c>
      <c r="I1125" s="663" t="s">
        <v>665</v>
      </c>
      <c r="J1125" s="663" t="s">
        <v>666</v>
      </c>
      <c r="K1125" s="663" t="s">
        <v>667</v>
      </c>
      <c r="L1125" s="665">
        <v>64.546704254523206</v>
      </c>
      <c r="M1125" s="665">
        <v>152</v>
      </c>
      <c r="N1125" s="666">
        <v>9811.0990466875282</v>
      </c>
    </row>
    <row r="1126" spans="1:14" ht="14.4" customHeight="1" x14ac:dyDescent="0.3">
      <c r="A1126" s="661" t="s">
        <v>595</v>
      </c>
      <c r="B1126" s="662" t="s">
        <v>3182</v>
      </c>
      <c r="C1126" s="663" t="s">
        <v>614</v>
      </c>
      <c r="D1126" s="664" t="s">
        <v>3187</v>
      </c>
      <c r="E1126" s="663" t="s">
        <v>626</v>
      </c>
      <c r="F1126" s="664" t="s">
        <v>3190</v>
      </c>
      <c r="G1126" s="663" t="s">
        <v>627</v>
      </c>
      <c r="H1126" s="663" t="s">
        <v>680</v>
      </c>
      <c r="I1126" s="663" t="s">
        <v>681</v>
      </c>
      <c r="J1126" s="663" t="s">
        <v>682</v>
      </c>
      <c r="K1126" s="663" t="s">
        <v>683</v>
      </c>
      <c r="L1126" s="665">
        <v>80.393049057643026</v>
      </c>
      <c r="M1126" s="665">
        <v>95</v>
      </c>
      <c r="N1126" s="666">
        <v>7637.3396604760874</v>
      </c>
    </row>
    <row r="1127" spans="1:14" ht="14.4" customHeight="1" x14ac:dyDescent="0.3">
      <c r="A1127" s="661" t="s">
        <v>595</v>
      </c>
      <c r="B1127" s="662" t="s">
        <v>3182</v>
      </c>
      <c r="C1127" s="663" t="s">
        <v>614</v>
      </c>
      <c r="D1127" s="664" t="s">
        <v>3187</v>
      </c>
      <c r="E1127" s="663" t="s">
        <v>626</v>
      </c>
      <c r="F1127" s="664" t="s">
        <v>3190</v>
      </c>
      <c r="G1127" s="663" t="s">
        <v>627</v>
      </c>
      <c r="H1127" s="663" t="s">
        <v>688</v>
      </c>
      <c r="I1127" s="663" t="s">
        <v>689</v>
      </c>
      <c r="J1127" s="663" t="s">
        <v>690</v>
      </c>
      <c r="K1127" s="663" t="s">
        <v>691</v>
      </c>
      <c r="L1127" s="665">
        <v>27.761094540683533</v>
      </c>
      <c r="M1127" s="665">
        <v>306</v>
      </c>
      <c r="N1127" s="666">
        <v>8494.8949294491613</v>
      </c>
    </row>
    <row r="1128" spans="1:14" ht="14.4" customHeight="1" x14ac:dyDescent="0.3">
      <c r="A1128" s="661" t="s">
        <v>595</v>
      </c>
      <c r="B1128" s="662" t="s">
        <v>3182</v>
      </c>
      <c r="C1128" s="663" t="s">
        <v>614</v>
      </c>
      <c r="D1128" s="664" t="s">
        <v>3187</v>
      </c>
      <c r="E1128" s="663" t="s">
        <v>626</v>
      </c>
      <c r="F1128" s="664" t="s">
        <v>3190</v>
      </c>
      <c r="G1128" s="663" t="s">
        <v>627</v>
      </c>
      <c r="H1128" s="663" t="s">
        <v>692</v>
      </c>
      <c r="I1128" s="663" t="s">
        <v>693</v>
      </c>
      <c r="J1128" s="663" t="s">
        <v>694</v>
      </c>
      <c r="K1128" s="663" t="s">
        <v>695</v>
      </c>
      <c r="L1128" s="665">
        <v>93.679999999999993</v>
      </c>
      <c r="M1128" s="665">
        <v>3</v>
      </c>
      <c r="N1128" s="666">
        <v>281.03999999999996</v>
      </c>
    </row>
    <row r="1129" spans="1:14" ht="14.4" customHeight="1" x14ac:dyDescent="0.3">
      <c r="A1129" s="661" t="s">
        <v>595</v>
      </c>
      <c r="B1129" s="662" t="s">
        <v>3182</v>
      </c>
      <c r="C1129" s="663" t="s">
        <v>614</v>
      </c>
      <c r="D1129" s="664" t="s">
        <v>3187</v>
      </c>
      <c r="E1129" s="663" t="s">
        <v>626</v>
      </c>
      <c r="F1129" s="664" t="s">
        <v>3190</v>
      </c>
      <c r="G1129" s="663" t="s">
        <v>627</v>
      </c>
      <c r="H1129" s="663" t="s">
        <v>696</v>
      </c>
      <c r="I1129" s="663" t="s">
        <v>697</v>
      </c>
      <c r="J1129" s="663" t="s">
        <v>698</v>
      </c>
      <c r="K1129" s="663" t="s">
        <v>648</v>
      </c>
      <c r="L1129" s="665">
        <v>40.170000000000016</v>
      </c>
      <c r="M1129" s="665">
        <v>1</v>
      </c>
      <c r="N1129" s="666">
        <v>40.170000000000016</v>
      </c>
    </row>
    <row r="1130" spans="1:14" ht="14.4" customHeight="1" x14ac:dyDescent="0.3">
      <c r="A1130" s="661" t="s">
        <v>595</v>
      </c>
      <c r="B1130" s="662" t="s">
        <v>3182</v>
      </c>
      <c r="C1130" s="663" t="s">
        <v>614</v>
      </c>
      <c r="D1130" s="664" t="s">
        <v>3187</v>
      </c>
      <c r="E1130" s="663" t="s">
        <v>626</v>
      </c>
      <c r="F1130" s="664" t="s">
        <v>3190</v>
      </c>
      <c r="G1130" s="663" t="s">
        <v>627</v>
      </c>
      <c r="H1130" s="663" t="s">
        <v>699</v>
      </c>
      <c r="I1130" s="663" t="s">
        <v>700</v>
      </c>
      <c r="J1130" s="663" t="s">
        <v>698</v>
      </c>
      <c r="K1130" s="663" t="s">
        <v>701</v>
      </c>
      <c r="L1130" s="665">
        <v>77.659814570522101</v>
      </c>
      <c r="M1130" s="665">
        <v>3</v>
      </c>
      <c r="N1130" s="666">
        <v>232.97944371156632</v>
      </c>
    </row>
    <row r="1131" spans="1:14" ht="14.4" customHeight="1" x14ac:dyDescent="0.3">
      <c r="A1131" s="661" t="s">
        <v>595</v>
      </c>
      <c r="B1131" s="662" t="s">
        <v>3182</v>
      </c>
      <c r="C1131" s="663" t="s">
        <v>614</v>
      </c>
      <c r="D1131" s="664" t="s">
        <v>3187</v>
      </c>
      <c r="E1131" s="663" t="s">
        <v>626</v>
      </c>
      <c r="F1131" s="664" t="s">
        <v>3190</v>
      </c>
      <c r="G1131" s="663" t="s">
        <v>627</v>
      </c>
      <c r="H1131" s="663" t="s">
        <v>1816</v>
      </c>
      <c r="I1131" s="663" t="s">
        <v>1817</v>
      </c>
      <c r="J1131" s="663" t="s">
        <v>1818</v>
      </c>
      <c r="K1131" s="663" t="s">
        <v>1819</v>
      </c>
      <c r="L1131" s="665">
        <v>50.64</v>
      </c>
      <c r="M1131" s="665">
        <v>1</v>
      </c>
      <c r="N1131" s="666">
        <v>50.64</v>
      </c>
    </row>
    <row r="1132" spans="1:14" ht="14.4" customHeight="1" x14ac:dyDescent="0.3">
      <c r="A1132" s="661" t="s">
        <v>595</v>
      </c>
      <c r="B1132" s="662" t="s">
        <v>3182</v>
      </c>
      <c r="C1132" s="663" t="s">
        <v>614</v>
      </c>
      <c r="D1132" s="664" t="s">
        <v>3187</v>
      </c>
      <c r="E1132" s="663" t="s">
        <v>626</v>
      </c>
      <c r="F1132" s="664" t="s">
        <v>3190</v>
      </c>
      <c r="G1132" s="663" t="s">
        <v>627</v>
      </c>
      <c r="H1132" s="663" t="s">
        <v>720</v>
      </c>
      <c r="I1132" s="663" t="s">
        <v>721</v>
      </c>
      <c r="J1132" s="663" t="s">
        <v>722</v>
      </c>
      <c r="K1132" s="663" t="s">
        <v>679</v>
      </c>
      <c r="L1132" s="665">
        <v>66.278092186103564</v>
      </c>
      <c r="M1132" s="665">
        <v>74</v>
      </c>
      <c r="N1132" s="666">
        <v>4904.5788217716636</v>
      </c>
    </row>
    <row r="1133" spans="1:14" ht="14.4" customHeight="1" x14ac:dyDescent="0.3">
      <c r="A1133" s="661" t="s">
        <v>595</v>
      </c>
      <c r="B1133" s="662" t="s">
        <v>3182</v>
      </c>
      <c r="C1133" s="663" t="s">
        <v>614</v>
      </c>
      <c r="D1133" s="664" t="s">
        <v>3187</v>
      </c>
      <c r="E1133" s="663" t="s">
        <v>626</v>
      </c>
      <c r="F1133" s="664" t="s">
        <v>3190</v>
      </c>
      <c r="G1133" s="663" t="s">
        <v>627</v>
      </c>
      <c r="H1133" s="663" t="s">
        <v>1820</v>
      </c>
      <c r="I1133" s="663" t="s">
        <v>1821</v>
      </c>
      <c r="J1133" s="663" t="s">
        <v>1822</v>
      </c>
      <c r="K1133" s="663" t="s">
        <v>1823</v>
      </c>
      <c r="L1133" s="665">
        <v>58.359844885336621</v>
      </c>
      <c r="M1133" s="665">
        <v>6</v>
      </c>
      <c r="N1133" s="666">
        <v>350.15906931201971</v>
      </c>
    </row>
    <row r="1134" spans="1:14" ht="14.4" customHeight="1" x14ac:dyDescent="0.3">
      <c r="A1134" s="661" t="s">
        <v>595</v>
      </c>
      <c r="B1134" s="662" t="s">
        <v>3182</v>
      </c>
      <c r="C1134" s="663" t="s">
        <v>614</v>
      </c>
      <c r="D1134" s="664" t="s">
        <v>3187</v>
      </c>
      <c r="E1134" s="663" t="s">
        <v>626</v>
      </c>
      <c r="F1134" s="664" t="s">
        <v>3190</v>
      </c>
      <c r="G1134" s="663" t="s">
        <v>627</v>
      </c>
      <c r="H1134" s="663" t="s">
        <v>723</v>
      </c>
      <c r="I1134" s="663" t="s">
        <v>724</v>
      </c>
      <c r="J1134" s="663" t="s">
        <v>725</v>
      </c>
      <c r="K1134" s="663" t="s">
        <v>726</v>
      </c>
      <c r="L1134" s="665">
        <v>28.449999999999989</v>
      </c>
      <c r="M1134" s="665">
        <v>1</v>
      </c>
      <c r="N1134" s="666">
        <v>28.449999999999989</v>
      </c>
    </row>
    <row r="1135" spans="1:14" ht="14.4" customHeight="1" x14ac:dyDescent="0.3">
      <c r="A1135" s="661" t="s">
        <v>595</v>
      </c>
      <c r="B1135" s="662" t="s">
        <v>3182</v>
      </c>
      <c r="C1135" s="663" t="s">
        <v>614</v>
      </c>
      <c r="D1135" s="664" t="s">
        <v>3187</v>
      </c>
      <c r="E1135" s="663" t="s">
        <v>626</v>
      </c>
      <c r="F1135" s="664" t="s">
        <v>3190</v>
      </c>
      <c r="G1135" s="663" t="s">
        <v>627</v>
      </c>
      <c r="H1135" s="663" t="s">
        <v>727</v>
      </c>
      <c r="I1135" s="663" t="s">
        <v>728</v>
      </c>
      <c r="J1135" s="663" t="s">
        <v>729</v>
      </c>
      <c r="K1135" s="663" t="s">
        <v>730</v>
      </c>
      <c r="L1135" s="665">
        <v>57.729827177027602</v>
      </c>
      <c r="M1135" s="665">
        <v>6</v>
      </c>
      <c r="N1135" s="666">
        <v>346.37896306216561</v>
      </c>
    </row>
    <row r="1136" spans="1:14" ht="14.4" customHeight="1" x14ac:dyDescent="0.3">
      <c r="A1136" s="661" t="s">
        <v>595</v>
      </c>
      <c r="B1136" s="662" t="s">
        <v>3182</v>
      </c>
      <c r="C1136" s="663" t="s">
        <v>614</v>
      </c>
      <c r="D1136" s="664" t="s">
        <v>3187</v>
      </c>
      <c r="E1136" s="663" t="s">
        <v>626</v>
      </c>
      <c r="F1136" s="664" t="s">
        <v>3190</v>
      </c>
      <c r="G1136" s="663" t="s">
        <v>627</v>
      </c>
      <c r="H1136" s="663" t="s">
        <v>731</v>
      </c>
      <c r="I1136" s="663" t="s">
        <v>732</v>
      </c>
      <c r="J1136" s="663" t="s">
        <v>733</v>
      </c>
      <c r="K1136" s="663" t="s">
        <v>734</v>
      </c>
      <c r="L1136" s="665">
        <v>109.16000000000003</v>
      </c>
      <c r="M1136" s="665">
        <v>3</v>
      </c>
      <c r="N1136" s="666">
        <v>327.48000000000008</v>
      </c>
    </row>
    <row r="1137" spans="1:14" ht="14.4" customHeight="1" x14ac:dyDescent="0.3">
      <c r="A1137" s="661" t="s">
        <v>595</v>
      </c>
      <c r="B1137" s="662" t="s">
        <v>3182</v>
      </c>
      <c r="C1137" s="663" t="s">
        <v>614</v>
      </c>
      <c r="D1137" s="664" t="s">
        <v>3187</v>
      </c>
      <c r="E1137" s="663" t="s">
        <v>626</v>
      </c>
      <c r="F1137" s="664" t="s">
        <v>3190</v>
      </c>
      <c r="G1137" s="663" t="s">
        <v>627</v>
      </c>
      <c r="H1137" s="663" t="s">
        <v>735</v>
      </c>
      <c r="I1137" s="663" t="s">
        <v>736</v>
      </c>
      <c r="J1137" s="663" t="s">
        <v>737</v>
      </c>
      <c r="K1137" s="663" t="s">
        <v>738</v>
      </c>
      <c r="L1137" s="665">
        <v>41.484271528307644</v>
      </c>
      <c r="M1137" s="665">
        <v>14</v>
      </c>
      <c r="N1137" s="666">
        <v>580.77980139630699</v>
      </c>
    </row>
    <row r="1138" spans="1:14" ht="14.4" customHeight="1" x14ac:dyDescent="0.3">
      <c r="A1138" s="661" t="s">
        <v>595</v>
      </c>
      <c r="B1138" s="662" t="s">
        <v>3182</v>
      </c>
      <c r="C1138" s="663" t="s">
        <v>614</v>
      </c>
      <c r="D1138" s="664" t="s">
        <v>3187</v>
      </c>
      <c r="E1138" s="663" t="s">
        <v>626</v>
      </c>
      <c r="F1138" s="664" t="s">
        <v>3190</v>
      </c>
      <c r="G1138" s="663" t="s">
        <v>627</v>
      </c>
      <c r="H1138" s="663" t="s">
        <v>2855</v>
      </c>
      <c r="I1138" s="663" t="s">
        <v>2856</v>
      </c>
      <c r="J1138" s="663" t="s">
        <v>2857</v>
      </c>
      <c r="K1138" s="663" t="s">
        <v>746</v>
      </c>
      <c r="L1138" s="665">
        <v>329.70203936441447</v>
      </c>
      <c r="M1138" s="665">
        <v>53</v>
      </c>
      <c r="N1138" s="666">
        <v>17474.208086313967</v>
      </c>
    </row>
    <row r="1139" spans="1:14" ht="14.4" customHeight="1" x14ac:dyDescent="0.3">
      <c r="A1139" s="661" t="s">
        <v>595</v>
      </c>
      <c r="B1139" s="662" t="s">
        <v>3182</v>
      </c>
      <c r="C1139" s="663" t="s">
        <v>614</v>
      </c>
      <c r="D1139" s="664" t="s">
        <v>3187</v>
      </c>
      <c r="E1139" s="663" t="s">
        <v>626</v>
      </c>
      <c r="F1139" s="664" t="s">
        <v>3190</v>
      </c>
      <c r="G1139" s="663" t="s">
        <v>627</v>
      </c>
      <c r="H1139" s="663" t="s">
        <v>2858</v>
      </c>
      <c r="I1139" s="663" t="s">
        <v>2859</v>
      </c>
      <c r="J1139" s="663" t="s">
        <v>2860</v>
      </c>
      <c r="K1139" s="663" t="s">
        <v>2861</v>
      </c>
      <c r="L1139" s="665">
        <v>446.59849999999989</v>
      </c>
      <c r="M1139" s="665">
        <v>5</v>
      </c>
      <c r="N1139" s="666">
        <v>2232.9924999999994</v>
      </c>
    </row>
    <row r="1140" spans="1:14" ht="14.4" customHeight="1" x14ac:dyDescent="0.3">
      <c r="A1140" s="661" t="s">
        <v>595</v>
      </c>
      <c r="B1140" s="662" t="s">
        <v>3182</v>
      </c>
      <c r="C1140" s="663" t="s">
        <v>614</v>
      </c>
      <c r="D1140" s="664" t="s">
        <v>3187</v>
      </c>
      <c r="E1140" s="663" t="s">
        <v>626</v>
      </c>
      <c r="F1140" s="664" t="s">
        <v>3190</v>
      </c>
      <c r="G1140" s="663" t="s">
        <v>627</v>
      </c>
      <c r="H1140" s="663" t="s">
        <v>755</v>
      </c>
      <c r="I1140" s="663" t="s">
        <v>756</v>
      </c>
      <c r="J1140" s="663" t="s">
        <v>757</v>
      </c>
      <c r="K1140" s="663" t="s">
        <v>758</v>
      </c>
      <c r="L1140" s="665">
        <v>41.292818546552418</v>
      </c>
      <c r="M1140" s="665">
        <v>3</v>
      </c>
      <c r="N1140" s="666">
        <v>123.87845563965726</v>
      </c>
    </row>
    <row r="1141" spans="1:14" ht="14.4" customHeight="1" x14ac:dyDescent="0.3">
      <c r="A1141" s="661" t="s">
        <v>595</v>
      </c>
      <c r="B1141" s="662" t="s">
        <v>3182</v>
      </c>
      <c r="C1141" s="663" t="s">
        <v>614</v>
      </c>
      <c r="D1141" s="664" t="s">
        <v>3187</v>
      </c>
      <c r="E1141" s="663" t="s">
        <v>626</v>
      </c>
      <c r="F1141" s="664" t="s">
        <v>3190</v>
      </c>
      <c r="G1141" s="663" t="s">
        <v>627</v>
      </c>
      <c r="H1141" s="663" t="s">
        <v>759</v>
      </c>
      <c r="I1141" s="663" t="s">
        <v>760</v>
      </c>
      <c r="J1141" s="663" t="s">
        <v>761</v>
      </c>
      <c r="K1141" s="663" t="s">
        <v>762</v>
      </c>
      <c r="L1141" s="665">
        <v>93.765000000000015</v>
      </c>
      <c r="M1141" s="665">
        <v>2</v>
      </c>
      <c r="N1141" s="666">
        <v>187.53000000000003</v>
      </c>
    </row>
    <row r="1142" spans="1:14" ht="14.4" customHeight="1" x14ac:dyDescent="0.3">
      <c r="A1142" s="661" t="s">
        <v>595</v>
      </c>
      <c r="B1142" s="662" t="s">
        <v>3182</v>
      </c>
      <c r="C1142" s="663" t="s">
        <v>614</v>
      </c>
      <c r="D1142" s="664" t="s">
        <v>3187</v>
      </c>
      <c r="E1142" s="663" t="s">
        <v>626</v>
      </c>
      <c r="F1142" s="664" t="s">
        <v>3190</v>
      </c>
      <c r="G1142" s="663" t="s">
        <v>627</v>
      </c>
      <c r="H1142" s="663" t="s">
        <v>763</v>
      </c>
      <c r="I1142" s="663" t="s">
        <v>763</v>
      </c>
      <c r="J1142" s="663" t="s">
        <v>764</v>
      </c>
      <c r="K1142" s="663" t="s">
        <v>765</v>
      </c>
      <c r="L1142" s="665">
        <v>36.542289882291271</v>
      </c>
      <c r="M1142" s="665">
        <v>130</v>
      </c>
      <c r="N1142" s="666">
        <v>4750.4976846978652</v>
      </c>
    </row>
    <row r="1143" spans="1:14" ht="14.4" customHeight="1" x14ac:dyDescent="0.3">
      <c r="A1143" s="661" t="s">
        <v>595</v>
      </c>
      <c r="B1143" s="662" t="s">
        <v>3182</v>
      </c>
      <c r="C1143" s="663" t="s">
        <v>614</v>
      </c>
      <c r="D1143" s="664" t="s">
        <v>3187</v>
      </c>
      <c r="E1143" s="663" t="s">
        <v>626</v>
      </c>
      <c r="F1143" s="664" t="s">
        <v>3190</v>
      </c>
      <c r="G1143" s="663" t="s">
        <v>627</v>
      </c>
      <c r="H1143" s="663" t="s">
        <v>1839</v>
      </c>
      <c r="I1143" s="663" t="s">
        <v>1840</v>
      </c>
      <c r="J1143" s="663" t="s">
        <v>1841</v>
      </c>
      <c r="K1143" s="663" t="s">
        <v>1842</v>
      </c>
      <c r="L1143" s="665">
        <v>53.663557051169896</v>
      </c>
      <c r="M1143" s="665">
        <v>13</v>
      </c>
      <c r="N1143" s="666">
        <v>697.62624166520868</v>
      </c>
    </row>
    <row r="1144" spans="1:14" ht="14.4" customHeight="1" x14ac:dyDescent="0.3">
      <c r="A1144" s="661" t="s">
        <v>595</v>
      </c>
      <c r="B1144" s="662" t="s">
        <v>3182</v>
      </c>
      <c r="C1144" s="663" t="s">
        <v>614</v>
      </c>
      <c r="D1144" s="664" t="s">
        <v>3187</v>
      </c>
      <c r="E1144" s="663" t="s">
        <v>626</v>
      </c>
      <c r="F1144" s="664" t="s">
        <v>3190</v>
      </c>
      <c r="G1144" s="663" t="s">
        <v>627</v>
      </c>
      <c r="H1144" s="663" t="s">
        <v>1846</v>
      </c>
      <c r="I1144" s="663" t="s">
        <v>1847</v>
      </c>
      <c r="J1144" s="663" t="s">
        <v>1848</v>
      </c>
      <c r="K1144" s="663" t="s">
        <v>1849</v>
      </c>
      <c r="L1144" s="665">
        <v>180.5</v>
      </c>
      <c r="M1144" s="665">
        <v>1</v>
      </c>
      <c r="N1144" s="666">
        <v>180.5</v>
      </c>
    </row>
    <row r="1145" spans="1:14" ht="14.4" customHeight="1" x14ac:dyDescent="0.3">
      <c r="A1145" s="661" t="s">
        <v>595</v>
      </c>
      <c r="B1145" s="662" t="s">
        <v>3182</v>
      </c>
      <c r="C1145" s="663" t="s">
        <v>614</v>
      </c>
      <c r="D1145" s="664" t="s">
        <v>3187</v>
      </c>
      <c r="E1145" s="663" t="s">
        <v>626</v>
      </c>
      <c r="F1145" s="664" t="s">
        <v>3190</v>
      </c>
      <c r="G1145" s="663" t="s">
        <v>627</v>
      </c>
      <c r="H1145" s="663" t="s">
        <v>2862</v>
      </c>
      <c r="I1145" s="663" t="s">
        <v>2863</v>
      </c>
      <c r="J1145" s="663" t="s">
        <v>2864</v>
      </c>
      <c r="K1145" s="663" t="s">
        <v>2865</v>
      </c>
      <c r="L1145" s="665">
        <v>112.80915795104661</v>
      </c>
      <c r="M1145" s="665">
        <v>1</v>
      </c>
      <c r="N1145" s="666">
        <v>112.80915795104661</v>
      </c>
    </row>
    <row r="1146" spans="1:14" ht="14.4" customHeight="1" x14ac:dyDescent="0.3">
      <c r="A1146" s="661" t="s">
        <v>595</v>
      </c>
      <c r="B1146" s="662" t="s">
        <v>3182</v>
      </c>
      <c r="C1146" s="663" t="s">
        <v>614</v>
      </c>
      <c r="D1146" s="664" t="s">
        <v>3187</v>
      </c>
      <c r="E1146" s="663" t="s">
        <v>626</v>
      </c>
      <c r="F1146" s="664" t="s">
        <v>3190</v>
      </c>
      <c r="G1146" s="663" t="s">
        <v>627</v>
      </c>
      <c r="H1146" s="663" t="s">
        <v>1858</v>
      </c>
      <c r="I1146" s="663" t="s">
        <v>1859</v>
      </c>
      <c r="J1146" s="663" t="s">
        <v>1860</v>
      </c>
      <c r="K1146" s="663" t="s">
        <v>1861</v>
      </c>
      <c r="L1146" s="665">
        <v>99.460000000000065</v>
      </c>
      <c r="M1146" s="665">
        <v>1</v>
      </c>
      <c r="N1146" s="666">
        <v>99.460000000000065</v>
      </c>
    </row>
    <row r="1147" spans="1:14" ht="14.4" customHeight="1" x14ac:dyDescent="0.3">
      <c r="A1147" s="661" t="s">
        <v>595</v>
      </c>
      <c r="B1147" s="662" t="s">
        <v>3182</v>
      </c>
      <c r="C1147" s="663" t="s">
        <v>614</v>
      </c>
      <c r="D1147" s="664" t="s">
        <v>3187</v>
      </c>
      <c r="E1147" s="663" t="s">
        <v>626</v>
      </c>
      <c r="F1147" s="664" t="s">
        <v>3190</v>
      </c>
      <c r="G1147" s="663" t="s">
        <v>627</v>
      </c>
      <c r="H1147" s="663" t="s">
        <v>794</v>
      </c>
      <c r="I1147" s="663" t="s">
        <v>795</v>
      </c>
      <c r="J1147" s="663" t="s">
        <v>796</v>
      </c>
      <c r="K1147" s="663" t="s">
        <v>797</v>
      </c>
      <c r="L1147" s="665">
        <v>324.96636363636367</v>
      </c>
      <c r="M1147" s="665">
        <v>11</v>
      </c>
      <c r="N1147" s="666">
        <v>3574.63</v>
      </c>
    </row>
    <row r="1148" spans="1:14" ht="14.4" customHeight="1" x14ac:dyDescent="0.3">
      <c r="A1148" s="661" t="s">
        <v>595</v>
      </c>
      <c r="B1148" s="662" t="s">
        <v>3182</v>
      </c>
      <c r="C1148" s="663" t="s">
        <v>614</v>
      </c>
      <c r="D1148" s="664" t="s">
        <v>3187</v>
      </c>
      <c r="E1148" s="663" t="s">
        <v>626</v>
      </c>
      <c r="F1148" s="664" t="s">
        <v>3190</v>
      </c>
      <c r="G1148" s="663" t="s">
        <v>627</v>
      </c>
      <c r="H1148" s="663" t="s">
        <v>2866</v>
      </c>
      <c r="I1148" s="663" t="s">
        <v>2867</v>
      </c>
      <c r="J1148" s="663" t="s">
        <v>2868</v>
      </c>
      <c r="K1148" s="663" t="s">
        <v>2869</v>
      </c>
      <c r="L1148" s="665">
        <v>51.189999999999984</v>
      </c>
      <c r="M1148" s="665">
        <v>2</v>
      </c>
      <c r="N1148" s="666">
        <v>102.37999999999997</v>
      </c>
    </row>
    <row r="1149" spans="1:14" ht="14.4" customHeight="1" x14ac:dyDescent="0.3">
      <c r="A1149" s="661" t="s">
        <v>595</v>
      </c>
      <c r="B1149" s="662" t="s">
        <v>3182</v>
      </c>
      <c r="C1149" s="663" t="s">
        <v>614</v>
      </c>
      <c r="D1149" s="664" t="s">
        <v>3187</v>
      </c>
      <c r="E1149" s="663" t="s">
        <v>626</v>
      </c>
      <c r="F1149" s="664" t="s">
        <v>3190</v>
      </c>
      <c r="G1149" s="663" t="s">
        <v>627</v>
      </c>
      <c r="H1149" s="663" t="s">
        <v>2870</v>
      </c>
      <c r="I1149" s="663" t="s">
        <v>2871</v>
      </c>
      <c r="J1149" s="663" t="s">
        <v>2872</v>
      </c>
      <c r="K1149" s="663" t="s">
        <v>2873</v>
      </c>
      <c r="L1149" s="665">
        <v>299.00200000000001</v>
      </c>
      <c r="M1149" s="665">
        <v>1</v>
      </c>
      <c r="N1149" s="666">
        <v>299.00200000000001</v>
      </c>
    </row>
    <row r="1150" spans="1:14" ht="14.4" customHeight="1" x14ac:dyDescent="0.3">
      <c r="A1150" s="661" t="s">
        <v>595</v>
      </c>
      <c r="B1150" s="662" t="s">
        <v>3182</v>
      </c>
      <c r="C1150" s="663" t="s">
        <v>614</v>
      </c>
      <c r="D1150" s="664" t="s">
        <v>3187</v>
      </c>
      <c r="E1150" s="663" t="s">
        <v>626</v>
      </c>
      <c r="F1150" s="664" t="s">
        <v>3190</v>
      </c>
      <c r="G1150" s="663" t="s">
        <v>627</v>
      </c>
      <c r="H1150" s="663" t="s">
        <v>2874</v>
      </c>
      <c r="I1150" s="663" t="s">
        <v>2875</v>
      </c>
      <c r="J1150" s="663" t="s">
        <v>2876</v>
      </c>
      <c r="K1150" s="663" t="s">
        <v>2877</v>
      </c>
      <c r="L1150" s="665">
        <v>38.827975445220794</v>
      </c>
      <c r="M1150" s="665">
        <v>55</v>
      </c>
      <c r="N1150" s="666">
        <v>2135.5386494871436</v>
      </c>
    </row>
    <row r="1151" spans="1:14" ht="14.4" customHeight="1" x14ac:dyDescent="0.3">
      <c r="A1151" s="661" t="s">
        <v>595</v>
      </c>
      <c r="B1151" s="662" t="s">
        <v>3182</v>
      </c>
      <c r="C1151" s="663" t="s">
        <v>614</v>
      </c>
      <c r="D1151" s="664" t="s">
        <v>3187</v>
      </c>
      <c r="E1151" s="663" t="s">
        <v>626</v>
      </c>
      <c r="F1151" s="664" t="s">
        <v>3190</v>
      </c>
      <c r="G1151" s="663" t="s">
        <v>627</v>
      </c>
      <c r="H1151" s="663" t="s">
        <v>805</v>
      </c>
      <c r="I1151" s="663" t="s">
        <v>806</v>
      </c>
      <c r="J1151" s="663" t="s">
        <v>729</v>
      </c>
      <c r="K1151" s="663" t="s">
        <v>807</v>
      </c>
      <c r="L1151" s="665">
        <v>37.426598622589907</v>
      </c>
      <c r="M1151" s="665">
        <v>3</v>
      </c>
      <c r="N1151" s="666">
        <v>112.27979586776972</v>
      </c>
    </row>
    <row r="1152" spans="1:14" ht="14.4" customHeight="1" x14ac:dyDescent="0.3">
      <c r="A1152" s="661" t="s">
        <v>595</v>
      </c>
      <c r="B1152" s="662" t="s">
        <v>3182</v>
      </c>
      <c r="C1152" s="663" t="s">
        <v>614</v>
      </c>
      <c r="D1152" s="664" t="s">
        <v>3187</v>
      </c>
      <c r="E1152" s="663" t="s">
        <v>626</v>
      </c>
      <c r="F1152" s="664" t="s">
        <v>3190</v>
      </c>
      <c r="G1152" s="663" t="s">
        <v>627</v>
      </c>
      <c r="H1152" s="663" t="s">
        <v>816</v>
      </c>
      <c r="I1152" s="663" t="s">
        <v>817</v>
      </c>
      <c r="J1152" s="663" t="s">
        <v>818</v>
      </c>
      <c r="K1152" s="663" t="s">
        <v>819</v>
      </c>
      <c r="L1152" s="665">
        <v>73.706398412633106</v>
      </c>
      <c r="M1152" s="665">
        <v>6</v>
      </c>
      <c r="N1152" s="666">
        <v>442.23839047579861</v>
      </c>
    </row>
    <row r="1153" spans="1:14" ht="14.4" customHeight="1" x14ac:dyDescent="0.3">
      <c r="A1153" s="661" t="s">
        <v>595</v>
      </c>
      <c r="B1153" s="662" t="s">
        <v>3182</v>
      </c>
      <c r="C1153" s="663" t="s">
        <v>614</v>
      </c>
      <c r="D1153" s="664" t="s">
        <v>3187</v>
      </c>
      <c r="E1153" s="663" t="s">
        <v>626</v>
      </c>
      <c r="F1153" s="664" t="s">
        <v>3190</v>
      </c>
      <c r="G1153" s="663" t="s">
        <v>627</v>
      </c>
      <c r="H1153" s="663" t="s">
        <v>2878</v>
      </c>
      <c r="I1153" s="663" t="s">
        <v>2879</v>
      </c>
      <c r="J1153" s="663" t="s">
        <v>2880</v>
      </c>
      <c r="K1153" s="663" t="s">
        <v>2881</v>
      </c>
      <c r="L1153" s="665">
        <v>95.949210109748478</v>
      </c>
      <c r="M1153" s="665">
        <v>1</v>
      </c>
      <c r="N1153" s="666">
        <v>95.949210109748478</v>
      </c>
    </row>
    <row r="1154" spans="1:14" ht="14.4" customHeight="1" x14ac:dyDescent="0.3">
      <c r="A1154" s="661" t="s">
        <v>595</v>
      </c>
      <c r="B1154" s="662" t="s">
        <v>3182</v>
      </c>
      <c r="C1154" s="663" t="s">
        <v>614</v>
      </c>
      <c r="D1154" s="664" t="s">
        <v>3187</v>
      </c>
      <c r="E1154" s="663" t="s">
        <v>626</v>
      </c>
      <c r="F1154" s="664" t="s">
        <v>3190</v>
      </c>
      <c r="G1154" s="663" t="s">
        <v>627</v>
      </c>
      <c r="H1154" s="663" t="s">
        <v>2882</v>
      </c>
      <c r="I1154" s="663" t="s">
        <v>2882</v>
      </c>
      <c r="J1154" s="663" t="s">
        <v>2883</v>
      </c>
      <c r="K1154" s="663" t="s">
        <v>940</v>
      </c>
      <c r="L1154" s="665">
        <v>111.67000000000003</v>
      </c>
      <c r="M1154" s="665">
        <v>1</v>
      </c>
      <c r="N1154" s="666">
        <v>111.67000000000003</v>
      </c>
    </row>
    <row r="1155" spans="1:14" ht="14.4" customHeight="1" x14ac:dyDescent="0.3">
      <c r="A1155" s="661" t="s">
        <v>595</v>
      </c>
      <c r="B1155" s="662" t="s">
        <v>3182</v>
      </c>
      <c r="C1155" s="663" t="s">
        <v>614</v>
      </c>
      <c r="D1155" s="664" t="s">
        <v>3187</v>
      </c>
      <c r="E1155" s="663" t="s">
        <v>626</v>
      </c>
      <c r="F1155" s="664" t="s">
        <v>3190</v>
      </c>
      <c r="G1155" s="663" t="s">
        <v>627</v>
      </c>
      <c r="H1155" s="663" t="s">
        <v>832</v>
      </c>
      <c r="I1155" s="663" t="s">
        <v>833</v>
      </c>
      <c r="J1155" s="663" t="s">
        <v>834</v>
      </c>
      <c r="K1155" s="663" t="s">
        <v>835</v>
      </c>
      <c r="L1155" s="665">
        <v>71.760000000000019</v>
      </c>
      <c r="M1155" s="665">
        <v>1</v>
      </c>
      <c r="N1155" s="666">
        <v>71.760000000000019</v>
      </c>
    </row>
    <row r="1156" spans="1:14" ht="14.4" customHeight="1" x14ac:dyDescent="0.3">
      <c r="A1156" s="661" t="s">
        <v>595</v>
      </c>
      <c r="B1156" s="662" t="s">
        <v>3182</v>
      </c>
      <c r="C1156" s="663" t="s">
        <v>614</v>
      </c>
      <c r="D1156" s="664" t="s">
        <v>3187</v>
      </c>
      <c r="E1156" s="663" t="s">
        <v>626</v>
      </c>
      <c r="F1156" s="664" t="s">
        <v>3190</v>
      </c>
      <c r="G1156" s="663" t="s">
        <v>627</v>
      </c>
      <c r="H1156" s="663" t="s">
        <v>840</v>
      </c>
      <c r="I1156" s="663" t="s">
        <v>841</v>
      </c>
      <c r="J1156" s="663" t="s">
        <v>842</v>
      </c>
      <c r="K1156" s="663" t="s">
        <v>843</v>
      </c>
      <c r="L1156" s="665">
        <v>93.04000000000002</v>
      </c>
      <c r="M1156" s="665">
        <v>1</v>
      </c>
      <c r="N1156" s="666">
        <v>93.04000000000002</v>
      </c>
    </row>
    <row r="1157" spans="1:14" ht="14.4" customHeight="1" x14ac:dyDescent="0.3">
      <c r="A1157" s="661" t="s">
        <v>595</v>
      </c>
      <c r="B1157" s="662" t="s">
        <v>3182</v>
      </c>
      <c r="C1157" s="663" t="s">
        <v>614</v>
      </c>
      <c r="D1157" s="664" t="s">
        <v>3187</v>
      </c>
      <c r="E1157" s="663" t="s">
        <v>626</v>
      </c>
      <c r="F1157" s="664" t="s">
        <v>3190</v>
      </c>
      <c r="G1157" s="663" t="s">
        <v>627</v>
      </c>
      <c r="H1157" s="663" t="s">
        <v>848</v>
      </c>
      <c r="I1157" s="663" t="s">
        <v>849</v>
      </c>
      <c r="J1157" s="663" t="s">
        <v>850</v>
      </c>
      <c r="K1157" s="663" t="s">
        <v>851</v>
      </c>
      <c r="L1157" s="665">
        <v>193.41934993161161</v>
      </c>
      <c r="M1157" s="665">
        <v>1</v>
      </c>
      <c r="N1157" s="666">
        <v>193.41934993161161</v>
      </c>
    </row>
    <row r="1158" spans="1:14" ht="14.4" customHeight="1" x14ac:dyDescent="0.3">
      <c r="A1158" s="661" t="s">
        <v>595</v>
      </c>
      <c r="B1158" s="662" t="s">
        <v>3182</v>
      </c>
      <c r="C1158" s="663" t="s">
        <v>614</v>
      </c>
      <c r="D1158" s="664" t="s">
        <v>3187</v>
      </c>
      <c r="E1158" s="663" t="s">
        <v>626</v>
      </c>
      <c r="F1158" s="664" t="s">
        <v>3190</v>
      </c>
      <c r="G1158" s="663" t="s">
        <v>627</v>
      </c>
      <c r="H1158" s="663" t="s">
        <v>1887</v>
      </c>
      <c r="I1158" s="663" t="s">
        <v>1888</v>
      </c>
      <c r="J1158" s="663" t="s">
        <v>1889</v>
      </c>
      <c r="K1158" s="663" t="s">
        <v>1890</v>
      </c>
      <c r="L1158" s="665">
        <v>21.309999999999995</v>
      </c>
      <c r="M1158" s="665">
        <v>2</v>
      </c>
      <c r="N1158" s="666">
        <v>42.61999999999999</v>
      </c>
    </row>
    <row r="1159" spans="1:14" ht="14.4" customHeight="1" x14ac:dyDescent="0.3">
      <c r="A1159" s="661" t="s">
        <v>595</v>
      </c>
      <c r="B1159" s="662" t="s">
        <v>3182</v>
      </c>
      <c r="C1159" s="663" t="s">
        <v>614</v>
      </c>
      <c r="D1159" s="664" t="s">
        <v>3187</v>
      </c>
      <c r="E1159" s="663" t="s">
        <v>626</v>
      </c>
      <c r="F1159" s="664" t="s">
        <v>3190</v>
      </c>
      <c r="G1159" s="663" t="s">
        <v>627</v>
      </c>
      <c r="H1159" s="663" t="s">
        <v>1891</v>
      </c>
      <c r="I1159" s="663" t="s">
        <v>1891</v>
      </c>
      <c r="J1159" s="663" t="s">
        <v>1892</v>
      </c>
      <c r="K1159" s="663" t="s">
        <v>1470</v>
      </c>
      <c r="L1159" s="665">
        <v>147.78999999999996</v>
      </c>
      <c r="M1159" s="665">
        <v>1</v>
      </c>
      <c r="N1159" s="666">
        <v>147.78999999999996</v>
      </c>
    </row>
    <row r="1160" spans="1:14" ht="14.4" customHeight="1" x14ac:dyDescent="0.3">
      <c r="A1160" s="661" t="s">
        <v>595</v>
      </c>
      <c r="B1160" s="662" t="s">
        <v>3182</v>
      </c>
      <c r="C1160" s="663" t="s">
        <v>614</v>
      </c>
      <c r="D1160" s="664" t="s">
        <v>3187</v>
      </c>
      <c r="E1160" s="663" t="s">
        <v>626</v>
      </c>
      <c r="F1160" s="664" t="s">
        <v>3190</v>
      </c>
      <c r="G1160" s="663" t="s">
        <v>627</v>
      </c>
      <c r="H1160" s="663" t="s">
        <v>856</v>
      </c>
      <c r="I1160" s="663" t="s">
        <v>857</v>
      </c>
      <c r="J1160" s="663" t="s">
        <v>858</v>
      </c>
      <c r="K1160" s="663" t="s">
        <v>859</v>
      </c>
      <c r="L1160" s="665">
        <v>130.79000000000002</v>
      </c>
      <c r="M1160" s="665">
        <v>1</v>
      </c>
      <c r="N1160" s="666">
        <v>130.79000000000002</v>
      </c>
    </row>
    <row r="1161" spans="1:14" ht="14.4" customHeight="1" x14ac:dyDescent="0.3">
      <c r="A1161" s="661" t="s">
        <v>595</v>
      </c>
      <c r="B1161" s="662" t="s">
        <v>3182</v>
      </c>
      <c r="C1161" s="663" t="s">
        <v>614</v>
      </c>
      <c r="D1161" s="664" t="s">
        <v>3187</v>
      </c>
      <c r="E1161" s="663" t="s">
        <v>626</v>
      </c>
      <c r="F1161" s="664" t="s">
        <v>3190</v>
      </c>
      <c r="G1161" s="663" t="s">
        <v>627</v>
      </c>
      <c r="H1161" s="663" t="s">
        <v>864</v>
      </c>
      <c r="I1161" s="663" t="s">
        <v>865</v>
      </c>
      <c r="J1161" s="663" t="s">
        <v>866</v>
      </c>
      <c r="K1161" s="663" t="s">
        <v>867</v>
      </c>
      <c r="L1161" s="665">
        <v>120.83000000000001</v>
      </c>
      <c r="M1161" s="665">
        <v>2</v>
      </c>
      <c r="N1161" s="666">
        <v>241.66000000000003</v>
      </c>
    </row>
    <row r="1162" spans="1:14" ht="14.4" customHeight="1" x14ac:dyDescent="0.3">
      <c r="A1162" s="661" t="s">
        <v>595</v>
      </c>
      <c r="B1162" s="662" t="s">
        <v>3182</v>
      </c>
      <c r="C1162" s="663" t="s">
        <v>614</v>
      </c>
      <c r="D1162" s="664" t="s">
        <v>3187</v>
      </c>
      <c r="E1162" s="663" t="s">
        <v>626</v>
      </c>
      <c r="F1162" s="664" t="s">
        <v>3190</v>
      </c>
      <c r="G1162" s="663" t="s">
        <v>627</v>
      </c>
      <c r="H1162" s="663" t="s">
        <v>868</v>
      </c>
      <c r="I1162" s="663" t="s">
        <v>869</v>
      </c>
      <c r="J1162" s="663" t="s">
        <v>870</v>
      </c>
      <c r="K1162" s="663" t="s">
        <v>871</v>
      </c>
      <c r="L1162" s="665">
        <v>129.44</v>
      </c>
      <c r="M1162" s="665">
        <v>1</v>
      </c>
      <c r="N1162" s="666">
        <v>129.44</v>
      </c>
    </row>
    <row r="1163" spans="1:14" ht="14.4" customHeight="1" x14ac:dyDescent="0.3">
      <c r="A1163" s="661" t="s">
        <v>595</v>
      </c>
      <c r="B1163" s="662" t="s">
        <v>3182</v>
      </c>
      <c r="C1163" s="663" t="s">
        <v>614</v>
      </c>
      <c r="D1163" s="664" t="s">
        <v>3187</v>
      </c>
      <c r="E1163" s="663" t="s">
        <v>626</v>
      </c>
      <c r="F1163" s="664" t="s">
        <v>3190</v>
      </c>
      <c r="G1163" s="663" t="s">
        <v>627</v>
      </c>
      <c r="H1163" s="663" t="s">
        <v>872</v>
      </c>
      <c r="I1163" s="663" t="s">
        <v>873</v>
      </c>
      <c r="J1163" s="663" t="s">
        <v>870</v>
      </c>
      <c r="K1163" s="663" t="s">
        <v>874</v>
      </c>
      <c r="L1163" s="665">
        <v>138.26959938988648</v>
      </c>
      <c r="M1163" s="665">
        <v>3</v>
      </c>
      <c r="N1163" s="666">
        <v>414.80879816965944</v>
      </c>
    </row>
    <row r="1164" spans="1:14" ht="14.4" customHeight="1" x14ac:dyDescent="0.3">
      <c r="A1164" s="661" t="s">
        <v>595</v>
      </c>
      <c r="B1164" s="662" t="s">
        <v>3182</v>
      </c>
      <c r="C1164" s="663" t="s">
        <v>614</v>
      </c>
      <c r="D1164" s="664" t="s">
        <v>3187</v>
      </c>
      <c r="E1164" s="663" t="s">
        <v>626</v>
      </c>
      <c r="F1164" s="664" t="s">
        <v>3190</v>
      </c>
      <c r="G1164" s="663" t="s">
        <v>627</v>
      </c>
      <c r="H1164" s="663" t="s">
        <v>879</v>
      </c>
      <c r="I1164" s="663" t="s">
        <v>880</v>
      </c>
      <c r="J1164" s="663" t="s">
        <v>881</v>
      </c>
      <c r="K1164" s="663" t="s">
        <v>882</v>
      </c>
      <c r="L1164" s="665">
        <v>68.789135378379086</v>
      </c>
      <c r="M1164" s="665">
        <v>18</v>
      </c>
      <c r="N1164" s="666">
        <v>1238.2044368108236</v>
      </c>
    </row>
    <row r="1165" spans="1:14" ht="14.4" customHeight="1" x14ac:dyDescent="0.3">
      <c r="A1165" s="661" t="s">
        <v>595</v>
      </c>
      <c r="B1165" s="662" t="s">
        <v>3182</v>
      </c>
      <c r="C1165" s="663" t="s">
        <v>614</v>
      </c>
      <c r="D1165" s="664" t="s">
        <v>3187</v>
      </c>
      <c r="E1165" s="663" t="s">
        <v>626</v>
      </c>
      <c r="F1165" s="664" t="s">
        <v>3190</v>
      </c>
      <c r="G1165" s="663" t="s">
        <v>627</v>
      </c>
      <c r="H1165" s="663" t="s">
        <v>891</v>
      </c>
      <c r="I1165" s="663" t="s">
        <v>892</v>
      </c>
      <c r="J1165" s="663" t="s">
        <v>893</v>
      </c>
      <c r="K1165" s="663" t="s">
        <v>894</v>
      </c>
      <c r="L1165" s="665">
        <v>48.762817236919297</v>
      </c>
      <c r="M1165" s="665">
        <v>495</v>
      </c>
      <c r="N1165" s="666">
        <v>24137.594532275052</v>
      </c>
    </row>
    <row r="1166" spans="1:14" ht="14.4" customHeight="1" x14ac:dyDescent="0.3">
      <c r="A1166" s="661" t="s">
        <v>595</v>
      </c>
      <c r="B1166" s="662" t="s">
        <v>3182</v>
      </c>
      <c r="C1166" s="663" t="s">
        <v>614</v>
      </c>
      <c r="D1166" s="664" t="s">
        <v>3187</v>
      </c>
      <c r="E1166" s="663" t="s">
        <v>626</v>
      </c>
      <c r="F1166" s="664" t="s">
        <v>3190</v>
      </c>
      <c r="G1166" s="663" t="s">
        <v>627</v>
      </c>
      <c r="H1166" s="663" t="s">
        <v>899</v>
      </c>
      <c r="I1166" s="663" t="s">
        <v>900</v>
      </c>
      <c r="J1166" s="663" t="s">
        <v>897</v>
      </c>
      <c r="K1166" s="663" t="s">
        <v>901</v>
      </c>
      <c r="L1166" s="665">
        <v>279.83712479291552</v>
      </c>
      <c r="M1166" s="665">
        <v>80</v>
      </c>
      <c r="N1166" s="666">
        <v>22386.969983433242</v>
      </c>
    </row>
    <row r="1167" spans="1:14" ht="14.4" customHeight="1" x14ac:dyDescent="0.3">
      <c r="A1167" s="661" t="s">
        <v>595</v>
      </c>
      <c r="B1167" s="662" t="s">
        <v>3182</v>
      </c>
      <c r="C1167" s="663" t="s">
        <v>614</v>
      </c>
      <c r="D1167" s="664" t="s">
        <v>3187</v>
      </c>
      <c r="E1167" s="663" t="s">
        <v>626</v>
      </c>
      <c r="F1167" s="664" t="s">
        <v>3190</v>
      </c>
      <c r="G1167" s="663" t="s">
        <v>627</v>
      </c>
      <c r="H1167" s="663" t="s">
        <v>1899</v>
      </c>
      <c r="I1167" s="663" t="s">
        <v>1900</v>
      </c>
      <c r="J1167" s="663" t="s">
        <v>1901</v>
      </c>
      <c r="K1167" s="663" t="s">
        <v>1902</v>
      </c>
      <c r="L1167" s="665">
        <v>72.559999999999988</v>
      </c>
      <c r="M1167" s="665">
        <v>1</v>
      </c>
      <c r="N1167" s="666">
        <v>72.559999999999988</v>
      </c>
    </row>
    <row r="1168" spans="1:14" ht="14.4" customHeight="1" x14ac:dyDescent="0.3">
      <c r="A1168" s="661" t="s">
        <v>595</v>
      </c>
      <c r="B1168" s="662" t="s">
        <v>3182</v>
      </c>
      <c r="C1168" s="663" t="s">
        <v>614</v>
      </c>
      <c r="D1168" s="664" t="s">
        <v>3187</v>
      </c>
      <c r="E1168" s="663" t="s">
        <v>626</v>
      </c>
      <c r="F1168" s="664" t="s">
        <v>3190</v>
      </c>
      <c r="G1168" s="663" t="s">
        <v>627</v>
      </c>
      <c r="H1168" s="663" t="s">
        <v>1903</v>
      </c>
      <c r="I1168" s="663" t="s">
        <v>1904</v>
      </c>
      <c r="J1168" s="663" t="s">
        <v>1905</v>
      </c>
      <c r="K1168" s="663" t="s">
        <v>1906</v>
      </c>
      <c r="L1168" s="665">
        <v>375.79972395443639</v>
      </c>
      <c r="M1168" s="665">
        <v>9</v>
      </c>
      <c r="N1168" s="666">
        <v>3382.1975155899277</v>
      </c>
    </row>
    <row r="1169" spans="1:14" ht="14.4" customHeight="1" x14ac:dyDescent="0.3">
      <c r="A1169" s="661" t="s">
        <v>595</v>
      </c>
      <c r="B1169" s="662" t="s">
        <v>3182</v>
      </c>
      <c r="C1169" s="663" t="s">
        <v>614</v>
      </c>
      <c r="D1169" s="664" t="s">
        <v>3187</v>
      </c>
      <c r="E1169" s="663" t="s">
        <v>626</v>
      </c>
      <c r="F1169" s="664" t="s">
        <v>3190</v>
      </c>
      <c r="G1169" s="663" t="s">
        <v>627</v>
      </c>
      <c r="H1169" s="663" t="s">
        <v>2884</v>
      </c>
      <c r="I1169" s="663" t="s">
        <v>2885</v>
      </c>
      <c r="J1169" s="663" t="s">
        <v>2886</v>
      </c>
      <c r="K1169" s="663" t="s">
        <v>2887</v>
      </c>
      <c r="L1169" s="665">
        <v>45.709154833034418</v>
      </c>
      <c r="M1169" s="665">
        <v>1</v>
      </c>
      <c r="N1169" s="666">
        <v>45.709154833034418</v>
      </c>
    </row>
    <row r="1170" spans="1:14" ht="14.4" customHeight="1" x14ac:dyDescent="0.3">
      <c r="A1170" s="661" t="s">
        <v>595</v>
      </c>
      <c r="B1170" s="662" t="s">
        <v>3182</v>
      </c>
      <c r="C1170" s="663" t="s">
        <v>614</v>
      </c>
      <c r="D1170" s="664" t="s">
        <v>3187</v>
      </c>
      <c r="E1170" s="663" t="s">
        <v>626</v>
      </c>
      <c r="F1170" s="664" t="s">
        <v>3190</v>
      </c>
      <c r="G1170" s="663" t="s">
        <v>627</v>
      </c>
      <c r="H1170" s="663" t="s">
        <v>906</v>
      </c>
      <c r="I1170" s="663" t="s">
        <v>907</v>
      </c>
      <c r="J1170" s="663" t="s">
        <v>908</v>
      </c>
      <c r="K1170" s="663" t="s">
        <v>909</v>
      </c>
      <c r="L1170" s="665">
        <v>122.84999999999995</v>
      </c>
      <c r="M1170" s="665">
        <v>1</v>
      </c>
      <c r="N1170" s="666">
        <v>122.84999999999995</v>
      </c>
    </row>
    <row r="1171" spans="1:14" ht="14.4" customHeight="1" x14ac:dyDescent="0.3">
      <c r="A1171" s="661" t="s">
        <v>595</v>
      </c>
      <c r="B1171" s="662" t="s">
        <v>3182</v>
      </c>
      <c r="C1171" s="663" t="s">
        <v>614</v>
      </c>
      <c r="D1171" s="664" t="s">
        <v>3187</v>
      </c>
      <c r="E1171" s="663" t="s">
        <v>626</v>
      </c>
      <c r="F1171" s="664" t="s">
        <v>3190</v>
      </c>
      <c r="G1171" s="663" t="s">
        <v>627</v>
      </c>
      <c r="H1171" s="663" t="s">
        <v>910</v>
      </c>
      <c r="I1171" s="663" t="s">
        <v>911</v>
      </c>
      <c r="J1171" s="663" t="s">
        <v>753</v>
      </c>
      <c r="K1171" s="663" t="s">
        <v>912</v>
      </c>
      <c r="L1171" s="665">
        <v>159.98333333333338</v>
      </c>
      <c r="M1171" s="665">
        <v>3</v>
      </c>
      <c r="N1171" s="666">
        <v>479.95000000000016</v>
      </c>
    </row>
    <row r="1172" spans="1:14" ht="14.4" customHeight="1" x14ac:dyDescent="0.3">
      <c r="A1172" s="661" t="s">
        <v>595</v>
      </c>
      <c r="B1172" s="662" t="s">
        <v>3182</v>
      </c>
      <c r="C1172" s="663" t="s">
        <v>614</v>
      </c>
      <c r="D1172" s="664" t="s">
        <v>3187</v>
      </c>
      <c r="E1172" s="663" t="s">
        <v>626</v>
      </c>
      <c r="F1172" s="664" t="s">
        <v>3190</v>
      </c>
      <c r="G1172" s="663" t="s">
        <v>627</v>
      </c>
      <c r="H1172" s="663" t="s">
        <v>913</v>
      </c>
      <c r="I1172" s="663" t="s">
        <v>914</v>
      </c>
      <c r="J1172" s="663" t="s">
        <v>915</v>
      </c>
      <c r="K1172" s="663" t="s">
        <v>916</v>
      </c>
      <c r="L1172" s="665">
        <v>40.80973048857291</v>
      </c>
      <c r="M1172" s="665">
        <v>2</v>
      </c>
      <c r="N1172" s="666">
        <v>81.61946097714582</v>
      </c>
    </row>
    <row r="1173" spans="1:14" ht="14.4" customHeight="1" x14ac:dyDescent="0.3">
      <c r="A1173" s="661" t="s">
        <v>595</v>
      </c>
      <c r="B1173" s="662" t="s">
        <v>3182</v>
      </c>
      <c r="C1173" s="663" t="s">
        <v>614</v>
      </c>
      <c r="D1173" s="664" t="s">
        <v>3187</v>
      </c>
      <c r="E1173" s="663" t="s">
        <v>626</v>
      </c>
      <c r="F1173" s="664" t="s">
        <v>3190</v>
      </c>
      <c r="G1173" s="663" t="s">
        <v>627</v>
      </c>
      <c r="H1173" s="663" t="s">
        <v>2888</v>
      </c>
      <c r="I1173" s="663" t="s">
        <v>2889</v>
      </c>
      <c r="J1173" s="663" t="s">
        <v>2890</v>
      </c>
      <c r="K1173" s="663" t="s">
        <v>2891</v>
      </c>
      <c r="L1173" s="665">
        <v>219.9602400403449</v>
      </c>
      <c r="M1173" s="665">
        <v>22</v>
      </c>
      <c r="N1173" s="666">
        <v>4839.1252808875879</v>
      </c>
    </row>
    <row r="1174" spans="1:14" ht="14.4" customHeight="1" x14ac:dyDescent="0.3">
      <c r="A1174" s="661" t="s">
        <v>595</v>
      </c>
      <c r="B1174" s="662" t="s">
        <v>3182</v>
      </c>
      <c r="C1174" s="663" t="s">
        <v>614</v>
      </c>
      <c r="D1174" s="664" t="s">
        <v>3187</v>
      </c>
      <c r="E1174" s="663" t="s">
        <v>626</v>
      </c>
      <c r="F1174" s="664" t="s">
        <v>3190</v>
      </c>
      <c r="G1174" s="663" t="s">
        <v>627</v>
      </c>
      <c r="H1174" s="663" t="s">
        <v>921</v>
      </c>
      <c r="I1174" s="663" t="s">
        <v>921</v>
      </c>
      <c r="J1174" s="663" t="s">
        <v>922</v>
      </c>
      <c r="K1174" s="663" t="s">
        <v>923</v>
      </c>
      <c r="L1174" s="665">
        <v>319.01713490466028</v>
      </c>
      <c r="M1174" s="665">
        <v>1</v>
      </c>
      <c r="N1174" s="666">
        <v>319.01713490466028</v>
      </c>
    </row>
    <row r="1175" spans="1:14" ht="14.4" customHeight="1" x14ac:dyDescent="0.3">
      <c r="A1175" s="661" t="s">
        <v>595</v>
      </c>
      <c r="B1175" s="662" t="s">
        <v>3182</v>
      </c>
      <c r="C1175" s="663" t="s">
        <v>614</v>
      </c>
      <c r="D1175" s="664" t="s">
        <v>3187</v>
      </c>
      <c r="E1175" s="663" t="s">
        <v>626</v>
      </c>
      <c r="F1175" s="664" t="s">
        <v>3190</v>
      </c>
      <c r="G1175" s="663" t="s">
        <v>627</v>
      </c>
      <c r="H1175" s="663" t="s">
        <v>1922</v>
      </c>
      <c r="I1175" s="663" t="s">
        <v>1923</v>
      </c>
      <c r="J1175" s="663" t="s">
        <v>1924</v>
      </c>
      <c r="K1175" s="663" t="s">
        <v>1925</v>
      </c>
      <c r="L1175" s="665">
        <v>149.41002420834957</v>
      </c>
      <c r="M1175" s="665">
        <v>14</v>
      </c>
      <c r="N1175" s="666">
        <v>2091.740338916894</v>
      </c>
    </row>
    <row r="1176" spans="1:14" ht="14.4" customHeight="1" x14ac:dyDescent="0.3">
      <c r="A1176" s="661" t="s">
        <v>595</v>
      </c>
      <c r="B1176" s="662" t="s">
        <v>3182</v>
      </c>
      <c r="C1176" s="663" t="s">
        <v>614</v>
      </c>
      <c r="D1176" s="664" t="s">
        <v>3187</v>
      </c>
      <c r="E1176" s="663" t="s">
        <v>626</v>
      </c>
      <c r="F1176" s="664" t="s">
        <v>3190</v>
      </c>
      <c r="G1176" s="663" t="s">
        <v>627</v>
      </c>
      <c r="H1176" s="663" t="s">
        <v>924</v>
      </c>
      <c r="I1176" s="663" t="s">
        <v>215</v>
      </c>
      <c r="J1176" s="663" t="s">
        <v>925</v>
      </c>
      <c r="K1176" s="663"/>
      <c r="L1176" s="665">
        <v>97.320443648969643</v>
      </c>
      <c r="M1176" s="665">
        <v>22</v>
      </c>
      <c r="N1176" s="666">
        <v>2141.0497602773321</v>
      </c>
    </row>
    <row r="1177" spans="1:14" ht="14.4" customHeight="1" x14ac:dyDescent="0.3">
      <c r="A1177" s="661" t="s">
        <v>595</v>
      </c>
      <c r="B1177" s="662" t="s">
        <v>3182</v>
      </c>
      <c r="C1177" s="663" t="s">
        <v>614</v>
      </c>
      <c r="D1177" s="664" t="s">
        <v>3187</v>
      </c>
      <c r="E1177" s="663" t="s">
        <v>626</v>
      </c>
      <c r="F1177" s="664" t="s">
        <v>3190</v>
      </c>
      <c r="G1177" s="663" t="s">
        <v>627</v>
      </c>
      <c r="H1177" s="663" t="s">
        <v>1926</v>
      </c>
      <c r="I1177" s="663" t="s">
        <v>215</v>
      </c>
      <c r="J1177" s="663" t="s">
        <v>1927</v>
      </c>
      <c r="K1177" s="663"/>
      <c r="L1177" s="665">
        <v>146.48634313895624</v>
      </c>
      <c r="M1177" s="665">
        <v>7</v>
      </c>
      <c r="N1177" s="666">
        <v>1025.4044019726937</v>
      </c>
    </row>
    <row r="1178" spans="1:14" ht="14.4" customHeight="1" x14ac:dyDescent="0.3">
      <c r="A1178" s="661" t="s">
        <v>595</v>
      </c>
      <c r="B1178" s="662" t="s">
        <v>3182</v>
      </c>
      <c r="C1178" s="663" t="s">
        <v>614</v>
      </c>
      <c r="D1178" s="664" t="s">
        <v>3187</v>
      </c>
      <c r="E1178" s="663" t="s">
        <v>626</v>
      </c>
      <c r="F1178" s="664" t="s">
        <v>3190</v>
      </c>
      <c r="G1178" s="663" t="s">
        <v>627</v>
      </c>
      <c r="H1178" s="663" t="s">
        <v>1930</v>
      </c>
      <c r="I1178" s="663" t="s">
        <v>1931</v>
      </c>
      <c r="J1178" s="663" t="s">
        <v>1932</v>
      </c>
      <c r="K1178" s="663" t="s">
        <v>1933</v>
      </c>
      <c r="L1178" s="665">
        <v>32.759999999999984</v>
      </c>
      <c r="M1178" s="665">
        <v>2</v>
      </c>
      <c r="N1178" s="666">
        <v>65.519999999999968</v>
      </c>
    </row>
    <row r="1179" spans="1:14" ht="14.4" customHeight="1" x14ac:dyDescent="0.3">
      <c r="A1179" s="661" t="s">
        <v>595</v>
      </c>
      <c r="B1179" s="662" t="s">
        <v>3182</v>
      </c>
      <c r="C1179" s="663" t="s">
        <v>614</v>
      </c>
      <c r="D1179" s="664" t="s">
        <v>3187</v>
      </c>
      <c r="E1179" s="663" t="s">
        <v>626</v>
      </c>
      <c r="F1179" s="664" t="s">
        <v>3190</v>
      </c>
      <c r="G1179" s="663" t="s">
        <v>627</v>
      </c>
      <c r="H1179" s="663" t="s">
        <v>937</v>
      </c>
      <c r="I1179" s="663" t="s">
        <v>938</v>
      </c>
      <c r="J1179" s="663" t="s">
        <v>939</v>
      </c>
      <c r="K1179" s="663" t="s">
        <v>940</v>
      </c>
      <c r="L1179" s="665">
        <v>62.392538267838788</v>
      </c>
      <c r="M1179" s="665">
        <v>4</v>
      </c>
      <c r="N1179" s="666">
        <v>249.57015307135515</v>
      </c>
    </row>
    <row r="1180" spans="1:14" ht="14.4" customHeight="1" x14ac:dyDescent="0.3">
      <c r="A1180" s="661" t="s">
        <v>595</v>
      </c>
      <c r="B1180" s="662" t="s">
        <v>3182</v>
      </c>
      <c r="C1180" s="663" t="s">
        <v>614</v>
      </c>
      <c r="D1180" s="664" t="s">
        <v>3187</v>
      </c>
      <c r="E1180" s="663" t="s">
        <v>626</v>
      </c>
      <c r="F1180" s="664" t="s">
        <v>3190</v>
      </c>
      <c r="G1180" s="663" t="s">
        <v>627</v>
      </c>
      <c r="H1180" s="663" t="s">
        <v>2892</v>
      </c>
      <c r="I1180" s="663" t="s">
        <v>2893</v>
      </c>
      <c r="J1180" s="663" t="s">
        <v>2894</v>
      </c>
      <c r="K1180" s="663" t="s">
        <v>2895</v>
      </c>
      <c r="L1180" s="665">
        <v>94.47858732410316</v>
      </c>
      <c r="M1180" s="665">
        <v>1</v>
      </c>
      <c r="N1180" s="666">
        <v>94.47858732410316</v>
      </c>
    </row>
    <row r="1181" spans="1:14" ht="14.4" customHeight="1" x14ac:dyDescent="0.3">
      <c r="A1181" s="661" t="s">
        <v>595</v>
      </c>
      <c r="B1181" s="662" t="s">
        <v>3182</v>
      </c>
      <c r="C1181" s="663" t="s">
        <v>614</v>
      </c>
      <c r="D1181" s="664" t="s">
        <v>3187</v>
      </c>
      <c r="E1181" s="663" t="s">
        <v>626</v>
      </c>
      <c r="F1181" s="664" t="s">
        <v>3190</v>
      </c>
      <c r="G1181" s="663" t="s">
        <v>627</v>
      </c>
      <c r="H1181" s="663" t="s">
        <v>1938</v>
      </c>
      <c r="I1181" s="663" t="s">
        <v>1939</v>
      </c>
      <c r="J1181" s="663" t="s">
        <v>1940</v>
      </c>
      <c r="K1181" s="663" t="s">
        <v>1941</v>
      </c>
      <c r="L1181" s="665">
        <v>34.329781482225854</v>
      </c>
      <c r="M1181" s="665">
        <v>1</v>
      </c>
      <c r="N1181" s="666">
        <v>34.329781482225854</v>
      </c>
    </row>
    <row r="1182" spans="1:14" ht="14.4" customHeight="1" x14ac:dyDescent="0.3">
      <c r="A1182" s="661" t="s">
        <v>595</v>
      </c>
      <c r="B1182" s="662" t="s">
        <v>3182</v>
      </c>
      <c r="C1182" s="663" t="s">
        <v>614</v>
      </c>
      <c r="D1182" s="664" t="s">
        <v>3187</v>
      </c>
      <c r="E1182" s="663" t="s">
        <v>626</v>
      </c>
      <c r="F1182" s="664" t="s">
        <v>3190</v>
      </c>
      <c r="G1182" s="663" t="s">
        <v>627</v>
      </c>
      <c r="H1182" s="663" t="s">
        <v>953</v>
      </c>
      <c r="I1182" s="663" t="s">
        <v>954</v>
      </c>
      <c r="J1182" s="663" t="s">
        <v>955</v>
      </c>
      <c r="K1182" s="663" t="s">
        <v>956</v>
      </c>
      <c r="L1182" s="665">
        <v>40.584246672748364</v>
      </c>
      <c r="M1182" s="665">
        <v>439</v>
      </c>
      <c r="N1182" s="666">
        <v>17816.484289336531</v>
      </c>
    </row>
    <row r="1183" spans="1:14" ht="14.4" customHeight="1" x14ac:dyDescent="0.3">
      <c r="A1183" s="661" t="s">
        <v>595</v>
      </c>
      <c r="B1183" s="662" t="s">
        <v>3182</v>
      </c>
      <c r="C1183" s="663" t="s">
        <v>614</v>
      </c>
      <c r="D1183" s="664" t="s">
        <v>3187</v>
      </c>
      <c r="E1183" s="663" t="s">
        <v>626</v>
      </c>
      <c r="F1183" s="664" t="s">
        <v>3190</v>
      </c>
      <c r="G1183" s="663" t="s">
        <v>627</v>
      </c>
      <c r="H1183" s="663" t="s">
        <v>2896</v>
      </c>
      <c r="I1183" s="663" t="s">
        <v>2897</v>
      </c>
      <c r="J1183" s="663" t="s">
        <v>2898</v>
      </c>
      <c r="K1183" s="663" t="s">
        <v>2899</v>
      </c>
      <c r="L1183" s="665">
        <v>638.45000000000005</v>
      </c>
      <c r="M1183" s="665">
        <v>1</v>
      </c>
      <c r="N1183" s="666">
        <v>638.45000000000005</v>
      </c>
    </row>
    <row r="1184" spans="1:14" ht="14.4" customHeight="1" x14ac:dyDescent="0.3">
      <c r="A1184" s="661" t="s">
        <v>595</v>
      </c>
      <c r="B1184" s="662" t="s">
        <v>3182</v>
      </c>
      <c r="C1184" s="663" t="s">
        <v>614</v>
      </c>
      <c r="D1184" s="664" t="s">
        <v>3187</v>
      </c>
      <c r="E1184" s="663" t="s">
        <v>626</v>
      </c>
      <c r="F1184" s="664" t="s">
        <v>3190</v>
      </c>
      <c r="G1184" s="663" t="s">
        <v>627</v>
      </c>
      <c r="H1184" s="663" t="s">
        <v>957</v>
      </c>
      <c r="I1184" s="663" t="s">
        <v>958</v>
      </c>
      <c r="J1184" s="663" t="s">
        <v>959</v>
      </c>
      <c r="K1184" s="663" t="s">
        <v>960</v>
      </c>
      <c r="L1184" s="665">
        <v>70.179969140483792</v>
      </c>
      <c r="M1184" s="665">
        <v>2</v>
      </c>
      <c r="N1184" s="666">
        <v>140.35993828096758</v>
      </c>
    </row>
    <row r="1185" spans="1:14" ht="14.4" customHeight="1" x14ac:dyDescent="0.3">
      <c r="A1185" s="661" t="s">
        <v>595</v>
      </c>
      <c r="B1185" s="662" t="s">
        <v>3182</v>
      </c>
      <c r="C1185" s="663" t="s">
        <v>614</v>
      </c>
      <c r="D1185" s="664" t="s">
        <v>3187</v>
      </c>
      <c r="E1185" s="663" t="s">
        <v>626</v>
      </c>
      <c r="F1185" s="664" t="s">
        <v>3190</v>
      </c>
      <c r="G1185" s="663" t="s">
        <v>627</v>
      </c>
      <c r="H1185" s="663" t="s">
        <v>965</v>
      </c>
      <c r="I1185" s="663" t="s">
        <v>966</v>
      </c>
      <c r="J1185" s="663" t="s">
        <v>967</v>
      </c>
      <c r="K1185" s="663" t="s">
        <v>968</v>
      </c>
      <c r="L1185" s="665">
        <v>69.049593363791274</v>
      </c>
      <c r="M1185" s="665">
        <v>1</v>
      </c>
      <c r="N1185" s="666">
        <v>69.049593363791274</v>
      </c>
    </row>
    <row r="1186" spans="1:14" ht="14.4" customHeight="1" x14ac:dyDescent="0.3">
      <c r="A1186" s="661" t="s">
        <v>595</v>
      </c>
      <c r="B1186" s="662" t="s">
        <v>3182</v>
      </c>
      <c r="C1186" s="663" t="s">
        <v>614</v>
      </c>
      <c r="D1186" s="664" t="s">
        <v>3187</v>
      </c>
      <c r="E1186" s="663" t="s">
        <v>626</v>
      </c>
      <c r="F1186" s="664" t="s">
        <v>3190</v>
      </c>
      <c r="G1186" s="663" t="s">
        <v>627</v>
      </c>
      <c r="H1186" s="663" t="s">
        <v>969</v>
      </c>
      <c r="I1186" s="663" t="s">
        <v>970</v>
      </c>
      <c r="J1186" s="663" t="s">
        <v>803</v>
      </c>
      <c r="K1186" s="663" t="s">
        <v>971</v>
      </c>
      <c r="L1186" s="665">
        <v>58.70958620689656</v>
      </c>
      <c r="M1186" s="665">
        <v>58</v>
      </c>
      <c r="N1186" s="666">
        <v>3405.1560000000004</v>
      </c>
    </row>
    <row r="1187" spans="1:14" ht="14.4" customHeight="1" x14ac:dyDescent="0.3">
      <c r="A1187" s="661" t="s">
        <v>595</v>
      </c>
      <c r="B1187" s="662" t="s">
        <v>3182</v>
      </c>
      <c r="C1187" s="663" t="s">
        <v>614</v>
      </c>
      <c r="D1187" s="664" t="s">
        <v>3187</v>
      </c>
      <c r="E1187" s="663" t="s">
        <v>626</v>
      </c>
      <c r="F1187" s="664" t="s">
        <v>3190</v>
      </c>
      <c r="G1187" s="663" t="s">
        <v>627</v>
      </c>
      <c r="H1187" s="663" t="s">
        <v>1952</v>
      </c>
      <c r="I1187" s="663" t="s">
        <v>1953</v>
      </c>
      <c r="J1187" s="663" t="s">
        <v>989</v>
      </c>
      <c r="K1187" s="663" t="s">
        <v>1954</v>
      </c>
      <c r="L1187" s="665">
        <v>18.498283801267988</v>
      </c>
      <c r="M1187" s="665">
        <v>6</v>
      </c>
      <c r="N1187" s="666">
        <v>110.98970280760793</v>
      </c>
    </row>
    <row r="1188" spans="1:14" ht="14.4" customHeight="1" x14ac:dyDescent="0.3">
      <c r="A1188" s="661" t="s">
        <v>595</v>
      </c>
      <c r="B1188" s="662" t="s">
        <v>3182</v>
      </c>
      <c r="C1188" s="663" t="s">
        <v>614</v>
      </c>
      <c r="D1188" s="664" t="s">
        <v>3187</v>
      </c>
      <c r="E1188" s="663" t="s">
        <v>626</v>
      </c>
      <c r="F1188" s="664" t="s">
        <v>3190</v>
      </c>
      <c r="G1188" s="663" t="s">
        <v>627</v>
      </c>
      <c r="H1188" s="663" t="s">
        <v>976</v>
      </c>
      <c r="I1188" s="663" t="s">
        <v>977</v>
      </c>
      <c r="J1188" s="663" t="s">
        <v>974</v>
      </c>
      <c r="K1188" s="663" t="s">
        <v>978</v>
      </c>
      <c r="L1188" s="665">
        <v>34.704999999999998</v>
      </c>
      <c r="M1188" s="665">
        <v>2</v>
      </c>
      <c r="N1188" s="666">
        <v>69.41</v>
      </c>
    </row>
    <row r="1189" spans="1:14" ht="14.4" customHeight="1" x14ac:dyDescent="0.3">
      <c r="A1189" s="661" t="s">
        <v>595</v>
      </c>
      <c r="B1189" s="662" t="s">
        <v>3182</v>
      </c>
      <c r="C1189" s="663" t="s">
        <v>614</v>
      </c>
      <c r="D1189" s="664" t="s">
        <v>3187</v>
      </c>
      <c r="E1189" s="663" t="s">
        <v>626</v>
      </c>
      <c r="F1189" s="664" t="s">
        <v>3190</v>
      </c>
      <c r="G1189" s="663" t="s">
        <v>627</v>
      </c>
      <c r="H1189" s="663" t="s">
        <v>983</v>
      </c>
      <c r="I1189" s="663" t="s">
        <v>984</v>
      </c>
      <c r="J1189" s="663" t="s">
        <v>985</v>
      </c>
      <c r="K1189" s="663" t="s">
        <v>986</v>
      </c>
      <c r="L1189" s="665">
        <v>115.9</v>
      </c>
      <c r="M1189" s="665">
        <v>1</v>
      </c>
      <c r="N1189" s="666">
        <v>115.9</v>
      </c>
    </row>
    <row r="1190" spans="1:14" ht="14.4" customHeight="1" x14ac:dyDescent="0.3">
      <c r="A1190" s="661" t="s">
        <v>595</v>
      </c>
      <c r="B1190" s="662" t="s">
        <v>3182</v>
      </c>
      <c r="C1190" s="663" t="s">
        <v>614</v>
      </c>
      <c r="D1190" s="664" t="s">
        <v>3187</v>
      </c>
      <c r="E1190" s="663" t="s">
        <v>626</v>
      </c>
      <c r="F1190" s="664" t="s">
        <v>3190</v>
      </c>
      <c r="G1190" s="663" t="s">
        <v>627</v>
      </c>
      <c r="H1190" s="663" t="s">
        <v>1957</v>
      </c>
      <c r="I1190" s="663" t="s">
        <v>1958</v>
      </c>
      <c r="J1190" s="663" t="s">
        <v>1959</v>
      </c>
      <c r="K1190" s="663" t="s">
        <v>1849</v>
      </c>
      <c r="L1190" s="665">
        <v>265.47500000000002</v>
      </c>
      <c r="M1190" s="665">
        <v>1</v>
      </c>
      <c r="N1190" s="666">
        <v>265.47500000000002</v>
      </c>
    </row>
    <row r="1191" spans="1:14" ht="14.4" customHeight="1" x14ac:dyDescent="0.3">
      <c r="A1191" s="661" t="s">
        <v>595</v>
      </c>
      <c r="B1191" s="662" t="s">
        <v>3182</v>
      </c>
      <c r="C1191" s="663" t="s">
        <v>614</v>
      </c>
      <c r="D1191" s="664" t="s">
        <v>3187</v>
      </c>
      <c r="E1191" s="663" t="s">
        <v>626</v>
      </c>
      <c r="F1191" s="664" t="s">
        <v>3190</v>
      </c>
      <c r="G1191" s="663" t="s">
        <v>627</v>
      </c>
      <c r="H1191" s="663" t="s">
        <v>1963</v>
      </c>
      <c r="I1191" s="663" t="s">
        <v>1964</v>
      </c>
      <c r="J1191" s="663" t="s">
        <v>1965</v>
      </c>
      <c r="K1191" s="663" t="s">
        <v>1966</v>
      </c>
      <c r="L1191" s="665">
        <v>203.90463723827315</v>
      </c>
      <c r="M1191" s="665">
        <v>6</v>
      </c>
      <c r="N1191" s="666">
        <v>1223.4278234296389</v>
      </c>
    </row>
    <row r="1192" spans="1:14" ht="14.4" customHeight="1" x14ac:dyDescent="0.3">
      <c r="A1192" s="661" t="s">
        <v>595</v>
      </c>
      <c r="B1192" s="662" t="s">
        <v>3182</v>
      </c>
      <c r="C1192" s="663" t="s">
        <v>614</v>
      </c>
      <c r="D1192" s="664" t="s">
        <v>3187</v>
      </c>
      <c r="E1192" s="663" t="s">
        <v>626</v>
      </c>
      <c r="F1192" s="664" t="s">
        <v>3190</v>
      </c>
      <c r="G1192" s="663" t="s">
        <v>627</v>
      </c>
      <c r="H1192" s="663" t="s">
        <v>991</v>
      </c>
      <c r="I1192" s="663" t="s">
        <v>215</v>
      </c>
      <c r="J1192" s="663" t="s">
        <v>992</v>
      </c>
      <c r="K1192" s="663"/>
      <c r="L1192" s="665">
        <v>191.13077199387882</v>
      </c>
      <c r="M1192" s="665">
        <v>19</v>
      </c>
      <c r="N1192" s="666">
        <v>3631.4846678836975</v>
      </c>
    </row>
    <row r="1193" spans="1:14" ht="14.4" customHeight="1" x14ac:dyDescent="0.3">
      <c r="A1193" s="661" t="s">
        <v>595</v>
      </c>
      <c r="B1193" s="662" t="s">
        <v>3182</v>
      </c>
      <c r="C1193" s="663" t="s">
        <v>614</v>
      </c>
      <c r="D1193" s="664" t="s">
        <v>3187</v>
      </c>
      <c r="E1193" s="663" t="s">
        <v>626</v>
      </c>
      <c r="F1193" s="664" t="s">
        <v>3190</v>
      </c>
      <c r="G1193" s="663" t="s">
        <v>627</v>
      </c>
      <c r="H1193" s="663" t="s">
        <v>993</v>
      </c>
      <c r="I1193" s="663" t="s">
        <v>215</v>
      </c>
      <c r="J1193" s="663" t="s">
        <v>994</v>
      </c>
      <c r="K1193" s="663"/>
      <c r="L1193" s="665">
        <v>155.57982157527911</v>
      </c>
      <c r="M1193" s="665">
        <v>4</v>
      </c>
      <c r="N1193" s="666">
        <v>622.31928630111645</v>
      </c>
    </row>
    <row r="1194" spans="1:14" ht="14.4" customHeight="1" x14ac:dyDescent="0.3">
      <c r="A1194" s="661" t="s">
        <v>595</v>
      </c>
      <c r="B1194" s="662" t="s">
        <v>3182</v>
      </c>
      <c r="C1194" s="663" t="s">
        <v>614</v>
      </c>
      <c r="D1194" s="664" t="s">
        <v>3187</v>
      </c>
      <c r="E1194" s="663" t="s">
        <v>626</v>
      </c>
      <c r="F1194" s="664" t="s">
        <v>3190</v>
      </c>
      <c r="G1194" s="663" t="s">
        <v>627</v>
      </c>
      <c r="H1194" s="663" t="s">
        <v>995</v>
      </c>
      <c r="I1194" s="663" t="s">
        <v>995</v>
      </c>
      <c r="J1194" s="663" t="s">
        <v>629</v>
      </c>
      <c r="K1194" s="663" t="s">
        <v>996</v>
      </c>
      <c r="L1194" s="665">
        <v>192.5</v>
      </c>
      <c r="M1194" s="665">
        <v>10</v>
      </c>
      <c r="N1194" s="666">
        <v>1925</v>
      </c>
    </row>
    <row r="1195" spans="1:14" ht="14.4" customHeight="1" x14ac:dyDescent="0.3">
      <c r="A1195" s="661" t="s">
        <v>595</v>
      </c>
      <c r="B1195" s="662" t="s">
        <v>3182</v>
      </c>
      <c r="C1195" s="663" t="s">
        <v>614</v>
      </c>
      <c r="D1195" s="664" t="s">
        <v>3187</v>
      </c>
      <c r="E1195" s="663" t="s">
        <v>626</v>
      </c>
      <c r="F1195" s="664" t="s">
        <v>3190</v>
      </c>
      <c r="G1195" s="663" t="s">
        <v>627</v>
      </c>
      <c r="H1195" s="663" t="s">
        <v>1972</v>
      </c>
      <c r="I1195" s="663" t="s">
        <v>1972</v>
      </c>
      <c r="J1195" s="663" t="s">
        <v>1973</v>
      </c>
      <c r="K1195" s="663" t="s">
        <v>1974</v>
      </c>
      <c r="L1195" s="665">
        <v>94.250000000000028</v>
      </c>
      <c r="M1195" s="665">
        <v>1</v>
      </c>
      <c r="N1195" s="666">
        <v>94.250000000000028</v>
      </c>
    </row>
    <row r="1196" spans="1:14" ht="14.4" customHeight="1" x14ac:dyDescent="0.3">
      <c r="A1196" s="661" t="s">
        <v>595</v>
      </c>
      <c r="B1196" s="662" t="s">
        <v>3182</v>
      </c>
      <c r="C1196" s="663" t="s">
        <v>614</v>
      </c>
      <c r="D1196" s="664" t="s">
        <v>3187</v>
      </c>
      <c r="E1196" s="663" t="s">
        <v>626</v>
      </c>
      <c r="F1196" s="664" t="s">
        <v>3190</v>
      </c>
      <c r="G1196" s="663" t="s">
        <v>627</v>
      </c>
      <c r="H1196" s="663" t="s">
        <v>997</v>
      </c>
      <c r="I1196" s="663" t="s">
        <v>998</v>
      </c>
      <c r="J1196" s="663" t="s">
        <v>670</v>
      </c>
      <c r="K1196" s="663" t="s">
        <v>999</v>
      </c>
      <c r="L1196" s="665">
        <v>42.183065781725901</v>
      </c>
      <c r="M1196" s="665">
        <v>64</v>
      </c>
      <c r="N1196" s="666">
        <v>2699.7162100304577</v>
      </c>
    </row>
    <row r="1197" spans="1:14" ht="14.4" customHeight="1" x14ac:dyDescent="0.3">
      <c r="A1197" s="661" t="s">
        <v>595</v>
      </c>
      <c r="B1197" s="662" t="s">
        <v>3182</v>
      </c>
      <c r="C1197" s="663" t="s">
        <v>614</v>
      </c>
      <c r="D1197" s="664" t="s">
        <v>3187</v>
      </c>
      <c r="E1197" s="663" t="s">
        <v>626</v>
      </c>
      <c r="F1197" s="664" t="s">
        <v>3190</v>
      </c>
      <c r="G1197" s="663" t="s">
        <v>627</v>
      </c>
      <c r="H1197" s="663" t="s">
        <v>2554</v>
      </c>
      <c r="I1197" s="663" t="s">
        <v>2555</v>
      </c>
      <c r="J1197" s="663" t="s">
        <v>2556</v>
      </c>
      <c r="K1197" s="663" t="s">
        <v>652</v>
      </c>
      <c r="L1197" s="665">
        <v>124.3481557310653</v>
      </c>
      <c r="M1197" s="665">
        <v>152</v>
      </c>
      <c r="N1197" s="666">
        <v>18900.919671121927</v>
      </c>
    </row>
    <row r="1198" spans="1:14" ht="14.4" customHeight="1" x14ac:dyDescent="0.3">
      <c r="A1198" s="661" t="s">
        <v>595</v>
      </c>
      <c r="B1198" s="662" t="s">
        <v>3182</v>
      </c>
      <c r="C1198" s="663" t="s">
        <v>614</v>
      </c>
      <c r="D1198" s="664" t="s">
        <v>3187</v>
      </c>
      <c r="E1198" s="663" t="s">
        <v>626</v>
      </c>
      <c r="F1198" s="664" t="s">
        <v>3190</v>
      </c>
      <c r="G1198" s="663" t="s">
        <v>627</v>
      </c>
      <c r="H1198" s="663" t="s">
        <v>1000</v>
      </c>
      <c r="I1198" s="663" t="s">
        <v>1001</v>
      </c>
      <c r="J1198" s="663" t="s">
        <v>1002</v>
      </c>
      <c r="K1198" s="663" t="s">
        <v>1003</v>
      </c>
      <c r="L1198" s="665">
        <v>60.813968282236978</v>
      </c>
      <c r="M1198" s="665">
        <v>203</v>
      </c>
      <c r="N1198" s="666">
        <v>12345.235561294106</v>
      </c>
    </row>
    <row r="1199" spans="1:14" ht="14.4" customHeight="1" x14ac:dyDescent="0.3">
      <c r="A1199" s="661" t="s">
        <v>595</v>
      </c>
      <c r="B1199" s="662" t="s">
        <v>3182</v>
      </c>
      <c r="C1199" s="663" t="s">
        <v>614</v>
      </c>
      <c r="D1199" s="664" t="s">
        <v>3187</v>
      </c>
      <c r="E1199" s="663" t="s">
        <v>626</v>
      </c>
      <c r="F1199" s="664" t="s">
        <v>3190</v>
      </c>
      <c r="G1199" s="663" t="s">
        <v>627</v>
      </c>
      <c r="H1199" s="663" t="s">
        <v>2900</v>
      </c>
      <c r="I1199" s="663" t="s">
        <v>2901</v>
      </c>
      <c r="J1199" s="663" t="s">
        <v>737</v>
      </c>
      <c r="K1199" s="663" t="s">
        <v>2902</v>
      </c>
      <c r="L1199" s="665">
        <v>72.389671237497637</v>
      </c>
      <c r="M1199" s="665">
        <v>1</v>
      </c>
      <c r="N1199" s="666">
        <v>72.389671237497637</v>
      </c>
    </row>
    <row r="1200" spans="1:14" ht="14.4" customHeight="1" x14ac:dyDescent="0.3">
      <c r="A1200" s="661" t="s">
        <v>595</v>
      </c>
      <c r="B1200" s="662" t="s">
        <v>3182</v>
      </c>
      <c r="C1200" s="663" t="s">
        <v>614</v>
      </c>
      <c r="D1200" s="664" t="s">
        <v>3187</v>
      </c>
      <c r="E1200" s="663" t="s">
        <v>626</v>
      </c>
      <c r="F1200" s="664" t="s">
        <v>3190</v>
      </c>
      <c r="G1200" s="663" t="s">
        <v>627</v>
      </c>
      <c r="H1200" s="663" t="s">
        <v>1008</v>
      </c>
      <c r="I1200" s="663" t="s">
        <v>1009</v>
      </c>
      <c r="J1200" s="663" t="s">
        <v>1010</v>
      </c>
      <c r="K1200" s="663" t="s">
        <v>1011</v>
      </c>
      <c r="L1200" s="665">
        <v>1592.7975524035969</v>
      </c>
      <c r="M1200" s="665">
        <v>5</v>
      </c>
      <c r="N1200" s="666">
        <v>7963.9877620179841</v>
      </c>
    </row>
    <row r="1201" spans="1:14" ht="14.4" customHeight="1" x14ac:dyDescent="0.3">
      <c r="A1201" s="661" t="s">
        <v>595</v>
      </c>
      <c r="B1201" s="662" t="s">
        <v>3182</v>
      </c>
      <c r="C1201" s="663" t="s">
        <v>614</v>
      </c>
      <c r="D1201" s="664" t="s">
        <v>3187</v>
      </c>
      <c r="E1201" s="663" t="s">
        <v>626</v>
      </c>
      <c r="F1201" s="664" t="s">
        <v>3190</v>
      </c>
      <c r="G1201" s="663" t="s">
        <v>627</v>
      </c>
      <c r="H1201" s="663" t="s">
        <v>1016</v>
      </c>
      <c r="I1201" s="663" t="s">
        <v>1017</v>
      </c>
      <c r="J1201" s="663" t="s">
        <v>1018</v>
      </c>
      <c r="K1201" s="663" t="s">
        <v>1019</v>
      </c>
      <c r="L1201" s="665">
        <v>74.879590037491496</v>
      </c>
      <c r="M1201" s="665">
        <v>20</v>
      </c>
      <c r="N1201" s="666">
        <v>1497.5918007498299</v>
      </c>
    </row>
    <row r="1202" spans="1:14" ht="14.4" customHeight="1" x14ac:dyDescent="0.3">
      <c r="A1202" s="661" t="s">
        <v>595</v>
      </c>
      <c r="B1202" s="662" t="s">
        <v>3182</v>
      </c>
      <c r="C1202" s="663" t="s">
        <v>614</v>
      </c>
      <c r="D1202" s="664" t="s">
        <v>3187</v>
      </c>
      <c r="E1202" s="663" t="s">
        <v>626</v>
      </c>
      <c r="F1202" s="664" t="s">
        <v>3190</v>
      </c>
      <c r="G1202" s="663" t="s">
        <v>627</v>
      </c>
      <c r="H1202" s="663" t="s">
        <v>1982</v>
      </c>
      <c r="I1202" s="663" t="s">
        <v>1983</v>
      </c>
      <c r="J1202" s="663" t="s">
        <v>1984</v>
      </c>
      <c r="K1202" s="663" t="s">
        <v>1985</v>
      </c>
      <c r="L1202" s="665">
        <v>238.97511972178532</v>
      </c>
      <c r="M1202" s="665">
        <v>195</v>
      </c>
      <c r="N1202" s="666">
        <v>46600.148345748137</v>
      </c>
    </row>
    <row r="1203" spans="1:14" ht="14.4" customHeight="1" x14ac:dyDescent="0.3">
      <c r="A1203" s="661" t="s">
        <v>595</v>
      </c>
      <c r="B1203" s="662" t="s">
        <v>3182</v>
      </c>
      <c r="C1203" s="663" t="s">
        <v>614</v>
      </c>
      <c r="D1203" s="664" t="s">
        <v>3187</v>
      </c>
      <c r="E1203" s="663" t="s">
        <v>626</v>
      </c>
      <c r="F1203" s="664" t="s">
        <v>3190</v>
      </c>
      <c r="G1203" s="663" t="s">
        <v>627</v>
      </c>
      <c r="H1203" s="663" t="s">
        <v>1028</v>
      </c>
      <c r="I1203" s="663" t="s">
        <v>1029</v>
      </c>
      <c r="J1203" s="663" t="s">
        <v>1030</v>
      </c>
      <c r="K1203" s="663" t="s">
        <v>1031</v>
      </c>
      <c r="L1203" s="665">
        <v>239.23866666666666</v>
      </c>
      <c r="M1203" s="665">
        <v>2</v>
      </c>
      <c r="N1203" s="666">
        <v>478.47733333333332</v>
      </c>
    </row>
    <row r="1204" spans="1:14" ht="14.4" customHeight="1" x14ac:dyDescent="0.3">
      <c r="A1204" s="661" t="s">
        <v>595</v>
      </c>
      <c r="B1204" s="662" t="s">
        <v>3182</v>
      </c>
      <c r="C1204" s="663" t="s">
        <v>614</v>
      </c>
      <c r="D1204" s="664" t="s">
        <v>3187</v>
      </c>
      <c r="E1204" s="663" t="s">
        <v>626</v>
      </c>
      <c r="F1204" s="664" t="s">
        <v>3190</v>
      </c>
      <c r="G1204" s="663" t="s">
        <v>627</v>
      </c>
      <c r="H1204" s="663" t="s">
        <v>1039</v>
      </c>
      <c r="I1204" s="663" t="s">
        <v>1040</v>
      </c>
      <c r="J1204" s="663" t="s">
        <v>1041</v>
      </c>
      <c r="K1204" s="663" t="s">
        <v>1042</v>
      </c>
      <c r="L1204" s="665">
        <v>1704.56</v>
      </c>
      <c r="M1204" s="665">
        <v>4</v>
      </c>
      <c r="N1204" s="666">
        <v>6818.24</v>
      </c>
    </row>
    <row r="1205" spans="1:14" ht="14.4" customHeight="1" x14ac:dyDescent="0.3">
      <c r="A1205" s="661" t="s">
        <v>595</v>
      </c>
      <c r="B1205" s="662" t="s">
        <v>3182</v>
      </c>
      <c r="C1205" s="663" t="s">
        <v>614</v>
      </c>
      <c r="D1205" s="664" t="s">
        <v>3187</v>
      </c>
      <c r="E1205" s="663" t="s">
        <v>626</v>
      </c>
      <c r="F1205" s="664" t="s">
        <v>3190</v>
      </c>
      <c r="G1205" s="663" t="s">
        <v>627</v>
      </c>
      <c r="H1205" s="663" t="s">
        <v>1046</v>
      </c>
      <c r="I1205" s="663" t="s">
        <v>1047</v>
      </c>
      <c r="J1205" s="663" t="s">
        <v>729</v>
      </c>
      <c r="K1205" s="663" t="s">
        <v>1048</v>
      </c>
      <c r="L1205" s="665">
        <v>57.636027799386319</v>
      </c>
      <c r="M1205" s="665">
        <v>136</v>
      </c>
      <c r="N1205" s="666">
        <v>7838.4997807165391</v>
      </c>
    </row>
    <row r="1206" spans="1:14" ht="14.4" customHeight="1" x14ac:dyDescent="0.3">
      <c r="A1206" s="661" t="s">
        <v>595</v>
      </c>
      <c r="B1206" s="662" t="s">
        <v>3182</v>
      </c>
      <c r="C1206" s="663" t="s">
        <v>614</v>
      </c>
      <c r="D1206" s="664" t="s">
        <v>3187</v>
      </c>
      <c r="E1206" s="663" t="s">
        <v>626</v>
      </c>
      <c r="F1206" s="664" t="s">
        <v>3190</v>
      </c>
      <c r="G1206" s="663" t="s">
        <v>627</v>
      </c>
      <c r="H1206" s="663" t="s">
        <v>2002</v>
      </c>
      <c r="I1206" s="663" t="s">
        <v>2003</v>
      </c>
      <c r="J1206" s="663" t="s">
        <v>2004</v>
      </c>
      <c r="K1206" s="663" t="s">
        <v>2005</v>
      </c>
      <c r="L1206" s="665">
        <v>1057.1199999999999</v>
      </c>
      <c r="M1206" s="665">
        <v>2</v>
      </c>
      <c r="N1206" s="666">
        <v>2114.2399999999998</v>
      </c>
    </row>
    <row r="1207" spans="1:14" ht="14.4" customHeight="1" x14ac:dyDescent="0.3">
      <c r="A1207" s="661" t="s">
        <v>595</v>
      </c>
      <c r="B1207" s="662" t="s">
        <v>3182</v>
      </c>
      <c r="C1207" s="663" t="s">
        <v>614</v>
      </c>
      <c r="D1207" s="664" t="s">
        <v>3187</v>
      </c>
      <c r="E1207" s="663" t="s">
        <v>626</v>
      </c>
      <c r="F1207" s="664" t="s">
        <v>3190</v>
      </c>
      <c r="G1207" s="663" t="s">
        <v>627</v>
      </c>
      <c r="H1207" s="663" t="s">
        <v>1057</v>
      </c>
      <c r="I1207" s="663" t="s">
        <v>1058</v>
      </c>
      <c r="J1207" s="663" t="s">
        <v>1059</v>
      </c>
      <c r="K1207" s="663" t="s">
        <v>1060</v>
      </c>
      <c r="L1207" s="665">
        <v>79.83</v>
      </c>
      <c r="M1207" s="665">
        <v>1</v>
      </c>
      <c r="N1207" s="666">
        <v>79.83</v>
      </c>
    </row>
    <row r="1208" spans="1:14" ht="14.4" customHeight="1" x14ac:dyDescent="0.3">
      <c r="A1208" s="661" t="s">
        <v>595</v>
      </c>
      <c r="B1208" s="662" t="s">
        <v>3182</v>
      </c>
      <c r="C1208" s="663" t="s">
        <v>614</v>
      </c>
      <c r="D1208" s="664" t="s">
        <v>3187</v>
      </c>
      <c r="E1208" s="663" t="s">
        <v>626</v>
      </c>
      <c r="F1208" s="664" t="s">
        <v>3190</v>
      </c>
      <c r="G1208" s="663" t="s">
        <v>627</v>
      </c>
      <c r="H1208" s="663" t="s">
        <v>2903</v>
      </c>
      <c r="I1208" s="663" t="s">
        <v>2904</v>
      </c>
      <c r="J1208" s="663" t="s">
        <v>2905</v>
      </c>
      <c r="K1208" s="663" t="s">
        <v>2906</v>
      </c>
      <c r="L1208" s="665">
        <v>1528.3913094927523</v>
      </c>
      <c r="M1208" s="665">
        <v>1</v>
      </c>
      <c r="N1208" s="666">
        <v>1528.3913094927523</v>
      </c>
    </row>
    <row r="1209" spans="1:14" ht="14.4" customHeight="1" x14ac:dyDescent="0.3">
      <c r="A1209" s="661" t="s">
        <v>595</v>
      </c>
      <c r="B1209" s="662" t="s">
        <v>3182</v>
      </c>
      <c r="C1209" s="663" t="s">
        <v>614</v>
      </c>
      <c r="D1209" s="664" t="s">
        <v>3187</v>
      </c>
      <c r="E1209" s="663" t="s">
        <v>626</v>
      </c>
      <c r="F1209" s="664" t="s">
        <v>3190</v>
      </c>
      <c r="G1209" s="663" t="s">
        <v>627</v>
      </c>
      <c r="H1209" s="663" t="s">
        <v>1061</v>
      </c>
      <c r="I1209" s="663" t="s">
        <v>1062</v>
      </c>
      <c r="J1209" s="663" t="s">
        <v>1063</v>
      </c>
      <c r="K1209" s="663" t="s">
        <v>1064</v>
      </c>
      <c r="L1209" s="665">
        <v>20.880000000000003</v>
      </c>
      <c r="M1209" s="665">
        <v>60</v>
      </c>
      <c r="N1209" s="666">
        <v>1252.8000000000002</v>
      </c>
    </row>
    <row r="1210" spans="1:14" ht="14.4" customHeight="1" x14ac:dyDescent="0.3">
      <c r="A1210" s="661" t="s">
        <v>595</v>
      </c>
      <c r="B1210" s="662" t="s">
        <v>3182</v>
      </c>
      <c r="C1210" s="663" t="s">
        <v>614</v>
      </c>
      <c r="D1210" s="664" t="s">
        <v>3187</v>
      </c>
      <c r="E1210" s="663" t="s">
        <v>626</v>
      </c>
      <c r="F1210" s="664" t="s">
        <v>3190</v>
      </c>
      <c r="G1210" s="663" t="s">
        <v>627</v>
      </c>
      <c r="H1210" s="663" t="s">
        <v>2907</v>
      </c>
      <c r="I1210" s="663" t="s">
        <v>2908</v>
      </c>
      <c r="J1210" s="663" t="s">
        <v>2909</v>
      </c>
      <c r="K1210" s="663" t="s">
        <v>2910</v>
      </c>
      <c r="L1210" s="665">
        <v>3918.2100000000009</v>
      </c>
      <c r="M1210" s="665">
        <v>1</v>
      </c>
      <c r="N1210" s="666">
        <v>3918.2100000000009</v>
      </c>
    </row>
    <row r="1211" spans="1:14" ht="14.4" customHeight="1" x14ac:dyDescent="0.3">
      <c r="A1211" s="661" t="s">
        <v>595</v>
      </c>
      <c r="B1211" s="662" t="s">
        <v>3182</v>
      </c>
      <c r="C1211" s="663" t="s">
        <v>614</v>
      </c>
      <c r="D1211" s="664" t="s">
        <v>3187</v>
      </c>
      <c r="E1211" s="663" t="s">
        <v>626</v>
      </c>
      <c r="F1211" s="664" t="s">
        <v>3190</v>
      </c>
      <c r="G1211" s="663" t="s">
        <v>627</v>
      </c>
      <c r="H1211" s="663" t="s">
        <v>1068</v>
      </c>
      <c r="I1211" s="663" t="s">
        <v>1069</v>
      </c>
      <c r="J1211" s="663" t="s">
        <v>1070</v>
      </c>
      <c r="K1211" s="663" t="s">
        <v>1071</v>
      </c>
      <c r="L1211" s="665">
        <v>70.430000000000007</v>
      </c>
      <c r="M1211" s="665">
        <v>2</v>
      </c>
      <c r="N1211" s="666">
        <v>140.86000000000001</v>
      </c>
    </row>
    <row r="1212" spans="1:14" ht="14.4" customHeight="1" x14ac:dyDescent="0.3">
      <c r="A1212" s="661" t="s">
        <v>595</v>
      </c>
      <c r="B1212" s="662" t="s">
        <v>3182</v>
      </c>
      <c r="C1212" s="663" t="s">
        <v>614</v>
      </c>
      <c r="D1212" s="664" t="s">
        <v>3187</v>
      </c>
      <c r="E1212" s="663" t="s">
        <v>626</v>
      </c>
      <c r="F1212" s="664" t="s">
        <v>3190</v>
      </c>
      <c r="G1212" s="663" t="s">
        <v>627</v>
      </c>
      <c r="H1212" s="663" t="s">
        <v>1076</v>
      </c>
      <c r="I1212" s="663" t="s">
        <v>1077</v>
      </c>
      <c r="J1212" s="663" t="s">
        <v>1078</v>
      </c>
      <c r="K1212" s="663" t="s">
        <v>1079</v>
      </c>
      <c r="L1212" s="665">
        <v>36.546914505893128</v>
      </c>
      <c r="M1212" s="665">
        <v>109</v>
      </c>
      <c r="N1212" s="666">
        <v>3983.6136811423507</v>
      </c>
    </row>
    <row r="1213" spans="1:14" ht="14.4" customHeight="1" x14ac:dyDescent="0.3">
      <c r="A1213" s="661" t="s">
        <v>595</v>
      </c>
      <c r="B1213" s="662" t="s">
        <v>3182</v>
      </c>
      <c r="C1213" s="663" t="s">
        <v>614</v>
      </c>
      <c r="D1213" s="664" t="s">
        <v>3187</v>
      </c>
      <c r="E1213" s="663" t="s">
        <v>626</v>
      </c>
      <c r="F1213" s="664" t="s">
        <v>3190</v>
      </c>
      <c r="G1213" s="663" t="s">
        <v>627</v>
      </c>
      <c r="H1213" s="663" t="s">
        <v>1083</v>
      </c>
      <c r="I1213" s="663" t="s">
        <v>1084</v>
      </c>
      <c r="J1213" s="663" t="s">
        <v>1085</v>
      </c>
      <c r="K1213" s="663" t="s">
        <v>1086</v>
      </c>
      <c r="L1213" s="665">
        <v>51.902078902349167</v>
      </c>
      <c r="M1213" s="665">
        <v>9</v>
      </c>
      <c r="N1213" s="666">
        <v>467.1187101211425</v>
      </c>
    </row>
    <row r="1214" spans="1:14" ht="14.4" customHeight="1" x14ac:dyDescent="0.3">
      <c r="A1214" s="661" t="s">
        <v>595</v>
      </c>
      <c r="B1214" s="662" t="s">
        <v>3182</v>
      </c>
      <c r="C1214" s="663" t="s">
        <v>614</v>
      </c>
      <c r="D1214" s="664" t="s">
        <v>3187</v>
      </c>
      <c r="E1214" s="663" t="s">
        <v>626</v>
      </c>
      <c r="F1214" s="664" t="s">
        <v>3190</v>
      </c>
      <c r="G1214" s="663" t="s">
        <v>627</v>
      </c>
      <c r="H1214" s="663" t="s">
        <v>2911</v>
      </c>
      <c r="I1214" s="663" t="s">
        <v>2912</v>
      </c>
      <c r="J1214" s="663" t="s">
        <v>2913</v>
      </c>
      <c r="K1214" s="663" t="s">
        <v>2914</v>
      </c>
      <c r="L1214" s="665">
        <v>52.429999999999993</v>
      </c>
      <c r="M1214" s="665">
        <v>1</v>
      </c>
      <c r="N1214" s="666">
        <v>52.429999999999993</v>
      </c>
    </row>
    <row r="1215" spans="1:14" ht="14.4" customHeight="1" x14ac:dyDescent="0.3">
      <c r="A1215" s="661" t="s">
        <v>595</v>
      </c>
      <c r="B1215" s="662" t="s">
        <v>3182</v>
      </c>
      <c r="C1215" s="663" t="s">
        <v>614</v>
      </c>
      <c r="D1215" s="664" t="s">
        <v>3187</v>
      </c>
      <c r="E1215" s="663" t="s">
        <v>626</v>
      </c>
      <c r="F1215" s="664" t="s">
        <v>3190</v>
      </c>
      <c r="G1215" s="663" t="s">
        <v>627</v>
      </c>
      <c r="H1215" s="663" t="s">
        <v>2576</v>
      </c>
      <c r="I1215" s="663" t="s">
        <v>215</v>
      </c>
      <c r="J1215" s="663" t="s">
        <v>2577</v>
      </c>
      <c r="K1215" s="663"/>
      <c r="L1215" s="665">
        <v>112.52004698125108</v>
      </c>
      <c r="M1215" s="665">
        <v>20</v>
      </c>
      <c r="N1215" s="666">
        <v>2250.4009396250217</v>
      </c>
    </row>
    <row r="1216" spans="1:14" ht="14.4" customHeight="1" x14ac:dyDescent="0.3">
      <c r="A1216" s="661" t="s">
        <v>595</v>
      </c>
      <c r="B1216" s="662" t="s">
        <v>3182</v>
      </c>
      <c r="C1216" s="663" t="s">
        <v>614</v>
      </c>
      <c r="D1216" s="664" t="s">
        <v>3187</v>
      </c>
      <c r="E1216" s="663" t="s">
        <v>626</v>
      </c>
      <c r="F1216" s="664" t="s">
        <v>3190</v>
      </c>
      <c r="G1216" s="663" t="s">
        <v>627</v>
      </c>
      <c r="H1216" s="663" t="s">
        <v>1087</v>
      </c>
      <c r="I1216" s="663" t="s">
        <v>215</v>
      </c>
      <c r="J1216" s="663" t="s">
        <v>1088</v>
      </c>
      <c r="K1216" s="663"/>
      <c r="L1216" s="665">
        <v>137.88999999999999</v>
      </c>
      <c r="M1216" s="665">
        <v>3</v>
      </c>
      <c r="N1216" s="666">
        <v>413.66999999999996</v>
      </c>
    </row>
    <row r="1217" spans="1:14" ht="14.4" customHeight="1" x14ac:dyDescent="0.3">
      <c r="A1217" s="661" t="s">
        <v>595</v>
      </c>
      <c r="B1217" s="662" t="s">
        <v>3182</v>
      </c>
      <c r="C1217" s="663" t="s">
        <v>614</v>
      </c>
      <c r="D1217" s="664" t="s">
        <v>3187</v>
      </c>
      <c r="E1217" s="663" t="s">
        <v>626</v>
      </c>
      <c r="F1217" s="664" t="s">
        <v>3190</v>
      </c>
      <c r="G1217" s="663" t="s">
        <v>627</v>
      </c>
      <c r="H1217" s="663" t="s">
        <v>2915</v>
      </c>
      <c r="I1217" s="663" t="s">
        <v>2916</v>
      </c>
      <c r="J1217" s="663" t="s">
        <v>2917</v>
      </c>
      <c r="K1217" s="663" t="s">
        <v>2918</v>
      </c>
      <c r="L1217" s="665">
        <v>115.50968103763289</v>
      </c>
      <c r="M1217" s="665">
        <v>2</v>
      </c>
      <c r="N1217" s="666">
        <v>231.01936207526578</v>
      </c>
    </row>
    <row r="1218" spans="1:14" ht="14.4" customHeight="1" x14ac:dyDescent="0.3">
      <c r="A1218" s="661" t="s">
        <v>595</v>
      </c>
      <c r="B1218" s="662" t="s">
        <v>3182</v>
      </c>
      <c r="C1218" s="663" t="s">
        <v>614</v>
      </c>
      <c r="D1218" s="664" t="s">
        <v>3187</v>
      </c>
      <c r="E1218" s="663" t="s">
        <v>626</v>
      </c>
      <c r="F1218" s="664" t="s">
        <v>3190</v>
      </c>
      <c r="G1218" s="663" t="s">
        <v>627</v>
      </c>
      <c r="H1218" s="663" t="s">
        <v>2919</v>
      </c>
      <c r="I1218" s="663" t="s">
        <v>215</v>
      </c>
      <c r="J1218" s="663" t="s">
        <v>2920</v>
      </c>
      <c r="K1218" s="663"/>
      <c r="L1218" s="665">
        <v>137.89000000000001</v>
      </c>
      <c r="M1218" s="665">
        <v>1</v>
      </c>
      <c r="N1218" s="666">
        <v>137.89000000000001</v>
      </c>
    </row>
    <row r="1219" spans="1:14" ht="14.4" customHeight="1" x14ac:dyDescent="0.3">
      <c r="A1219" s="661" t="s">
        <v>595</v>
      </c>
      <c r="B1219" s="662" t="s">
        <v>3182</v>
      </c>
      <c r="C1219" s="663" t="s">
        <v>614</v>
      </c>
      <c r="D1219" s="664" t="s">
        <v>3187</v>
      </c>
      <c r="E1219" s="663" t="s">
        <v>626</v>
      </c>
      <c r="F1219" s="664" t="s">
        <v>3190</v>
      </c>
      <c r="G1219" s="663" t="s">
        <v>627</v>
      </c>
      <c r="H1219" s="663" t="s">
        <v>1093</v>
      </c>
      <c r="I1219" s="663" t="s">
        <v>1094</v>
      </c>
      <c r="J1219" s="663" t="s">
        <v>1095</v>
      </c>
      <c r="K1219" s="663" t="s">
        <v>1096</v>
      </c>
      <c r="L1219" s="665">
        <v>169.45743373253626</v>
      </c>
      <c r="M1219" s="665">
        <v>2</v>
      </c>
      <c r="N1219" s="666">
        <v>338.91486746507252</v>
      </c>
    </row>
    <row r="1220" spans="1:14" ht="14.4" customHeight="1" x14ac:dyDescent="0.3">
      <c r="A1220" s="661" t="s">
        <v>595</v>
      </c>
      <c r="B1220" s="662" t="s">
        <v>3182</v>
      </c>
      <c r="C1220" s="663" t="s">
        <v>614</v>
      </c>
      <c r="D1220" s="664" t="s">
        <v>3187</v>
      </c>
      <c r="E1220" s="663" t="s">
        <v>626</v>
      </c>
      <c r="F1220" s="664" t="s">
        <v>3190</v>
      </c>
      <c r="G1220" s="663" t="s">
        <v>627</v>
      </c>
      <c r="H1220" s="663" t="s">
        <v>2012</v>
      </c>
      <c r="I1220" s="663" t="s">
        <v>2013</v>
      </c>
      <c r="J1220" s="663" t="s">
        <v>2014</v>
      </c>
      <c r="K1220" s="663" t="s">
        <v>2015</v>
      </c>
      <c r="L1220" s="665">
        <v>47.609855673921352</v>
      </c>
      <c r="M1220" s="665">
        <v>7</v>
      </c>
      <c r="N1220" s="666">
        <v>333.26898971744947</v>
      </c>
    </row>
    <row r="1221" spans="1:14" ht="14.4" customHeight="1" x14ac:dyDescent="0.3">
      <c r="A1221" s="661" t="s">
        <v>595</v>
      </c>
      <c r="B1221" s="662" t="s">
        <v>3182</v>
      </c>
      <c r="C1221" s="663" t="s">
        <v>614</v>
      </c>
      <c r="D1221" s="664" t="s">
        <v>3187</v>
      </c>
      <c r="E1221" s="663" t="s">
        <v>626</v>
      </c>
      <c r="F1221" s="664" t="s">
        <v>3190</v>
      </c>
      <c r="G1221" s="663" t="s">
        <v>627</v>
      </c>
      <c r="H1221" s="663" t="s">
        <v>2016</v>
      </c>
      <c r="I1221" s="663" t="s">
        <v>2017</v>
      </c>
      <c r="J1221" s="663" t="s">
        <v>2018</v>
      </c>
      <c r="K1221" s="663" t="s">
        <v>2019</v>
      </c>
      <c r="L1221" s="665">
        <v>39.840000000000003</v>
      </c>
      <c r="M1221" s="665">
        <v>1</v>
      </c>
      <c r="N1221" s="666">
        <v>39.840000000000003</v>
      </c>
    </row>
    <row r="1222" spans="1:14" ht="14.4" customHeight="1" x14ac:dyDescent="0.3">
      <c r="A1222" s="661" t="s">
        <v>595</v>
      </c>
      <c r="B1222" s="662" t="s">
        <v>3182</v>
      </c>
      <c r="C1222" s="663" t="s">
        <v>614</v>
      </c>
      <c r="D1222" s="664" t="s">
        <v>3187</v>
      </c>
      <c r="E1222" s="663" t="s">
        <v>626</v>
      </c>
      <c r="F1222" s="664" t="s">
        <v>3190</v>
      </c>
      <c r="G1222" s="663" t="s">
        <v>627</v>
      </c>
      <c r="H1222" s="663" t="s">
        <v>1101</v>
      </c>
      <c r="I1222" s="663" t="s">
        <v>215</v>
      </c>
      <c r="J1222" s="663" t="s">
        <v>1102</v>
      </c>
      <c r="K1222" s="663"/>
      <c r="L1222" s="665">
        <v>75.165218463869351</v>
      </c>
      <c r="M1222" s="665">
        <v>11</v>
      </c>
      <c r="N1222" s="666">
        <v>826.81740310256282</v>
      </c>
    </row>
    <row r="1223" spans="1:14" ht="14.4" customHeight="1" x14ac:dyDescent="0.3">
      <c r="A1223" s="661" t="s">
        <v>595</v>
      </c>
      <c r="B1223" s="662" t="s">
        <v>3182</v>
      </c>
      <c r="C1223" s="663" t="s">
        <v>614</v>
      </c>
      <c r="D1223" s="664" t="s">
        <v>3187</v>
      </c>
      <c r="E1223" s="663" t="s">
        <v>626</v>
      </c>
      <c r="F1223" s="664" t="s">
        <v>3190</v>
      </c>
      <c r="G1223" s="663" t="s">
        <v>627</v>
      </c>
      <c r="H1223" s="663" t="s">
        <v>1103</v>
      </c>
      <c r="I1223" s="663" t="s">
        <v>1104</v>
      </c>
      <c r="J1223" s="663" t="s">
        <v>662</v>
      </c>
      <c r="K1223" s="663" t="s">
        <v>1105</v>
      </c>
      <c r="L1223" s="665">
        <v>66.348269033058898</v>
      </c>
      <c r="M1223" s="665">
        <v>18</v>
      </c>
      <c r="N1223" s="666">
        <v>1194.2688425950601</v>
      </c>
    </row>
    <row r="1224" spans="1:14" ht="14.4" customHeight="1" x14ac:dyDescent="0.3">
      <c r="A1224" s="661" t="s">
        <v>595</v>
      </c>
      <c r="B1224" s="662" t="s">
        <v>3182</v>
      </c>
      <c r="C1224" s="663" t="s">
        <v>614</v>
      </c>
      <c r="D1224" s="664" t="s">
        <v>3187</v>
      </c>
      <c r="E1224" s="663" t="s">
        <v>626</v>
      </c>
      <c r="F1224" s="664" t="s">
        <v>3190</v>
      </c>
      <c r="G1224" s="663" t="s">
        <v>627</v>
      </c>
      <c r="H1224" s="663" t="s">
        <v>2807</v>
      </c>
      <c r="I1224" s="663" t="s">
        <v>2808</v>
      </c>
      <c r="J1224" s="663" t="s">
        <v>704</v>
      </c>
      <c r="K1224" s="663" t="s">
        <v>2809</v>
      </c>
      <c r="L1224" s="665">
        <v>141.63014984562</v>
      </c>
      <c r="M1224" s="665">
        <v>2</v>
      </c>
      <c r="N1224" s="666">
        <v>283.26029969123999</v>
      </c>
    </row>
    <row r="1225" spans="1:14" ht="14.4" customHeight="1" x14ac:dyDescent="0.3">
      <c r="A1225" s="661" t="s">
        <v>595</v>
      </c>
      <c r="B1225" s="662" t="s">
        <v>3182</v>
      </c>
      <c r="C1225" s="663" t="s">
        <v>614</v>
      </c>
      <c r="D1225" s="664" t="s">
        <v>3187</v>
      </c>
      <c r="E1225" s="663" t="s">
        <v>626</v>
      </c>
      <c r="F1225" s="664" t="s">
        <v>3190</v>
      </c>
      <c r="G1225" s="663" t="s">
        <v>627</v>
      </c>
      <c r="H1225" s="663" t="s">
        <v>2921</v>
      </c>
      <c r="I1225" s="663" t="s">
        <v>215</v>
      </c>
      <c r="J1225" s="663" t="s">
        <v>2922</v>
      </c>
      <c r="K1225" s="663"/>
      <c r="L1225" s="665">
        <v>50.020000000000024</v>
      </c>
      <c r="M1225" s="665">
        <v>1</v>
      </c>
      <c r="N1225" s="666">
        <v>50.020000000000024</v>
      </c>
    </row>
    <row r="1226" spans="1:14" ht="14.4" customHeight="1" x14ac:dyDescent="0.3">
      <c r="A1226" s="661" t="s">
        <v>595</v>
      </c>
      <c r="B1226" s="662" t="s">
        <v>3182</v>
      </c>
      <c r="C1226" s="663" t="s">
        <v>614</v>
      </c>
      <c r="D1226" s="664" t="s">
        <v>3187</v>
      </c>
      <c r="E1226" s="663" t="s">
        <v>626</v>
      </c>
      <c r="F1226" s="664" t="s">
        <v>3190</v>
      </c>
      <c r="G1226" s="663" t="s">
        <v>627</v>
      </c>
      <c r="H1226" s="663" t="s">
        <v>2923</v>
      </c>
      <c r="I1226" s="663" t="s">
        <v>2923</v>
      </c>
      <c r="J1226" s="663" t="s">
        <v>2924</v>
      </c>
      <c r="K1226" s="663" t="s">
        <v>633</v>
      </c>
      <c r="L1226" s="665">
        <v>288.52999999999997</v>
      </c>
      <c r="M1226" s="665">
        <v>1</v>
      </c>
      <c r="N1226" s="666">
        <v>288.52999999999997</v>
      </c>
    </row>
    <row r="1227" spans="1:14" ht="14.4" customHeight="1" x14ac:dyDescent="0.3">
      <c r="A1227" s="661" t="s">
        <v>595</v>
      </c>
      <c r="B1227" s="662" t="s">
        <v>3182</v>
      </c>
      <c r="C1227" s="663" t="s">
        <v>614</v>
      </c>
      <c r="D1227" s="664" t="s">
        <v>3187</v>
      </c>
      <c r="E1227" s="663" t="s">
        <v>626</v>
      </c>
      <c r="F1227" s="664" t="s">
        <v>3190</v>
      </c>
      <c r="G1227" s="663" t="s">
        <v>627</v>
      </c>
      <c r="H1227" s="663" t="s">
        <v>2925</v>
      </c>
      <c r="I1227" s="663" t="s">
        <v>2925</v>
      </c>
      <c r="J1227" s="663" t="s">
        <v>2926</v>
      </c>
      <c r="K1227" s="663" t="s">
        <v>2927</v>
      </c>
      <c r="L1227" s="665">
        <v>255.34681414909306</v>
      </c>
      <c r="M1227" s="665">
        <v>1</v>
      </c>
      <c r="N1227" s="666">
        <v>255.34681414909306</v>
      </c>
    </row>
    <row r="1228" spans="1:14" ht="14.4" customHeight="1" x14ac:dyDescent="0.3">
      <c r="A1228" s="661" t="s">
        <v>595</v>
      </c>
      <c r="B1228" s="662" t="s">
        <v>3182</v>
      </c>
      <c r="C1228" s="663" t="s">
        <v>614</v>
      </c>
      <c r="D1228" s="664" t="s">
        <v>3187</v>
      </c>
      <c r="E1228" s="663" t="s">
        <v>626</v>
      </c>
      <c r="F1228" s="664" t="s">
        <v>3190</v>
      </c>
      <c r="G1228" s="663" t="s">
        <v>627</v>
      </c>
      <c r="H1228" s="663" t="s">
        <v>2020</v>
      </c>
      <c r="I1228" s="663" t="s">
        <v>2021</v>
      </c>
      <c r="J1228" s="663" t="s">
        <v>2022</v>
      </c>
      <c r="K1228" s="663" t="s">
        <v>2023</v>
      </c>
      <c r="L1228" s="665">
        <v>381.32325019168729</v>
      </c>
      <c r="M1228" s="665">
        <v>6</v>
      </c>
      <c r="N1228" s="666">
        <v>2287.9395011501238</v>
      </c>
    </row>
    <row r="1229" spans="1:14" ht="14.4" customHeight="1" x14ac:dyDescent="0.3">
      <c r="A1229" s="661" t="s">
        <v>595</v>
      </c>
      <c r="B1229" s="662" t="s">
        <v>3182</v>
      </c>
      <c r="C1229" s="663" t="s">
        <v>614</v>
      </c>
      <c r="D1229" s="664" t="s">
        <v>3187</v>
      </c>
      <c r="E1229" s="663" t="s">
        <v>626</v>
      </c>
      <c r="F1229" s="664" t="s">
        <v>3190</v>
      </c>
      <c r="G1229" s="663" t="s">
        <v>627</v>
      </c>
      <c r="H1229" s="663" t="s">
        <v>2928</v>
      </c>
      <c r="I1229" s="663" t="s">
        <v>2929</v>
      </c>
      <c r="J1229" s="663" t="s">
        <v>2930</v>
      </c>
      <c r="K1229" s="663" t="s">
        <v>2931</v>
      </c>
      <c r="L1229" s="665">
        <v>823.2</v>
      </c>
      <c r="M1229" s="665">
        <v>1</v>
      </c>
      <c r="N1229" s="666">
        <v>823.2</v>
      </c>
    </row>
    <row r="1230" spans="1:14" ht="14.4" customHeight="1" x14ac:dyDescent="0.3">
      <c r="A1230" s="661" t="s">
        <v>595</v>
      </c>
      <c r="B1230" s="662" t="s">
        <v>3182</v>
      </c>
      <c r="C1230" s="663" t="s">
        <v>614</v>
      </c>
      <c r="D1230" s="664" t="s">
        <v>3187</v>
      </c>
      <c r="E1230" s="663" t="s">
        <v>626</v>
      </c>
      <c r="F1230" s="664" t="s">
        <v>3190</v>
      </c>
      <c r="G1230" s="663" t="s">
        <v>627</v>
      </c>
      <c r="H1230" s="663" t="s">
        <v>2031</v>
      </c>
      <c r="I1230" s="663" t="s">
        <v>2032</v>
      </c>
      <c r="J1230" s="663" t="s">
        <v>1074</v>
      </c>
      <c r="K1230" s="663" t="s">
        <v>2033</v>
      </c>
      <c r="L1230" s="665">
        <v>61.893511286954961</v>
      </c>
      <c r="M1230" s="665">
        <v>51</v>
      </c>
      <c r="N1230" s="666">
        <v>3156.569075634703</v>
      </c>
    </row>
    <row r="1231" spans="1:14" ht="14.4" customHeight="1" x14ac:dyDescent="0.3">
      <c r="A1231" s="661" t="s">
        <v>595</v>
      </c>
      <c r="B1231" s="662" t="s">
        <v>3182</v>
      </c>
      <c r="C1231" s="663" t="s">
        <v>614</v>
      </c>
      <c r="D1231" s="664" t="s">
        <v>3187</v>
      </c>
      <c r="E1231" s="663" t="s">
        <v>626</v>
      </c>
      <c r="F1231" s="664" t="s">
        <v>3190</v>
      </c>
      <c r="G1231" s="663" t="s">
        <v>627</v>
      </c>
      <c r="H1231" s="663" t="s">
        <v>2036</v>
      </c>
      <c r="I1231" s="663" t="s">
        <v>2037</v>
      </c>
      <c r="J1231" s="663" t="s">
        <v>2038</v>
      </c>
      <c r="K1231" s="663" t="s">
        <v>1003</v>
      </c>
      <c r="L1231" s="665">
        <v>56.012398460246715</v>
      </c>
      <c r="M1231" s="665">
        <v>4</v>
      </c>
      <c r="N1231" s="666">
        <v>224.04959384098686</v>
      </c>
    </row>
    <row r="1232" spans="1:14" ht="14.4" customHeight="1" x14ac:dyDescent="0.3">
      <c r="A1232" s="661" t="s">
        <v>595</v>
      </c>
      <c r="B1232" s="662" t="s">
        <v>3182</v>
      </c>
      <c r="C1232" s="663" t="s">
        <v>614</v>
      </c>
      <c r="D1232" s="664" t="s">
        <v>3187</v>
      </c>
      <c r="E1232" s="663" t="s">
        <v>626</v>
      </c>
      <c r="F1232" s="664" t="s">
        <v>3190</v>
      </c>
      <c r="G1232" s="663" t="s">
        <v>627</v>
      </c>
      <c r="H1232" s="663" t="s">
        <v>1128</v>
      </c>
      <c r="I1232" s="663" t="s">
        <v>215</v>
      </c>
      <c r="J1232" s="663" t="s">
        <v>1129</v>
      </c>
      <c r="K1232" s="663"/>
      <c r="L1232" s="665">
        <v>455.08158459950749</v>
      </c>
      <c r="M1232" s="665">
        <v>1</v>
      </c>
      <c r="N1232" s="666">
        <v>455.08158459950749</v>
      </c>
    </row>
    <row r="1233" spans="1:14" ht="14.4" customHeight="1" x14ac:dyDescent="0.3">
      <c r="A1233" s="661" t="s">
        <v>595</v>
      </c>
      <c r="B1233" s="662" t="s">
        <v>3182</v>
      </c>
      <c r="C1233" s="663" t="s">
        <v>614</v>
      </c>
      <c r="D1233" s="664" t="s">
        <v>3187</v>
      </c>
      <c r="E1233" s="663" t="s">
        <v>626</v>
      </c>
      <c r="F1233" s="664" t="s">
        <v>3190</v>
      </c>
      <c r="G1233" s="663" t="s">
        <v>627</v>
      </c>
      <c r="H1233" s="663" t="s">
        <v>2932</v>
      </c>
      <c r="I1233" s="663" t="s">
        <v>2933</v>
      </c>
      <c r="J1233" s="663" t="s">
        <v>2934</v>
      </c>
      <c r="K1233" s="663" t="s">
        <v>2935</v>
      </c>
      <c r="L1233" s="665">
        <v>40.07</v>
      </c>
      <c r="M1233" s="665">
        <v>1</v>
      </c>
      <c r="N1233" s="666">
        <v>40.07</v>
      </c>
    </row>
    <row r="1234" spans="1:14" ht="14.4" customHeight="1" x14ac:dyDescent="0.3">
      <c r="A1234" s="661" t="s">
        <v>595</v>
      </c>
      <c r="B1234" s="662" t="s">
        <v>3182</v>
      </c>
      <c r="C1234" s="663" t="s">
        <v>614</v>
      </c>
      <c r="D1234" s="664" t="s">
        <v>3187</v>
      </c>
      <c r="E1234" s="663" t="s">
        <v>626</v>
      </c>
      <c r="F1234" s="664" t="s">
        <v>3190</v>
      </c>
      <c r="G1234" s="663" t="s">
        <v>627</v>
      </c>
      <c r="H1234" s="663" t="s">
        <v>2050</v>
      </c>
      <c r="I1234" s="663" t="s">
        <v>2051</v>
      </c>
      <c r="J1234" s="663" t="s">
        <v>2052</v>
      </c>
      <c r="K1234" s="663" t="s">
        <v>2053</v>
      </c>
      <c r="L1234" s="665">
        <v>97.649483039172665</v>
      </c>
      <c r="M1234" s="665">
        <v>1</v>
      </c>
      <c r="N1234" s="666">
        <v>97.649483039172665</v>
      </c>
    </row>
    <row r="1235" spans="1:14" ht="14.4" customHeight="1" x14ac:dyDescent="0.3">
      <c r="A1235" s="661" t="s">
        <v>595</v>
      </c>
      <c r="B1235" s="662" t="s">
        <v>3182</v>
      </c>
      <c r="C1235" s="663" t="s">
        <v>614</v>
      </c>
      <c r="D1235" s="664" t="s">
        <v>3187</v>
      </c>
      <c r="E1235" s="663" t="s">
        <v>626</v>
      </c>
      <c r="F1235" s="664" t="s">
        <v>3190</v>
      </c>
      <c r="G1235" s="663" t="s">
        <v>627</v>
      </c>
      <c r="H1235" s="663" t="s">
        <v>1138</v>
      </c>
      <c r="I1235" s="663" t="s">
        <v>1139</v>
      </c>
      <c r="J1235" s="663" t="s">
        <v>1140</v>
      </c>
      <c r="K1235" s="663" t="s">
        <v>1141</v>
      </c>
      <c r="L1235" s="665">
        <v>103.64834573188986</v>
      </c>
      <c r="M1235" s="665">
        <v>93</v>
      </c>
      <c r="N1235" s="666">
        <v>9639.2961530657576</v>
      </c>
    </row>
    <row r="1236" spans="1:14" ht="14.4" customHeight="1" x14ac:dyDescent="0.3">
      <c r="A1236" s="661" t="s">
        <v>595</v>
      </c>
      <c r="B1236" s="662" t="s">
        <v>3182</v>
      </c>
      <c r="C1236" s="663" t="s">
        <v>614</v>
      </c>
      <c r="D1236" s="664" t="s">
        <v>3187</v>
      </c>
      <c r="E1236" s="663" t="s">
        <v>626</v>
      </c>
      <c r="F1236" s="664" t="s">
        <v>3190</v>
      </c>
      <c r="G1236" s="663" t="s">
        <v>627</v>
      </c>
      <c r="H1236" s="663" t="s">
        <v>2936</v>
      </c>
      <c r="I1236" s="663" t="s">
        <v>2937</v>
      </c>
      <c r="J1236" s="663" t="s">
        <v>2938</v>
      </c>
      <c r="K1236" s="663" t="s">
        <v>2939</v>
      </c>
      <c r="L1236" s="665">
        <v>3615.0400000000018</v>
      </c>
      <c r="M1236" s="665">
        <v>2</v>
      </c>
      <c r="N1236" s="666">
        <v>7230.0800000000036</v>
      </c>
    </row>
    <row r="1237" spans="1:14" ht="14.4" customHeight="1" x14ac:dyDescent="0.3">
      <c r="A1237" s="661" t="s">
        <v>595</v>
      </c>
      <c r="B1237" s="662" t="s">
        <v>3182</v>
      </c>
      <c r="C1237" s="663" t="s">
        <v>614</v>
      </c>
      <c r="D1237" s="664" t="s">
        <v>3187</v>
      </c>
      <c r="E1237" s="663" t="s">
        <v>626</v>
      </c>
      <c r="F1237" s="664" t="s">
        <v>3190</v>
      </c>
      <c r="G1237" s="663" t="s">
        <v>627</v>
      </c>
      <c r="H1237" s="663" t="s">
        <v>1142</v>
      </c>
      <c r="I1237" s="663" t="s">
        <v>1143</v>
      </c>
      <c r="J1237" s="663" t="s">
        <v>1144</v>
      </c>
      <c r="K1237" s="663" t="s">
        <v>1145</v>
      </c>
      <c r="L1237" s="665">
        <v>53.983594395151911</v>
      </c>
      <c r="M1237" s="665">
        <v>154</v>
      </c>
      <c r="N1237" s="666">
        <v>8313.4735368533948</v>
      </c>
    </row>
    <row r="1238" spans="1:14" ht="14.4" customHeight="1" x14ac:dyDescent="0.3">
      <c r="A1238" s="661" t="s">
        <v>595</v>
      </c>
      <c r="B1238" s="662" t="s">
        <v>3182</v>
      </c>
      <c r="C1238" s="663" t="s">
        <v>614</v>
      </c>
      <c r="D1238" s="664" t="s">
        <v>3187</v>
      </c>
      <c r="E1238" s="663" t="s">
        <v>626</v>
      </c>
      <c r="F1238" s="664" t="s">
        <v>3190</v>
      </c>
      <c r="G1238" s="663" t="s">
        <v>627</v>
      </c>
      <c r="H1238" s="663" t="s">
        <v>1148</v>
      </c>
      <c r="I1238" s="663" t="s">
        <v>1149</v>
      </c>
      <c r="J1238" s="663" t="s">
        <v>1150</v>
      </c>
      <c r="K1238" s="663" t="s">
        <v>1151</v>
      </c>
      <c r="L1238" s="665">
        <v>106.73</v>
      </c>
      <c r="M1238" s="665">
        <v>8</v>
      </c>
      <c r="N1238" s="666">
        <v>853.84</v>
      </c>
    </row>
    <row r="1239" spans="1:14" ht="14.4" customHeight="1" x14ac:dyDescent="0.3">
      <c r="A1239" s="661" t="s">
        <v>595</v>
      </c>
      <c r="B1239" s="662" t="s">
        <v>3182</v>
      </c>
      <c r="C1239" s="663" t="s">
        <v>614</v>
      </c>
      <c r="D1239" s="664" t="s">
        <v>3187</v>
      </c>
      <c r="E1239" s="663" t="s">
        <v>626</v>
      </c>
      <c r="F1239" s="664" t="s">
        <v>3190</v>
      </c>
      <c r="G1239" s="663" t="s">
        <v>627</v>
      </c>
      <c r="H1239" s="663" t="s">
        <v>2940</v>
      </c>
      <c r="I1239" s="663" t="s">
        <v>2941</v>
      </c>
      <c r="J1239" s="663" t="s">
        <v>2942</v>
      </c>
      <c r="K1239" s="663" t="s">
        <v>2943</v>
      </c>
      <c r="L1239" s="665">
        <v>781.85999999999979</v>
      </c>
      <c r="M1239" s="665">
        <v>1</v>
      </c>
      <c r="N1239" s="666">
        <v>781.85999999999979</v>
      </c>
    </row>
    <row r="1240" spans="1:14" ht="14.4" customHeight="1" x14ac:dyDescent="0.3">
      <c r="A1240" s="661" t="s">
        <v>595</v>
      </c>
      <c r="B1240" s="662" t="s">
        <v>3182</v>
      </c>
      <c r="C1240" s="663" t="s">
        <v>614</v>
      </c>
      <c r="D1240" s="664" t="s">
        <v>3187</v>
      </c>
      <c r="E1240" s="663" t="s">
        <v>626</v>
      </c>
      <c r="F1240" s="664" t="s">
        <v>3190</v>
      </c>
      <c r="G1240" s="663" t="s">
        <v>627</v>
      </c>
      <c r="H1240" s="663" t="s">
        <v>1156</v>
      </c>
      <c r="I1240" s="663" t="s">
        <v>1157</v>
      </c>
      <c r="J1240" s="663" t="s">
        <v>1158</v>
      </c>
      <c r="K1240" s="663" t="s">
        <v>1159</v>
      </c>
      <c r="L1240" s="665">
        <v>708.14499999999964</v>
      </c>
      <c r="M1240" s="665">
        <v>2</v>
      </c>
      <c r="N1240" s="666">
        <v>1416.2899999999993</v>
      </c>
    </row>
    <row r="1241" spans="1:14" ht="14.4" customHeight="1" x14ac:dyDescent="0.3">
      <c r="A1241" s="661" t="s">
        <v>595</v>
      </c>
      <c r="B1241" s="662" t="s">
        <v>3182</v>
      </c>
      <c r="C1241" s="663" t="s">
        <v>614</v>
      </c>
      <c r="D1241" s="664" t="s">
        <v>3187</v>
      </c>
      <c r="E1241" s="663" t="s">
        <v>626</v>
      </c>
      <c r="F1241" s="664" t="s">
        <v>3190</v>
      </c>
      <c r="G1241" s="663" t="s">
        <v>627</v>
      </c>
      <c r="H1241" s="663" t="s">
        <v>1160</v>
      </c>
      <c r="I1241" s="663" t="s">
        <v>1161</v>
      </c>
      <c r="J1241" s="663" t="s">
        <v>1162</v>
      </c>
      <c r="K1241" s="663" t="s">
        <v>1163</v>
      </c>
      <c r="L1241" s="665">
        <v>41.514785366906104</v>
      </c>
      <c r="M1241" s="665">
        <v>2</v>
      </c>
      <c r="N1241" s="666">
        <v>83.029570733812207</v>
      </c>
    </row>
    <row r="1242" spans="1:14" ht="14.4" customHeight="1" x14ac:dyDescent="0.3">
      <c r="A1242" s="661" t="s">
        <v>595</v>
      </c>
      <c r="B1242" s="662" t="s">
        <v>3182</v>
      </c>
      <c r="C1242" s="663" t="s">
        <v>614</v>
      </c>
      <c r="D1242" s="664" t="s">
        <v>3187</v>
      </c>
      <c r="E1242" s="663" t="s">
        <v>626</v>
      </c>
      <c r="F1242" s="664" t="s">
        <v>3190</v>
      </c>
      <c r="G1242" s="663" t="s">
        <v>627</v>
      </c>
      <c r="H1242" s="663" t="s">
        <v>2594</v>
      </c>
      <c r="I1242" s="663" t="s">
        <v>215</v>
      </c>
      <c r="J1242" s="663" t="s">
        <v>2595</v>
      </c>
      <c r="K1242" s="663"/>
      <c r="L1242" s="665">
        <v>131.56772292072679</v>
      </c>
      <c r="M1242" s="665">
        <v>5</v>
      </c>
      <c r="N1242" s="666">
        <v>657.83861460363403</v>
      </c>
    </row>
    <row r="1243" spans="1:14" ht="14.4" customHeight="1" x14ac:dyDescent="0.3">
      <c r="A1243" s="661" t="s">
        <v>595</v>
      </c>
      <c r="B1243" s="662" t="s">
        <v>3182</v>
      </c>
      <c r="C1243" s="663" t="s">
        <v>614</v>
      </c>
      <c r="D1243" s="664" t="s">
        <v>3187</v>
      </c>
      <c r="E1243" s="663" t="s">
        <v>626</v>
      </c>
      <c r="F1243" s="664" t="s">
        <v>3190</v>
      </c>
      <c r="G1243" s="663" t="s">
        <v>627</v>
      </c>
      <c r="H1243" s="663" t="s">
        <v>2944</v>
      </c>
      <c r="I1243" s="663" t="s">
        <v>2945</v>
      </c>
      <c r="J1243" s="663" t="s">
        <v>2946</v>
      </c>
      <c r="K1243" s="663" t="s">
        <v>2947</v>
      </c>
      <c r="L1243" s="665">
        <v>833.6</v>
      </c>
      <c r="M1243" s="665">
        <v>1</v>
      </c>
      <c r="N1243" s="666">
        <v>833.6</v>
      </c>
    </row>
    <row r="1244" spans="1:14" ht="14.4" customHeight="1" x14ac:dyDescent="0.3">
      <c r="A1244" s="661" t="s">
        <v>595</v>
      </c>
      <c r="B1244" s="662" t="s">
        <v>3182</v>
      </c>
      <c r="C1244" s="663" t="s">
        <v>614</v>
      </c>
      <c r="D1244" s="664" t="s">
        <v>3187</v>
      </c>
      <c r="E1244" s="663" t="s">
        <v>626</v>
      </c>
      <c r="F1244" s="664" t="s">
        <v>3190</v>
      </c>
      <c r="G1244" s="663" t="s">
        <v>627</v>
      </c>
      <c r="H1244" s="663" t="s">
        <v>1170</v>
      </c>
      <c r="I1244" s="663" t="s">
        <v>1171</v>
      </c>
      <c r="J1244" s="663" t="s">
        <v>1172</v>
      </c>
      <c r="K1244" s="663" t="s">
        <v>1173</v>
      </c>
      <c r="L1244" s="665">
        <v>46.449999999999996</v>
      </c>
      <c r="M1244" s="665">
        <v>1</v>
      </c>
      <c r="N1244" s="666">
        <v>46.449999999999996</v>
      </c>
    </row>
    <row r="1245" spans="1:14" ht="14.4" customHeight="1" x14ac:dyDescent="0.3">
      <c r="A1245" s="661" t="s">
        <v>595</v>
      </c>
      <c r="B1245" s="662" t="s">
        <v>3182</v>
      </c>
      <c r="C1245" s="663" t="s">
        <v>614</v>
      </c>
      <c r="D1245" s="664" t="s">
        <v>3187</v>
      </c>
      <c r="E1245" s="663" t="s">
        <v>626</v>
      </c>
      <c r="F1245" s="664" t="s">
        <v>3190</v>
      </c>
      <c r="G1245" s="663" t="s">
        <v>627</v>
      </c>
      <c r="H1245" s="663" t="s">
        <v>1174</v>
      </c>
      <c r="I1245" s="663" t="s">
        <v>1175</v>
      </c>
      <c r="J1245" s="663" t="s">
        <v>1176</v>
      </c>
      <c r="K1245" s="663" t="s">
        <v>1177</v>
      </c>
      <c r="L1245" s="665">
        <v>112.71400751336422</v>
      </c>
      <c r="M1245" s="665">
        <v>506</v>
      </c>
      <c r="N1245" s="666">
        <v>57033.287801762293</v>
      </c>
    </row>
    <row r="1246" spans="1:14" ht="14.4" customHeight="1" x14ac:dyDescent="0.3">
      <c r="A1246" s="661" t="s">
        <v>595</v>
      </c>
      <c r="B1246" s="662" t="s">
        <v>3182</v>
      </c>
      <c r="C1246" s="663" t="s">
        <v>614</v>
      </c>
      <c r="D1246" s="664" t="s">
        <v>3187</v>
      </c>
      <c r="E1246" s="663" t="s">
        <v>626</v>
      </c>
      <c r="F1246" s="664" t="s">
        <v>3190</v>
      </c>
      <c r="G1246" s="663" t="s">
        <v>627</v>
      </c>
      <c r="H1246" s="663" t="s">
        <v>1182</v>
      </c>
      <c r="I1246" s="663" t="s">
        <v>1183</v>
      </c>
      <c r="J1246" s="663" t="s">
        <v>1184</v>
      </c>
      <c r="K1246" s="663" t="s">
        <v>1185</v>
      </c>
      <c r="L1246" s="665">
        <v>437.5848339429665</v>
      </c>
      <c r="M1246" s="665">
        <v>1</v>
      </c>
      <c r="N1246" s="666">
        <v>437.5848339429665</v>
      </c>
    </row>
    <row r="1247" spans="1:14" ht="14.4" customHeight="1" x14ac:dyDescent="0.3">
      <c r="A1247" s="661" t="s">
        <v>595</v>
      </c>
      <c r="B1247" s="662" t="s">
        <v>3182</v>
      </c>
      <c r="C1247" s="663" t="s">
        <v>614</v>
      </c>
      <c r="D1247" s="664" t="s">
        <v>3187</v>
      </c>
      <c r="E1247" s="663" t="s">
        <v>626</v>
      </c>
      <c r="F1247" s="664" t="s">
        <v>3190</v>
      </c>
      <c r="G1247" s="663" t="s">
        <v>627</v>
      </c>
      <c r="H1247" s="663" t="s">
        <v>2948</v>
      </c>
      <c r="I1247" s="663" t="s">
        <v>2949</v>
      </c>
      <c r="J1247" s="663" t="s">
        <v>2950</v>
      </c>
      <c r="K1247" s="663" t="s">
        <v>2951</v>
      </c>
      <c r="L1247" s="665">
        <v>62.168000000000006</v>
      </c>
      <c r="M1247" s="665">
        <v>5</v>
      </c>
      <c r="N1247" s="666">
        <v>310.84000000000003</v>
      </c>
    </row>
    <row r="1248" spans="1:14" ht="14.4" customHeight="1" x14ac:dyDescent="0.3">
      <c r="A1248" s="661" t="s">
        <v>595</v>
      </c>
      <c r="B1248" s="662" t="s">
        <v>3182</v>
      </c>
      <c r="C1248" s="663" t="s">
        <v>614</v>
      </c>
      <c r="D1248" s="664" t="s">
        <v>3187</v>
      </c>
      <c r="E1248" s="663" t="s">
        <v>626</v>
      </c>
      <c r="F1248" s="664" t="s">
        <v>3190</v>
      </c>
      <c r="G1248" s="663" t="s">
        <v>627</v>
      </c>
      <c r="H1248" s="663" t="s">
        <v>2952</v>
      </c>
      <c r="I1248" s="663" t="s">
        <v>2953</v>
      </c>
      <c r="J1248" s="663" t="s">
        <v>2954</v>
      </c>
      <c r="K1248" s="663" t="s">
        <v>2955</v>
      </c>
      <c r="L1248" s="665">
        <v>2259.64</v>
      </c>
      <c r="M1248" s="665">
        <v>1</v>
      </c>
      <c r="N1248" s="666">
        <v>2259.64</v>
      </c>
    </row>
    <row r="1249" spans="1:14" ht="14.4" customHeight="1" x14ac:dyDescent="0.3">
      <c r="A1249" s="661" t="s">
        <v>595</v>
      </c>
      <c r="B1249" s="662" t="s">
        <v>3182</v>
      </c>
      <c r="C1249" s="663" t="s">
        <v>614</v>
      </c>
      <c r="D1249" s="664" t="s">
        <v>3187</v>
      </c>
      <c r="E1249" s="663" t="s">
        <v>626</v>
      </c>
      <c r="F1249" s="664" t="s">
        <v>3190</v>
      </c>
      <c r="G1249" s="663" t="s">
        <v>627</v>
      </c>
      <c r="H1249" s="663" t="s">
        <v>1186</v>
      </c>
      <c r="I1249" s="663" t="s">
        <v>1187</v>
      </c>
      <c r="J1249" s="663" t="s">
        <v>1188</v>
      </c>
      <c r="K1249" s="663" t="s">
        <v>1189</v>
      </c>
      <c r="L1249" s="665">
        <v>36.93</v>
      </c>
      <c r="M1249" s="665">
        <v>11</v>
      </c>
      <c r="N1249" s="666">
        <v>406.22999999999996</v>
      </c>
    </row>
    <row r="1250" spans="1:14" ht="14.4" customHeight="1" x14ac:dyDescent="0.3">
      <c r="A1250" s="661" t="s">
        <v>595</v>
      </c>
      <c r="B1250" s="662" t="s">
        <v>3182</v>
      </c>
      <c r="C1250" s="663" t="s">
        <v>614</v>
      </c>
      <c r="D1250" s="664" t="s">
        <v>3187</v>
      </c>
      <c r="E1250" s="663" t="s">
        <v>626</v>
      </c>
      <c r="F1250" s="664" t="s">
        <v>3190</v>
      </c>
      <c r="G1250" s="663" t="s">
        <v>627</v>
      </c>
      <c r="H1250" s="663" t="s">
        <v>1197</v>
      </c>
      <c r="I1250" s="663" t="s">
        <v>1198</v>
      </c>
      <c r="J1250" s="663" t="s">
        <v>1199</v>
      </c>
      <c r="K1250" s="663" t="s">
        <v>1200</v>
      </c>
      <c r="L1250" s="665">
        <v>383.68909090909096</v>
      </c>
      <c r="M1250" s="665">
        <v>11</v>
      </c>
      <c r="N1250" s="666">
        <v>4220.5800000000008</v>
      </c>
    </row>
    <row r="1251" spans="1:14" ht="14.4" customHeight="1" x14ac:dyDescent="0.3">
      <c r="A1251" s="661" t="s">
        <v>595</v>
      </c>
      <c r="B1251" s="662" t="s">
        <v>3182</v>
      </c>
      <c r="C1251" s="663" t="s">
        <v>614</v>
      </c>
      <c r="D1251" s="664" t="s">
        <v>3187</v>
      </c>
      <c r="E1251" s="663" t="s">
        <v>626</v>
      </c>
      <c r="F1251" s="664" t="s">
        <v>3190</v>
      </c>
      <c r="G1251" s="663" t="s">
        <v>627</v>
      </c>
      <c r="H1251" s="663" t="s">
        <v>2956</v>
      </c>
      <c r="I1251" s="663" t="s">
        <v>2957</v>
      </c>
      <c r="J1251" s="663" t="s">
        <v>2958</v>
      </c>
      <c r="K1251" s="663" t="s">
        <v>2959</v>
      </c>
      <c r="L1251" s="665">
        <v>198.19</v>
      </c>
      <c r="M1251" s="665">
        <v>1</v>
      </c>
      <c r="N1251" s="666">
        <v>198.19</v>
      </c>
    </row>
    <row r="1252" spans="1:14" ht="14.4" customHeight="1" x14ac:dyDescent="0.3">
      <c r="A1252" s="661" t="s">
        <v>595</v>
      </c>
      <c r="B1252" s="662" t="s">
        <v>3182</v>
      </c>
      <c r="C1252" s="663" t="s">
        <v>614</v>
      </c>
      <c r="D1252" s="664" t="s">
        <v>3187</v>
      </c>
      <c r="E1252" s="663" t="s">
        <v>626</v>
      </c>
      <c r="F1252" s="664" t="s">
        <v>3190</v>
      </c>
      <c r="G1252" s="663" t="s">
        <v>627</v>
      </c>
      <c r="H1252" s="663" t="s">
        <v>2960</v>
      </c>
      <c r="I1252" s="663" t="s">
        <v>2961</v>
      </c>
      <c r="J1252" s="663" t="s">
        <v>2962</v>
      </c>
      <c r="K1252" s="663" t="s">
        <v>2963</v>
      </c>
      <c r="L1252" s="665">
        <v>111.81666666666665</v>
      </c>
      <c r="M1252" s="665">
        <v>3</v>
      </c>
      <c r="N1252" s="666">
        <v>335.44999999999993</v>
      </c>
    </row>
    <row r="1253" spans="1:14" ht="14.4" customHeight="1" x14ac:dyDescent="0.3">
      <c r="A1253" s="661" t="s">
        <v>595</v>
      </c>
      <c r="B1253" s="662" t="s">
        <v>3182</v>
      </c>
      <c r="C1253" s="663" t="s">
        <v>614</v>
      </c>
      <c r="D1253" s="664" t="s">
        <v>3187</v>
      </c>
      <c r="E1253" s="663" t="s">
        <v>626</v>
      </c>
      <c r="F1253" s="664" t="s">
        <v>3190</v>
      </c>
      <c r="G1253" s="663" t="s">
        <v>627</v>
      </c>
      <c r="H1253" s="663" t="s">
        <v>1201</v>
      </c>
      <c r="I1253" s="663" t="s">
        <v>215</v>
      </c>
      <c r="J1253" s="663" t="s">
        <v>1202</v>
      </c>
      <c r="K1253" s="663"/>
      <c r="L1253" s="665">
        <v>93.386303833464396</v>
      </c>
      <c r="M1253" s="665">
        <v>53</v>
      </c>
      <c r="N1253" s="666">
        <v>4949.474103173613</v>
      </c>
    </row>
    <row r="1254" spans="1:14" ht="14.4" customHeight="1" x14ac:dyDescent="0.3">
      <c r="A1254" s="661" t="s">
        <v>595</v>
      </c>
      <c r="B1254" s="662" t="s">
        <v>3182</v>
      </c>
      <c r="C1254" s="663" t="s">
        <v>614</v>
      </c>
      <c r="D1254" s="664" t="s">
        <v>3187</v>
      </c>
      <c r="E1254" s="663" t="s">
        <v>626</v>
      </c>
      <c r="F1254" s="664" t="s">
        <v>3190</v>
      </c>
      <c r="G1254" s="663" t="s">
        <v>627</v>
      </c>
      <c r="H1254" s="663" t="s">
        <v>1203</v>
      </c>
      <c r="I1254" s="663" t="s">
        <v>215</v>
      </c>
      <c r="J1254" s="663" t="s">
        <v>1204</v>
      </c>
      <c r="K1254" s="663"/>
      <c r="L1254" s="665">
        <v>286.67088976084989</v>
      </c>
      <c r="M1254" s="665">
        <v>57</v>
      </c>
      <c r="N1254" s="666">
        <v>16340.240716368444</v>
      </c>
    </row>
    <row r="1255" spans="1:14" ht="14.4" customHeight="1" x14ac:dyDescent="0.3">
      <c r="A1255" s="661" t="s">
        <v>595</v>
      </c>
      <c r="B1255" s="662" t="s">
        <v>3182</v>
      </c>
      <c r="C1255" s="663" t="s">
        <v>614</v>
      </c>
      <c r="D1255" s="664" t="s">
        <v>3187</v>
      </c>
      <c r="E1255" s="663" t="s">
        <v>626</v>
      </c>
      <c r="F1255" s="664" t="s">
        <v>3190</v>
      </c>
      <c r="G1255" s="663" t="s">
        <v>627</v>
      </c>
      <c r="H1255" s="663" t="s">
        <v>2964</v>
      </c>
      <c r="I1255" s="663" t="s">
        <v>2965</v>
      </c>
      <c r="J1255" s="663" t="s">
        <v>2966</v>
      </c>
      <c r="K1255" s="663" t="s">
        <v>1082</v>
      </c>
      <c r="L1255" s="665">
        <v>110.6194463232853</v>
      </c>
      <c r="M1255" s="665">
        <v>1</v>
      </c>
      <c r="N1255" s="666">
        <v>110.6194463232853</v>
      </c>
    </row>
    <row r="1256" spans="1:14" ht="14.4" customHeight="1" x14ac:dyDescent="0.3">
      <c r="A1256" s="661" t="s">
        <v>595</v>
      </c>
      <c r="B1256" s="662" t="s">
        <v>3182</v>
      </c>
      <c r="C1256" s="663" t="s">
        <v>614</v>
      </c>
      <c r="D1256" s="664" t="s">
        <v>3187</v>
      </c>
      <c r="E1256" s="663" t="s">
        <v>626</v>
      </c>
      <c r="F1256" s="664" t="s">
        <v>3190</v>
      </c>
      <c r="G1256" s="663" t="s">
        <v>627</v>
      </c>
      <c r="H1256" s="663" t="s">
        <v>2608</v>
      </c>
      <c r="I1256" s="663" t="s">
        <v>2609</v>
      </c>
      <c r="J1256" s="663" t="s">
        <v>2610</v>
      </c>
      <c r="K1256" s="663" t="s">
        <v>2611</v>
      </c>
      <c r="L1256" s="665">
        <v>281.28855931723467</v>
      </c>
      <c r="M1256" s="665">
        <v>2</v>
      </c>
      <c r="N1256" s="666">
        <v>562.57711863446934</v>
      </c>
    </row>
    <row r="1257" spans="1:14" ht="14.4" customHeight="1" x14ac:dyDescent="0.3">
      <c r="A1257" s="661" t="s">
        <v>595</v>
      </c>
      <c r="B1257" s="662" t="s">
        <v>3182</v>
      </c>
      <c r="C1257" s="663" t="s">
        <v>614</v>
      </c>
      <c r="D1257" s="664" t="s">
        <v>3187</v>
      </c>
      <c r="E1257" s="663" t="s">
        <v>626</v>
      </c>
      <c r="F1257" s="664" t="s">
        <v>3190</v>
      </c>
      <c r="G1257" s="663" t="s">
        <v>627</v>
      </c>
      <c r="H1257" s="663" t="s">
        <v>2109</v>
      </c>
      <c r="I1257" s="663" t="s">
        <v>2110</v>
      </c>
      <c r="J1257" s="663" t="s">
        <v>2111</v>
      </c>
      <c r="K1257" s="663" t="s">
        <v>2112</v>
      </c>
      <c r="L1257" s="665">
        <v>23.930000000000003</v>
      </c>
      <c r="M1257" s="665">
        <v>1</v>
      </c>
      <c r="N1257" s="666">
        <v>23.930000000000003</v>
      </c>
    </row>
    <row r="1258" spans="1:14" ht="14.4" customHeight="1" x14ac:dyDescent="0.3">
      <c r="A1258" s="661" t="s">
        <v>595</v>
      </c>
      <c r="B1258" s="662" t="s">
        <v>3182</v>
      </c>
      <c r="C1258" s="663" t="s">
        <v>614</v>
      </c>
      <c r="D1258" s="664" t="s">
        <v>3187</v>
      </c>
      <c r="E1258" s="663" t="s">
        <v>626</v>
      </c>
      <c r="F1258" s="664" t="s">
        <v>3190</v>
      </c>
      <c r="G1258" s="663" t="s">
        <v>627</v>
      </c>
      <c r="H1258" s="663" t="s">
        <v>1224</v>
      </c>
      <c r="I1258" s="663" t="s">
        <v>1225</v>
      </c>
      <c r="J1258" s="663" t="s">
        <v>1226</v>
      </c>
      <c r="K1258" s="663" t="s">
        <v>1227</v>
      </c>
      <c r="L1258" s="665">
        <v>357.77998359707021</v>
      </c>
      <c r="M1258" s="665">
        <v>1</v>
      </c>
      <c r="N1258" s="666">
        <v>357.77998359707021</v>
      </c>
    </row>
    <row r="1259" spans="1:14" ht="14.4" customHeight="1" x14ac:dyDescent="0.3">
      <c r="A1259" s="661" t="s">
        <v>595</v>
      </c>
      <c r="B1259" s="662" t="s">
        <v>3182</v>
      </c>
      <c r="C1259" s="663" t="s">
        <v>614</v>
      </c>
      <c r="D1259" s="664" t="s">
        <v>3187</v>
      </c>
      <c r="E1259" s="663" t="s">
        <v>626</v>
      </c>
      <c r="F1259" s="664" t="s">
        <v>3190</v>
      </c>
      <c r="G1259" s="663" t="s">
        <v>627</v>
      </c>
      <c r="H1259" s="663" t="s">
        <v>2619</v>
      </c>
      <c r="I1259" s="663" t="s">
        <v>215</v>
      </c>
      <c r="J1259" s="663" t="s">
        <v>2620</v>
      </c>
      <c r="K1259" s="663"/>
      <c r="L1259" s="665">
        <v>132.08460287557443</v>
      </c>
      <c r="M1259" s="665">
        <v>2</v>
      </c>
      <c r="N1259" s="666">
        <v>264.16920575114887</v>
      </c>
    </row>
    <row r="1260" spans="1:14" ht="14.4" customHeight="1" x14ac:dyDescent="0.3">
      <c r="A1260" s="661" t="s">
        <v>595</v>
      </c>
      <c r="B1260" s="662" t="s">
        <v>3182</v>
      </c>
      <c r="C1260" s="663" t="s">
        <v>614</v>
      </c>
      <c r="D1260" s="664" t="s">
        <v>3187</v>
      </c>
      <c r="E1260" s="663" t="s">
        <v>626</v>
      </c>
      <c r="F1260" s="664" t="s">
        <v>3190</v>
      </c>
      <c r="G1260" s="663" t="s">
        <v>627</v>
      </c>
      <c r="H1260" s="663" t="s">
        <v>1236</v>
      </c>
      <c r="I1260" s="663" t="s">
        <v>1237</v>
      </c>
      <c r="J1260" s="663" t="s">
        <v>1238</v>
      </c>
      <c r="K1260" s="663" t="s">
        <v>1239</v>
      </c>
      <c r="L1260" s="665">
        <v>258.60604623962104</v>
      </c>
      <c r="M1260" s="665">
        <v>4</v>
      </c>
      <c r="N1260" s="666">
        <v>1034.4241849584841</v>
      </c>
    </row>
    <row r="1261" spans="1:14" ht="14.4" customHeight="1" x14ac:dyDescent="0.3">
      <c r="A1261" s="661" t="s">
        <v>595</v>
      </c>
      <c r="B1261" s="662" t="s">
        <v>3182</v>
      </c>
      <c r="C1261" s="663" t="s">
        <v>614</v>
      </c>
      <c r="D1261" s="664" t="s">
        <v>3187</v>
      </c>
      <c r="E1261" s="663" t="s">
        <v>626</v>
      </c>
      <c r="F1261" s="664" t="s">
        <v>3190</v>
      </c>
      <c r="G1261" s="663" t="s">
        <v>627</v>
      </c>
      <c r="H1261" s="663" t="s">
        <v>1248</v>
      </c>
      <c r="I1261" s="663" t="s">
        <v>215</v>
      </c>
      <c r="J1261" s="663" t="s">
        <v>1249</v>
      </c>
      <c r="K1261" s="663" t="s">
        <v>1250</v>
      </c>
      <c r="L1261" s="665">
        <v>81.650045070200065</v>
      </c>
      <c r="M1261" s="665">
        <v>5</v>
      </c>
      <c r="N1261" s="666">
        <v>408.25022535100032</v>
      </c>
    </row>
    <row r="1262" spans="1:14" ht="14.4" customHeight="1" x14ac:dyDescent="0.3">
      <c r="A1262" s="661" t="s">
        <v>595</v>
      </c>
      <c r="B1262" s="662" t="s">
        <v>3182</v>
      </c>
      <c r="C1262" s="663" t="s">
        <v>614</v>
      </c>
      <c r="D1262" s="664" t="s">
        <v>3187</v>
      </c>
      <c r="E1262" s="663" t="s">
        <v>626</v>
      </c>
      <c r="F1262" s="664" t="s">
        <v>3190</v>
      </c>
      <c r="G1262" s="663" t="s">
        <v>627</v>
      </c>
      <c r="H1262" s="663" t="s">
        <v>2967</v>
      </c>
      <c r="I1262" s="663" t="s">
        <v>215</v>
      </c>
      <c r="J1262" s="663" t="s">
        <v>2968</v>
      </c>
      <c r="K1262" s="663"/>
      <c r="L1262" s="665">
        <v>126.79</v>
      </c>
      <c r="M1262" s="665">
        <v>1</v>
      </c>
      <c r="N1262" s="666">
        <v>126.79</v>
      </c>
    </row>
    <row r="1263" spans="1:14" ht="14.4" customHeight="1" x14ac:dyDescent="0.3">
      <c r="A1263" s="661" t="s">
        <v>595</v>
      </c>
      <c r="B1263" s="662" t="s">
        <v>3182</v>
      </c>
      <c r="C1263" s="663" t="s">
        <v>614</v>
      </c>
      <c r="D1263" s="664" t="s">
        <v>3187</v>
      </c>
      <c r="E1263" s="663" t="s">
        <v>626</v>
      </c>
      <c r="F1263" s="664" t="s">
        <v>3190</v>
      </c>
      <c r="G1263" s="663" t="s">
        <v>627</v>
      </c>
      <c r="H1263" s="663" t="s">
        <v>2969</v>
      </c>
      <c r="I1263" s="663" t="s">
        <v>2970</v>
      </c>
      <c r="J1263" s="663" t="s">
        <v>2971</v>
      </c>
      <c r="K1263" s="663" t="s">
        <v>2972</v>
      </c>
      <c r="L1263" s="665">
        <v>401.0313739705872</v>
      </c>
      <c r="M1263" s="665">
        <v>7</v>
      </c>
      <c r="N1263" s="666">
        <v>2807.2196177941105</v>
      </c>
    </row>
    <row r="1264" spans="1:14" ht="14.4" customHeight="1" x14ac:dyDescent="0.3">
      <c r="A1264" s="661" t="s">
        <v>595</v>
      </c>
      <c r="B1264" s="662" t="s">
        <v>3182</v>
      </c>
      <c r="C1264" s="663" t="s">
        <v>614</v>
      </c>
      <c r="D1264" s="664" t="s">
        <v>3187</v>
      </c>
      <c r="E1264" s="663" t="s">
        <v>626</v>
      </c>
      <c r="F1264" s="664" t="s">
        <v>3190</v>
      </c>
      <c r="G1264" s="663" t="s">
        <v>627</v>
      </c>
      <c r="H1264" s="663" t="s">
        <v>2973</v>
      </c>
      <c r="I1264" s="663" t="s">
        <v>2974</v>
      </c>
      <c r="J1264" s="663" t="s">
        <v>2975</v>
      </c>
      <c r="K1264" s="663" t="s">
        <v>2976</v>
      </c>
      <c r="L1264" s="665">
        <v>35.010000000000005</v>
      </c>
      <c r="M1264" s="665">
        <v>1</v>
      </c>
      <c r="N1264" s="666">
        <v>35.010000000000005</v>
      </c>
    </row>
    <row r="1265" spans="1:14" ht="14.4" customHeight="1" x14ac:dyDescent="0.3">
      <c r="A1265" s="661" t="s">
        <v>595</v>
      </c>
      <c r="B1265" s="662" t="s">
        <v>3182</v>
      </c>
      <c r="C1265" s="663" t="s">
        <v>614</v>
      </c>
      <c r="D1265" s="664" t="s">
        <v>3187</v>
      </c>
      <c r="E1265" s="663" t="s">
        <v>626</v>
      </c>
      <c r="F1265" s="664" t="s">
        <v>3190</v>
      </c>
      <c r="G1265" s="663" t="s">
        <v>627</v>
      </c>
      <c r="H1265" s="663" t="s">
        <v>1254</v>
      </c>
      <c r="I1265" s="663" t="s">
        <v>1255</v>
      </c>
      <c r="J1265" s="663" t="s">
        <v>1256</v>
      </c>
      <c r="K1265" s="663" t="s">
        <v>1257</v>
      </c>
      <c r="L1265" s="665">
        <v>69.930000000000021</v>
      </c>
      <c r="M1265" s="665">
        <v>1</v>
      </c>
      <c r="N1265" s="666">
        <v>69.930000000000021</v>
      </c>
    </row>
    <row r="1266" spans="1:14" ht="14.4" customHeight="1" x14ac:dyDescent="0.3">
      <c r="A1266" s="661" t="s">
        <v>595</v>
      </c>
      <c r="B1266" s="662" t="s">
        <v>3182</v>
      </c>
      <c r="C1266" s="663" t="s">
        <v>614</v>
      </c>
      <c r="D1266" s="664" t="s">
        <v>3187</v>
      </c>
      <c r="E1266" s="663" t="s">
        <v>626</v>
      </c>
      <c r="F1266" s="664" t="s">
        <v>3190</v>
      </c>
      <c r="G1266" s="663" t="s">
        <v>627</v>
      </c>
      <c r="H1266" s="663" t="s">
        <v>1258</v>
      </c>
      <c r="I1266" s="663" t="s">
        <v>215</v>
      </c>
      <c r="J1266" s="663" t="s">
        <v>1259</v>
      </c>
      <c r="K1266" s="663"/>
      <c r="L1266" s="665">
        <v>82.833022684592621</v>
      </c>
      <c r="M1266" s="665">
        <v>9</v>
      </c>
      <c r="N1266" s="666">
        <v>745.49720416133357</v>
      </c>
    </row>
    <row r="1267" spans="1:14" ht="14.4" customHeight="1" x14ac:dyDescent="0.3">
      <c r="A1267" s="661" t="s">
        <v>595</v>
      </c>
      <c r="B1267" s="662" t="s">
        <v>3182</v>
      </c>
      <c r="C1267" s="663" t="s">
        <v>614</v>
      </c>
      <c r="D1267" s="664" t="s">
        <v>3187</v>
      </c>
      <c r="E1267" s="663" t="s">
        <v>626</v>
      </c>
      <c r="F1267" s="664" t="s">
        <v>3190</v>
      </c>
      <c r="G1267" s="663" t="s">
        <v>627</v>
      </c>
      <c r="H1267" s="663" t="s">
        <v>1260</v>
      </c>
      <c r="I1267" s="663" t="s">
        <v>1261</v>
      </c>
      <c r="J1267" s="663" t="s">
        <v>1262</v>
      </c>
      <c r="K1267" s="663" t="s">
        <v>1263</v>
      </c>
      <c r="L1267" s="665">
        <v>326.66729942772781</v>
      </c>
      <c r="M1267" s="665">
        <v>61</v>
      </c>
      <c r="N1267" s="666">
        <v>19926.705265091397</v>
      </c>
    </row>
    <row r="1268" spans="1:14" ht="14.4" customHeight="1" x14ac:dyDescent="0.3">
      <c r="A1268" s="661" t="s">
        <v>595</v>
      </c>
      <c r="B1268" s="662" t="s">
        <v>3182</v>
      </c>
      <c r="C1268" s="663" t="s">
        <v>614</v>
      </c>
      <c r="D1268" s="664" t="s">
        <v>3187</v>
      </c>
      <c r="E1268" s="663" t="s">
        <v>626</v>
      </c>
      <c r="F1268" s="664" t="s">
        <v>3190</v>
      </c>
      <c r="G1268" s="663" t="s">
        <v>627</v>
      </c>
      <c r="H1268" s="663" t="s">
        <v>2135</v>
      </c>
      <c r="I1268" s="663" t="s">
        <v>215</v>
      </c>
      <c r="J1268" s="663" t="s">
        <v>2136</v>
      </c>
      <c r="K1268" s="663"/>
      <c r="L1268" s="665">
        <v>51.971872503882977</v>
      </c>
      <c r="M1268" s="665">
        <v>8</v>
      </c>
      <c r="N1268" s="666">
        <v>415.77498003106382</v>
      </c>
    </row>
    <row r="1269" spans="1:14" ht="14.4" customHeight="1" x14ac:dyDescent="0.3">
      <c r="A1269" s="661" t="s">
        <v>595</v>
      </c>
      <c r="B1269" s="662" t="s">
        <v>3182</v>
      </c>
      <c r="C1269" s="663" t="s">
        <v>614</v>
      </c>
      <c r="D1269" s="664" t="s">
        <v>3187</v>
      </c>
      <c r="E1269" s="663" t="s">
        <v>626</v>
      </c>
      <c r="F1269" s="664" t="s">
        <v>3190</v>
      </c>
      <c r="G1269" s="663" t="s">
        <v>627</v>
      </c>
      <c r="H1269" s="663" t="s">
        <v>2632</v>
      </c>
      <c r="I1269" s="663" t="s">
        <v>2633</v>
      </c>
      <c r="J1269" s="663" t="s">
        <v>2634</v>
      </c>
      <c r="K1269" s="663"/>
      <c r="L1269" s="665">
        <v>252.97797161735733</v>
      </c>
      <c r="M1269" s="665">
        <v>3</v>
      </c>
      <c r="N1269" s="666">
        <v>758.93391485207201</v>
      </c>
    </row>
    <row r="1270" spans="1:14" ht="14.4" customHeight="1" x14ac:dyDescent="0.3">
      <c r="A1270" s="661" t="s">
        <v>595</v>
      </c>
      <c r="B1270" s="662" t="s">
        <v>3182</v>
      </c>
      <c r="C1270" s="663" t="s">
        <v>614</v>
      </c>
      <c r="D1270" s="664" t="s">
        <v>3187</v>
      </c>
      <c r="E1270" s="663" t="s">
        <v>626</v>
      </c>
      <c r="F1270" s="664" t="s">
        <v>3190</v>
      </c>
      <c r="G1270" s="663" t="s">
        <v>627</v>
      </c>
      <c r="H1270" s="663" t="s">
        <v>2977</v>
      </c>
      <c r="I1270" s="663" t="s">
        <v>215</v>
      </c>
      <c r="J1270" s="663" t="s">
        <v>2978</v>
      </c>
      <c r="K1270" s="663"/>
      <c r="L1270" s="665">
        <v>77.688522039793469</v>
      </c>
      <c r="M1270" s="665">
        <v>150</v>
      </c>
      <c r="N1270" s="666">
        <v>11653.278305969021</v>
      </c>
    </row>
    <row r="1271" spans="1:14" ht="14.4" customHeight="1" x14ac:dyDescent="0.3">
      <c r="A1271" s="661" t="s">
        <v>595</v>
      </c>
      <c r="B1271" s="662" t="s">
        <v>3182</v>
      </c>
      <c r="C1271" s="663" t="s">
        <v>614</v>
      </c>
      <c r="D1271" s="664" t="s">
        <v>3187</v>
      </c>
      <c r="E1271" s="663" t="s">
        <v>626</v>
      </c>
      <c r="F1271" s="664" t="s">
        <v>3190</v>
      </c>
      <c r="G1271" s="663" t="s">
        <v>627</v>
      </c>
      <c r="H1271" s="663" t="s">
        <v>2137</v>
      </c>
      <c r="I1271" s="663" t="s">
        <v>2138</v>
      </c>
      <c r="J1271" s="663" t="s">
        <v>2139</v>
      </c>
      <c r="K1271" s="663" t="s">
        <v>2140</v>
      </c>
      <c r="L1271" s="665">
        <v>279.01353162456081</v>
      </c>
      <c r="M1271" s="665">
        <v>3</v>
      </c>
      <c r="N1271" s="666">
        <v>837.04059487368238</v>
      </c>
    </row>
    <row r="1272" spans="1:14" ht="14.4" customHeight="1" x14ac:dyDescent="0.3">
      <c r="A1272" s="661" t="s">
        <v>595</v>
      </c>
      <c r="B1272" s="662" t="s">
        <v>3182</v>
      </c>
      <c r="C1272" s="663" t="s">
        <v>614</v>
      </c>
      <c r="D1272" s="664" t="s">
        <v>3187</v>
      </c>
      <c r="E1272" s="663" t="s">
        <v>626</v>
      </c>
      <c r="F1272" s="664" t="s">
        <v>3190</v>
      </c>
      <c r="G1272" s="663" t="s">
        <v>627</v>
      </c>
      <c r="H1272" s="663" t="s">
        <v>2141</v>
      </c>
      <c r="I1272" s="663" t="s">
        <v>2142</v>
      </c>
      <c r="J1272" s="663" t="s">
        <v>2143</v>
      </c>
      <c r="K1272" s="663" t="s">
        <v>2144</v>
      </c>
      <c r="L1272" s="665">
        <v>58.689654373945118</v>
      </c>
      <c r="M1272" s="665">
        <v>1</v>
      </c>
      <c r="N1272" s="666">
        <v>58.689654373945118</v>
      </c>
    </row>
    <row r="1273" spans="1:14" ht="14.4" customHeight="1" x14ac:dyDescent="0.3">
      <c r="A1273" s="661" t="s">
        <v>595</v>
      </c>
      <c r="B1273" s="662" t="s">
        <v>3182</v>
      </c>
      <c r="C1273" s="663" t="s">
        <v>614</v>
      </c>
      <c r="D1273" s="664" t="s">
        <v>3187</v>
      </c>
      <c r="E1273" s="663" t="s">
        <v>626</v>
      </c>
      <c r="F1273" s="664" t="s">
        <v>3190</v>
      </c>
      <c r="G1273" s="663" t="s">
        <v>627</v>
      </c>
      <c r="H1273" s="663" t="s">
        <v>2979</v>
      </c>
      <c r="I1273" s="663" t="s">
        <v>215</v>
      </c>
      <c r="J1273" s="663" t="s">
        <v>2980</v>
      </c>
      <c r="K1273" s="663"/>
      <c r="L1273" s="665">
        <v>89.78</v>
      </c>
      <c r="M1273" s="665">
        <v>1</v>
      </c>
      <c r="N1273" s="666">
        <v>89.78</v>
      </c>
    </row>
    <row r="1274" spans="1:14" ht="14.4" customHeight="1" x14ac:dyDescent="0.3">
      <c r="A1274" s="661" t="s">
        <v>595</v>
      </c>
      <c r="B1274" s="662" t="s">
        <v>3182</v>
      </c>
      <c r="C1274" s="663" t="s">
        <v>614</v>
      </c>
      <c r="D1274" s="664" t="s">
        <v>3187</v>
      </c>
      <c r="E1274" s="663" t="s">
        <v>626</v>
      </c>
      <c r="F1274" s="664" t="s">
        <v>3190</v>
      </c>
      <c r="G1274" s="663" t="s">
        <v>627</v>
      </c>
      <c r="H1274" s="663" t="s">
        <v>2981</v>
      </c>
      <c r="I1274" s="663" t="s">
        <v>215</v>
      </c>
      <c r="J1274" s="663" t="s">
        <v>2982</v>
      </c>
      <c r="K1274" s="663"/>
      <c r="L1274" s="665">
        <v>161.30250000000001</v>
      </c>
      <c r="M1274" s="665">
        <v>4</v>
      </c>
      <c r="N1274" s="666">
        <v>645.21</v>
      </c>
    </row>
    <row r="1275" spans="1:14" ht="14.4" customHeight="1" x14ac:dyDescent="0.3">
      <c r="A1275" s="661" t="s">
        <v>595</v>
      </c>
      <c r="B1275" s="662" t="s">
        <v>3182</v>
      </c>
      <c r="C1275" s="663" t="s">
        <v>614</v>
      </c>
      <c r="D1275" s="664" t="s">
        <v>3187</v>
      </c>
      <c r="E1275" s="663" t="s">
        <v>626</v>
      </c>
      <c r="F1275" s="664" t="s">
        <v>3190</v>
      </c>
      <c r="G1275" s="663" t="s">
        <v>627</v>
      </c>
      <c r="H1275" s="663" t="s">
        <v>2649</v>
      </c>
      <c r="I1275" s="663" t="s">
        <v>2649</v>
      </c>
      <c r="J1275" s="663" t="s">
        <v>2650</v>
      </c>
      <c r="K1275" s="663" t="s">
        <v>633</v>
      </c>
      <c r="L1275" s="665">
        <v>374.29000000000008</v>
      </c>
      <c r="M1275" s="665">
        <v>2</v>
      </c>
      <c r="N1275" s="666">
        <v>748.58000000000015</v>
      </c>
    </row>
    <row r="1276" spans="1:14" ht="14.4" customHeight="1" x14ac:dyDescent="0.3">
      <c r="A1276" s="661" t="s">
        <v>595</v>
      </c>
      <c r="B1276" s="662" t="s">
        <v>3182</v>
      </c>
      <c r="C1276" s="663" t="s">
        <v>614</v>
      </c>
      <c r="D1276" s="664" t="s">
        <v>3187</v>
      </c>
      <c r="E1276" s="663" t="s">
        <v>626</v>
      </c>
      <c r="F1276" s="664" t="s">
        <v>3190</v>
      </c>
      <c r="G1276" s="663" t="s">
        <v>627</v>
      </c>
      <c r="H1276" s="663" t="s">
        <v>2983</v>
      </c>
      <c r="I1276" s="663" t="s">
        <v>2984</v>
      </c>
      <c r="J1276" s="663" t="s">
        <v>2985</v>
      </c>
      <c r="K1276" s="663" t="s">
        <v>1064</v>
      </c>
      <c r="L1276" s="665">
        <v>17.519931271477653</v>
      </c>
      <c r="M1276" s="665">
        <v>1455</v>
      </c>
      <c r="N1276" s="666">
        <v>25491.499999999982</v>
      </c>
    </row>
    <row r="1277" spans="1:14" ht="14.4" customHeight="1" x14ac:dyDescent="0.3">
      <c r="A1277" s="661" t="s">
        <v>595</v>
      </c>
      <c r="B1277" s="662" t="s">
        <v>3182</v>
      </c>
      <c r="C1277" s="663" t="s">
        <v>614</v>
      </c>
      <c r="D1277" s="664" t="s">
        <v>3187</v>
      </c>
      <c r="E1277" s="663" t="s">
        <v>626</v>
      </c>
      <c r="F1277" s="664" t="s">
        <v>3190</v>
      </c>
      <c r="G1277" s="663" t="s">
        <v>627</v>
      </c>
      <c r="H1277" s="663" t="s">
        <v>2179</v>
      </c>
      <c r="I1277" s="663" t="s">
        <v>2180</v>
      </c>
      <c r="J1277" s="663" t="s">
        <v>2181</v>
      </c>
      <c r="K1277" s="663"/>
      <c r="L1277" s="665">
        <v>97.053001348118855</v>
      </c>
      <c r="M1277" s="665">
        <v>3</v>
      </c>
      <c r="N1277" s="666">
        <v>291.15900404435655</v>
      </c>
    </row>
    <row r="1278" spans="1:14" ht="14.4" customHeight="1" x14ac:dyDescent="0.3">
      <c r="A1278" s="661" t="s">
        <v>595</v>
      </c>
      <c r="B1278" s="662" t="s">
        <v>3182</v>
      </c>
      <c r="C1278" s="663" t="s">
        <v>614</v>
      </c>
      <c r="D1278" s="664" t="s">
        <v>3187</v>
      </c>
      <c r="E1278" s="663" t="s">
        <v>626</v>
      </c>
      <c r="F1278" s="664" t="s">
        <v>3190</v>
      </c>
      <c r="G1278" s="663" t="s">
        <v>627</v>
      </c>
      <c r="H1278" s="663" t="s">
        <v>1284</v>
      </c>
      <c r="I1278" s="663" t="s">
        <v>215</v>
      </c>
      <c r="J1278" s="663" t="s">
        <v>1285</v>
      </c>
      <c r="K1278" s="663"/>
      <c r="L1278" s="665">
        <v>38.90210759516124</v>
      </c>
      <c r="M1278" s="665">
        <v>243</v>
      </c>
      <c r="N1278" s="666">
        <v>9453.2121456241821</v>
      </c>
    </row>
    <row r="1279" spans="1:14" ht="14.4" customHeight="1" x14ac:dyDescent="0.3">
      <c r="A1279" s="661" t="s">
        <v>595</v>
      </c>
      <c r="B1279" s="662" t="s">
        <v>3182</v>
      </c>
      <c r="C1279" s="663" t="s">
        <v>614</v>
      </c>
      <c r="D1279" s="664" t="s">
        <v>3187</v>
      </c>
      <c r="E1279" s="663" t="s">
        <v>626</v>
      </c>
      <c r="F1279" s="664" t="s">
        <v>3190</v>
      </c>
      <c r="G1279" s="663" t="s">
        <v>627</v>
      </c>
      <c r="H1279" s="663" t="s">
        <v>2986</v>
      </c>
      <c r="I1279" s="663" t="s">
        <v>2987</v>
      </c>
      <c r="J1279" s="663" t="s">
        <v>2988</v>
      </c>
      <c r="K1279" s="663" t="s">
        <v>2989</v>
      </c>
      <c r="L1279" s="665">
        <v>3352.5</v>
      </c>
      <c r="M1279" s="665">
        <v>2</v>
      </c>
      <c r="N1279" s="666">
        <v>6705</v>
      </c>
    </row>
    <row r="1280" spans="1:14" ht="14.4" customHeight="1" x14ac:dyDescent="0.3">
      <c r="A1280" s="661" t="s">
        <v>595</v>
      </c>
      <c r="B1280" s="662" t="s">
        <v>3182</v>
      </c>
      <c r="C1280" s="663" t="s">
        <v>614</v>
      </c>
      <c r="D1280" s="664" t="s">
        <v>3187</v>
      </c>
      <c r="E1280" s="663" t="s">
        <v>626</v>
      </c>
      <c r="F1280" s="664" t="s">
        <v>3190</v>
      </c>
      <c r="G1280" s="663" t="s">
        <v>627</v>
      </c>
      <c r="H1280" s="663" t="s">
        <v>1286</v>
      </c>
      <c r="I1280" s="663" t="s">
        <v>1286</v>
      </c>
      <c r="J1280" s="663" t="s">
        <v>1287</v>
      </c>
      <c r="K1280" s="663" t="s">
        <v>1288</v>
      </c>
      <c r="L1280" s="665">
        <v>77.079811274176777</v>
      </c>
      <c r="M1280" s="665">
        <v>1</v>
      </c>
      <c r="N1280" s="666">
        <v>77.079811274176777</v>
      </c>
    </row>
    <row r="1281" spans="1:14" ht="14.4" customHeight="1" x14ac:dyDescent="0.3">
      <c r="A1281" s="661" t="s">
        <v>595</v>
      </c>
      <c r="B1281" s="662" t="s">
        <v>3182</v>
      </c>
      <c r="C1281" s="663" t="s">
        <v>614</v>
      </c>
      <c r="D1281" s="664" t="s">
        <v>3187</v>
      </c>
      <c r="E1281" s="663" t="s">
        <v>626</v>
      </c>
      <c r="F1281" s="664" t="s">
        <v>3190</v>
      </c>
      <c r="G1281" s="663" t="s">
        <v>627</v>
      </c>
      <c r="H1281" s="663" t="s">
        <v>1289</v>
      </c>
      <c r="I1281" s="663" t="s">
        <v>1290</v>
      </c>
      <c r="J1281" s="663" t="s">
        <v>1291</v>
      </c>
      <c r="K1281" s="663" t="s">
        <v>1292</v>
      </c>
      <c r="L1281" s="665">
        <v>126.09993625990282</v>
      </c>
      <c r="M1281" s="665">
        <v>2</v>
      </c>
      <c r="N1281" s="666">
        <v>252.19987251980564</v>
      </c>
    </row>
    <row r="1282" spans="1:14" ht="14.4" customHeight="1" x14ac:dyDescent="0.3">
      <c r="A1282" s="661" t="s">
        <v>595</v>
      </c>
      <c r="B1282" s="662" t="s">
        <v>3182</v>
      </c>
      <c r="C1282" s="663" t="s">
        <v>614</v>
      </c>
      <c r="D1282" s="664" t="s">
        <v>3187</v>
      </c>
      <c r="E1282" s="663" t="s">
        <v>626</v>
      </c>
      <c r="F1282" s="664" t="s">
        <v>3190</v>
      </c>
      <c r="G1282" s="663" t="s">
        <v>627</v>
      </c>
      <c r="H1282" s="663" t="s">
        <v>2188</v>
      </c>
      <c r="I1282" s="663" t="s">
        <v>2188</v>
      </c>
      <c r="J1282" s="663" t="s">
        <v>2189</v>
      </c>
      <c r="K1282" s="663" t="s">
        <v>2190</v>
      </c>
      <c r="L1282" s="665">
        <v>170.80769771531115</v>
      </c>
      <c r="M1282" s="665">
        <v>13</v>
      </c>
      <c r="N1282" s="666">
        <v>2220.5000702990451</v>
      </c>
    </row>
    <row r="1283" spans="1:14" ht="14.4" customHeight="1" x14ac:dyDescent="0.3">
      <c r="A1283" s="661" t="s">
        <v>595</v>
      </c>
      <c r="B1283" s="662" t="s">
        <v>3182</v>
      </c>
      <c r="C1283" s="663" t="s">
        <v>614</v>
      </c>
      <c r="D1283" s="664" t="s">
        <v>3187</v>
      </c>
      <c r="E1283" s="663" t="s">
        <v>626</v>
      </c>
      <c r="F1283" s="664" t="s">
        <v>3190</v>
      </c>
      <c r="G1283" s="663" t="s">
        <v>627</v>
      </c>
      <c r="H1283" s="663" t="s">
        <v>1300</v>
      </c>
      <c r="I1283" s="663" t="s">
        <v>1301</v>
      </c>
      <c r="J1283" s="663" t="s">
        <v>1302</v>
      </c>
      <c r="K1283" s="663" t="s">
        <v>1303</v>
      </c>
      <c r="L1283" s="665">
        <v>112.41749999999999</v>
      </c>
      <c r="M1283" s="665">
        <v>4</v>
      </c>
      <c r="N1283" s="666">
        <v>449.66999999999996</v>
      </c>
    </row>
    <row r="1284" spans="1:14" ht="14.4" customHeight="1" x14ac:dyDescent="0.3">
      <c r="A1284" s="661" t="s">
        <v>595</v>
      </c>
      <c r="B1284" s="662" t="s">
        <v>3182</v>
      </c>
      <c r="C1284" s="663" t="s">
        <v>614</v>
      </c>
      <c r="D1284" s="664" t="s">
        <v>3187</v>
      </c>
      <c r="E1284" s="663" t="s">
        <v>626</v>
      </c>
      <c r="F1284" s="664" t="s">
        <v>3190</v>
      </c>
      <c r="G1284" s="663" t="s">
        <v>627</v>
      </c>
      <c r="H1284" s="663" t="s">
        <v>2990</v>
      </c>
      <c r="I1284" s="663" t="s">
        <v>215</v>
      </c>
      <c r="J1284" s="663" t="s">
        <v>2991</v>
      </c>
      <c r="K1284" s="663" t="s">
        <v>2992</v>
      </c>
      <c r="L1284" s="665">
        <v>1004.3</v>
      </c>
      <c r="M1284" s="665">
        <v>1</v>
      </c>
      <c r="N1284" s="666">
        <v>1004.3</v>
      </c>
    </row>
    <row r="1285" spans="1:14" ht="14.4" customHeight="1" x14ac:dyDescent="0.3">
      <c r="A1285" s="661" t="s">
        <v>595</v>
      </c>
      <c r="B1285" s="662" t="s">
        <v>3182</v>
      </c>
      <c r="C1285" s="663" t="s">
        <v>614</v>
      </c>
      <c r="D1285" s="664" t="s">
        <v>3187</v>
      </c>
      <c r="E1285" s="663" t="s">
        <v>626</v>
      </c>
      <c r="F1285" s="664" t="s">
        <v>3190</v>
      </c>
      <c r="G1285" s="663" t="s">
        <v>627</v>
      </c>
      <c r="H1285" s="663" t="s">
        <v>2655</v>
      </c>
      <c r="I1285" s="663" t="s">
        <v>2656</v>
      </c>
      <c r="J1285" s="663" t="s">
        <v>2657</v>
      </c>
      <c r="K1285" s="663" t="s">
        <v>2658</v>
      </c>
      <c r="L1285" s="665">
        <v>86.580029860556664</v>
      </c>
      <c r="M1285" s="665">
        <v>8</v>
      </c>
      <c r="N1285" s="666">
        <v>692.64023888445331</v>
      </c>
    </row>
    <row r="1286" spans="1:14" ht="14.4" customHeight="1" x14ac:dyDescent="0.3">
      <c r="A1286" s="661" t="s">
        <v>595</v>
      </c>
      <c r="B1286" s="662" t="s">
        <v>3182</v>
      </c>
      <c r="C1286" s="663" t="s">
        <v>614</v>
      </c>
      <c r="D1286" s="664" t="s">
        <v>3187</v>
      </c>
      <c r="E1286" s="663" t="s">
        <v>626</v>
      </c>
      <c r="F1286" s="664" t="s">
        <v>3190</v>
      </c>
      <c r="G1286" s="663" t="s">
        <v>627</v>
      </c>
      <c r="H1286" s="663" t="s">
        <v>2993</v>
      </c>
      <c r="I1286" s="663" t="s">
        <v>2994</v>
      </c>
      <c r="J1286" s="663" t="s">
        <v>2995</v>
      </c>
      <c r="K1286" s="663" t="s">
        <v>2996</v>
      </c>
      <c r="L1286" s="665">
        <v>84.545999999999992</v>
      </c>
      <c r="M1286" s="665">
        <v>1</v>
      </c>
      <c r="N1286" s="666">
        <v>84.545999999999992</v>
      </c>
    </row>
    <row r="1287" spans="1:14" ht="14.4" customHeight="1" x14ac:dyDescent="0.3">
      <c r="A1287" s="661" t="s">
        <v>595</v>
      </c>
      <c r="B1287" s="662" t="s">
        <v>3182</v>
      </c>
      <c r="C1287" s="663" t="s">
        <v>614</v>
      </c>
      <c r="D1287" s="664" t="s">
        <v>3187</v>
      </c>
      <c r="E1287" s="663" t="s">
        <v>626</v>
      </c>
      <c r="F1287" s="664" t="s">
        <v>3190</v>
      </c>
      <c r="G1287" s="663" t="s">
        <v>627</v>
      </c>
      <c r="H1287" s="663" t="s">
        <v>2997</v>
      </c>
      <c r="I1287" s="663" t="s">
        <v>2998</v>
      </c>
      <c r="J1287" s="663" t="s">
        <v>2999</v>
      </c>
      <c r="K1287" s="663" t="s">
        <v>1480</v>
      </c>
      <c r="L1287" s="665">
        <v>67.53</v>
      </c>
      <c r="M1287" s="665">
        <v>1</v>
      </c>
      <c r="N1287" s="666">
        <v>67.53</v>
      </c>
    </row>
    <row r="1288" spans="1:14" ht="14.4" customHeight="1" x14ac:dyDescent="0.3">
      <c r="A1288" s="661" t="s">
        <v>595</v>
      </c>
      <c r="B1288" s="662" t="s">
        <v>3182</v>
      </c>
      <c r="C1288" s="663" t="s">
        <v>614</v>
      </c>
      <c r="D1288" s="664" t="s">
        <v>3187</v>
      </c>
      <c r="E1288" s="663" t="s">
        <v>626</v>
      </c>
      <c r="F1288" s="664" t="s">
        <v>3190</v>
      </c>
      <c r="G1288" s="663" t="s">
        <v>627</v>
      </c>
      <c r="H1288" s="663" t="s">
        <v>3000</v>
      </c>
      <c r="I1288" s="663" t="s">
        <v>3001</v>
      </c>
      <c r="J1288" s="663" t="s">
        <v>3002</v>
      </c>
      <c r="K1288" s="663" t="s">
        <v>3003</v>
      </c>
      <c r="L1288" s="665">
        <v>64.589999999999975</v>
      </c>
      <c r="M1288" s="665">
        <v>1</v>
      </c>
      <c r="N1288" s="666">
        <v>64.589999999999975</v>
      </c>
    </row>
    <row r="1289" spans="1:14" ht="14.4" customHeight="1" x14ac:dyDescent="0.3">
      <c r="A1289" s="661" t="s">
        <v>595</v>
      </c>
      <c r="B1289" s="662" t="s">
        <v>3182</v>
      </c>
      <c r="C1289" s="663" t="s">
        <v>614</v>
      </c>
      <c r="D1289" s="664" t="s">
        <v>3187</v>
      </c>
      <c r="E1289" s="663" t="s">
        <v>626</v>
      </c>
      <c r="F1289" s="664" t="s">
        <v>3190</v>
      </c>
      <c r="G1289" s="663" t="s">
        <v>627</v>
      </c>
      <c r="H1289" s="663" t="s">
        <v>3004</v>
      </c>
      <c r="I1289" s="663" t="s">
        <v>3005</v>
      </c>
      <c r="J1289" s="663" t="s">
        <v>3006</v>
      </c>
      <c r="K1289" s="663" t="s">
        <v>3007</v>
      </c>
      <c r="L1289" s="665">
        <v>26.770000000000007</v>
      </c>
      <c r="M1289" s="665">
        <v>1</v>
      </c>
      <c r="N1289" s="666">
        <v>26.770000000000007</v>
      </c>
    </row>
    <row r="1290" spans="1:14" ht="14.4" customHeight="1" x14ac:dyDescent="0.3">
      <c r="A1290" s="661" t="s">
        <v>595</v>
      </c>
      <c r="B1290" s="662" t="s">
        <v>3182</v>
      </c>
      <c r="C1290" s="663" t="s">
        <v>614</v>
      </c>
      <c r="D1290" s="664" t="s">
        <v>3187</v>
      </c>
      <c r="E1290" s="663" t="s">
        <v>626</v>
      </c>
      <c r="F1290" s="664" t="s">
        <v>3190</v>
      </c>
      <c r="G1290" s="663" t="s">
        <v>627</v>
      </c>
      <c r="H1290" s="663" t="s">
        <v>3008</v>
      </c>
      <c r="I1290" s="663" t="s">
        <v>3009</v>
      </c>
      <c r="J1290" s="663" t="s">
        <v>3010</v>
      </c>
      <c r="K1290" s="663" t="s">
        <v>3011</v>
      </c>
      <c r="L1290" s="665">
        <v>26.749999999999993</v>
      </c>
      <c r="M1290" s="665">
        <v>1</v>
      </c>
      <c r="N1290" s="666">
        <v>26.749999999999993</v>
      </c>
    </row>
    <row r="1291" spans="1:14" ht="14.4" customHeight="1" x14ac:dyDescent="0.3">
      <c r="A1291" s="661" t="s">
        <v>595</v>
      </c>
      <c r="B1291" s="662" t="s">
        <v>3182</v>
      </c>
      <c r="C1291" s="663" t="s">
        <v>614</v>
      </c>
      <c r="D1291" s="664" t="s">
        <v>3187</v>
      </c>
      <c r="E1291" s="663" t="s">
        <v>626</v>
      </c>
      <c r="F1291" s="664" t="s">
        <v>3190</v>
      </c>
      <c r="G1291" s="663" t="s">
        <v>627</v>
      </c>
      <c r="H1291" s="663" t="s">
        <v>2673</v>
      </c>
      <c r="I1291" s="663" t="s">
        <v>2674</v>
      </c>
      <c r="J1291" s="663" t="s">
        <v>2675</v>
      </c>
      <c r="K1291" s="663" t="s">
        <v>2676</v>
      </c>
      <c r="L1291" s="665">
        <v>228.92999999999989</v>
      </c>
      <c r="M1291" s="665">
        <v>1</v>
      </c>
      <c r="N1291" s="666">
        <v>228.92999999999989</v>
      </c>
    </row>
    <row r="1292" spans="1:14" ht="14.4" customHeight="1" x14ac:dyDescent="0.3">
      <c r="A1292" s="661" t="s">
        <v>595</v>
      </c>
      <c r="B1292" s="662" t="s">
        <v>3182</v>
      </c>
      <c r="C1292" s="663" t="s">
        <v>614</v>
      </c>
      <c r="D1292" s="664" t="s">
        <v>3187</v>
      </c>
      <c r="E1292" s="663" t="s">
        <v>626</v>
      </c>
      <c r="F1292" s="664" t="s">
        <v>3190</v>
      </c>
      <c r="G1292" s="663" t="s">
        <v>627</v>
      </c>
      <c r="H1292" s="663" t="s">
        <v>2216</v>
      </c>
      <c r="I1292" s="663" t="s">
        <v>215</v>
      </c>
      <c r="J1292" s="663" t="s">
        <v>2217</v>
      </c>
      <c r="K1292" s="663" t="s">
        <v>2218</v>
      </c>
      <c r="L1292" s="665">
        <v>414.57999999999987</v>
      </c>
      <c r="M1292" s="665">
        <v>1</v>
      </c>
      <c r="N1292" s="666">
        <v>414.57999999999987</v>
      </c>
    </row>
    <row r="1293" spans="1:14" ht="14.4" customHeight="1" x14ac:dyDescent="0.3">
      <c r="A1293" s="661" t="s">
        <v>595</v>
      </c>
      <c r="B1293" s="662" t="s">
        <v>3182</v>
      </c>
      <c r="C1293" s="663" t="s">
        <v>614</v>
      </c>
      <c r="D1293" s="664" t="s">
        <v>3187</v>
      </c>
      <c r="E1293" s="663" t="s">
        <v>626</v>
      </c>
      <c r="F1293" s="664" t="s">
        <v>3190</v>
      </c>
      <c r="G1293" s="663" t="s">
        <v>627</v>
      </c>
      <c r="H1293" s="663" t="s">
        <v>3012</v>
      </c>
      <c r="I1293" s="663" t="s">
        <v>215</v>
      </c>
      <c r="J1293" s="663" t="s">
        <v>3013</v>
      </c>
      <c r="K1293" s="663"/>
      <c r="L1293" s="665">
        <v>119.22999999999998</v>
      </c>
      <c r="M1293" s="665">
        <v>1</v>
      </c>
      <c r="N1293" s="666">
        <v>119.22999999999998</v>
      </c>
    </row>
    <row r="1294" spans="1:14" ht="14.4" customHeight="1" x14ac:dyDescent="0.3">
      <c r="A1294" s="661" t="s">
        <v>595</v>
      </c>
      <c r="B1294" s="662" t="s">
        <v>3182</v>
      </c>
      <c r="C1294" s="663" t="s">
        <v>614</v>
      </c>
      <c r="D1294" s="664" t="s">
        <v>3187</v>
      </c>
      <c r="E1294" s="663" t="s">
        <v>626</v>
      </c>
      <c r="F1294" s="664" t="s">
        <v>3190</v>
      </c>
      <c r="G1294" s="663" t="s">
        <v>627</v>
      </c>
      <c r="H1294" s="663" t="s">
        <v>3014</v>
      </c>
      <c r="I1294" s="663" t="s">
        <v>3015</v>
      </c>
      <c r="J1294" s="663" t="s">
        <v>3016</v>
      </c>
      <c r="K1294" s="663" t="s">
        <v>3017</v>
      </c>
      <c r="L1294" s="665">
        <v>61.12</v>
      </c>
      <c r="M1294" s="665">
        <v>1</v>
      </c>
      <c r="N1294" s="666">
        <v>61.12</v>
      </c>
    </row>
    <row r="1295" spans="1:14" ht="14.4" customHeight="1" x14ac:dyDescent="0.3">
      <c r="A1295" s="661" t="s">
        <v>595</v>
      </c>
      <c r="B1295" s="662" t="s">
        <v>3182</v>
      </c>
      <c r="C1295" s="663" t="s">
        <v>614</v>
      </c>
      <c r="D1295" s="664" t="s">
        <v>3187</v>
      </c>
      <c r="E1295" s="663" t="s">
        <v>626</v>
      </c>
      <c r="F1295" s="664" t="s">
        <v>3190</v>
      </c>
      <c r="G1295" s="663" t="s">
        <v>627</v>
      </c>
      <c r="H1295" s="663" t="s">
        <v>1322</v>
      </c>
      <c r="I1295" s="663" t="s">
        <v>1322</v>
      </c>
      <c r="J1295" s="663" t="s">
        <v>1323</v>
      </c>
      <c r="K1295" s="663" t="s">
        <v>1324</v>
      </c>
      <c r="L1295" s="665">
        <v>674.58</v>
      </c>
      <c r="M1295" s="665">
        <v>1</v>
      </c>
      <c r="N1295" s="666">
        <v>674.58</v>
      </c>
    </row>
    <row r="1296" spans="1:14" ht="14.4" customHeight="1" x14ac:dyDescent="0.3">
      <c r="A1296" s="661" t="s">
        <v>595</v>
      </c>
      <c r="B1296" s="662" t="s">
        <v>3182</v>
      </c>
      <c r="C1296" s="663" t="s">
        <v>614</v>
      </c>
      <c r="D1296" s="664" t="s">
        <v>3187</v>
      </c>
      <c r="E1296" s="663" t="s">
        <v>626</v>
      </c>
      <c r="F1296" s="664" t="s">
        <v>3190</v>
      </c>
      <c r="G1296" s="663" t="s">
        <v>627</v>
      </c>
      <c r="H1296" s="663" t="s">
        <v>3018</v>
      </c>
      <c r="I1296" s="663" t="s">
        <v>3019</v>
      </c>
      <c r="J1296" s="663" t="s">
        <v>3020</v>
      </c>
      <c r="K1296" s="663" t="s">
        <v>3021</v>
      </c>
      <c r="L1296" s="665">
        <v>265.08000000000004</v>
      </c>
      <c r="M1296" s="665">
        <v>1</v>
      </c>
      <c r="N1296" s="666">
        <v>265.08000000000004</v>
      </c>
    </row>
    <row r="1297" spans="1:14" ht="14.4" customHeight="1" x14ac:dyDescent="0.3">
      <c r="A1297" s="661" t="s">
        <v>595</v>
      </c>
      <c r="B1297" s="662" t="s">
        <v>3182</v>
      </c>
      <c r="C1297" s="663" t="s">
        <v>614</v>
      </c>
      <c r="D1297" s="664" t="s">
        <v>3187</v>
      </c>
      <c r="E1297" s="663" t="s">
        <v>626</v>
      </c>
      <c r="F1297" s="664" t="s">
        <v>3190</v>
      </c>
      <c r="G1297" s="663" t="s">
        <v>627</v>
      </c>
      <c r="H1297" s="663" t="s">
        <v>3022</v>
      </c>
      <c r="I1297" s="663" t="s">
        <v>3023</v>
      </c>
      <c r="J1297" s="663" t="s">
        <v>3024</v>
      </c>
      <c r="K1297" s="663" t="s">
        <v>3025</v>
      </c>
      <c r="L1297" s="665">
        <v>207.69889808848143</v>
      </c>
      <c r="M1297" s="665">
        <v>1</v>
      </c>
      <c r="N1297" s="666">
        <v>207.69889808848143</v>
      </c>
    </row>
    <row r="1298" spans="1:14" ht="14.4" customHeight="1" x14ac:dyDescent="0.3">
      <c r="A1298" s="661" t="s">
        <v>595</v>
      </c>
      <c r="B1298" s="662" t="s">
        <v>3182</v>
      </c>
      <c r="C1298" s="663" t="s">
        <v>614</v>
      </c>
      <c r="D1298" s="664" t="s">
        <v>3187</v>
      </c>
      <c r="E1298" s="663" t="s">
        <v>626</v>
      </c>
      <c r="F1298" s="664" t="s">
        <v>3190</v>
      </c>
      <c r="G1298" s="663" t="s">
        <v>627</v>
      </c>
      <c r="H1298" s="663" t="s">
        <v>3026</v>
      </c>
      <c r="I1298" s="663" t="s">
        <v>215</v>
      </c>
      <c r="J1298" s="663" t="s">
        <v>3027</v>
      </c>
      <c r="K1298" s="663"/>
      <c r="L1298" s="665">
        <v>33.29999999999999</v>
      </c>
      <c r="M1298" s="665">
        <v>7</v>
      </c>
      <c r="N1298" s="666">
        <v>233.09999999999991</v>
      </c>
    </row>
    <row r="1299" spans="1:14" ht="14.4" customHeight="1" x14ac:dyDescent="0.3">
      <c r="A1299" s="661" t="s">
        <v>595</v>
      </c>
      <c r="B1299" s="662" t="s">
        <v>3182</v>
      </c>
      <c r="C1299" s="663" t="s">
        <v>614</v>
      </c>
      <c r="D1299" s="664" t="s">
        <v>3187</v>
      </c>
      <c r="E1299" s="663" t="s">
        <v>626</v>
      </c>
      <c r="F1299" s="664" t="s">
        <v>3190</v>
      </c>
      <c r="G1299" s="663" t="s">
        <v>627</v>
      </c>
      <c r="H1299" s="663" t="s">
        <v>1334</v>
      </c>
      <c r="I1299" s="663" t="s">
        <v>215</v>
      </c>
      <c r="J1299" s="663" t="s">
        <v>1335</v>
      </c>
      <c r="K1299" s="663"/>
      <c r="L1299" s="665">
        <v>37.440509723475834</v>
      </c>
      <c r="M1299" s="665">
        <v>29</v>
      </c>
      <c r="N1299" s="666">
        <v>1085.7747819807992</v>
      </c>
    </row>
    <row r="1300" spans="1:14" ht="14.4" customHeight="1" x14ac:dyDescent="0.3">
      <c r="A1300" s="661" t="s">
        <v>595</v>
      </c>
      <c r="B1300" s="662" t="s">
        <v>3182</v>
      </c>
      <c r="C1300" s="663" t="s">
        <v>614</v>
      </c>
      <c r="D1300" s="664" t="s">
        <v>3187</v>
      </c>
      <c r="E1300" s="663" t="s">
        <v>626</v>
      </c>
      <c r="F1300" s="664" t="s">
        <v>3190</v>
      </c>
      <c r="G1300" s="663" t="s">
        <v>627</v>
      </c>
      <c r="H1300" s="663" t="s">
        <v>3028</v>
      </c>
      <c r="I1300" s="663" t="s">
        <v>3029</v>
      </c>
      <c r="J1300" s="663" t="s">
        <v>3030</v>
      </c>
      <c r="K1300" s="663"/>
      <c r="L1300" s="665">
        <v>103.05</v>
      </c>
      <c r="M1300" s="665">
        <v>4</v>
      </c>
      <c r="N1300" s="666">
        <v>412.2</v>
      </c>
    </row>
    <row r="1301" spans="1:14" ht="14.4" customHeight="1" x14ac:dyDescent="0.3">
      <c r="A1301" s="661" t="s">
        <v>595</v>
      </c>
      <c r="B1301" s="662" t="s">
        <v>3182</v>
      </c>
      <c r="C1301" s="663" t="s">
        <v>614</v>
      </c>
      <c r="D1301" s="664" t="s">
        <v>3187</v>
      </c>
      <c r="E1301" s="663" t="s">
        <v>626</v>
      </c>
      <c r="F1301" s="664" t="s">
        <v>3190</v>
      </c>
      <c r="G1301" s="663" t="s">
        <v>627</v>
      </c>
      <c r="H1301" s="663" t="s">
        <v>2691</v>
      </c>
      <c r="I1301" s="663" t="s">
        <v>2691</v>
      </c>
      <c r="J1301" s="663" t="s">
        <v>939</v>
      </c>
      <c r="K1301" s="663" t="s">
        <v>2692</v>
      </c>
      <c r="L1301" s="665">
        <v>124.28000000000006</v>
      </c>
      <c r="M1301" s="665">
        <v>1</v>
      </c>
      <c r="N1301" s="666">
        <v>124.28000000000006</v>
      </c>
    </row>
    <row r="1302" spans="1:14" ht="14.4" customHeight="1" x14ac:dyDescent="0.3">
      <c r="A1302" s="661" t="s">
        <v>595</v>
      </c>
      <c r="B1302" s="662" t="s">
        <v>3182</v>
      </c>
      <c r="C1302" s="663" t="s">
        <v>614</v>
      </c>
      <c r="D1302" s="664" t="s">
        <v>3187</v>
      </c>
      <c r="E1302" s="663" t="s">
        <v>626</v>
      </c>
      <c r="F1302" s="664" t="s">
        <v>3190</v>
      </c>
      <c r="G1302" s="663" t="s">
        <v>627</v>
      </c>
      <c r="H1302" s="663" t="s">
        <v>2248</v>
      </c>
      <c r="I1302" s="663" t="s">
        <v>2248</v>
      </c>
      <c r="J1302" s="663" t="s">
        <v>1337</v>
      </c>
      <c r="K1302" s="663" t="s">
        <v>2249</v>
      </c>
      <c r="L1302" s="665">
        <v>43.999838328873842</v>
      </c>
      <c r="M1302" s="665">
        <v>3</v>
      </c>
      <c r="N1302" s="666">
        <v>131.99951498662153</v>
      </c>
    </row>
    <row r="1303" spans="1:14" ht="14.4" customHeight="1" x14ac:dyDescent="0.3">
      <c r="A1303" s="661" t="s">
        <v>595</v>
      </c>
      <c r="B1303" s="662" t="s">
        <v>3182</v>
      </c>
      <c r="C1303" s="663" t="s">
        <v>614</v>
      </c>
      <c r="D1303" s="664" t="s">
        <v>3187</v>
      </c>
      <c r="E1303" s="663" t="s">
        <v>626</v>
      </c>
      <c r="F1303" s="664" t="s">
        <v>3190</v>
      </c>
      <c r="G1303" s="663" t="s">
        <v>627</v>
      </c>
      <c r="H1303" s="663" t="s">
        <v>2254</v>
      </c>
      <c r="I1303" s="663" t="s">
        <v>2254</v>
      </c>
      <c r="J1303" s="663" t="s">
        <v>2255</v>
      </c>
      <c r="K1303" s="663" t="s">
        <v>2256</v>
      </c>
      <c r="L1303" s="665">
        <v>114.87999999999998</v>
      </c>
      <c r="M1303" s="665">
        <v>1</v>
      </c>
      <c r="N1303" s="666">
        <v>114.87999999999998</v>
      </c>
    </row>
    <row r="1304" spans="1:14" ht="14.4" customHeight="1" x14ac:dyDescent="0.3">
      <c r="A1304" s="661" t="s">
        <v>595</v>
      </c>
      <c r="B1304" s="662" t="s">
        <v>3182</v>
      </c>
      <c r="C1304" s="663" t="s">
        <v>614</v>
      </c>
      <c r="D1304" s="664" t="s">
        <v>3187</v>
      </c>
      <c r="E1304" s="663" t="s">
        <v>626</v>
      </c>
      <c r="F1304" s="664" t="s">
        <v>3190</v>
      </c>
      <c r="G1304" s="663" t="s">
        <v>627</v>
      </c>
      <c r="H1304" s="663" t="s">
        <v>2693</v>
      </c>
      <c r="I1304" s="663" t="s">
        <v>215</v>
      </c>
      <c r="J1304" s="663" t="s">
        <v>2694</v>
      </c>
      <c r="K1304" s="663" t="s">
        <v>2695</v>
      </c>
      <c r="L1304" s="665">
        <v>39.08</v>
      </c>
      <c r="M1304" s="665">
        <v>8</v>
      </c>
      <c r="N1304" s="666">
        <v>312.64</v>
      </c>
    </row>
    <row r="1305" spans="1:14" ht="14.4" customHeight="1" x14ac:dyDescent="0.3">
      <c r="A1305" s="661" t="s">
        <v>595</v>
      </c>
      <c r="B1305" s="662" t="s">
        <v>3182</v>
      </c>
      <c r="C1305" s="663" t="s">
        <v>614</v>
      </c>
      <c r="D1305" s="664" t="s">
        <v>3187</v>
      </c>
      <c r="E1305" s="663" t="s">
        <v>626</v>
      </c>
      <c r="F1305" s="664" t="s">
        <v>3190</v>
      </c>
      <c r="G1305" s="663" t="s">
        <v>627</v>
      </c>
      <c r="H1305" s="663" t="s">
        <v>3031</v>
      </c>
      <c r="I1305" s="663" t="s">
        <v>3031</v>
      </c>
      <c r="J1305" s="663" t="s">
        <v>3032</v>
      </c>
      <c r="K1305" s="663" t="s">
        <v>3033</v>
      </c>
      <c r="L1305" s="665">
        <v>438</v>
      </c>
      <c r="M1305" s="665">
        <v>1</v>
      </c>
      <c r="N1305" s="666">
        <v>438</v>
      </c>
    </row>
    <row r="1306" spans="1:14" ht="14.4" customHeight="1" x14ac:dyDescent="0.3">
      <c r="A1306" s="661" t="s">
        <v>595</v>
      </c>
      <c r="B1306" s="662" t="s">
        <v>3182</v>
      </c>
      <c r="C1306" s="663" t="s">
        <v>614</v>
      </c>
      <c r="D1306" s="664" t="s">
        <v>3187</v>
      </c>
      <c r="E1306" s="663" t="s">
        <v>626</v>
      </c>
      <c r="F1306" s="664" t="s">
        <v>3190</v>
      </c>
      <c r="G1306" s="663" t="s">
        <v>627</v>
      </c>
      <c r="H1306" s="663" t="s">
        <v>1347</v>
      </c>
      <c r="I1306" s="663" t="s">
        <v>215</v>
      </c>
      <c r="J1306" s="663" t="s">
        <v>1348</v>
      </c>
      <c r="K1306" s="663"/>
      <c r="L1306" s="665">
        <v>38.066227060380918</v>
      </c>
      <c r="M1306" s="665">
        <v>52</v>
      </c>
      <c r="N1306" s="666">
        <v>1979.4438071398076</v>
      </c>
    </row>
    <row r="1307" spans="1:14" ht="14.4" customHeight="1" x14ac:dyDescent="0.3">
      <c r="A1307" s="661" t="s">
        <v>595</v>
      </c>
      <c r="B1307" s="662" t="s">
        <v>3182</v>
      </c>
      <c r="C1307" s="663" t="s">
        <v>614</v>
      </c>
      <c r="D1307" s="664" t="s">
        <v>3187</v>
      </c>
      <c r="E1307" s="663" t="s">
        <v>626</v>
      </c>
      <c r="F1307" s="664" t="s">
        <v>3190</v>
      </c>
      <c r="G1307" s="663" t="s">
        <v>627</v>
      </c>
      <c r="H1307" s="663" t="s">
        <v>1349</v>
      </c>
      <c r="I1307" s="663" t="s">
        <v>1349</v>
      </c>
      <c r="J1307" s="663" t="s">
        <v>1350</v>
      </c>
      <c r="K1307" s="663" t="s">
        <v>1351</v>
      </c>
      <c r="L1307" s="665">
        <v>202.94714724842615</v>
      </c>
      <c r="M1307" s="665">
        <v>5</v>
      </c>
      <c r="N1307" s="666">
        <v>1014.7357362421308</v>
      </c>
    </row>
    <row r="1308" spans="1:14" ht="14.4" customHeight="1" x14ac:dyDescent="0.3">
      <c r="A1308" s="661" t="s">
        <v>595</v>
      </c>
      <c r="B1308" s="662" t="s">
        <v>3182</v>
      </c>
      <c r="C1308" s="663" t="s">
        <v>614</v>
      </c>
      <c r="D1308" s="664" t="s">
        <v>3187</v>
      </c>
      <c r="E1308" s="663" t="s">
        <v>626</v>
      </c>
      <c r="F1308" s="664" t="s">
        <v>3190</v>
      </c>
      <c r="G1308" s="663" t="s">
        <v>627</v>
      </c>
      <c r="H1308" s="663" t="s">
        <v>3034</v>
      </c>
      <c r="I1308" s="663" t="s">
        <v>3034</v>
      </c>
      <c r="J1308" s="663" t="s">
        <v>3035</v>
      </c>
      <c r="K1308" s="663" t="s">
        <v>1391</v>
      </c>
      <c r="L1308" s="665">
        <v>156.51907825200018</v>
      </c>
      <c r="M1308" s="665">
        <v>1</v>
      </c>
      <c r="N1308" s="666">
        <v>156.51907825200018</v>
      </c>
    </row>
    <row r="1309" spans="1:14" ht="14.4" customHeight="1" x14ac:dyDescent="0.3">
      <c r="A1309" s="661" t="s">
        <v>595</v>
      </c>
      <c r="B1309" s="662" t="s">
        <v>3182</v>
      </c>
      <c r="C1309" s="663" t="s">
        <v>614</v>
      </c>
      <c r="D1309" s="664" t="s">
        <v>3187</v>
      </c>
      <c r="E1309" s="663" t="s">
        <v>626</v>
      </c>
      <c r="F1309" s="664" t="s">
        <v>3190</v>
      </c>
      <c r="G1309" s="663" t="s">
        <v>627</v>
      </c>
      <c r="H1309" s="663" t="s">
        <v>3036</v>
      </c>
      <c r="I1309" s="663" t="s">
        <v>673</v>
      </c>
      <c r="J1309" s="663" t="s">
        <v>3037</v>
      </c>
      <c r="K1309" s="663"/>
      <c r="L1309" s="665">
        <v>40.645575279282831</v>
      </c>
      <c r="M1309" s="665">
        <v>1</v>
      </c>
      <c r="N1309" s="666">
        <v>40.645575279282831</v>
      </c>
    </row>
    <row r="1310" spans="1:14" ht="14.4" customHeight="1" x14ac:dyDescent="0.3">
      <c r="A1310" s="661" t="s">
        <v>595</v>
      </c>
      <c r="B1310" s="662" t="s">
        <v>3182</v>
      </c>
      <c r="C1310" s="663" t="s">
        <v>614</v>
      </c>
      <c r="D1310" s="664" t="s">
        <v>3187</v>
      </c>
      <c r="E1310" s="663" t="s">
        <v>626</v>
      </c>
      <c r="F1310" s="664" t="s">
        <v>3190</v>
      </c>
      <c r="G1310" s="663" t="s">
        <v>627</v>
      </c>
      <c r="H1310" s="663" t="s">
        <v>3038</v>
      </c>
      <c r="I1310" s="663" t="s">
        <v>3038</v>
      </c>
      <c r="J1310" s="663" t="s">
        <v>3039</v>
      </c>
      <c r="K1310" s="663" t="s">
        <v>1470</v>
      </c>
      <c r="L1310" s="665">
        <v>110.09</v>
      </c>
      <c r="M1310" s="665">
        <v>2</v>
      </c>
      <c r="N1310" s="666">
        <v>220.18</v>
      </c>
    </row>
    <row r="1311" spans="1:14" ht="14.4" customHeight="1" x14ac:dyDescent="0.3">
      <c r="A1311" s="661" t="s">
        <v>595</v>
      </c>
      <c r="B1311" s="662" t="s">
        <v>3182</v>
      </c>
      <c r="C1311" s="663" t="s">
        <v>614</v>
      </c>
      <c r="D1311" s="664" t="s">
        <v>3187</v>
      </c>
      <c r="E1311" s="663" t="s">
        <v>626</v>
      </c>
      <c r="F1311" s="664" t="s">
        <v>3190</v>
      </c>
      <c r="G1311" s="663" t="s">
        <v>1373</v>
      </c>
      <c r="H1311" s="663" t="s">
        <v>1384</v>
      </c>
      <c r="I1311" s="663" t="s">
        <v>1385</v>
      </c>
      <c r="J1311" s="663" t="s">
        <v>1386</v>
      </c>
      <c r="K1311" s="663" t="s">
        <v>1387</v>
      </c>
      <c r="L1311" s="665">
        <v>98.790013517398393</v>
      </c>
      <c r="M1311" s="665">
        <v>1</v>
      </c>
      <c r="N1311" s="666">
        <v>98.790013517398393</v>
      </c>
    </row>
    <row r="1312" spans="1:14" ht="14.4" customHeight="1" x14ac:dyDescent="0.3">
      <c r="A1312" s="661" t="s">
        <v>595</v>
      </c>
      <c r="B1312" s="662" t="s">
        <v>3182</v>
      </c>
      <c r="C1312" s="663" t="s">
        <v>614</v>
      </c>
      <c r="D1312" s="664" t="s">
        <v>3187</v>
      </c>
      <c r="E1312" s="663" t="s">
        <v>626</v>
      </c>
      <c r="F1312" s="664" t="s">
        <v>3190</v>
      </c>
      <c r="G1312" s="663" t="s">
        <v>1373</v>
      </c>
      <c r="H1312" s="663" t="s">
        <v>1392</v>
      </c>
      <c r="I1312" s="663" t="s">
        <v>1393</v>
      </c>
      <c r="J1312" s="663" t="s">
        <v>1394</v>
      </c>
      <c r="K1312" s="663" t="s">
        <v>1395</v>
      </c>
      <c r="L1312" s="665">
        <v>72.500000000000014</v>
      </c>
      <c r="M1312" s="665">
        <v>1</v>
      </c>
      <c r="N1312" s="666">
        <v>72.500000000000014</v>
      </c>
    </row>
    <row r="1313" spans="1:14" ht="14.4" customHeight="1" x14ac:dyDescent="0.3">
      <c r="A1313" s="661" t="s">
        <v>595</v>
      </c>
      <c r="B1313" s="662" t="s">
        <v>3182</v>
      </c>
      <c r="C1313" s="663" t="s">
        <v>614</v>
      </c>
      <c r="D1313" s="664" t="s">
        <v>3187</v>
      </c>
      <c r="E1313" s="663" t="s">
        <v>626</v>
      </c>
      <c r="F1313" s="664" t="s">
        <v>3190</v>
      </c>
      <c r="G1313" s="663" t="s">
        <v>1373</v>
      </c>
      <c r="H1313" s="663" t="s">
        <v>1396</v>
      </c>
      <c r="I1313" s="663" t="s">
        <v>1397</v>
      </c>
      <c r="J1313" s="663" t="s">
        <v>1398</v>
      </c>
      <c r="K1313" s="663" t="s">
        <v>1399</v>
      </c>
      <c r="L1313" s="665">
        <v>105.61811351669776</v>
      </c>
      <c r="M1313" s="665">
        <v>1</v>
      </c>
      <c r="N1313" s="666">
        <v>105.61811351669776</v>
      </c>
    </row>
    <row r="1314" spans="1:14" ht="14.4" customHeight="1" x14ac:dyDescent="0.3">
      <c r="A1314" s="661" t="s">
        <v>595</v>
      </c>
      <c r="B1314" s="662" t="s">
        <v>3182</v>
      </c>
      <c r="C1314" s="663" t="s">
        <v>614</v>
      </c>
      <c r="D1314" s="664" t="s">
        <v>3187</v>
      </c>
      <c r="E1314" s="663" t="s">
        <v>626</v>
      </c>
      <c r="F1314" s="664" t="s">
        <v>3190</v>
      </c>
      <c r="G1314" s="663" t="s">
        <v>1373</v>
      </c>
      <c r="H1314" s="663" t="s">
        <v>3040</v>
      </c>
      <c r="I1314" s="663" t="s">
        <v>3041</v>
      </c>
      <c r="J1314" s="663" t="s">
        <v>1532</v>
      </c>
      <c r="K1314" s="663" t="s">
        <v>3042</v>
      </c>
      <c r="L1314" s="665">
        <v>198.75</v>
      </c>
      <c r="M1314" s="665">
        <v>1</v>
      </c>
      <c r="N1314" s="666">
        <v>198.75</v>
      </c>
    </row>
    <row r="1315" spans="1:14" ht="14.4" customHeight="1" x14ac:dyDescent="0.3">
      <c r="A1315" s="661" t="s">
        <v>595</v>
      </c>
      <c r="B1315" s="662" t="s">
        <v>3182</v>
      </c>
      <c r="C1315" s="663" t="s">
        <v>614</v>
      </c>
      <c r="D1315" s="664" t="s">
        <v>3187</v>
      </c>
      <c r="E1315" s="663" t="s">
        <v>626</v>
      </c>
      <c r="F1315" s="664" t="s">
        <v>3190</v>
      </c>
      <c r="G1315" s="663" t="s">
        <v>1373</v>
      </c>
      <c r="H1315" s="663" t="s">
        <v>3043</v>
      </c>
      <c r="I1315" s="663" t="s">
        <v>3044</v>
      </c>
      <c r="J1315" s="663" t="s">
        <v>3045</v>
      </c>
      <c r="K1315" s="663" t="s">
        <v>3046</v>
      </c>
      <c r="L1315" s="665">
        <v>138.24999999999994</v>
      </c>
      <c r="M1315" s="665">
        <v>2</v>
      </c>
      <c r="N1315" s="666">
        <v>276.49999999999989</v>
      </c>
    </row>
    <row r="1316" spans="1:14" ht="14.4" customHeight="1" x14ac:dyDescent="0.3">
      <c r="A1316" s="661" t="s">
        <v>595</v>
      </c>
      <c r="B1316" s="662" t="s">
        <v>3182</v>
      </c>
      <c r="C1316" s="663" t="s">
        <v>614</v>
      </c>
      <c r="D1316" s="664" t="s">
        <v>3187</v>
      </c>
      <c r="E1316" s="663" t="s">
        <v>626</v>
      </c>
      <c r="F1316" s="664" t="s">
        <v>3190</v>
      </c>
      <c r="G1316" s="663" t="s">
        <v>1373</v>
      </c>
      <c r="H1316" s="663" t="s">
        <v>1400</v>
      </c>
      <c r="I1316" s="663" t="s">
        <v>1401</v>
      </c>
      <c r="J1316" s="663" t="s">
        <v>1402</v>
      </c>
      <c r="K1316" s="663" t="s">
        <v>1391</v>
      </c>
      <c r="L1316" s="665">
        <v>200.57314710935722</v>
      </c>
      <c r="M1316" s="665">
        <v>1</v>
      </c>
      <c r="N1316" s="666">
        <v>200.57314710935722</v>
      </c>
    </row>
    <row r="1317" spans="1:14" ht="14.4" customHeight="1" x14ac:dyDescent="0.3">
      <c r="A1317" s="661" t="s">
        <v>595</v>
      </c>
      <c r="B1317" s="662" t="s">
        <v>3182</v>
      </c>
      <c r="C1317" s="663" t="s">
        <v>614</v>
      </c>
      <c r="D1317" s="664" t="s">
        <v>3187</v>
      </c>
      <c r="E1317" s="663" t="s">
        <v>626</v>
      </c>
      <c r="F1317" s="664" t="s">
        <v>3190</v>
      </c>
      <c r="G1317" s="663" t="s">
        <v>1373</v>
      </c>
      <c r="H1317" s="663" t="s">
        <v>1411</v>
      </c>
      <c r="I1317" s="663" t="s">
        <v>1412</v>
      </c>
      <c r="J1317" s="663" t="s">
        <v>1413</v>
      </c>
      <c r="K1317" s="663" t="s">
        <v>1027</v>
      </c>
      <c r="L1317" s="665">
        <v>43.66</v>
      </c>
      <c r="M1317" s="665">
        <v>1</v>
      </c>
      <c r="N1317" s="666">
        <v>43.66</v>
      </c>
    </row>
    <row r="1318" spans="1:14" ht="14.4" customHeight="1" x14ac:dyDescent="0.3">
      <c r="A1318" s="661" t="s">
        <v>595</v>
      </c>
      <c r="B1318" s="662" t="s">
        <v>3182</v>
      </c>
      <c r="C1318" s="663" t="s">
        <v>614</v>
      </c>
      <c r="D1318" s="664" t="s">
        <v>3187</v>
      </c>
      <c r="E1318" s="663" t="s">
        <v>626</v>
      </c>
      <c r="F1318" s="664" t="s">
        <v>3190</v>
      </c>
      <c r="G1318" s="663" t="s">
        <v>1373</v>
      </c>
      <c r="H1318" s="663" t="s">
        <v>2293</v>
      </c>
      <c r="I1318" s="663" t="s">
        <v>2294</v>
      </c>
      <c r="J1318" s="663" t="s">
        <v>2295</v>
      </c>
      <c r="K1318" s="663" t="s">
        <v>1880</v>
      </c>
      <c r="L1318" s="665">
        <v>52.749999999999986</v>
      </c>
      <c r="M1318" s="665">
        <v>2</v>
      </c>
      <c r="N1318" s="666">
        <v>105.49999999999997</v>
      </c>
    </row>
    <row r="1319" spans="1:14" ht="14.4" customHeight="1" x14ac:dyDescent="0.3">
      <c r="A1319" s="661" t="s">
        <v>595</v>
      </c>
      <c r="B1319" s="662" t="s">
        <v>3182</v>
      </c>
      <c r="C1319" s="663" t="s">
        <v>614</v>
      </c>
      <c r="D1319" s="664" t="s">
        <v>3187</v>
      </c>
      <c r="E1319" s="663" t="s">
        <v>626</v>
      </c>
      <c r="F1319" s="664" t="s">
        <v>3190</v>
      </c>
      <c r="G1319" s="663" t="s">
        <v>1373</v>
      </c>
      <c r="H1319" s="663" t="s">
        <v>3047</v>
      </c>
      <c r="I1319" s="663" t="s">
        <v>3048</v>
      </c>
      <c r="J1319" s="663" t="s">
        <v>1375</v>
      </c>
      <c r="K1319" s="663" t="s">
        <v>3049</v>
      </c>
      <c r="L1319" s="665">
        <v>35.109999999999992</v>
      </c>
      <c r="M1319" s="665">
        <v>1</v>
      </c>
      <c r="N1319" s="666">
        <v>35.109999999999992</v>
      </c>
    </row>
    <row r="1320" spans="1:14" ht="14.4" customHeight="1" x14ac:dyDescent="0.3">
      <c r="A1320" s="661" t="s">
        <v>595</v>
      </c>
      <c r="B1320" s="662" t="s">
        <v>3182</v>
      </c>
      <c r="C1320" s="663" t="s">
        <v>614</v>
      </c>
      <c r="D1320" s="664" t="s">
        <v>3187</v>
      </c>
      <c r="E1320" s="663" t="s">
        <v>626</v>
      </c>
      <c r="F1320" s="664" t="s">
        <v>3190</v>
      </c>
      <c r="G1320" s="663" t="s">
        <v>1373</v>
      </c>
      <c r="H1320" s="663" t="s">
        <v>1414</v>
      </c>
      <c r="I1320" s="663" t="s">
        <v>1415</v>
      </c>
      <c r="J1320" s="663" t="s">
        <v>1416</v>
      </c>
      <c r="K1320" s="663" t="s">
        <v>1417</v>
      </c>
      <c r="L1320" s="665">
        <v>42.959899532416735</v>
      </c>
      <c r="M1320" s="665">
        <v>1</v>
      </c>
      <c r="N1320" s="666">
        <v>42.959899532416735</v>
      </c>
    </row>
    <row r="1321" spans="1:14" ht="14.4" customHeight="1" x14ac:dyDescent="0.3">
      <c r="A1321" s="661" t="s">
        <v>595</v>
      </c>
      <c r="B1321" s="662" t="s">
        <v>3182</v>
      </c>
      <c r="C1321" s="663" t="s">
        <v>614</v>
      </c>
      <c r="D1321" s="664" t="s">
        <v>3187</v>
      </c>
      <c r="E1321" s="663" t="s">
        <v>626</v>
      </c>
      <c r="F1321" s="664" t="s">
        <v>3190</v>
      </c>
      <c r="G1321" s="663" t="s">
        <v>1373</v>
      </c>
      <c r="H1321" s="663" t="s">
        <v>1418</v>
      </c>
      <c r="I1321" s="663" t="s">
        <v>1419</v>
      </c>
      <c r="J1321" s="663" t="s">
        <v>1420</v>
      </c>
      <c r="K1321" s="663" t="s">
        <v>1421</v>
      </c>
      <c r="L1321" s="665">
        <v>3299.9928203460972</v>
      </c>
      <c r="M1321" s="665">
        <v>4</v>
      </c>
      <c r="N1321" s="666">
        <v>13199.971281384389</v>
      </c>
    </row>
    <row r="1322" spans="1:14" ht="14.4" customHeight="1" x14ac:dyDescent="0.3">
      <c r="A1322" s="661" t="s">
        <v>595</v>
      </c>
      <c r="B1322" s="662" t="s">
        <v>3182</v>
      </c>
      <c r="C1322" s="663" t="s">
        <v>614</v>
      </c>
      <c r="D1322" s="664" t="s">
        <v>3187</v>
      </c>
      <c r="E1322" s="663" t="s">
        <v>626</v>
      </c>
      <c r="F1322" s="664" t="s">
        <v>3190</v>
      </c>
      <c r="G1322" s="663" t="s">
        <v>1373</v>
      </c>
      <c r="H1322" s="663" t="s">
        <v>1422</v>
      </c>
      <c r="I1322" s="663" t="s">
        <v>1423</v>
      </c>
      <c r="J1322" s="663" t="s">
        <v>1424</v>
      </c>
      <c r="K1322" s="663" t="s">
        <v>1425</v>
      </c>
      <c r="L1322" s="665">
        <v>49.420000000000016</v>
      </c>
      <c r="M1322" s="665">
        <v>1</v>
      </c>
      <c r="N1322" s="666">
        <v>49.420000000000016</v>
      </c>
    </row>
    <row r="1323" spans="1:14" ht="14.4" customHeight="1" x14ac:dyDescent="0.3">
      <c r="A1323" s="661" t="s">
        <v>595</v>
      </c>
      <c r="B1323" s="662" t="s">
        <v>3182</v>
      </c>
      <c r="C1323" s="663" t="s">
        <v>614</v>
      </c>
      <c r="D1323" s="664" t="s">
        <v>3187</v>
      </c>
      <c r="E1323" s="663" t="s">
        <v>626</v>
      </c>
      <c r="F1323" s="664" t="s">
        <v>3190</v>
      </c>
      <c r="G1323" s="663" t="s">
        <v>1373</v>
      </c>
      <c r="H1323" s="663" t="s">
        <v>2300</v>
      </c>
      <c r="I1323" s="663" t="s">
        <v>2301</v>
      </c>
      <c r="J1323" s="663" t="s">
        <v>2302</v>
      </c>
      <c r="K1323" s="663" t="s">
        <v>2303</v>
      </c>
      <c r="L1323" s="665">
        <v>168.53902923263553</v>
      </c>
      <c r="M1323" s="665">
        <v>1</v>
      </c>
      <c r="N1323" s="666">
        <v>168.53902923263553</v>
      </c>
    </row>
    <row r="1324" spans="1:14" ht="14.4" customHeight="1" x14ac:dyDescent="0.3">
      <c r="A1324" s="661" t="s">
        <v>595</v>
      </c>
      <c r="B1324" s="662" t="s">
        <v>3182</v>
      </c>
      <c r="C1324" s="663" t="s">
        <v>614</v>
      </c>
      <c r="D1324" s="664" t="s">
        <v>3187</v>
      </c>
      <c r="E1324" s="663" t="s">
        <v>626</v>
      </c>
      <c r="F1324" s="664" t="s">
        <v>3190</v>
      </c>
      <c r="G1324" s="663" t="s">
        <v>1373</v>
      </c>
      <c r="H1324" s="663" t="s">
        <v>2312</v>
      </c>
      <c r="I1324" s="663" t="s">
        <v>2312</v>
      </c>
      <c r="J1324" s="663" t="s">
        <v>1539</v>
      </c>
      <c r="K1324" s="663" t="s">
        <v>2313</v>
      </c>
      <c r="L1324" s="665">
        <v>63.497244180103294</v>
      </c>
      <c r="M1324" s="665">
        <v>4</v>
      </c>
      <c r="N1324" s="666">
        <v>253.98897672041318</v>
      </c>
    </row>
    <row r="1325" spans="1:14" ht="14.4" customHeight="1" x14ac:dyDescent="0.3">
      <c r="A1325" s="661" t="s">
        <v>595</v>
      </c>
      <c r="B1325" s="662" t="s">
        <v>3182</v>
      </c>
      <c r="C1325" s="663" t="s">
        <v>614</v>
      </c>
      <c r="D1325" s="664" t="s">
        <v>3187</v>
      </c>
      <c r="E1325" s="663" t="s">
        <v>626</v>
      </c>
      <c r="F1325" s="664" t="s">
        <v>3190</v>
      </c>
      <c r="G1325" s="663" t="s">
        <v>1373</v>
      </c>
      <c r="H1325" s="663" t="s">
        <v>3050</v>
      </c>
      <c r="I1325" s="663" t="s">
        <v>3050</v>
      </c>
      <c r="J1325" s="663" t="s">
        <v>3051</v>
      </c>
      <c r="K1325" s="663" t="s">
        <v>3052</v>
      </c>
      <c r="L1325" s="665">
        <v>116.72000000000006</v>
      </c>
      <c r="M1325" s="665">
        <v>1</v>
      </c>
      <c r="N1325" s="666">
        <v>116.72000000000006</v>
      </c>
    </row>
    <row r="1326" spans="1:14" ht="14.4" customHeight="1" x14ac:dyDescent="0.3">
      <c r="A1326" s="661" t="s">
        <v>595</v>
      </c>
      <c r="B1326" s="662" t="s">
        <v>3182</v>
      </c>
      <c r="C1326" s="663" t="s">
        <v>614</v>
      </c>
      <c r="D1326" s="664" t="s">
        <v>3187</v>
      </c>
      <c r="E1326" s="663" t="s">
        <v>626</v>
      </c>
      <c r="F1326" s="664" t="s">
        <v>3190</v>
      </c>
      <c r="G1326" s="663" t="s">
        <v>1373</v>
      </c>
      <c r="H1326" s="663" t="s">
        <v>1445</v>
      </c>
      <c r="I1326" s="663" t="s">
        <v>1446</v>
      </c>
      <c r="J1326" s="663" t="s">
        <v>1447</v>
      </c>
      <c r="K1326" s="663" t="s">
        <v>1448</v>
      </c>
      <c r="L1326" s="665">
        <v>323.10524255088512</v>
      </c>
      <c r="M1326" s="665">
        <v>1</v>
      </c>
      <c r="N1326" s="666">
        <v>323.10524255088512</v>
      </c>
    </row>
    <row r="1327" spans="1:14" ht="14.4" customHeight="1" x14ac:dyDescent="0.3">
      <c r="A1327" s="661" t="s">
        <v>595</v>
      </c>
      <c r="B1327" s="662" t="s">
        <v>3182</v>
      </c>
      <c r="C1327" s="663" t="s">
        <v>614</v>
      </c>
      <c r="D1327" s="664" t="s">
        <v>3187</v>
      </c>
      <c r="E1327" s="663" t="s">
        <v>626</v>
      </c>
      <c r="F1327" s="664" t="s">
        <v>3190</v>
      </c>
      <c r="G1327" s="663" t="s">
        <v>1373</v>
      </c>
      <c r="H1327" s="663" t="s">
        <v>1449</v>
      </c>
      <c r="I1327" s="663" t="s">
        <v>1450</v>
      </c>
      <c r="J1327" s="663" t="s">
        <v>1451</v>
      </c>
      <c r="K1327" s="663" t="s">
        <v>1452</v>
      </c>
      <c r="L1327" s="665">
        <v>90.223400737486656</v>
      </c>
      <c r="M1327" s="665">
        <v>3</v>
      </c>
      <c r="N1327" s="666">
        <v>270.67020221245997</v>
      </c>
    </row>
    <row r="1328" spans="1:14" ht="14.4" customHeight="1" x14ac:dyDescent="0.3">
      <c r="A1328" s="661" t="s">
        <v>595</v>
      </c>
      <c r="B1328" s="662" t="s">
        <v>3182</v>
      </c>
      <c r="C1328" s="663" t="s">
        <v>614</v>
      </c>
      <c r="D1328" s="664" t="s">
        <v>3187</v>
      </c>
      <c r="E1328" s="663" t="s">
        <v>626</v>
      </c>
      <c r="F1328" s="664" t="s">
        <v>3190</v>
      </c>
      <c r="G1328" s="663" t="s">
        <v>1373</v>
      </c>
      <c r="H1328" s="663" t="s">
        <v>2322</v>
      </c>
      <c r="I1328" s="663" t="s">
        <v>2323</v>
      </c>
      <c r="J1328" s="663" t="s">
        <v>2324</v>
      </c>
      <c r="K1328" s="663" t="s">
        <v>1283</v>
      </c>
      <c r="L1328" s="665">
        <v>68.687239069509332</v>
      </c>
      <c r="M1328" s="665">
        <v>768</v>
      </c>
      <c r="N1328" s="666">
        <v>52751.799605383167</v>
      </c>
    </row>
    <row r="1329" spans="1:14" ht="14.4" customHeight="1" x14ac:dyDescent="0.3">
      <c r="A1329" s="661" t="s">
        <v>595</v>
      </c>
      <c r="B1329" s="662" t="s">
        <v>3182</v>
      </c>
      <c r="C1329" s="663" t="s">
        <v>614</v>
      </c>
      <c r="D1329" s="664" t="s">
        <v>3187</v>
      </c>
      <c r="E1329" s="663" t="s">
        <v>626</v>
      </c>
      <c r="F1329" s="664" t="s">
        <v>3190</v>
      </c>
      <c r="G1329" s="663" t="s">
        <v>1373</v>
      </c>
      <c r="H1329" s="663" t="s">
        <v>1471</v>
      </c>
      <c r="I1329" s="663" t="s">
        <v>1472</v>
      </c>
      <c r="J1329" s="663" t="s">
        <v>1473</v>
      </c>
      <c r="K1329" s="663" t="s">
        <v>1027</v>
      </c>
      <c r="L1329" s="665">
        <v>85.36999999999999</v>
      </c>
      <c r="M1329" s="665">
        <v>1</v>
      </c>
      <c r="N1329" s="666">
        <v>85.36999999999999</v>
      </c>
    </row>
    <row r="1330" spans="1:14" ht="14.4" customHeight="1" x14ac:dyDescent="0.3">
      <c r="A1330" s="661" t="s">
        <v>595</v>
      </c>
      <c r="B1330" s="662" t="s">
        <v>3182</v>
      </c>
      <c r="C1330" s="663" t="s">
        <v>614</v>
      </c>
      <c r="D1330" s="664" t="s">
        <v>3187</v>
      </c>
      <c r="E1330" s="663" t="s">
        <v>626</v>
      </c>
      <c r="F1330" s="664" t="s">
        <v>3190</v>
      </c>
      <c r="G1330" s="663" t="s">
        <v>1373</v>
      </c>
      <c r="H1330" s="663" t="s">
        <v>1474</v>
      </c>
      <c r="I1330" s="663" t="s">
        <v>1475</v>
      </c>
      <c r="J1330" s="663" t="s">
        <v>1476</v>
      </c>
      <c r="K1330" s="663" t="s">
        <v>1470</v>
      </c>
      <c r="L1330" s="665">
        <v>78.53</v>
      </c>
      <c r="M1330" s="665">
        <v>1</v>
      </c>
      <c r="N1330" s="666">
        <v>78.53</v>
      </c>
    </row>
    <row r="1331" spans="1:14" ht="14.4" customHeight="1" x14ac:dyDescent="0.3">
      <c r="A1331" s="661" t="s">
        <v>595</v>
      </c>
      <c r="B1331" s="662" t="s">
        <v>3182</v>
      </c>
      <c r="C1331" s="663" t="s">
        <v>614</v>
      </c>
      <c r="D1331" s="664" t="s">
        <v>3187</v>
      </c>
      <c r="E1331" s="663" t="s">
        <v>626</v>
      </c>
      <c r="F1331" s="664" t="s">
        <v>3190</v>
      </c>
      <c r="G1331" s="663" t="s">
        <v>1373</v>
      </c>
      <c r="H1331" s="663" t="s">
        <v>3053</v>
      </c>
      <c r="I1331" s="663" t="s">
        <v>3054</v>
      </c>
      <c r="J1331" s="663" t="s">
        <v>2726</v>
      </c>
      <c r="K1331" s="663" t="s">
        <v>3055</v>
      </c>
      <c r="L1331" s="665">
        <v>129.38886641290105</v>
      </c>
      <c r="M1331" s="665">
        <v>21</v>
      </c>
      <c r="N1331" s="666">
        <v>2717.1661946709219</v>
      </c>
    </row>
    <row r="1332" spans="1:14" ht="14.4" customHeight="1" x14ac:dyDescent="0.3">
      <c r="A1332" s="661" t="s">
        <v>595</v>
      </c>
      <c r="B1332" s="662" t="s">
        <v>3182</v>
      </c>
      <c r="C1332" s="663" t="s">
        <v>614</v>
      </c>
      <c r="D1332" s="664" t="s">
        <v>3187</v>
      </c>
      <c r="E1332" s="663" t="s">
        <v>626</v>
      </c>
      <c r="F1332" s="664" t="s">
        <v>3190</v>
      </c>
      <c r="G1332" s="663" t="s">
        <v>1373</v>
      </c>
      <c r="H1332" s="663" t="s">
        <v>2330</v>
      </c>
      <c r="I1332" s="663" t="s">
        <v>2331</v>
      </c>
      <c r="J1332" s="663" t="s">
        <v>2332</v>
      </c>
      <c r="K1332" s="663" t="s">
        <v>940</v>
      </c>
      <c r="L1332" s="665">
        <v>139.59000000000012</v>
      </c>
      <c r="M1332" s="665">
        <v>1</v>
      </c>
      <c r="N1332" s="666">
        <v>139.59000000000012</v>
      </c>
    </row>
    <row r="1333" spans="1:14" ht="14.4" customHeight="1" x14ac:dyDescent="0.3">
      <c r="A1333" s="661" t="s">
        <v>595</v>
      </c>
      <c r="B1333" s="662" t="s">
        <v>3182</v>
      </c>
      <c r="C1333" s="663" t="s">
        <v>614</v>
      </c>
      <c r="D1333" s="664" t="s">
        <v>3187</v>
      </c>
      <c r="E1333" s="663" t="s">
        <v>626</v>
      </c>
      <c r="F1333" s="664" t="s">
        <v>3190</v>
      </c>
      <c r="G1333" s="663" t="s">
        <v>1373</v>
      </c>
      <c r="H1333" s="663" t="s">
        <v>1477</v>
      </c>
      <c r="I1333" s="663" t="s">
        <v>1478</v>
      </c>
      <c r="J1333" s="663" t="s">
        <v>1479</v>
      </c>
      <c r="K1333" s="663" t="s">
        <v>1480</v>
      </c>
      <c r="L1333" s="665">
        <v>22.879999999999992</v>
      </c>
      <c r="M1333" s="665">
        <v>1</v>
      </c>
      <c r="N1333" s="666">
        <v>22.879999999999992</v>
      </c>
    </row>
    <row r="1334" spans="1:14" ht="14.4" customHeight="1" x14ac:dyDescent="0.3">
      <c r="A1334" s="661" t="s">
        <v>595</v>
      </c>
      <c r="B1334" s="662" t="s">
        <v>3182</v>
      </c>
      <c r="C1334" s="663" t="s">
        <v>614</v>
      </c>
      <c r="D1334" s="664" t="s">
        <v>3187</v>
      </c>
      <c r="E1334" s="663" t="s">
        <v>626</v>
      </c>
      <c r="F1334" s="664" t="s">
        <v>3190</v>
      </c>
      <c r="G1334" s="663" t="s">
        <v>1373</v>
      </c>
      <c r="H1334" s="663" t="s">
        <v>2340</v>
      </c>
      <c r="I1334" s="663" t="s">
        <v>2341</v>
      </c>
      <c r="J1334" s="663" t="s">
        <v>2342</v>
      </c>
      <c r="K1334" s="663" t="s">
        <v>2343</v>
      </c>
      <c r="L1334" s="665">
        <v>46.220000000000006</v>
      </c>
      <c r="M1334" s="665">
        <v>1</v>
      </c>
      <c r="N1334" s="666">
        <v>46.220000000000006</v>
      </c>
    </row>
    <row r="1335" spans="1:14" ht="14.4" customHeight="1" x14ac:dyDescent="0.3">
      <c r="A1335" s="661" t="s">
        <v>595</v>
      </c>
      <c r="B1335" s="662" t="s">
        <v>3182</v>
      </c>
      <c r="C1335" s="663" t="s">
        <v>614</v>
      </c>
      <c r="D1335" s="664" t="s">
        <v>3187</v>
      </c>
      <c r="E1335" s="663" t="s">
        <v>626</v>
      </c>
      <c r="F1335" s="664" t="s">
        <v>3190</v>
      </c>
      <c r="G1335" s="663" t="s">
        <v>1373</v>
      </c>
      <c r="H1335" s="663" t="s">
        <v>1488</v>
      </c>
      <c r="I1335" s="663" t="s">
        <v>1489</v>
      </c>
      <c r="J1335" s="663" t="s">
        <v>1490</v>
      </c>
      <c r="K1335" s="663" t="s">
        <v>1491</v>
      </c>
      <c r="L1335" s="665">
        <v>79.20999999999998</v>
      </c>
      <c r="M1335" s="665">
        <v>1</v>
      </c>
      <c r="N1335" s="666">
        <v>79.20999999999998</v>
      </c>
    </row>
    <row r="1336" spans="1:14" ht="14.4" customHeight="1" x14ac:dyDescent="0.3">
      <c r="A1336" s="661" t="s">
        <v>595</v>
      </c>
      <c r="B1336" s="662" t="s">
        <v>3182</v>
      </c>
      <c r="C1336" s="663" t="s">
        <v>614</v>
      </c>
      <c r="D1336" s="664" t="s">
        <v>3187</v>
      </c>
      <c r="E1336" s="663" t="s">
        <v>626</v>
      </c>
      <c r="F1336" s="664" t="s">
        <v>3190</v>
      </c>
      <c r="G1336" s="663" t="s">
        <v>1373</v>
      </c>
      <c r="H1336" s="663" t="s">
        <v>1496</v>
      </c>
      <c r="I1336" s="663" t="s">
        <v>1497</v>
      </c>
      <c r="J1336" s="663" t="s">
        <v>1498</v>
      </c>
      <c r="K1336" s="663" t="s">
        <v>1499</v>
      </c>
      <c r="L1336" s="665">
        <v>465.88890459600572</v>
      </c>
      <c r="M1336" s="665">
        <v>19</v>
      </c>
      <c r="N1336" s="666">
        <v>8851.8891873241082</v>
      </c>
    </row>
    <row r="1337" spans="1:14" ht="14.4" customHeight="1" x14ac:dyDescent="0.3">
      <c r="A1337" s="661" t="s">
        <v>595</v>
      </c>
      <c r="B1337" s="662" t="s">
        <v>3182</v>
      </c>
      <c r="C1337" s="663" t="s">
        <v>614</v>
      </c>
      <c r="D1337" s="664" t="s">
        <v>3187</v>
      </c>
      <c r="E1337" s="663" t="s">
        <v>626</v>
      </c>
      <c r="F1337" s="664" t="s">
        <v>3190</v>
      </c>
      <c r="G1337" s="663" t="s">
        <v>1373</v>
      </c>
      <c r="H1337" s="663" t="s">
        <v>2347</v>
      </c>
      <c r="I1337" s="663" t="s">
        <v>2348</v>
      </c>
      <c r="J1337" s="663" t="s">
        <v>1405</v>
      </c>
      <c r="K1337" s="663" t="s">
        <v>2349</v>
      </c>
      <c r="L1337" s="665">
        <v>77.61482847629506</v>
      </c>
      <c r="M1337" s="665">
        <v>2</v>
      </c>
      <c r="N1337" s="666">
        <v>155.22965695259012</v>
      </c>
    </row>
    <row r="1338" spans="1:14" ht="14.4" customHeight="1" x14ac:dyDescent="0.3">
      <c r="A1338" s="661" t="s">
        <v>595</v>
      </c>
      <c r="B1338" s="662" t="s">
        <v>3182</v>
      </c>
      <c r="C1338" s="663" t="s">
        <v>614</v>
      </c>
      <c r="D1338" s="664" t="s">
        <v>3187</v>
      </c>
      <c r="E1338" s="663" t="s">
        <v>626</v>
      </c>
      <c r="F1338" s="664" t="s">
        <v>3190</v>
      </c>
      <c r="G1338" s="663" t="s">
        <v>1373</v>
      </c>
      <c r="H1338" s="663" t="s">
        <v>1504</v>
      </c>
      <c r="I1338" s="663" t="s">
        <v>1505</v>
      </c>
      <c r="J1338" s="663" t="s">
        <v>1506</v>
      </c>
      <c r="K1338" s="663" t="s">
        <v>1507</v>
      </c>
      <c r="L1338" s="665">
        <v>67.859419129143348</v>
      </c>
      <c r="M1338" s="665">
        <v>220</v>
      </c>
      <c r="N1338" s="666">
        <v>14929.072208411537</v>
      </c>
    </row>
    <row r="1339" spans="1:14" ht="14.4" customHeight="1" x14ac:dyDescent="0.3">
      <c r="A1339" s="661" t="s">
        <v>595</v>
      </c>
      <c r="B1339" s="662" t="s">
        <v>3182</v>
      </c>
      <c r="C1339" s="663" t="s">
        <v>614</v>
      </c>
      <c r="D1339" s="664" t="s">
        <v>3187</v>
      </c>
      <c r="E1339" s="663" t="s">
        <v>626</v>
      </c>
      <c r="F1339" s="664" t="s">
        <v>3190</v>
      </c>
      <c r="G1339" s="663" t="s">
        <v>1373</v>
      </c>
      <c r="H1339" s="663" t="s">
        <v>3056</v>
      </c>
      <c r="I1339" s="663" t="s">
        <v>3057</v>
      </c>
      <c r="J1339" s="663" t="s">
        <v>3058</v>
      </c>
      <c r="K1339" s="663" t="s">
        <v>3059</v>
      </c>
      <c r="L1339" s="665">
        <v>32.189999999999991</v>
      </c>
      <c r="M1339" s="665">
        <v>1</v>
      </c>
      <c r="N1339" s="666">
        <v>32.189999999999991</v>
      </c>
    </row>
    <row r="1340" spans="1:14" ht="14.4" customHeight="1" x14ac:dyDescent="0.3">
      <c r="A1340" s="661" t="s">
        <v>595</v>
      </c>
      <c r="B1340" s="662" t="s">
        <v>3182</v>
      </c>
      <c r="C1340" s="663" t="s">
        <v>614</v>
      </c>
      <c r="D1340" s="664" t="s">
        <v>3187</v>
      </c>
      <c r="E1340" s="663" t="s">
        <v>626</v>
      </c>
      <c r="F1340" s="664" t="s">
        <v>3190</v>
      </c>
      <c r="G1340" s="663" t="s">
        <v>1373</v>
      </c>
      <c r="H1340" s="663" t="s">
        <v>2350</v>
      </c>
      <c r="I1340" s="663" t="s">
        <v>2350</v>
      </c>
      <c r="J1340" s="663" t="s">
        <v>2351</v>
      </c>
      <c r="K1340" s="663" t="s">
        <v>2352</v>
      </c>
      <c r="L1340" s="665">
        <v>82.429999999999993</v>
      </c>
      <c r="M1340" s="665">
        <v>1</v>
      </c>
      <c r="N1340" s="666">
        <v>82.429999999999993</v>
      </c>
    </row>
    <row r="1341" spans="1:14" ht="14.4" customHeight="1" x14ac:dyDescent="0.3">
      <c r="A1341" s="661" t="s">
        <v>595</v>
      </c>
      <c r="B1341" s="662" t="s">
        <v>3182</v>
      </c>
      <c r="C1341" s="663" t="s">
        <v>614</v>
      </c>
      <c r="D1341" s="664" t="s">
        <v>3187</v>
      </c>
      <c r="E1341" s="663" t="s">
        <v>626</v>
      </c>
      <c r="F1341" s="664" t="s">
        <v>3190</v>
      </c>
      <c r="G1341" s="663" t="s">
        <v>1373</v>
      </c>
      <c r="H1341" s="663" t="s">
        <v>1508</v>
      </c>
      <c r="I1341" s="663" t="s">
        <v>1509</v>
      </c>
      <c r="J1341" s="663" t="s">
        <v>1510</v>
      </c>
      <c r="K1341" s="663" t="s">
        <v>1511</v>
      </c>
      <c r="L1341" s="665">
        <v>64.577340655631559</v>
      </c>
      <c r="M1341" s="665">
        <v>4</v>
      </c>
      <c r="N1341" s="666">
        <v>258.30936262252624</v>
      </c>
    </row>
    <row r="1342" spans="1:14" ht="14.4" customHeight="1" x14ac:dyDescent="0.3">
      <c r="A1342" s="661" t="s">
        <v>595</v>
      </c>
      <c r="B1342" s="662" t="s">
        <v>3182</v>
      </c>
      <c r="C1342" s="663" t="s">
        <v>614</v>
      </c>
      <c r="D1342" s="664" t="s">
        <v>3187</v>
      </c>
      <c r="E1342" s="663" t="s">
        <v>626</v>
      </c>
      <c r="F1342" s="664" t="s">
        <v>3190</v>
      </c>
      <c r="G1342" s="663" t="s">
        <v>1373</v>
      </c>
      <c r="H1342" s="663" t="s">
        <v>3060</v>
      </c>
      <c r="I1342" s="663" t="s">
        <v>3061</v>
      </c>
      <c r="J1342" s="663" t="s">
        <v>3062</v>
      </c>
      <c r="K1342" s="663" t="s">
        <v>3063</v>
      </c>
      <c r="L1342" s="665">
        <v>90.660000000000011</v>
      </c>
      <c r="M1342" s="665">
        <v>1</v>
      </c>
      <c r="N1342" s="666">
        <v>90.660000000000011</v>
      </c>
    </row>
    <row r="1343" spans="1:14" ht="14.4" customHeight="1" x14ac:dyDescent="0.3">
      <c r="A1343" s="661" t="s">
        <v>595</v>
      </c>
      <c r="B1343" s="662" t="s">
        <v>3182</v>
      </c>
      <c r="C1343" s="663" t="s">
        <v>614</v>
      </c>
      <c r="D1343" s="664" t="s">
        <v>3187</v>
      </c>
      <c r="E1343" s="663" t="s">
        <v>626</v>
      </c>
      <c r="F1343" s="664" t="s">
        <v>3190</v>
      </c>
      <c r="G1343" s="663" t="s">
        <v>1373</v>
      </c>
      <c r="H1343" s="663" t="s">
        <v>3064</v>
      </c>
      <c r="I1343" s="663" t="s">
        <v>3065</v>
      </c>
      <c r="J1343" s="663" t="s">
        <v>3066</v>
      </c>
      <c r="K1343" s="663" t="s">
        <v>3067</v>
      </c>
      <c r="L1343" s="665">
        <v>102.88991406171829</v>
      </c>
      <c r="M1343" s="665">
        <v>1</v>
      </c>
      <c r="N1343" s="666">
        <v>102.88991406171829</v>
      </c>
    </row>
    <row r="1344" spans="1:14" ht="14.4" customHeight="1" x14ac:dyDescent="0.3">
      <c r="A1344" s="661" t="s">
        <v>595</v>
      </c>
      <c r="B1344" s="662" t="s">
        <v>3182</v>
      </c>
      <c r="C1344" s="663" t="s">
        <v>614</v>
      </c>
      <c r="D1344" s="664" t="s">
        <v>3187</v>
      </c>
      <c r="E1344" s="663" t="s">
        <v>626</v>
      </c>
      <c r="F1344" s="664" t="s">
        <v>3190</v>
      </c>
      <c r="G1344" s="663" t="s">
        <v>1373</v>
      </c>
      <c r="H1344" s="663" t="s">
        <v>2356</v>
      </c>
      <c r="I1344" s="663" t="s">
        <v>1103</v>
      </c>
      <c r="J1344" s="663" t="s">
        <v>2357</v>
      </c>
      <c r="K1344" s="663" t="s">
        <v>2358</v>
      </c>
      <c r="L1344" s="665">
        <v>77.814999999999998</v>
      </c>
      <c r="M1344" s="665">
        <v>1</v>
      </c>
      <c r="N1344" s="666">
        <v>77.814999999999998</v>
      </c>
    </row>
    <row r="1345" spans="1:14" ht="14.4" customHeight="1" x14ac:dyDescent="0.3">
      <c r="A1345" s="661" t="s">
        <v>595</v>
      </c>
      <c r="B1345" s="662" t="s">
        <v>3182</v>
      </c>
      <c r="C1345" s="663" t="s">
        <v>614</v>
      </c>
      <c r="D1345" s="664" t="s">
        <v>3187</v>
      </c>
      <c r="E1345" s="663" t="s">
        <v>626</v>
      </c>
      <c r="F1345" s="664" t="s">
        <v>3190</v>
      </c>
      <c r="G1345" s="663" t="s">
        <v>1373</v>
      </c>
      <c r="H1345" s="663" t="s">
        <v>2365</v>
      </c>
      <c r="I1345" s="663" t="s">
        <v>2366</v>
      </c>
      <c r="J1345" s="663" t="s">
        <v>2367</v>
      </c>
      <c r="K1345" s="663" t="s">
        <v>1880</v>
      </c>
      <c r="L1345" s="665">
        <v>98.080917204518968</v>
      </c>
      <c r="M1345" s="665">
        <v>1</v>
      </c>
      <c r="N1345" s="666">
        <v>98.080917204518968</v>
      </c>
    </row>
    <row r="1346" spans="1:14" ht="14.4" customHeight="1" x14ac:dyDescent="0.3">
      <c r="A1346" s="661" t="s">
        <v>595</v>
      </c>
      <c r="B1346" s="662" t="s">
        <v>3182</v>
      </c>
      <c r="C1346" s="663" t="s">
        <v>614</v>
      </c>
      <c r="D1346" s="664" t="s">
        <v>3187</v>
      </c>
      <c r="E1346" s="663" t="s">
        <v>626</v>
      </c>
      <c r="F1346" s="664" t="s">
        <v>3190</v>
      </c>
      <c r="G1346" s="663" t="s">
        <v>1373</v>
      </c>
      <c r="H1346" s="663" t="s">
        <v>2368</v>
      </c>
      <c r="I1346" s="663" t="s">
        <v>2369</v>
      </c>
      <c r="J1346" s="663" t="s">
        <v>2370</v>
      </c>
      <c r="K1346" s="663" t="s">
        <v>1880</v>
      </c>
      <c r="L1346" s="665">
        <v>99.140000000000029</v>
      </c>
      <c r="M1346" s="665">
        <v>1</v>
      </c>
      <c r="N1346" s="666">
        <v>99.140000000000029</v>
      </c>
    </row>
    <row r="1347" spans="1:14" ht="14.4" customHeight="1" x14ac:dyDescent="0.3">
      <c r="A1347" s="661" t="s">
        <v>595</v>
      </c>
      <c r="B1347" s="662" t="s">
        <v>3182</v>
      </c>
      <c r="C1347" s="663" t="s">
        <v>614</v>
      </c>
      <c r="D1347" s="664" t="s">
        <v>3187</v>
      </c>
      <c r="E1347" s="663" t="s">
        <v>626</v>
      </c>
      <c r="F1347" s="664" t="s">
        <v>3190</v>
      </c>
      <c r="G1347" s="663" t="s">
        <v>1373</v>
      </c>
      <c r="H1347" s="663" t="s">
        <v>1526</v>
      </c>
      <c r="I1347" s="663" t="s">
        <v>1527</v>
      </c>
      <c r="J1347" s="663" t="s">
        <v>1528</v>
      </c>
      <c r="K1347" s="663" t="s">
        <v>1529</v>
      </c>
      <c r="L1347" s="665">
        <v>61.659843512952861</v>
      </c>
      <c r="M1347" s="665">
        <v>2</v>
      </c>
      <c r="N1347" s="666">
        <v>123.31968702590572</v>
      </c>
    </row>
    <row r="1348" spans="1:14" ht="14.4" customHeight="1" x14ac:dyDescent="0.3">
      <c r="A1348" s="661" t="s">
        <v>595</v>
      </c>
      <c r="B1348" s="662" t="s">
        <v>3182</v>
      </c>
      <c r="C1348" s="663" t="s">
        <v>614</v>
      </c>
      <c r="D1348" s="664" t="s">
        <v>3187</v>
      </c>
      <c r="E1348" s="663" t="s">
        <v>626</v>
      </c>
      <c r="F1348" s="664" t="s">
        <v>3190</v>
      </c>
      <c r="G1348" s="663" t="s">
        <v>1373</v>
      </c>
      <c r="H1348" s="663" t="s">
        <v>1530</v>
      </c>
      <c r="I1348" s="663" t="s">
        <v>1531</v>
      </c>
      <c r="J1348" s="663" t="s">
        <v>1532</v>
      </c>
      <c r="K1348" s="663" t="s">
        <v>1533</v>
      </c>
      <c r="L1348" s="665">
        <v>103.43999999999993</v>
      </c>
      <c r="M1348" s="665">
        <v>1</v>
      </c>
      <c r="N1348" s="666">
        <v>103.43999999999993</v>
      </c>
    </row>
    <row r="1349" spans="1:14" ht="14.4" customHeight="1" x14ac:dyDescent="0.3">
      <c r="A1349" s="661" t="s">
        <v>595</v>
      </c>
      <c r="B1349" s="662" t="s">
        <v>3182</v>
      </c>
      <c r="C1349" s="663" t="s">
        <v>614</v>
      </c>
      <c r="D1349" s="664" t="s">
        <v>3187</v>
      </c>
      <c r="E1349" s="663" t="s">
        <v>626</v>
      </c>
      <c r="F1349" s="664" t="s">
        <v>3190</v>
      </c>
      <c r="G1349" s="663" t="s">
        <v>1373</v>
      </c>
      <c r="H1349" s="663" t="s">
        <v>1541</v>
      </c>
      <c r="I1349" s="663" t="s">
        <v>1542</v>
      </c>
      <c r="J1349" s="663" t="s">
        <v>1543</v>
      </c>
      <c r="K1349" s="663" t="s">
        <v>1544</v>
      </c>
      <c r="L1349" s="665">
        <v>1378.85</v>
      </c>
      <c r="M1349" s="665">
        <v>15</v>
      </c>
      <c r="N1349" s="666">
        <v>20682.75</v>
      </c>
    </row>
    <row r="1350" spans="1:14" ht="14.4" customHeight="1" x14ac:dyDescent="0.3">
      <c r="A1350" s="661" t="s">
        <v>595</v>
      </c>
      <c r="B1350" s="662" t="s">
        <v>3182</v>
      </c>
      <c r="C1350" s="663" t="s">
        <v>614</v>
      </c>
      <c r="D1350" s="664" t="s">
        <v>3187</v>
      </c>
      <c r="E1350" s="663" t="s">
        <v>626</v>
      </c>
      <c r="F1350" s="664" t="s">
        <v>3190</v>
      </c>
      <c r="G1350" s="663" t="s">
        <v>1373</v>
      </c>
      <c r="H1350" s="663" t="s">
        <v>3068</v>
      </c>
      <c r="I1350" s="663" t="s">
        <v>3069</v>
      </c>
      <c r="J1350" s="663" t="s">
        <v>3070</v>
      </c>
      <c r="K1350" s="663" t="s">
        <v>3071</v>
      </c>
      <c r="L1350" s="665">
        <v>136.45500000000004</v>
      </c>
      <c r="M1350" s="665">
        <v>2</v>
      </c>
      <c r="N1350" s="666">
        <v>272.91000000000008</v>
      </c>
    </row>
    <row r="1351" spans="1:14" ht="14.4" customHeight="1" x14ac:dyDescent="0.3">
      <c r="A1351" s="661" t="s">
        <v>595</v>
      </c>
      <c r="B1351" s="662" t="s">
        <v>3182</v>
      </c>
      <c r="C1351" s="663" t="s">
        <v>614</v>
      </c>
      <c r="D1351" s="664" t="s">
        <v>3187</v>
      </c>
      <c r="E1351" s="663" t="s">
        <v>626</v>
      </c>
      <c r="F1351" s="664" t="s">
        <v>3190</v>
      </c>
      <c r="G1351" s="663" t="s">
        <v>1373</v>
      </c>
      <c r="H1351" s="663" t="s">
        <v>2385</v>
      </c>
      <c r="I1351" s="663" t="s">
        <v>2386</v>
      </c>
      <c r="J1351" s="663" t="s">
        <v>2387</v>
      </c>
      <c r="K1351" s="663" t="s">
        <v>2388</v>
      </c>
      <c r="L1351" s="665">
        <v>149.10472712812697</v>
      </c>
      <c r="M1351" s="665">
        <v>2</v>
      </c>
      <c r="N1351" s="666">
        <v>298.20945425625393</v>
      </c>
    </row>
    <row r="1352" spans="1:14" ht="14.4" customHeight="1" x14ac:dyDescent="0.3">
      <c r="A1352" s="661" t="s">
        <v>595</v>
      </c>
      <c r="B1352" s="662" t="s">
        <v>3182</v>
      </c>
      <c r="C1352" s="663" t="s">
        <v>614</v>
      </c>
      <c r="D1352" s="664" t="s">
        <v>3187</v>
      </c>
      <c r="E1352" s="663" t="s">
        <v>626</v>
      </c>
      <c r="F1352" s="664" t="s">
        <v>3190</v>
      </c>
      <c r="G1352" s="663" t="s">
        <v>1373</v>
      </c>
      <c r="H1352" s="663" t="s">
        <v>3072</v>
      </c>
      <c r="I1352" s="663" t="s">
        <v>3072</v>
      </c>
      <c r="J1352" s="663" t="s">
        <v>3073</v>
      </c>
      <c r="K1352" s="663" t="s">
        <v>3074</v>
      </c>
      <c r="L1352" s="665">
        <v>221.37788831789877</v>
      </c>
      <c r="M1352" s="665">
        <v>1</v>
      </c>
      <c r="N1352" s="666">
        <v>221.37788831789877</v>
      </c>
    </row>
    <row r="1353" spans="1:14" ht="14.4" customHeight="1" x14ac:dyDescent="0.3">
      <c r="A1353" s="661" t="s">
        <v>595</v>
      </c>
      <c r="B1353" s="662" t="s">
        <v>3182</v>
      </c>
      <c r="C1353" s="663" t="s">
        <v>614</v>
      </c>
      <c r="D1353" s="664" t="s">
        <v>3187</v>
      </c>
      <c r="E1353" s="663" t="s">
        <v>626</v>
      </c>
      <c r="F1353" s="664" t="s">
        <v>3190</v>
      </c>
      <c r="G1353" s="663" t="s">
        <v>1373</v>
      </c>
      <c r="H1353" s="663" t="s">
        <v>3075</v>
      </c>
      <c r="I1353" s="663" t="s">
        <v>3076</v>
      </c>
      <c r="J1353" s="663" t="s">
        <v>3077</v>
      </c>
      <c r="K1353" s="663" t="s">
        <v>1470</v>
      </c>
      <c r="L1353" s="665">
        <v>97.42</v>
      </c>
      <c r="M1353" s="665">
        <v>1</v>
      </c>
      <c r="N1353" s="666">
        <v>97.42</v>
      </c>
    </row>
    <row r="1354" spans="1:14" ht="14.4" customHeight="1" x14ac:dyDescent="0.3">
      <c r="A1354" s="661" t="s">
        <v>595</v>
      </c>
      <c r="B1354" s="662" t="s">
        <v>3182</v>
      </c>
      <c r="C1354" s="663" t="s">
        <v>614</v>
      </c>
      <c r="D1354" s="664" t="s">
        <v>3187</v>
      </c>
      <c r="E1354" s="663" t="s">
        <v>626</v>
      </c>
      <c r="F1354" s="664" t="s">
        <v>3190</v>
      </c>
      <c r="G1354" s="663" t="s">
        <v>1373</v>
      </c>
      <c r="H1354" s="663" t="s">
        <v>2389</v>
      </c>
      <c r="I1354" s="663" t="s">
        <v>2390</v>
      </c>
      <c r="J1354" s="663" t="s">
        <v>2391</v>
      </c>
      <c r="K1354" s="663" t="s">
        <v>2339</v>
      </c>
      <c r="L1354" s="665">
        <v>547.83292969752722</v>
      </c>
      <c r="M1354" s="665">
        <v>1</v>
      </c>
      <c r="N1354" s="666">
        <v>547.83292969752722</v>
      </c>
    </row>
    <row r="1355" spans="1:14" ht="14.4" customHeight="1" x14ac:dyDescent="0.3">
      <c r="A1355" s="661" t="s">
        <v>595</v>
      </c>
      <c r="B1355" s="662" t="s">
        <v>3182</v>
      </c>
      <c r="C1355" s="663" t="s">
        <v>614</v>
      </c>
      <c r="D1355" s="664" t="s">
        <v>3187</v>
      </c>
      <c r="E1355" s="663" t="s">
        <v>626</v>
      </c>
      <c r="F1355" s="664" t="s">
        <v>3190</v>
      </c>
      <c r="G1355" s="663" t="s">
        <v>1373</v>
      </c>
      <c r="H1355" s="663" t="s">
        <v>2395</v>
      </c>
      <c r="I1355" s="663" t="s">
        <v>2396</v>
      </c>
      <c r="J1355" s="663" t="s">
        <v>2397</v>
      </c>
      <c r="K1355" s="663" t="s">
        <v>940</v>
      </c>
      <c r="L1355" s="665">
        <v>88.250000000000028</v>
      </c>
      <c r="M1355" s="665">
        <v>1</v>
      </c>
      <c r="N1355" s="666">
        <v>88.250000000000028</v>
      </c>
    </row>
    <row r="1356" spans="1:14" ht="14.4" customHeight="1" x14ac:dyDescent="0.3">
      <c r="A1356" s="661" t="s">
        <v>595</v>
      </c>
      <c r="B1356" s="662" t="s">
        <v>3182</v>
      </c>
      <c r="C1356" s="663" t="s">
        <v>614</v>
      </c>
      <c r="D1356" s="664" t="s">
        <v>3187</v>
      </c>
      <c r="E1356" s="663" t="s">
        <v>626</v>
      </c>
      <c r="F1356" s="664" t="s">
        <v>3190</v>
      </c>
      <c r="G1356" s="663" t="s">
        <v>1373</v>
      </c>
      <c r="H1356" s="663" t="s">
        <v>1559</v>
      </c>
      <c r="I1356" s="663" t="s">
        <v>1559</v>
      </c>
      <c r="J1356" s="663" t="s">
        <v>1560</v>
      </c>
      <c r="K1356" s="663" t="s">
        <v>1561</v>
      </c>
      <c r="L1356" s="665">
        <v>57.695000000000007</v>
      </c>
      <c r="M1356" s="665">
        <v>2</v>
      </c>
      <c r="N1356" s="666">
        <v>115.39000000000001</v>
      </c>
    </row>
    <row r="1357" spans="1:14" ht="14.4" customHeight="1" x14ac:dyDescent="0.3">
      <c r="A1357" s="661" t="s">
        <v>595</v>
      </c>
      <c r="B1357" s="662" t="s">
        <v>3182</v>
      </c>
      <c r="C1357" s="663" t="s">
        <v>614</v>
      </c>
      <c r="D1357" s="664" t="s">
        <v>3187</v>
      </c>
      <c r="E1357" s="663" t="s">
        <v>626</v>
      </c>
      <c r="F1357" s="664" t="s">
        <v>3190</v>
      </c>
      <c r="G1357" s="663" t="s">
        <v>1373</v>
      </c>
      <c r="H1357" s="663" t="s">
        <v>1562</v>
      </c>
      <c r="I1357" s="663" t="s">
        <v>1562</v>
      </c>
      <c r="J1357" s="663" t="s">
        <v>1420</v>
      </c>
      <c r="K1357" s="663" t="s">
        <v>1563</v>
      </c>
      <c r="L1357" s="665">
        <v>3299.9999227961175</v>
      </c>
      <c r="M1357" s="665">
        <v>9</v>
      </c>
      <c r="N1357" s="666">
        <v>29699.999305165056</v>
      </c>
    </row>
    <row r="1358" spans="1:14" ht="14.4" customHeight="1" x14ac:dyDescent="0.3">
      <c r="A1358" s="661" t="s">
        <v>595</v>
      </c>
      <c r="B1358" s="662" t="s">
        <v>3182</v>
      </c>
      <c r="C1358" s="663" t="s">
        <v>614</v>
      </c>
      <c r="D1358" s="664" t="s">
        <v>3187</v>
      </c>
      <c r="E1358" s="663" t="s">
        <v>626</v>
      </c>
      <c r="F1358" s="664" t="s">
        <v>3190</v>
      </c>
      <c r="G1358" s="663" t="s">
        <v>1373</v>
      </c>
      <c r="H1358" s="663" t="s">
        <v>1564</v>
      </c>
      <c r="I1358" s="663" t="s">
        <v>1564</v>
      </c>
      <c r="J1358" s="663" t="s">
        <v>1506</v>
      </c>
      <c r="K1358" s="663" t="s">
        <v>1507</v>
      </c>
      <c r="L1358" s="665">
        <v>67.83</v>
      </c>
      <c r="M1358" s="665">
        <v>160</v>
      </c>
      <c r="N1358" s="666">
        <v>10852.8</v>
      </c>
    </row>
    <row r="1359" spans="1:14" ht="14.4" customHeight="1" x14ac:dyDescent="0.3">
      <c r="A1359" s="661" t="s">
        <v>595</v>
      </c>
      <c r="B1359" s="662" t="s">
        <v>3182</v>
      </c>
      <c r="C1359" s="663" t="s">
        <v>614</v>
      </c>
      <c r="D1359" s="664" t="s">
        <v>3187</v>
      </c>
      <c r="E1359" s="663" t="s">
        <v>1565</v>
      </c>
      <c r="F1359" s="664" t="s">
        <v>3191</v>
      </c>
      <c r="G1359" s="663" t="s">
        <v>1373</v>
      </c>
      <c r="H1359" s="663" t="s">
        <v>3078</v>
      </c>
      <c r="I1359" s="663" t="s">
        <v>3079</v>
      </c>
      <c r="J1359" s="663" t="s">
        <v>3080</v>
      </c>
      <c r="K1359" s="663" t="s">
        <v>2407</v>
      </c>
      <c r="L1359" s="665">
        <v>40.470000304531048</v>
      </c>
      <c r="M1359" s="665">
        <v>4</v>
      </c>
      <c r="N1359" s="666">
        <v>161.88000121812419</v>
      </c>
    </row>
    <row r="1360" spans="1:14" ht="14.4" customHeight="1" x14ac:dyDescent="0.3">
      <c r="A1360" s="661" t="s">
        <v>595</v>
      </c>
      <c r="B1360" s="662" t="s">
        <v>3182</v>
      </c>
      <c r="C1360" s="663" t="s">
        <v>614</v>
      </c>
      <c r="D1360" s="664" t="s">
        <v>3187</v>
      </c>
      <c r="E1360" s="663" t="s">
        <v>1565</v>
      </c>
      <c r="F1360" s="664" t="s">
        <v>3191</v>
      </c>
      <c r="G1360" s="663" t="s">
        <v>1373</v>
      </c>
      <c r="H1360" s="663" t="s">
        <v>2404</v>
      </c>
      <c r="I1360" s="663" t="s">
        <v>2405</v>
      </c>
      <c r="J1360" s="663" t="s">
        <v>2406</v>
      </c>
      <c r="K1360" s="663" t="s">
        <v>2407</v>
      </c>
      <c r="L1360" s="665">
        <v>47.809963598135191</v>
      </c>
      <c r="M1360" s="665">
        <v>8</v>
      </c>
      <c r="N1360" s="666">
        <v>382.47970878508153</v>
      </c>
    </row>
    <row r="1361" spans="1:14" ht="14.4" customHeight="1" x14ac:dyDescent="0.3">
      <c r="A1361" s="661" t="s">
        <v>595</v>
      </c>
      <c r="B1361" s="662" t="s">
        <v>3182</v>
      </c>
      <c r="C1361" s="663" t="s">
        <v>614</v>
      </c>
      <c r="D1361" s="664" t="s">
        <v>3187</v>
      </c>
      <c r="E1361" s="663" t="s">
        <v>1565</v>
      </c>
      <c r="F1361" s="664" t="s">
        <v>3191</v>
      </c>
      <c r="G1361" s="663" t="s">
        <v>1373</v>
      </c>
      <c r="H1361" s="663" t="s">
        <v>2408</v>
      </c>
      <c r="I1361" s="663" t="s">
        <v>2409</v>
      </c>
      <c r="J1361" s="663" t="s">
        <v>2410</v>
      </c>
      <c r="K1361" s="663" t="s">
        <v>2407</v>
      </c>
      <c r="L1361" s="665">
        <v>47.81</v>
      </c>
      <c r="M1361" s="665">
        <v>8</v>
      </c>
      <c r="N1361" s="666">
        <v>382.48</v>
      </c>
    </row>
    <row r="1362" spans="1:14" ht="14.4" customHeight="1" x14ac:dyDescent="0.3">
      <c r="A1362" s="661" t="s">
        <v>595</v>
      </c>
      <c r="B1362" s="662" t="s">
        <v>3182</v>
      </c>
      <c r="C1362" s="663" t="s">
        <v>614</v>
      </c>
      <c r="D1362" s="664" t="s">
        <v>3187</v>
      </c>
      <c r="E1362" s="663" t="s">
        <v>1565</v>
      </c>
      <c r="F1362" s="664" t="s">
        <v>3191</v>
      </c>
      <c r="G1362" s="663" t="s">
        <v>1373</v>
      </c>
      <c r="H1362" s="663" t="s">
        <v>1569</v>
      </c>
      <c r="I1362" s="663" t="s">
        <v>1570</v>
      </c>
      <c r="J1362" s="663" t="s">
        <v>1571</v>
      </c>
      <c r="K1362" s="663" t="s">
        <v>1572</v>
      </c>
      <c r="L1362" s="665">
        <v>207.65999568649283</v>
      </c>
      <c r="M1362" s="665">
        <v>18</v>
      </c>
      <c r="N1362" s="666">
        <v>3737.8799223568708</v>
      </c>
    </row>
    <row r="1363" spans="1:14" ht="14.4" customHeight="1" x14ac:dyDescent="0.3">
      <c r="A1363" s="661" t="s">
        <v>595</v>
      </c>
      <c r="B1363" s="662" t="s">
        <v>3182</v>
      </c>
      <c r="C1363" s="663" t="s">
        <v>614</v>
      </c>
      <c r="D1363" s="664" t="s">
        <v>3187</v>
      </c>
      <c r="E1363" s="663" t="s">
        <v>1565</v>
      </c>
      <c r="F1363" s="664" t="s">
        <v>3191</v>
      </c>
      <c r="G1363" s="663" t="s">
        <v>1373</v>
      </c>
      <c r="H1363" s="663" t="s">
        <v>1573</v>
      </c>
      <c r="I1363" s="663" t="s">
        <v>1574</v>
      </c>
      <c r="J1363" s="663" t="s">
        <v>1575</v>
      </c>
      <c r="K1363" s="663" t="s">
        <v>1576</v>
      </c>
      <c r="L1363" s="665">
        <v>216.82071428571427</v>
      </c>
      <c r="M1363" s="665">
        <v>56</v>
      </c>
      <c r="N1363" s="666">
        <v>12141.96</v>
      </c>
    </row>
    <row r="1364" spans="1:14" ht="14.4" customHeight="1" x14ac:dyDescent="0.3">
      <c r="A1364" s="661" t="s">
        <v>595</v>
      </c>
      <c r="B1364" s="662" t="s">
        <v>3182</v>
      </c>
      <c r="C1364" s="663" t="s">
        <v>614</v>
      </c>
      <c r="D1364" s="664" t="s">
        <v>3187</v>
      </c>
      <c r="E1364" s="663" t="s">
        <v>1565</v>
      </c>
      <c r="F1364" s="664" t="s">
        <v>3191</v>
      </c>
      <c r="G1364" s="663" t="s">
        <v>1373</v>
      </c>
      <c r="H1364" s="663" t="s">
        <v>3081</v>
      </c>
      <c r="I1364" s="663" t="s">
        <v>3082</v>
      </c>
      <c r="J1364" s="663" t="s">
        <v>3083</v>
      </c>
      <c r="K1364" s="663" t="s">
        <v>2407</v>
      </c>
      <c r="L1364" s="665">
        <v>33.570000000000007</v>
      </c>
      <c r="M1364" s="665">
        <v>4</v>
      </c>
      <c r="N1364" s="666">
        <v>134.28000000000003</v>
      </c>
    </row>
    <row r="1365" spans="1:14" ht="14.4" customHeight="1" x14ac:dyDescent="0.3">
      <c r="A1365" s="661" t="s">
        <v>595</v>
      </c>
      <c r="B1365" s="662" t="s">
        <v>3182</v>
      </c>
      <c r="C1365" s="663" t="s">
        <v>614</v>
      </c>
      <c r="D1365" s="664" t="s">
        <v>3187</v>
      </c>
      <c r="E1365" s="663" t="s">
        <v>1565</v>
      </c>
      <c r="F1365" s="664" t="s">
        <v>3191</v>
      </c>
      <c r="G1365" s="663" t="s">
        <v>1373</v>
      </c>
      <c r="H1365" s="663" t="s">
        <v>1577</v>
      </c>
      <c r="I1365" s="663" t="s">
        <v>1577</v>
      </c>
      <c r="J1365" s="663" t="s">
        <v>1567</v>
      </c>
      <c r="K1365" s="663" t="s">
        <v>1578</v>
      </c>
      <c r="L1365" s="665">
        <v>183.69694339591283</v>
      </c>
      <c r="M1365" s="665">
        <v>108</v>
      </c>
      <c r="N1365" s="666">
        <v>19839.269886758586</v>
      </c>
    </row>
    <row r="1366" spans="1:14" ht="14.4" customHeight="1" x14ac:dyDescent="0.3">
      <c r="A1366" s="661" t="s">
        <v>595</v>
      </c>
      <c r="B1366" s="662" t="s">
        <v>3182</v>
      </c>
      <c r="C1366" s="663" t="s">
        <v>614</v>
      </c>
      <c r="D1366" s="664" t="s">
        <v>3187</v>
      </c>
      <c r="E1366" s="663" t="s">
        <v>1565</v>
      </c>
      <c r="F1366" s="664" t="s">
        <v>3191</v>
      </c>
      <c r="G1366" s="663" t="s">
        <v>1373</v>
      </c>
      <c r="H1366" s="663" t="s">
        <v>3084</v>
      </c>
      <c r="I1366" s="663" t="s">
        <v>3084</v>
      </c>
      <c r="J1366" s="663" t="s">
        <v>3085</v>
      </c>
      <c r="K1366" s="663" t="s">
        <v>2426</v>
      </c>
      <c r="L1366" s="665">
        <v>162.28999999999994</v>
      </c>
      <c r="M1366" s="665">
        <v>1</v>
      </c>
      <c r="N1366" s="666">
        <v>162.28999999999994</v>
      </c>
    </row>
    <row r="1367" spans="1:14" ht="14.4" customHeight="1" x14ac:dyDescent="0.3">
      <c r="A1367" s="661" t="s">
        <v>595</v>
      </c>
      <c r="B1367" s="662" t="s">
        <v>3182</v>
      </c>
      <c r="C1367" s="663" t="s">
        <v>614</v>
      </c>
      <c r="D1367" s="664" t="s">
        <v>3187</v>
      </c>
      <c r="E1367" s="663" t="s">
        <v>1565</v>
      </c>
      <c r="F1367" s="664" t="s">
        <v>3191</v>
      </c>
      <c r="G1367" s="663" t="s">
        <v>1373</v>
      </c>
      <c r="H1367" s="663" t="s">
        <v>3086</v>
      </c>
      <c r="I1367" s="663" t="s">
        <v>3086</v>
      </c>
      <c r="J1367" s="663" t="s">
        <v>3087</v>
      </c>
      <c r="K1367" s="663" t="s">
        <v>3088</v>
      </c>
      <c r="L1367" s="665">
        <v>202.33132315338588</v>
      </c>
      <c r="M1367" s="665">
        <v>1</v>
      </c>
      <c r="N1367" s="666">
        <v>202.33132315338588</v>
      </c>
    </row>
    <row r="1368" spans="1:14" ht="14.4" customHeight="1" x14ac:dyDescent="0.3">
      <c r="A1368" s="661" t="s">
        <v>595</v>
      </c>
      <c r="B1368" s="662" t="s">
        <v>3182</v>
      </c>
      <c r="C1368" s="663" t="s">
        <v>614</v>
      </c>
      <c r="D1368" s="664" t="s">
        <v>3187</v>
      </c>
      <c r="E1368" s="663" t="s">
        <v>1565</v>
      </c>
      <c r="F1368" s="664" t="s">
        <v>3191</v>
      </c>
      <c r="G1368" s="663" t="s">
        <v>1373</v>
      </c>
      <c r="H1368" s="663" t="s">
        <v>3089</v>
      </c>
      <c r="I1368" s="663" t="s">
        <v>3089</v>
      </c>
      <c r="J1368" s="663" t="s">
        <v>3090</v>
      </c>
      <c r="K1368" s="663" t="s">
        <v>2426</v>
      </c>
      <c r="L1368" s="665">
        <v>137.08000000000001</v>
      </c>
      <c r="M1368" s="665">
        <v>2</v>
      </c>
      <c r="N1368" s="666">
        <v>274.16000000000003</v>
      </c>
    </row>
    <row r="1369" spans="1:14" ht="14.4" customHeight="1" x14ac:dyDescent="0.3">
      <c r="A1369" s="661" t="s">
        <v>595</v>
      </c>
      <c r="B1369" s="662" t="s">
        <v>3182</v>
      </c>
      <c r="C1369" s="663" t="s">
        <v>614</v>
      </c>
      <c r="D1369" s="664" t="s">
        <v>3187</v>
      </c>
      <c r="E1369" s="663" t="s">
        <v>1579</v>
      </c>
      <c r="F1369" s="664" t="s">
        <v>3192</v>
      </c>
      <c r="G1369" s="663"/>
      <c r="H1369" s="663" t="s">
        <v>1584</v>
      </c>
      <c r="I1369" s="663" t="s">
        <v>1585</v>
      </c>
      <c r="J1369" s="663" t="s">
        <v>1586</v>
      </c>
      <c r="K1369" s="663" t="s">
        <v>1587</v>
      </c>
      <c r="L1369" s="665">
        <v>426.53316018699104</v>
      </c>
      <c r="M1369" s="665">
        <v>7.5</v>
      </c>
      <c r="N1369" s="666">
        <v>3198.9987014024327</v>
      </c>
    </row>
    <row r="1370" spans="1:14" ht="14.4" customHeight="1" x14ac:dyDescent="0.3">
      <c r="A1370" s="661" t="s">
        <v>595</v>
      </c>
      <c r="B1370" s="662" t="s">
        <v>3182</v>
      </c>
      <c r="C1370" s="663" t="s">
        <v>614</v>
      </c>
      <c r="D1370" s="664" t="s">
        <v>3187</v>
      </c>
      <c r="E1370" s="663" t="s">
        <v>1579</v>
      </c>
      <c r="F1370" s="664" t="s">
        <v>3192</v>
      </c>
      <c r="G1370" s="663"/>
      <c r="H1370" s="663" t="s">
        <v>2427</v>
      </c>
      <c r="I1370" s="663" t="s">
        <v>2428</v>
      </c>
      <c r="J1370" s="663" t="s">
        <v>2429</v>
      </c>
      <c r="K1370" s="663" t="s">
        <v>2430</v>
      </c>
      <c r="L1370" s="665">
        <v>61.36</v>
      </c>
      <c r="M1370" s="665">
        <v>1</v>
      </c>
      <c r="N1370" s="666">
        <v>61.36</v>
      </c>
    </row>
    <row r="1371" spans="1:14" ht="14.4" customHeight="1" x14ac:dyDescent="0.3">
      <c r="A1371" s="661" t="s">
        <v>595</v>
      </c>
      <c r="B1371" s="662" t="s">
        <v>3182</v>
      </c>
      <c r="C1371" s="663" t="s">
        <v>614</v>
      </c>
      <c r="D1371" s="664" t="s">
        <v>3187</v>
      </c>
      <c r="E1371" s="663" t="s">
        <v>1579</v>
      </c>
      <c r="F1371" s="664" t="s">
        <v>3192</v>
      </c>
      <c r="G1371" s="663"/>
      <c r="H1371" s="663" t="s">
        <v>1588</v>
      </c>
      <c r="I1371" s="663" t="s">
        <v>1589</v>
      </c>
      <c r="J1371" s="663" t="s">
        <v>1590</v>
      </c>
      <c r="K1371" s="663" t="s">
        <v>1591</v>
      </c>
      <c r="L1371" s="665">
        <v>650.9988508994245</v>
      </c>
      <c r="M1371" s="665">
        <v>11.050000000000002</v>
      </c>
      <c r="N1371" s="666">
        <v>7193.5373024386417</v>
      </c>
    </row>
    <row r="1372" spans="1:14" ht="14.4" customHeight="1" x14ac:dyDescent="0.3">
      <c r="A1372" s="661" t="s">
        <v>595</v>
      </c>
      <c r="B1372" s="662" t="s">
        <v>3182</v>
      </c>
      <c r="C1372" s="663" t="s">
        <v>614</v>
      </c>
      <c r="D1372" s="664" t="s">
        <v>3187</v>
      </c>
      <c r="E1372" s="663" t="s">
        <v>1579</v>
      </c>
      <c r="F1372" s="664" t="s">
        <v>3192</v>
      </c>
      <c r="G1372" s="663"/>
      <c r="H1372" s="663" t="s">
        <v>1595</v>
      </c>
      <c r="I1372" s="663" t="s">
        <v>1595</v>
      </c>
      <c r="J1372" s="663" t="s">
        <v>1596</v>
      </c>
      <c r="K1372" s="663" t="s">
        <v>1597</v>
      </c>
      <c r="L1372" s="665">
        <v>1771</v>
      </c>
      <c r="M1372" s="665">
        <v>2</v>
      </c>
      <c r="N1372" s="666">
        <v>3542</v>
      </c>
    </row>
    <row r="1373" spans="1:14" ht="14.4" customHeight="1" x14ac:dyDescent="0.3">
      <c r="A1373" s="661" t="s">
        <v>595</v>
      </c>
      <c r="B1373" s="662" t="s">
        <v>3182</v>
      </c>
      <c r="C1373" s="663" t="s">
        <v>614</v>
      </c>
      <c r="D1373" s="664" t="s">
        <v>3187</v>
      </c>
      <c r="E1373" s="663" t="s">
        <v>1579</v>
      </c>
      <c r="F1373" s="664" t="s">
        <v>3192</v>
      </c>
      <c r="G1373" s="663"/>
      <c r="H1373" s="663" t="s">
        <v>1598</v>
      </c>
      <c r="I1373" s="663" t="s">
        <v>1598</v>
      </c>
      <c r="J1373" s="663" t="s">
        <v>1599</v>
      </c>
      <c r="K1373" s="663" t="s">
        <v>1600</v>
      </c>
      <c r="L1373" s="665">
        <v>194.68977094818848</v>
      </c>
      <c r="M1373" s="665">
        <v>0.4</v>
      </c>
      <c r="N1373" s="666">
        <v>77.875908379275401</v>
      </c>
    </row>
    <row r="1374" spans="1:14" ht="14.4" customHeight="1" x14ac:dyDescent="0.3">
      <c r="A1374" s="661" t="s">
        <v>595</v>
      </c>
      <c r="B1374" s="662" t="s">
        <v>3182</v>
      </c>
      <c r="C1374" s="663" t="s">
        <v>614</v>
      </c>
      <c r="D1374" s="664" t="s">
        <v>3187</v>
      </c>
      <c r="E1374" s="663" t="s">
        <v>1579</v>
      </c>
      <c r="F1374" s="664" t="s">
        <v>3192</v>
      </c>
      <c r="G1374" s="663"/>
      <c r="H1374" s="663" t="s">
        <v>3091</v>
      </c>
      <c r="I1374" s="663" t="s">
        <v>3091</v>
      </c>
      <c r="J1374" s="663" t="s">
        <v>3092</v>
      </c>
      <c r="K1374" s="663" t="s">
        <v>3093</v>
      </c>
      <c r="L1374" s="665">
        <v>810.98</v>
      </c>
      <c r="M1374" s="665">
        <v>1.2</v>
      </c>
      <c r="N1374" s="666">
        <v>973.17599999999993</v>
      </c>
    </row>
    <row r="1375" spans="1:14" ht="14.4" customHeight="1" x14ac:dyDescent="0.3">
      <c r="A1375" s="661" t="s">
        <v>595</v>
      </c>
      <c r="B1375" s="662" t="s">
        <v>3182</v>
      </c>
      <c r="C1375" s="663" t="s">
        <v>614</v>
      </c>
      <c r="D1375" s="664" t="s">
        <v>3187</v>
      </c>
      <c r="E1375" s="663" t="s">
        <v>1579</v>
      </c>
      <c r="F1375" s="664" t="s">
        <v>3192</v>
      </c>
      <c r="G1375" s="663"/>
      <c r="H1375" s="663" t="s">
        <v>3094</v>
      </c>
      <c r="I1375" s="663" t="s">
        <v>3094</v>
      </c>
      <c r="J1375" s="663" t="s">
        <v>3095</v>
      </c>
      <c r="K1375" s="663" t="s">
        <v>3096</v>
      </c>
      <c r="L1375" s="665">
        <v>157.97000000000006</v>
      </c>
      <c r="M1375" s="665">
        <v>1</v>
      </c>
      <c r="N1375" s="666">
        <v>157.97000000000006</v>
      </c>
    </row>
    <row r="1376" spans="1:14" ht="14.4" customHeight="1" x14ac:dyDescent="0.3">
      <c r="A1376" s="661" t="s">
        <v>595</v>
      </c>
      <c r="B1376" s="662" t="s">
        <v>3182</v>
      </c>
      <c r="C1376" s="663" t="s">
        <v>614</v>
      </c>
      <c r="D1376" s="664" t="s">
        <v>3187</v>
      </c>
      <c r="E1376" s="663" t="s">
        <v>1579</v>
      </c>
      <c r="F1376" s="664" t="s">
        <v>3192</v>
      </c>
      <c r="G1376" s="663"/>
      <c r="H1376" s="663" t="s">
        <v>1601</v>
      </c>
      <c r="I1376" s="663" t="s">
        <v>1601</v>
      </c>
      <c r="J1376" s="663" t="s">
        <v>1602</v>
      </c>
      <c r="K1376" s="663" t="s">
        <v>1603</v>
      </c>
      <c r="L1376" s="665">
        <v>454.45000000000005</v>
      </c>
      <c r="M1376" s="665">
        <v>5.3</v>
      </c>
      <c r="N1376" s="666">
        <v>2408.585</v>
      </c>
    </row>
    <row r="1377" spans="1:14" ht="14.4" customHeight="1" x14ac:dyDescent="0.3">
      <c r="A1377" s="661" t="s">
        <v>595</v>
      </c>
      <c r="B1377" s="662" t="s">
        <v>3182</v>
      </c>
      <c r="C1377" s="663" t="s">
        <v>614</v>
      </c>
      <c r="D1377" s="664" t="s">
        <v>3187</v>
      </c>
      <c r="E1377" s="663" t="s">
        <v>1579</v>
      </c>
      <c r="F1377" s="664" t="s">
        <v>3192</v>
      </c>
      <c r="G1377" s="663" t="s">
        <v>627</v>
      </c>
      <c r="H1377" s="663" t="s">
        <v>2431</v>
      </c>
      <c r="I1377" s="663" t="s">
        <v>2432</v>
      </c>
      <c r="J1377" s="663" t="s">
        <v>2433</v>
      </c>
      <c r="K1377" s="663" t="s">
        <v>2434</v>
      </c>
      <c r="L1377" s="665">
        <v>40.249974937408211</v>
      </c>
      <c r="M1377" s="665">
        <v>5</v>
      </c>
      <c r="N1377" s="666">
        <v>201.24987468704106</v>
      </c>
    </row>
    <row r="1378" spans="1:14" ht="14.4" customHeight="1" x14ac:dyDescent="0.3">
      <c r="A1378" s="661" t="s">
        <v>595</v>
      </c>
      <c r="B1378" s="662" t="s">
        <v>3182</v>
      </c>
      <c r="C1378" s="663" t="s">
        <v>614</v>
      </c>
      <c r="D1378" s="664" t="s">
        <v>3187</v>
      </c>
      <c r="E1378" s="663" t="s">
        <v>1579</v>
      </c>
      <c r="F1378" s="664" t="s">
        <v>3192</v>
      </c>
      <c r="G1378" s="663" t="s">
        <v>627</v>
      </c>
      <c r="H1378" s="663" t="s">
        <v>1608</v>
      </c>
      <c r="I1378" s="663" t="s">
        <v>1609</v>
      </c>
      <c r="J1378" s="663" t="s">
        <v>1610</v>
      </c>
      <c r="K1378" s="663" t="s">
        <v>1607</v>
      </c>
      <c r="L1378" s="665">
        <v>31.959672934925553</v>
      </c>
      <c r="M1378" s="665">
        <v>1</v>
      </c>
      <c r="N1378" s="666">
        <v>31.959672934925553</v>
      </c>
    </row>
    <row r="1379" spans="1:14" ht="14.4" customHeight="1" x14ac:dyDescent="0.3">
      <c r="A1379" s="661" t="s">
        <v>595</v>
      </c>
      <c r="B1379" s="662" t="s">
        <v>3182</v>
      </c>
      <c r="C1379" s="663" t="s">
        <v>614</v>
      </c>
      <c r="D1379" s="664" t="s">
        <v>3187</v>
      </c>
      <c r="E1379" s="663" t="s">
        <v>1579</v>
      </c>
      <c r="F1379" s="664" t="s">
        <v>3192</v>
      </c>
      <c r="G1379" s="663" t="s">
        <v>627</v>
      </c>
      <c r="H1379" s="663" t="s">
        <v>2785</v>
      </c>
      <c r="I1379" s="663" t="s">
        <v>2786</v>
      </c>
      <c r="J1379" s="663" t="s">
        <v>2787</v>
      </c>
      <c r="K1379" s="663" t="s">
        <v>1655</v>
      </c>
      <c r="L1379" s="665">
        <v>2773.16</v>
      </c>
      <c r="M1379" s="665">
        <v>3</v>
      </c>
      <c r="N1379" s="666">
        <v>8319.48</v>
      </c>
    </row>
    <row r="1380" spans="1:14" ht="14.4" customHeight="1" x14ac:dyDescent="0.3">
      <c r="A1380" s="661" t="s">
        <v>595</v>
      </c>
      <c r="B1380" s="662" t="s">
        <v>3182</v>
      </c>
      <c r="C1380" s="663" t="s">
        <v>614</v>
      </c>
      <c r="D1380" s="664" t="s">
        <v>3187</v>
      </c>
      <c r="E1380" s="663" t="s">
        <v>1579</v>
      </c>
      <c r="F1380" s="664" t="s">
        <v>3192</v>
      </c>
      <c r="G1380" s="663" t="s">
        <v>627</v>
      </c>
      <c r="H1380" s="663" t="s">
        <v>3097</v>
      </c>
      <c r="I1380" s="663" t="s">
        <v>3098</v>
      </c>
      <c r="J1380" s="663" t="s">
        <v>3099</v>
      </c>
      <c r="K1380" s="663" t="s">
        <v>1365</v>
      </c>
      <c r="L1380" s="665">
        <v>110.3</v>
      </c>
      <c r="M1380" s="665">
        <v>1</v>
      </c>
      <c r="N1380" s="666">
        <v>110.3</v>
      </c>
    </row>
    <row r="1381" spans="1:14" ht="14.4" customHeight="1" x14ac:dyDescent="0.3">
      <c r="A1381" s="661" t="s">
        <v>595</v>
      </c>
      <c r="B1381" s="662" t="s">
        <v>3182</v>
      </c>
      <c r="C1381" s="663" t="s">
        <v>614</v>
      </c>
      <c r="D1381" s="664" t="s">
        <v>3187</v>
      </c>
      <c r="E1381" s="663" t="s">
        <v>1579</v>
      </c>
      <c r="F1381" s="664" t="s">
        <v>3192</v>
      </c>
      <c r="G1381" s="663" t="s">
        <v>627</v>
      </c>
      <c r="H1381" s="663" t="s">
        <v>1623</v>
      </c>
      <c r="I1381" s="663" t="s">
        <v>1624</v>
      </c>
      <c r="J1381" s="663" t="s">
        <v>1625</v>
      </c>
      <c r="K1381" s="663" t="s">
        <v>1626</v>
      </c>
      <c r="L1381" s="665">
        <v>12519.559955555556</v>
      </c>
      <c r="M1381" s="665">
        <v>7.5</v>
      </c>
      <c r="N1381" s="666">
        <v>93896.699666666667</v>
      </c>
    </row>
    <row r="1382" spans="1:14" ht="14.4" customHeight="1" x14ac:dyDescent="0.3">
      <c r="A1382" s="661" t="s">
        <v>595</v>
      </c>
      <c r="B1382" s="662" t="s">
        <v>3182</v>
      </c>
      <c r="C1382" s="663" t="s">
        <v>614</v>
      </c>
      <c r="D1382" s="664" t="s">
        <v>3187</v>
      </c>
      <c r="E1382" s="663" t="s">
        <v>1579</v>
      </c>
      <c r="F1382" s="664" t="s">
        <v>3192</v>
      </c>
      <c r="G1382" s="663" t="s">
        <v>627</v>
      </c>
      <c r="H1382" s="663" t="s">
        <v>1627</v>
      </c>
      <c r="I1382" s="663" t="s">
        <v>1628</v>
      </c>
      <c r="J1382" s="663" t="s">
        <v>1606</v>
      </c>
      <c r="K1382" s="663" t="s">
        <v>1629</v>
      </c>
      <c r="L1382" s="665">
        <v>236.41565289775031</v>
      </c>
      <c r="M1382" s="665">
        <v>21</v>
      </c>
      <c r="N1382" s="666">
        <v>4964.7287108527562</v>
      </c>
    </row>
    <row r="1383" spans="1:14" ht="14.4" customHeight="1" x14ac:dyDescent="0.3">
      <c r="A1383" s="661" t="s">
        <v>595</v>
      </c>
      <c r="B1383" s="662" t="s">
        <v>3182</v>
      </c>
      <c r="C1383" s="663" t="s">
        <v>614</v>
      </c>
      <c r="D1383" s="664" t="s">
        <v>3187</v>
      </c>
      <c r="E1383" s="663" t="s">
        <v>1579</v>
      </c>
      <c r="F1383" s="664" t="s">
        <v>3192</v>
      </c>
      <c r="G1383" s="663" t="s">
        <v>627</v>
      </c>
      <c r="H1383" s="663" t="s">
        <v>1630</v>
      </c>
      <c r="I1383" s="663" t="s">
        <v>1630</v>
      </c>
      <c r="J1383" s="663" t="s">
        <v>1631</v>
      </c>
      <c r="K1383" s="663" t="s">
        <v>1600</v>
      </c>
      <c r="L1383" s="665">
        <v>970.67032988899723</v>
      </c>
      <c r="M1383" s="665">
        <v>15.5</v>
      </c>
      <c r="N1383" s="666">
        <v>15045.390113279456</v>
      </c>
    </row>
    <row r="1384" spans="1:14" ht="14.4" customHeight="1" x14ac:dyDescent="0.3">
      <c r="A1384" s="661" t="s">
        <v>595</v>
      </c>
      <c r="B1384" s="662" t="s">
        <v>3182</v>
      </c>
      <c r="C1384" s="663" t="s">
        <v>614</v>
      </c>
      <c r="D1384" s="664" t="s">
        <v>3187</v>
      </c>
      <c r="E1384" s="663" t="s">
        <v>1579</v>
      </c>
      <c r="F1384" s="664" t="s">
        <v>3192</v>
      </c>
      <c r="G1384" s="663" t="s">
        <v>627</v>
      </c>
      <c r="H1384" s="663" t="s">
        <v>3100</v>
      </c>
      <c r="I1384" s="663" t="s">
        <v>3101</v>
      </c>
      <c r="J1384" s="663" t="s">
        <v>3102</v>
      </c>
      <c r="K1384" s="663" t="s">
        <v>3103</v>
      </c>
      <c r="L1384" s="665">
        <v>31.19964818510876</v>
      </c>
      <c r="M1384" s="665">
        <v>1</v>
      </c>
      <c r="N1384" s="666">
        <v>31.19964818510876</v>
      </c>
    </row>
    <row r="1385" spans="1:14" ht="14.4" customHeight="1" x14ac:dyDescent="0.3">
      <c r="A1385" s="661" t="s">
        <v>595</v>
      </c>
      <c r="B1385" s="662" t="s">
        <v>3182</v>
      </c>
      <c r="C1385" s="663" t="s">
        <v>614</v>
      </c>
      <c r="D1385" s="664" t="s">
        <v>3187</v>
      </c>
      <c r="E1385" s="663" t="s">
        <v>1579</v>
      </c>
      <c r="F1385" s="664" t="s">
        <v>3192</v>
      </c>
      <c r="G1385" s="663" t="s">
        <v>627</v>
      </c>
      <c r="H1385" s="663" t="s">
        <v>2474</v>
      </c>
      <c r="I1385" s="663" t="s">
        <v>2474</v>
      </c>
      <c r="J1385" s="663" t="s">
        <v>2475</v>
      </c>
      <c r="K1385" s="663" t="s">
        <v>2476</v>
      </c>
      <c r="L1385" s="665">
        <v>1116.5</v>
      </c>
      <c r="M1385" s="665">
        <v>6</v>
      </c>
      <c r="N1385" s="666">
        <v>6699</v>
      </c>
    </row>
    <row r="1386" spans="1:14" ht="14.4" customHeight="1" x14ac:dyDescent="0.3">
      <c r="A1386" s="661" t="s">
        <v>595</v>
      </c>
      <c r="B1386" s="662" t="s">
        <v>3182</v>
      </c>
      <c r="C1386" s="663" t="s">
        <v>614</v>
      </c>
      <c r="D1386" s="664" t="s">
        <v>3187</v>
      </c>
      <c r="E1386" s="663" t="s">
        <v>1579</v>
      </c>
      <c r="F1386" s="664" t="s">
        <v>3192</v>
      </c>
      <c r="G1386" s="663" t="s">
        <v>627</v>
      </c>
      <c r="H1386" s="663" t="s">
        <v>1632</v>
      </c>
      <c r="I1386" s="663" t="s">
        <v>1632</v>
      </c>
      <c r="J1386" s="663" t="s">
        <v>1633</v>
      </c>
      <c r="K1386" s="663" t="s">
        <v>1634</v>
      </c>
      <c r="L1386" s="665">
        <v>286</v>
      </c>
      <c r="M1386" s="665">
        <v>4.6999999999999993</v>
      </c>
      <c r="N1386" s="666">
        <v>1344.1999999999998</v>
      </c>
    </row>
    <row r="1387" spans="1:14" ht="14.4" customHeight="1" x14ac:dyDescent="0.3">
      <c r="A1387" s="661" t="s">
        <v>595</v>
      </c>
      <c r="B1387" s="662" t="s">
        <v>3182</v>
      </c>
      <c r="C1387" s="663" t="s">
        <v>614</v>
      </c>
      <c r="D1387" s="664" t="s">
        <v>3187</v>
      </c>
      <c r="E1387" s="663" t="s">
        <v>1579</v>
      </c>
      <c r="F1387" s="664" t="s">
        <v>3192</v>
      </c>
      <c r="G1387" s="663" t="s">
        <v>1373</v>
      </c>
      <c r="H1387" s="663" t="s">
        <v>1637</v>
      </c>
      <c r="I1387" s="663" t="s">
        <v>1637</v>
      </c>
      <c r="J1387" s="663" t="s">
        <v>1638</v>
      </c>
      <c r="K1387" s="663" t="s">
        <v>1639</v>
      </c>
      <c r="L1387" s="665">
        <v>68.199044556169099</v>
      </c>
      <c r="M1387" s="665">
        <v>5</v>
      </c>
      <c r="N1387" s="666">
        <v>340.99522278084549</v>
      </c>
    </row>
    <row r="1388" spans="1:14" ht="14.4" customHeight="1" x14ac:dyDescent="0.3">
      <c r="A1388" s="661" t="s">
        <v>595</v>
      </c>
      <c r="B1388" s="662" t="s">
        <v>3182</v>
      </c>
      <c r="C1388" s="663" t="s">
        <v>614</v>
      </c>
      <c r="D1388" s="664" t="s">
        <v>3187</v>
      </c>
      <c r="E1388" s="663" t="s">
        <v>1579</v>
      </c>
      <c r="F1388" s="664" t="s">
        <v>3192</v>
      </c>
      <c r="G1388" s="663" t="s">
        <v>1373</v>
      </c>
      <c r="H1388" s="663" t="s">
        <v>1640</v>
      </c>
      <c r="I1388" s="663" t="s">
        <v>1641</v>
      </c>
      <c r="J1388" s="663" t="s">
        <v>1642</v>
      </c>
      <c r="K1388" s="663" t="s">
        <v>1643</v>
      </c>
      <c r="L1388" s="665">
        <v>115.71999999999998</v>
      </c>
      <c r="M1388" s="665">
        <v>1</v>
      </c>
      <c r="N1388" s="666">
        <v>115.71999999999998</v>
      </c>
    </row>
    <row r="1389" spans="1:14" ht="14.4" customHeight="1" x14ac:dyDescent="0.3">
      <c r="A1389" s="661" t="s">
        <v>595</v>
      </c>
      <c r="B1389" s="662" t="s">
        <v>3182</v>
      </c>
      <c r="C1389" s="663" t="s">
        <v>614</v>
      </c>
      <c r="D1389" s="664" t="s">
        <v>3187</v>
      </c>
      <c r="E1389" s="663" t="s">
        <v>1579</v>
      </c>
      <c r="F1389" s="664" t="s">
        <v>3192</v>
      </c>
      <c r="G1389" s="663" t="s">
        <v>1373</v>
      </c>
      <c r="H1389" s="663" t="s">
        <v>1644</v>
      </c>
      <c r="I1389" s="663" t="s">
        <v>1645</v>
      </c>
      <c r="J1389" s="663" t="s">
        <v>1646</v>
      </c>
      <c r="K1389" s="663" t="s">
        <v>1647</v>
      </c>
      <c r="L1389" s="665">
        <v>21.932674922600622</v>
      </c>
      <c r="M1389" s="665">
        <v>323</v>
      </c>
      <c r="N1389" s="666">
        <v>7084.2540000000008</v>
      </c>
    </row>
    <row r="1390" spans="1:14" ht="14.4" customHeight="1" x14ac:dyDescent="0.3">
      <c r="A1390" s="661" t="s">
        <v>595</v>
      </c>
      <c r="B1390" s="662" t="s">
        <v>3182</v>
      </c>
      <c r="C1390" s="663" t="s">
        <v>614</v>
      </c>
      <c r="D1390" s="664" t="s">
        <v>3187</v>
      </c>
      <c r="E1390" s="663" t="s">
        <v>1579</v>
      </c>
      <c r="F1390" s="664" t="s">
        <v>3192</v>
      </c>
      <c r="G1390" s="663" t="s">
        <v>1373</v>
      </c>
      <c r="H1390" s="663" t="s">
        <v>1648</v>
      </c>
      <c r="I1390" s="663" t="s">
        <v>1649</v>
      </c>
      <c r="J1390" s="663" t="s">
        <v>1650</v>
      </c>
      <c r="K1390" s="663" t="s">
        <v>1651</v>
      </c>
      <c r="L1390" s="665">
        <v>603.60249999999985</v>
      </c>
      <c r="M1390" s="665">
        <v>3.2</v>
      </c>
      <c r="N1390" s="666">
        <v>1931.5279999999998</v>
      </c>
    </row>
    <row r="1391" spans="1:14" ht="14.4" customHeight="1" x14ac:dyDescent="0.3">
      <c r="A1391" s="661" t="s">
        <v>595</v>
      </c>
      <c r="B1391" s="662" t="s">
        <v>3182</v>
      </c>
      <c r="C1391" s="663" t="s">
        <v>614</v>
      </c>
      <c r="D1391" s="664" t="s">
        <v>3187</v>
      </c>
      <c r="E1391" s="663" t="s">
        <v>1579</v>
      </c>
      <c r="F1391" s="664" t="s">
        <v>3192</v>
      </c>
      <c r="G1391" s="663" t="s">
        <v>1373</v>
      </c>
      <c r="H1391" s="663" t="s">
        <v>2792</v>
      </c>
      <c r="I1391" s="663" t="s">
        <v>2792</v>
      </c>
      <c r="J1391" s="663" t="s">
        <v>2793</v>
      </c>
      <c r="K1391" s="663" t="s">
        <v>2794</v>
      </c>
      <c r="L1391" s="665">
        <v>585.3495436702201</v>
      </c>
      <c r="M1391" s="665">
        <v>3</v>
      </c>
      <c r="N1391" s="666">
        <v>1756.0486310106603</v>
      </c>
    </row>
    <row r="1392" spans="1:14" ht="14.4" customHeight="1" x14ac:dyDescent="0.3">
      <c r="A1392" s="661" t="s">
        <v>595</v>
      </c>
      <c r="B1392" s="662" t="s">
        <v>3182</v>
      </c>
      <c r="C1392" s="663" t="s">
        <v>614</v>
      </c>
      <c r="D1392" s="664" t="s">
        <v>3187</v>
      </c>
      <c r="E1392" s="663" t="s">
        <v>1579</v>
      </c>
      <c r="F1392" s="664" t="s">
        <v>3192</v>
      </c>
      <c r="G1392" s="663" t="s">
        <v>1373</v>
      </c>
      <c r="H1392" s="663" t="s">
        <v>1652</v>
      </c>
      <c r="I1392" s="663" t="s">
        <v>1653</v>
      </c>
      <c r="J1392" s="663" t="s">
        <v>1654</v>
      </c>
      <c r="K1392" s="663" t="s">
        <v>1655</v>
      </c>
      <c r="L1392" s="665">
        <v>138.61000000000001</v>
      </c>
      <c r="M1392" s="665">
        <v>0.2</v>
      </c>
      <c r="N1392" s="666">
        <v>27.722000000000005</v>
      </c>
    </row>
    <row r="1393" spans="1:14" ht="14.4" customHeight="1" x14ac:dyDescent="0.3">
      <c r="A1393" s="661" t="s">
        <v>595</v>
      </c>
      <c r="B1393" s="662" t="s">
        <v>3182</v>
      </c>
      <c r="C1393" s="663" t="s">
        <v>614</v>
      </c>
      <c r="D1393" s="664" t="s">
        <v>3187</v>
      </c>
      <c r="E1393" s="663" t="s">
        <v>1579</v>
      </c>
      <c r="F1393" s="664" t="s">
        <v>3192</v>
      </c>
      <c r="G1393" s="663" t="s">
        <v>1373</v>
      </c>
      <c r="H1393" s="663" t="s">
        <v>1660</v>
      </c>
      <c r="I1393" s="663" t="s">
        <v>1661</v>
      </c>
      <c r="J1393" s="663" t="s">
        <v>1662</v>
      </c>
      <c r="K1393" s="663" t="s">
        <v>1663</v>
      </c>
      <c r="L1393" s="665">
        <v>76.712444136309301</v>
      </c>
      <c r="M1393" s="665">
        <v>175.8</v>
      </c>
      <c r="N1393" s="666">
        <v>13486.047679163177</v>
      </c>
    </row>
    <row r="1394" spans="1:14" ht="14.4" customHeight="1" x14ac:dyDescent="0.3">
      <c r="A1394" s="661" t="s">
        <v>595</v>
      </c>
      <c r="B1394" s="662" t="s">
        <v>3182</v>
      </c>
      <c r="C1394" s="663" t="s">
        <v>614</v>
      </c>
      <c r="D1394" s="664" t="s">
        <v>3187</v>
      </c>
      <c r="E1394" s="663" t="s">
        <v>1579</v>
      </c>
      <c r="F1394" s="664" t="s">
        <v>3192</v>
      </c>
      <c r="G1394" s="663" t="s">
        <v>1373</v>
      </c>
      <c r="H1394" s="663" t="s">
        <v>1672</v>
      </c>
      <c r="I1394" s="663" t="s">
        <v>1673</v>
      </c>
      <c r="J1394" s="663" t="s">
        <v>1674</v>
      </c>
      <c r="K1394" s="663" t="s">
        <v>1675</v>
      </c>
      <c r="L1394" s="665">
        <v>41.27030882062332</v>
      </c>
      <c r="M1394" s="665">
        <v>46</v>
      </c>
      <c r="N1394" s="666">
        <v>1898.4342057486729</v>
      </c>
    </row>
    <row r="1395" spans="1:14" ht="14.4" customHeight="1" x14ac:dyDescent="0.3">
      <c r="A1395" s="661" t="s">
        <v>595</v>
      </c>
      <c r="B1395" s="662" t="s">
        <v>3182</v>
      </c>
      <c r="C1395" s="663" t="s">
        <v>614</v>
      </c>
      <c r="D1395" s="664" t="s">
        <v>3187</v>
      </c>
      <c r="E1395" s="663" t="s">
        <v>1579</v>
      </c>
      <c r="F1395" s="664" t="s">
        <v>3192</v>
      </c>
      <c r="G1395" s="663" t="s">
        <v>1373</v>
      </c>
      <c r="H1395" s="663" t="s">
        <v>1676</v>
      </c>
      <c r="I1395" s="663" t="s">
        <v>1676</v>
      </c>
      <c r="J1395" s="663" t="s">
        <v>1677</v>
      </c>
      <c r="K1395" s="663" t="s">
        <v>1678</v>
      </c>
      <c r="L1395" s="665">
        <v>806.65213518327744</v>
      </c>
      <c r="M1395" s="665">
        <v>1</v>
      </c>
      <c r="N1395" s="666">
        <v>806.65213518327744</v>
      </c>
    </row>
    <row r="1396" spans="1:14" ht="14.4" customHeight="1" x14ac:dyDescent="0.3">
      <c r="A1396" s="661" t="s">
        <v>595</v>
      </c>
      <c r="B1396" s="662" t="s">
        <v>3182</v>
      </c>
      <c r="C1396" s="663" t="s">
        <v>614</v>
      </c>
      <c r="D1396" s="664" t="s">
        <v>3187</v>
      </c>
      <c r="E1396" s="663" t="s">
        <v>1579</v>
      </c>
      <c r="F1396" s="664" t="s">
        <v>3192</v>
      </c>
      <c r="G1396" s="663" t="s">
        <v>1373</v>
      </c>
      <c r="H1396" s="663" t="s">
        <v>1679</v>
      </c>
      <c r="I1396" s="663" t="s">
        <v>1680</v>
      </c>
      <c r="J1396" s="663" t="s">
        <v>1681</v>
      </c>
      <c r="K1396" s="663" t="s">
        <v>1682</v>
      </c>
      <c r="L1396" s="665">
        <v>28.888889700205123</v>
      </c>
      <c r="M1396" s="665">
        <v>152</v>
      </c>
      <c r="N1396" s="666">
        <v>4391.1112344311787</v>
      </c>
    </row>
    <row r="1397" spans="1:14" ht="14.4" customHeight="1" x14ac:dyDescent="0.3">
      <c r="A1397" s="661" t="s">
        <v>595</v>
      </c>
      <c r="B1397" s="662" t="s">
        <v>3182</v>
      </c>
      <c r="C1397" s="663" t="s">
        <v>614</v>
      </c>
      <c r="D1397" s="664" t="s">
        <v>3187</v>
      </c>
      <c r="E1397" s="663" t="s">
        <v>1579</v>
      </c>
      <c r="F1397" s="664" t="s">
        <v>3192</v>
      </c>
      <c r="G1397" s="663" t="s">
        <v>1373</v>
      </c>
      <c r="H1397" s="663" t="s">
        <v>1689</v>
      </c>
      <c r="I1397" s="663" t="s">
        <v>1690</v>
      </c>
      <c r="J1397" s="663" t="s">
        <v>1691</v>
      </c>
      <c r="K1397" s="663" t="s">
        <v>1692</v>
      </c>
      <c r="L1397" s="665">
        <v>77.263155669927698</v>
      </c>
      <c r="M1397" s="665">
        <v>64</v>
      </c>
      <c r="N1397" s="666">
        <v>4944.8419628753727</v>
      </c>
    </row>
    <row r="1398" spans="1:14" ht="14.4" customHeight="1" x14ac:dyDescent="0.3">
      <c r="A1398" s="661" t="s">
        <v>595</v>
      </c>
      <c r="B1398" s="662" t="s">
        <v>3182</v>
      </c>
      <c r="C1398" s="663" t="s">
        <v>614</v>
      </c>
      <c r="D1398" s="664" t="s">
        <v>3187</v>
      </c>
      <c r="E1398" s="663" t="s">
        <v>1579</v>
      </c>
      <c r="F1398" s="664" t="s">
        <v>3192</v>
      </c>
      <c r="G1398" s="663" t="s">
        <v>1373</v>
      </c>
      <c r="H1398" s="663" t="s">
        <v>1697</v>
      </c>
      <c r="I1398" s="663" t="s">
        <v>1698</v>
      </c>
      <c r="J1398" s="663" t="s">
        <v>1699</v>
      </c>
      <c r="K1398" s="663" t="s">
        <v>1700</v>
      </c>
      <c r="L1398" s="665">
        <v>783.26285714285711</v>
      </c>
      <c r="M1398" s="665">
        <v>14</v>
      </c>
      <c r="N1398" s="666">
        <v>10965.68</v>
      </c>
    </row>
    <row r="1399" spans="1:14" ht="14.4" customHeight="1" x14ac:dyDescent="0.3">
      <c r="A1399" s="661" t="s">
        <v>595</v>
      </c>
      <c r="B1399" s="662" t="s">
        <v>3182</v>
      </c>
      <c r="C1399" s="663" t="s">
        <v>614</v>
      </c>
      <c r="D1399" s="664" t="s">
        <v>3187</v>
      </c>
      <c r="E1399" s="663" t="s">
        <v>1579</v>
      </c>
      <c r="F1399" s="664" t="s">
        <v>3192</v>
      </c>
      <c r="G1399" s="663" t="s">
        <v>1373</v>
      </c>
      <c r="H1399" s="663" t="s">
        <v>1701</v>
      </c>
      <c r="I1399" s="663" t="s">
        <v>1701</v>
      </c>
      <c r="J1399" s="663" t="s">
        <v>1702</v>
      </c>
      <c r="K1399" s="663" t="s">
        <v>1703</v>
      </c>
      <c r="L1399" s="665">
        <v>461.99999999999994</v>
      </c>
      <c r="M1399" s="665">
        <v>41.300000000000004</v>
      </c>
      <c r="N1399" s="666">
        <v>19080.599999999999</v>
      </c>
    </row>
    <row r="1400" spans="1:14" ht="14.4" customHeight="1" x14ac:dyDescent="0.3">
      <c r="A1400" s="661" t="s">
        <v>595</v>
      </c>
      <c r="B1400" s="662" t="s">
        <v>3182</v>
      </c>
      <c r="C1400" s="663" t="s">
        <v>614</v>
      </c>
      <c r="D1400" s="664" t="s">
        <v>3187</v>
      </c>
      <c r="E1400" s="663" t="s">
        <v>1579</v>
      </c>
      <c r="F1400" s="664" t="s">
        <v>3192</v>
      </c>
      <c r="G1400" s="663" t="s">
        <v>1373</v>
      </c>
      <c r="H1400" s="663" t="s">
        <v>1704</v>
      </c>
      <c r="I1400" s="663" t="s">
        <v>1704</v>
      </c>
      <c r="J1400" s="663" t="s">
        <v>1705</v>
      </c>
      <c r="K1400" s="663" t="s">
        <v>1706</v>
      </c>
      <c r="L1400" s="665">
        <v>29.94</v>
      </c>
      <c r="M1400" s="665">
        <v>30</v>
      </c>
      <c r="N1400" s="666">
        <v>898.2</v>
      </c>
    </row>
    <row r="1401" spans="1:14" ht="14.4" customHeight="1" x14ac:dyDescent="0.3">
      <c r="A1401" s="661" t="s">
        <v>595</v>
      </c>
      <c r="B1401" s="662" t="s">
        <v>3182</v>
      </c>
      <c r="C1401" s="663" t="s">
        <v>614</v>
      </c>
      <c r="D1401" s="664" t="s">
        <v>3187</v>
      </c>
      <c r="E1401" s="663" t="s">
        <v>1579</v>
      </c>
      <c r="F1401" s="664" t="s">
        <v>3192</v>
      </c>
      <c r="G1401" s="663" t="s">
        <v>1373</v>
      </c>
      <c r="H1401" s="663" t="s">
        <v>3104</v>
      </c>
      <c r="I1401" s="663" t="s">
        <v>3104</v>
      </c>
      <c r="J1401" s="663" t="s">
        <v>3105</v>
      </c>
      <c r="K1401" s="663" t="s">
        <v>3106</v>
      </c>
      <c r="L1401" s="665">
        <v>156.75</v>
      </c>
      <c r="M1401" s="665">
        <v>2</v>
      </c>
      <c r="N1401" s="666">
        <v>313.5</v>
      </c>
    </row>
    <row r="1402" spans="1:14" ht="14.4" customHeight="1" x14ac:dyDescent="0.3">
      <c r="A1402" s="661" t="s">
        <v>595</v>
      </c>
      <c r="B1402" s="662" t="s">
        <v>3182</v>
      </c>
      <c r="C1402" s="663" t="s">
        <v>614</v>
      </c>
      <c r="D1402" s="664" t="s">
        <v>3187</v>
      </c>
      <c r="E1402" s="663" t="s">
        <v>1579</v>
      </c>
      <c r="F1402" s="664" t="s">
        <v>3192</v>
      </c>
      <c r="G1402" s="663" t="s">
        <v>1373</v>
      </c>
      <c r="H1402" s="663" t="s">
        <v>1707</v>
      </c>
      <c r="I1402" s="663" t="s">
        <v>1707</v>
      </c>
      <c r="J1402" s="663" t="s">
        <v>1708</v>
      </c>
      <c r="K1402" s="663" t="s">
        <v>1709</v>
      </c>
      <c r="L1402" s="665">
        <v>142.33000000000001</v>
      </c>
      <c r="M1402" s="665">
        <v>22</v>
      </c>
      <c r="N1402" s="666">
        <v>3131.26</v>
      </c>
    </row>
    <row r="1403" spans="1:14" ht="14.4" customHeight="1" x14ac:dyDescent="0.3">
      <c r="A1403" s="661" t="s">
        <v>595</v>
      </c>
      <c r="B1403" s="662" t="s">
        <v>3182</v>
      </c>
      <c r="C1403" s="663" t="s">
        <v>614</v>
      </c>
      <c r="D1403" s="664" t="s">
        <v>3187</v>
      </c>
      <c r="E1403" s="663" t="s">
        <v>1579</v>
      </c>
      <c r="F1403" s="664" t="s">
        <v>3192</v>
      </c>
      <c r="G1403" s="663" t="s">
        <v>1373</v>
      </c>
      <c r="H1403" s="663" t="s">
        <v>2799</v>
      </c>
      <c r="I1403" s="663" t="s">
        <v>2799</v>
      </c>
      <c r="J1403" s="663" t="s">
        <v>2800</v>
      </c>
      <c r="K1403" s="663" t="s">
        <v>2801</v>
      </c>
      <c r="L1403" s="665">
        <v>152.9</v>
      </c>
      <c r="M1403" s="665">
        <v>1</v>
      </c>
      <c r="N1403" s="666">
        <v>152.9</v>
      </c>
    </row>
    <row r="1404" spans="1:14" ht="14.4" customHeight="1" x14ac:dyDescent="0.3">
      <c r="A1404" s="661" t="s">
        <v>595</v>
      </c>
      <c r="B1404" s="662" t="s">
        <v>3182</v>
      </c>
      <c r="C1404" s="663" t="s">
        <v>614</v>
      </c>
      <c r="D1404" s="664" t="s">
        <v>3187</v>
      </c>
      <c r="E1404" s="663" t="s">
        <v>1579</v>
      </c>
      <c r="F1404" s="664" t="s">
        <v>3192</v>
      </c>
      <c r="G1404" s="663" t="s">
        <v>1373</v>
      </c>
      <c r="H1404" s="663" t="s">
        <v>1712</v>
      </c>
      <c r="I1404" s="663" t="s">
        <v>1712</v>
      </c>
      <c r="J1404" s="663" t="s">
        <v>1713</v>
      </c>
      <c r="K1404" s="663" t="s">
        <v>1688</v>
      </c>
      <c r="L1404" s="665">
        <v>55.189795251344826</v>
      </c>
      <c r="M1404" s="665">
        <v>60</v>
      </c>
      <c r="N1404" s="666">
        <v>3311.3877150806898</v>
      </c>
    </row>
    <row r="1405" spans="1:14" ht="14.4" customHeight="1" x14ac:dyDescent="0.3">
      <c r="A1405" s="661" t="s">
        <v>595</v>
      </c>
      <c r="B1405" s="662" t="s">
        <v>3182</v>
      </c>
      <c r="C1405" s="663" t="s">
        <v>614</v>
      </c>
      <c r="D1405" s="664" t="s">
        <v>3187</v>
      </c>
      <c r="E1405" s="663" t="s">
        <v>1717</v>
      </c>
      <c r="F1405" s="664" t="s">
        <v>3193</v>
      </c>
      <c r="G1405" s="663"/>
      <c r="H1405" s="663" t="s">
        <v>1718</v>
      </c>
      <c r="I1405" s="663" t="s">
        <v>1719</v>
      </c>
      <c r="J1405" s="663" t="s">
        <v>1720</v>
      </c>
      <c r="K1405" s="663"/>
      <c r="L1405" s="665">
        <v>30.220013455558917</v>
      </c>
      <c r="M1405" s="665">
        <v>34</v>
      </c>
      <c r="N1405" s="666">
        <v>1027.4804574890031</v>
      </c>
    </row>
    <row r="1406" spans="1:14" ht="14.4" customHeight="1" x14ac:dyDescent="0.3">
      <c r="A1406" s="661" t="s">
        <v>595</v>
      </c>
      <c r="B1406" s="662" t="s">
        <v>3182</v>
      </c>
      <c r="C1406" s="663" t="s">
        <v>614</v>
      </c>
      <c r="D1406" s="664" t="s">
        <v>3187</v>
      </c>
      <c r="E1406" s="663" t="s">
        <v>1717</v>
      </c>
      <c r="F1406" s="664" t="s">
        <v>3193</v>
      </c>
      <c r="G1406" s="663" t="s">
        <v>627</v>
      </c>
      <c r="H1406" s="663" t="s">
        <v>1721</v>
      </c>
      <c r="I1406" s="663" t="s">
        <v>1722</v>
      </c>
      <c r="J1406" s="663" t="s">
        <v>1723</v>
      </c>
      <c r="K1406" s="663" t="s">
        <v>1724</v>
      </c>
      <c r="L1406" s="665">
        <v>91.659198391292051</v>
      </c>
      <c r="M1406" s="665">
        <v>1</v>
      </c>
      <c r="N1406" s="666">
        <v>91.659198391292051</v>
      </c>
    </row>
    <row r="1407" spans="1:14" ht="14.4" customHeight="1" x14ac:dyDescent="0.3">
      <c r="A1407" s="661" t="s">
        <v>595</v>
      </c>
      <c r="B1407" s="662" t="s">
        <v>3182</v>
      </c>
      <c r="C1407" s="663" t="s">
        <v>614</v>
      </c>
      <c r="D1407" s="664" t="s">
        <v>3187</v>
      </c>
      <c r="E1407" s="663" t="s">
        <v>1717</v>
      </c>
      <c r="F1407" s="664" t="s">
        <v>3193</v>
      </c>
      <c r="G1407" s="663" t="s">
        <v>1373</v>
      </c>
      <c r="H1407" s="663" t="s">
        <v>1725</v>
      </c>
      <c r="I1407" s="663" t="s">
        <v>1726</v>
      </c>
      <c r="J1407" s="663" t="s">
        <v>1727</v>
      </c>
      <c r="K1407" s="663" t="s">
        <v>1728</v>
      </c>
      <c r="L1407" s="665">
        <v>2867.0606666666667</v>
      </c>
      <c r="M1407" s="665">
        <v>21</v>
      </c>
      <c r="N1407" s="666">
        <v>60208.273999999998</v>
      </c>
    </row>
    <row r="1408" spans="1:14" ht="14.4" customHeight="1" x14ac:dyDescent="0.3">
      <c r="A1408" s="661" t="s">
        <v>595</v>
      </c>
      <c r="B1408" s="662" t="s">
        <v>3182</v>
      </c>
      <c r="C1408" s="663" t="s">
        <v>614</v>
      </c>
      <c r="D1408" s="664" t="s">
        <v>3187</v>
      </c>
      <c r="E1408" s="663" t="s">
        <v>1717</v>
      </c>
      <c r="F1408" s="664" t="s">
        <v>3193</v>
      </c>
      <c r="G1408" s="663" t="s">
        <v>1373</v>
      </c>
      <c r="H1408" s="663" t="s">
        <v>3107</v>
      </c>
      <c r="I1408" s="663" t="s">
        <v>3108</v>
      </c>
      <c r="J1408" s="663" t="s">
        <v>3109</v>
      </c>
      <c r="K1408" s="663" t="s">
        <v>3110</v>
      </c>
      <c r="L1408" s="665">
        <v>5517.0500000000011</v>
      </c>
      <c r="M1408" s="665">
        <v>7</v>
      </c>
      <c r="N1408" s="666">
        <v>38619.350000000006</v>
      </c>
    </row>
    <row r="1409" spans="1:14" ht="14.4" customHeight="1" x14ac:dyDescent="0.3">
      <c r="A1409" s="661" t="s">
        <v>595</v>
      </c>
      <c r="B1409" s="662" t="s">
        <v>3182</v>
      </c>
      <c r="C1409" s="663" t="s">
        <v>614</v>
      </c>
      <c r="D1409" s="664" t="s">
        <v>3187</v>
      </c>
      <c r="E1409" s="663" t="s">
        <v>1717</v>
      </c>
      <c r="F1409" s="664" t="s">
        <v>3193</v>
      </c>
      <c r="G1409" s="663" t="s">
        <v>1373</v>
      </c>
      <c r="H1409" s="663" t="s">
        <v>1729</v>
      </c>
      <c r="I1409" s="663" t="s">
        <v>1729</v>
      </c>
      <c r="J1409" s="663" t="s">
        <v>1730</v>
      </c>
      <c r="K1409" s="663" t="s">
        <v>1731</v>
      </c>
      <c r="L1409" s="665">
        <v>159.50000000000003</v>
      </c>
      <c r="M1409" s="665">
        <v>18.399999999999999</v>
      </c>
      <c r="N1409" s="666">
        <v>2934.8</v>
      </c>
    </row>
    <row r="1410" spans="1:14" ht="14.4" customHeight="1" x14ac:dyDescent="0.3">
      <c r="A1410" s="661" t="s">
        <v>595</v>
      </c>
      <c r="B1410" s="662" t="s">
        <v>3182</v>
      </c>
      <c r="C1410" s="663" t="s">
        <v>614</v>
      </c>
      <c r="D1410" s="664" t="s">
        <v>3187</v>
      </c>
      <c r="E1410" s="663" t="s">
        <v>1734</v>
      </c>
      <c r="F1410" s="664" t="s">
        <v>3194</v>
      </c>
      <c r="G1410" s="663"/>
      <c r="H1410" s="663"/>
      <c r="I1410" s="663" t="s">
        <v>1735</v>
      </c>
      <c r="J1410" s="663" t="s">
        <v>1736</v>
      </c>
      <c r="K1410" s="663"/>
      <c r="L1410" s="665">
        <v>1407.54</v>
      </c>
      <c r="M1410" s="665">
        <v>3</v>
      </c>
      <c r="N1410" s="666">
        <v>4222.62</v>
      </c>
    </row>
    <row r="1411" spans="1:14" ht="14.4" customHeight="1" x14ac:dyDescent="0.3">
      <c r="A1411" s="661" t="s">
        <v>595</v>
      </c>
      <c r="B1411" s="662" t="s">
        <v>3182</v>
      </c>
      <c r="C1411" s="663" t="s">
        <v>614</v>
      </c>
      <c r="D1411" s="664" t="s">
        <v>3187</v>
      </c>
      <c r="E1411" s="663" t="s">
        <v>1734</v>
      </c>
      <c r="F1411" s="664" t="s">
        <v>3194</v>
      </c>
      <c r="G1411" s="663"/>
      <c r="H1411" s="663"/>
      <c r="I1411" s="663" t="s">
        <v>2493</v>
      </c>
      <c r="J1411" s="663" t="s">
        <v>2494</v>
      </c>
      <c r="K1411" s="663"/>
      <c r="L1411" s="665">
        <v>8421.75</v>
      </c>
      <c r="M1411" s="665">
        <v>4</v>
      </c>
      <c r="N1411" s="666">
        <v>33687</v>
      </c>
    </row>
    <row r="1412" spans="1:14" ht="14.4" customHeight="1" x14ac:dyDescent="0.3">
      <c r="A1412" s="661" t="s">
        <v>595</v>
      </c>
      <c r="B1412" s="662" t="s">
        <v>3182</v>
      </c>
      <c r="C1412" s="663" t="s">
        <v>614</v>
      </c>
      <c r="D1412" s="664" t="s">
        <v>3187</v>
      </c>
      <c r="E1412" s="663" t="s">
        <v>1734</v>
      </c>
      <c r="F1412" s="664" t="s">
        <v>3194</v>
      </c>
      <c r="G1412" s="663"/>
      <c r="H1412" s="663"/>
      <c r="I1412" s="663" t="s">
        <v>3111</v>
      </c>
      <c r="J1412" s="663" t="s">
        <v>3112</v>
      </c>
      <c r="K1412" s="663"/>
      <c r="L1412" s="665">
        <v>4466.54</v>
      </c>
      <c r="M1412" s="665">
        <v>3</v>
      </c>
      <c r="N1412" s="666">
        <v>13399.619999999999</v>
      </c>
    </row>
    <row r="1413" spans="1:14" ht="14.4" customHeight="1" x14ac:dyDescent="0.3">
      <c r="A1413" s="661" t="s">
        <v>595</v>
      </c>
      <c r="B1413" s="662" t="s">
        <v>3182</v>
      </c>
      <c r="C1413" s="663" t="s">
        <v>614</v>
      </c>
      <c r="D1413" s="664" t="s">
        <v>3187</v>
      </c>
      <c r="E1413" s="663" t="s">
        <v>1734</v>
      </c>
      <c r="F1413" s="664" t="s">
        <v>3194</v>
      </c>
      <c r="G1413" s="663"/>
      <c r="H1413" s="663"/>
      <c r="I1413" s="663" t="s">
        <v>2495</v>
      </c>
      <c r="J1413" s="663" t="s">
        <v>2496</v>
      </c>
      <c r="K1413" s="663" t="s">
        <v>2497</v>
      </c>
      <c r="L1413" s="665">
        <v>1287</v>
      </c>
      <c r="M1413" s="665">
        <v>42</v>
      </c>
      <c r="N1413" s="666">
        <v>54054</v>
      </c>
    </row>
    <row r="1414" spans="1:14" ht="14.4" customHeight="1" x14ac:dyDescent="0.3">
      <c r="A1414" s="661" t="s">
        <v>595</v>
      </c>
      <c r="B1414" s="662" t="s">
        <v>3182</v>
      </c>
      <c r="C1414" s="663" t="s">
        <v>614</v>
      </c>
      <c r="D1414" s="664" t="s">
        <v>3187</v>
      </c>
      <c r="E1414" s="663" t="s">
        <v>1734</v>
      </c>
      <c r="F1414" s="664" t="s">
        <v>3194</v>
      </c>
      <c r="G1414" s="663"/>
      <c r="H1414" s="663"/>
      <c r="I1414" s="663" t="s">
        <v>3113</v>
      </c>
      <c r="J1414" s="663" t="s">
        <v>3114</v>
      </c>
      <c r="K1414" s="663" t="s">
        <v>2497</v>
      </c>
      <c r="L1414" s="665">
        <v>1345.3</v>
      </c>
      <c r="M1414" s="665">
        <v>3</v>
      </c>
      <c r="N1414" s="666">
        <v>4035.9</v>
      </c>
    </row>
    <row r="1415" spans="1:14" ht="14.4" customHeight="1" x14ac:dyDescent="0.3">
      <c r="A1415" s="661" t="s">
        <v>595</v>
      </c>
      <c r="B1415" s="662" t="s">
        <v>3182</v>
      </c>
      <c r="C1415" s="663" t="s">
        <v>614</v>
      </c>
      <c r="D1415" s="664" t="s">
        <v>3187</v>
      </c>
      <c r="E1415" s="663" t="s">
        <v>1734</v>
      </c>
      <c r="F1415" s="664" t="s">
        <v>3194</v>
      </c>
      <c r="G1415" s="663"/>
      <c r="H1415" s="663"/>
      <c r="I1415" s="663" t="s">
        <v>3115</v>
      </c>
      <c r="J1415" s="663" t="s">
        <v>3116</v>
      </c>
      <c r="K1415" s="663" t="s">
        <v>3117</v>
      </c>
      <c r="L1415" s="665">
        <v>3372.6</v>
      </c>
      <c r="M1415" s="665">
        <v>8</v>
      </c>
      <c r="N1415" s="666">
        <v>26980.799999999999</v>
      </c>
    </row>
    <row r="1416" spans="1:14" ht="14.4" customHeight="1" x14ac:dyDescent="0.3">
      <c r="A1416" s="661" t="s">
        <v>595</v>
      </c>
      <c r="B1416" s="662" t="s">
        <v>3182</v>
      </c>
      <c r="C1416" s="663" t="s">
        <v>614</v>
      </c>
      <c r="D1416" s="664" t="s">
        <v>3187</v>
      </c>
      <c r="E1416" s="663" t="s">
        <v>1743</v>
      </c>
      <c r="F1416" s="664" t="s">
        <v>3195</v>
      </c>
      <c r="G1416" s="663" t="s">
        <v>627</v>
      </c>
      <c r="H1416" s="663" t="s">
        <v>1744</v>
      </c>
      <c r="I1416" s="663" t="s">
        <v>1745</v>
      </c>
      <c r="J1416" s="663" t="s">
        <v>1746</v>
      </c>
      <c r="K1416" s="663" t="s">
        <v>1747</v>
      </c>
      <c r="L1416" s="665">
        <v>2280.7818823529415</v>
      </c>
      <c r="M1416" s="665">
        <v>85</v>
      </c>
      <c r="N1416" s="666">
        <v>193866.46000000002</v>
      </c>
    </row>
    <row r="1417" spans="1:14" ht="14.4" customHeight="1" x14ac:dyDescent="0.3">
      <c r="A1417" s="661" t="s">
        <v>595</v>
      </c>
      <c r="B1417" s="662" t="s">
        <v>3182</v>
      </c>
      <c r="C1417" s="663" t="s">
        <v>614</v>
      </c>
      <c r="D1417" s="664" t="s">
        <v>3187</v>
      </c>
      <c r="E1417" s="663" t="s">
        <v>1743</v>
      </c>
      <c r="F1417" s="664" t="s">
        <v>3195</v>
      </c>
      <c r="G1417" s="663" t="s">
        <v>627</v>
      </c>
      <c r="H1417" s="663" t="s">
        <v>1748</v>
      </c>
      <c r="I1417" s="663" t="s">
        <v>1749</v>
      </c>
      <c r="J1417" s="663" t="s">
        <v>1750</v>
      </c>
      <c r="K1417" s="663" t="s">
        <v>1747</v>
      </c>
      <c r="L1417" s="665">
        <v>2228.8200000000002</v>
      </c>
      <c r="M1417" s="665">
        <v>131.4</v>
      </c>
      <c r="N1417" s="666">
        <v>292866.94800000003</v>
      </c>
    </row>
    <row r="1418" spans="1:14" ht="14.4" customHeight="1" x14ac:dyDescent="0.3">
      <c r="A1418" s="661" t="s">
        <v>595</v>
      </c>
      <c r="B1418" s="662" t="s">
        <v>3182</v>
      </c>
      <c r="C1418" s="663" t="s">
        <v>614</v>
      </c>
      <c r="D1418" s="664" t="s">
        <v>3187</v>
      </c>
      <c r="E1418" s="663" t="s">
        <v>1743</v>
      </c>
      <c r="F1418" s="664" t="s">
        <v>3195</v>
      </c>
      <c r="G1418" s="663" t="s">
        <v>627</v>
      </c>
      <c r="H1418" s="663" t="s">
        <v>1751</v>
      </c>
      <c r="I1418" s="663" t="s">
        <v>1752</v>
      </c>
      <c r="J1418" s="663" t="s">
        <v>1753</v>
      </c>
      <c r="K1418" s="663" t="s">
        <v>1747</v>
      </c>
      <c r="L1418" s="665">
        <v>2483.0330769230764</v>
      </c>
      <c r="M1418" s="665">
        <v>13</v>
      </c>
      <c r="N1418" s="666">
        <v>32279.429999999993</v>
      </c>
    </row>
    <row r="1419" spans="1:14" ht="14.4" customHeight="1" x14ac:dyDescent="0.3">
      <c r="A1419" s="661" t="s">
        <v>595</v>
      </c>
      <c r="B1419" s="662" t="s">
        <v>3182</v>
      </c>
      <c r="C1419" s="663" t="s">
        <v>614</v>
      </c>
      <c r="D1419" s="664" t="s">
        <v>3187</v>
      </c>
      <c r="E1419" s="663" t="s">
        <v>1743</v>
      </c>
      <c r="F1419" s="664" t="s">
        <v>3195</v>
      </c>
      <c r="G1419" s="663" t="s">
        <v>627</v>
      </c>
      <c r="H1419" s="663" t="s">
        <v>3118</v>
      </c>
      <c r="I1419" s="663" t="s">
        <v>3118</v>
      </c>
      <c r="J1419" s="663" t="s">
        <v>3119</v>
      </c>
      <c r="K1419" s="663" t="s">
        <v>1757</v>
      </c>
      <c r="L1419" s="665">
        <v>3520.97</v>
      </c>
      <c r="M1419" s="665">
        <v>3</v>
      </c>
      <c r="N1419" s="666">
        <v>10562.91</v>
      </c>
    </row>
    <row r="1420" spans="1:14" ht="14.4" customHeight="1" x14ac:dyDescent="0.3">
      <c r="A1420" s="661" t="s">
        <v>595</v>
      </c>
      <c r="B1420" s="662" t="s">
        <v>3182</v>
      </c>
      <c r="C1420" s="663" t="s">
        <v>614</v>
      </c>
      <c r="D1420" s="664" t="s">
        <v>3187</v>
      </c>
      <c r="E1420" s="663" t="s">
        <v>1743</v>
      </c>
      <c r="F1420" s="664" t="s">
        <v>3195</v>
      </c>
      <c r="G1420" s="663" t="s">
        <v>627</v>
      </c>
      <c r="H1420" s="663" t="s">
        <v>2503</v>
      </c>
      <c r="I1420" s="663" t="s">
        <v>2504</v>
      </c>
      <c r="J1420" s="663" t="s">
        <v>2505</v>
      </c>
      <c r="K1420" s="663" t="s">
        <v>1757</v>
      </c>
      <c r="L1420" s="665">
        <v>1680.58</v>
      </c>
      <c r="M1420" s="665">
        <v>2</v>
      </c>
      <c r="N1420" s="666">
        <v>3361.16</v>
      </c>
    </row>
    <row r="1421" spans="1:14" ht="14.4" customHeight="1" x14ac:dyDescent="0.3">
      <c r="A1421" s="661" t="s">
        <v>595</v>
      </c>
      <c r="B1421" s="662" t="s">
        <v>3182</v>
      </c>
      <c r="C1421" s="663" t="s">
        <v>614</v>
      </c>
      <c r="D1421" s="664" t="s">
        <v>3187</v>
      </c>
      <c r="E1421" s="663" t="s">
        <v>1743</v>
      </c>
      <c r="F1421" s="664" t="s">
        <v>3195</v>
      </c>
      <c r="G1421" s="663" t="s">
        <v>627</v>
      </c>
      <c r="H1421" s="663" t="s">
        <v>1758</v>
      </c>
      <c r="I1421" s="663" t="s">
        <v>1759</v>
      </c>
      <c r="J1421" s="663" t="s">
        <v>1760</v>
      </c>
      <c r="K1421" s="663" t="s">
        <v>1761</v>
      </c>
      <c r="L1421" s="665">
        <v>1659.64</v>
      </c>
      <c r="M1421" s="665">
        <v>5</v>
      </c>
      <c r="N1421" s="666">
        <v>8298.2000000000007</v>
      </c>
    </row>
    <row r="1422" spans="1:14" ht="14.4" customHeight="1" x14ac:dyDescent="0.3">
      <c r="A1422" s="661" t="s">
        <v>595</v>
      </c>
      <c r="B1422" s="662" t="s">
        <v>3182</v>
      </c>
      <c r="C1422" s="663" t="s">
        <v>614</v>
      </c>
      <c r="D1422" s="664" t="s">
        <v>3187</v>
      </c>
      <c r="E1422" s="663" t="s">
        <v>1743</v>
      </c>
      <c r="F1422" s="664" t="s">
        <v>3195</v>
      </c>
      <c r="G1422" s="663" t="s">
        <v>627</v>
      </c>
      <c r="H1422" s="663" t="s">
        <v>1762</v>
      </c>
      <c r="I1422" s="663" t="s">
        <v>1763</v>
      </c>
      <c r="J1422" s="663" t="s">
        <v>1760</v>
      </c>
      <c r="K1422" s="663" t="s">
        <v>1764</v>
      </c>
      <c r="L1422" s="665">
        <v>2062.5</v>
      </c>
      <c r="M1422" s="665">
        <v>13</v>
      </c>
      <c r="N1422" s="666">
        <v>26812.5</v>
      </c>
    </row>
    <row r="1423" spans="1:14" ht="14.4" customHeight="1" x14ac:dyDescent="0.3">
      <c r="A1423" s="661" t="s">
        <v>595</v>
      </c>
      <c r="B1423" s="662" t="s">
        <v>3182</v>
      </c>
      <c r="C1423" s="663" t="s">
        <v>614</v>
      </c>
      <c r="D1423" s="664" t="s">
        <v>3187</v>
      </c>
      <c r="E1423" s="663" t="s">
        <v>1743</v>
      </c>
      <c r="F1423" s="664" t="s">
        <v>3195</v>
      </c>
      <c r="G1423" s="663" t="s">
        <v>627</v>
      </c>
      <c r="H1423" s="663" t="s">
        <v>1765</v>
      </c>
      <c r="I1423" s="663" t="s">
        <v>1766</v>
      </c>
      <c r="J1423" s="663" t="s">
        <v>1767</v>
      </c>
      <c r="K1423" s="663" t="s">
        <v>1768</v>
      </c>
      <c r="L1423" s="665">
        <v>2840.1589536971114</v>
      </c>
      <c r="M1423" s="665">
        <v>4</v>
      </c>
      <c r="N1423" s="666">
        <v>11360.635814788446</v>
      </c>
    </row>
    <row r="1424" spans="1:14" ht="14.4" customHeight="1" x14ac:dyDescent="0.3">
      <c r="A1424" s="661" t="s">
        <v>595</v>
      </c>
      <c r="B1424" s="662" t="s">
        <v>3182</v>
      </c>
      <c r="C1424" s="663" t="s">
        <v>614</v>
      </c>
      <c r="D1424" s="664" t="s">
        <v>3187</v>
      </c>
      <c r="E1424" s="663" t="s">
        <v>1743</v>
      </c>
      <c r="F1424" s="664" t="s">
        <v>3195</v>
      </c>
      <c r="G1424" s="663" t="s">
        <v>627</v>
      </c>
      <c r="H1424" s="663" t="s">
        <v>2804</v>
      </c>
      <c r="I1424" s="663" t="s">
        <v>2805</v>
      </c>
      <c r="J1424" s="663" t="s">
        <v>2806</v>
      </c>
      <c r="K1424" s="663" t="s">
        <v>1768</v>
      </c>
      <c r="L1424" s="665">
        <v>2322.31</v>
      </c>
      <c r="M1424" s="665">
        <v>2</v>
      </c>
      <c r="N1424" s="666">
        <v>4644.62</v>
      </c>
    </row>
    <row r="1425" spans="1:14" ht="14.4" customHeight="1" x14ac:dyDescent="0.3">
      <c r="A1425" s="661" t="s">
        <v>595</v>
      </c>
      <c r="B1425" s="662" t="s">
        <v>3182</v>
      </c>
      <c r="C1425" s="663" t="s">
        <v>614</v>
      </c>
      <c r="D1425" s="664" t="s">
        <v>3187</v>
      </c>
      <c r="E1425" s="663" t="s">
        <v>1743</v>
      </c>
      <c r="F1425" s="664" t="s">
        <v>3195</v>
      </c>
      <c r="G1425" s="663" t="s">
        <v>627</v>
      </c>
      <c r="H1425" s="663" t="s">
        <v>1769</v>
      </c>
      <c r="I1425" s="663" t="s">
        <v>1770</v>
      </c>
      <c r="J1425" s="663" t="s">
        <v>1746</v>
      </c>
      <c r="K1425" s="663" t="s">
        <v>1771</v>
      </c>
      <c r="L1425" s="665">
        <v>1224.52</v>
      </c>
      <c r="M1425" s="665">
        <v>7</v>
      </c>
      <c r="N1425" s="666">
        <v>8571.64</v>
      </c>
    </row>
    <row r="1426" spans="1:14" ht="14.4" customHeight="1" x14ac:dyDescent="0.3">
      <c r="A1426" s="661" t="s">
        <v>595</v>
      </c>
      <c r="B1426" s="662" t="s">
        <v>3182</v>
      </c>
      <c r="C1426" s="663" t="s">
        <v>617</v>
      </c>
      <c r="D1426" s="664" t="s">
        <v>3188</v>
      </c>
      <c r="E1426" s="663" t="s">
        <v>626</v>
      </c>
      <c r="F1426" s="664" t="s">
        <v>3190</v>
      </c>
      <c r="G1426" s="663" t="s">
        <v>627</v>
      </c>
      <c r="H1426" s="663" t="s">
        <v>2818</v>
      </c>
      <c r="I1426" s="663" t="s">
        <v>215</v>
      </c>
      <c r="J1426" s="663" t="s">
        <v>2819</v>
      </c>
      <c r="K1426" s="663" t="s">
        <v>2820</v>
      </c>
      <c r="L1426" s="665">
        <v>95.28666666666669</v>
      </c>
      <c r="M1426" s="665">
        <v>15</v>
      </c>
      <c r="N1426" s="666">
        <v>1429.3000000000004</v>
      </c>
    </row>
    <row r="1427" spans="1:14" ht="14.4" customHeight="1" x14ac:dyDescent="0.3">
      <c r="A1427" s="661" t="s">
        <v>595</v>
      </c>
      <c r="B1427" s="662" t="s">
        <v>3182</v>
      </c>
      <c r="C1427" s="663" t="s">
        <v>617</v>
      </c>
      <c r="D1427" s="664" t="s">
        <v>3188</v>
      </c>
      <c r="E1427" s="663" t="s">
        <v>626</v>
      </c>
      <c r="F1427" s="664" t="s">
        <v>3190</v>
      </c>
      <c r="G1427" s="663" t="s">
        <v>627</v>
      </c>
      <c r="H1427" s="663" t="s">
        <v>3120</v>
      </c>
      <c r="I1427" s="663" t="s">
        <v>3121</v>
      </c>
      <c r="J1427" s="663" t="s">
        <v>3122</v>
      </c>
      <c r="K1427" s="663" t="s">
        <v>746</v>
      </c>
      <c r="L1427" s="665">
        <v>201.3</v>
      </c>
      <c r="M1427" s="665">
        <v>10</v>
      </c>
      <c r="N1427" s="666">
        <v>2013</v>
      </c>
    </row>
    <row r="1428" spans="1:14" ht="14.4" customHeight="1" x14ac:dyDescent="0.3">
      <c r="A1428" s="661" t="s">
        <v>595</v>
      </c>
      <c r="B1428" s="662" t="s">
        <v>3182</v>
      </c>
      <c r="C1428" s="663" t="s">
        <v>617</v>
      </c>
      <c r="D1428" s="664" t="s">
        <v>3188</v>
      </c>
      <c r="E1428" s="663" t="s">
        <v>626</v>
      </c>
      <c r="F1428" s="664" t="s">
        <v>3190</v>
      </c>
      <c r="G1428" s="663" t="s">
        <v>627</v>
      </c>
      <c r="H1428" s="663" t="s">
        <v>2632</v>
      </c>
      <c r="I1428" s="663" t="s">
        <v>2633</v>
      </c>
      <c r="J1428" s="663" t="s">
        <v>2634</v>
      </c>
      <c r="K1428" s="663"/>
      <c r="L1428" s="665">
        <v>252.97813894779705</v>
      </c>
      <c r="M1428" s="665">
        <v>4</v>
      </c>
      <c r="N1428" s="666">
        <v>1011.9125557911882</v>
      </c>
    </row>
    <row r="1429" spans="1:14" ht="14.4" customHeight="1" x14ac:dyDescent="0.3">
      <c r="A1429" s="661" t="s">
        <v>595</v>
      </c>
      <c r="B1429" s="662" t="s">
        <v>3182</v>
      </c>
      <c r="C1429" s="663" t="s">
        <v>617</v>
      </c>
      <c r="D1429" s="664" t="s">
        <v>3188</v>
      </c>
      <c r="E1429" s="663" t="s">
        <v>626</v>
      </c>
      <c r="F1429" s="664" t="s">
        <v>3190</v>
      </c>
      <c r="G1429" s="663" t="s">
        <v>627</v>
      </c>
      <c r="H1429" s="663" t="s">
        <v>3123</v>
      </c>
      <c r="I1429" s="663" t="s">
        <v>3124</v>
      </c>
      <c r="J1429" s="663" t="s">
        <v>3125</v>
      </c>
      <c r="K1429" s="663" t="s">
        <v>3126</v>
      </c>
      <c r="L1429" s="665">
        <v>8217.9734543065952</v>
      </c>
      <c r="M1429" s="665">
        <v>10</v>
      </c>
      <c r="N1429" s="666">
        <v>82179.734543065948</v>
      </c>
    </row>
    <row r="1430" spans="1:14" ht="14.4" customHeight="1" x14ac:dyDescent="0.3">
      <c r="A1430" s="661" t="s">
        <v>595</v>
      </c>
      <c r="B1430" s="662" t="s">
        <v>3182</v>
      </c>
      <c r="C1430" s="663" t="s">
        <v>617</v>
      </c>
      <c r="D1430" s="664" t="s">
        <v>3188</v>
      </c>
      <c r="E1430" s="663" t="s">
        <v>626</v>
      </c>
      <c r="F1430" s="664" t="s">
        <v>3190</v>
      </c>
      <c r="G1430" s="663" t="s">
        <v>627</v>
      </c>
      <c r="H1430" s="663" t="s">
        <v>3127</v>
      </c>
      <c r="I1430" s="663" t="s">
        <v>3128</v>
      </c>
      <c r="J1430" s="663" t="s">
        <v>3125</v>
      </c>
      <c r="K1430" s="663" t="s">
        <v>3129</v>
      </c>
      <c r="L1430" s="665">
        <v>1438.7049697062282</v>
      </c>
      <c r="M1430" s="665">
        <v>14</v>
      </c>
      <c r="N1430" s="666">
        <v>20141.869575887195</v>
      </c>
    </row>
    <row r="1431" spans="1:14" ht="14.4" customHeight="1" x14ac:dyDescent="0.3">
      <c r="A1431" s="661" t="s">
        <v>595</v>
      </c>
      <c r="B1431" s="662" t="s">
        <v>3182</v>
      </c>
      <c r="C1431" s="663" t="s">
        <v>617</v>
      </c>
      <c r="D1431" s="664" t="s">
        <v>3188</v>
      </c>
      <c r="E1431" s="663" t="s">
        <v>626</v>
      </c>
      <c r="F1431" s="664" t="s">
        <v>3190</v>
      </c>
      <c r="G1431" s="663" t="s">
        <v>627</v>
      </c>
      <c r="H1431" s="663" t="s">
        <v>3130</v>
      </c>
      <c r="I1431" s="663" t="s">
        <v>3131</v>
      </c>
      <c r="J1431" s="663" t="s">
        <v>3132</v>
      </c>
      <c r="K1431" s="663"/>
      <c r="L1431" s="665">
        <v>4406.6659081306598</v>
      </c>
      <c r="M1431" s="665">
        <v>1</v>
      </c>
      <c r="N1431" s="666">
        <v>4406.6659081306598</v>
      </c>
    </row>
    <row r="1432" spans="1:14" ht="14.4" customHeight="1" x14ac:dyDescent="0.3">
      <c r="A1432" s="661" t="s">
        <v>595</v>
      </c>
      <c r="B1432" s="662" t="s">
        <v>3182</v>
      </c>
      <c r="C1432" s="663" t="s">
        <v>617</v>
      </c>
      <c r="D1432" s="664" t="s">
        <v>3188</v>
      </c>
      <c r="E1432" s="663" t="s">
        <v>626</v>
      </c>
      <c r="F1432" s="664" t="s">
        <v>3190</v>
      </c>
      <c r="G1432" s="663" t="s">
        <v>627</v>
      </c>
      <c r="H1432" s="663" t="s">
        <v>3133</v>
      </c>
      <c r="I1432" s="663" t="s">
        <v>215</v>
      </c>
      <c r="J1432" s="663" t="s">
        <v>3134</v>
      </c>
      <c r="K1432" s="663" t="s">
        <v>3135</v>
      </c>
      <c r="L1432" s="665">
        <v>83.31</v>
      </c>
      <c r="M1432" s="665">
        <v>60</v>
      </c>
      <c r="N1432" s="666">
        <v>4998.6000000000004</v>
      </c>
    </row>
    <row r="1433" spans="1:14" ht="14.4" customHeight="1" x14ac:dyDescent="0.3">
      <c r="A1433" s="661" t="s">
        <v>595</v>
      </c>
      <c r="B1433" s="662" t="s">
        <v>3182</v>
      </c>
      <c r="C1433" s="663" t="s">
        <v>623</v>
      </c>
      <c r="D1433" s="664" t="s">
        <v>3189</v>
      </c>
      <c r="E1433" s="663" t="s">
        <v>626</v>
      </c>
      <c r="F1433" s="664" t="s">
        <v>3190</v>
      </c>
      <c r="G1433" s="663"/>
      <c r="H1433" s="663" t="s">
        <v>3136</v>
      </c>
      <c r="I1433" s="663" t="s">
        <v>3137</v>
      </c>
      <c r="J1433" s="663" t="s">
        <v>3138</v>
      </c>
      <c r="K1433" s="663" t="s">
        <v>3139</v>
      </c>
      <c r="L1433" s="665">
        <v>0</v>
      </c>
      <c r="M1433" s="665">
        <v>0</v>
      </c>
      <c r="N1433" s="666">
        <v>0</v>
      </c>
    </row>
    <row r="1434" spans="1:14" ht="14.4" customHeight="1" x14ac:dyDescent="0.3">
      <c r="A1434" s="661" t="s">
        <v>595</v>
      </c>
      <c r="B1434" s="662" t="s">
        <v>3182</v>
      </c>
      <c r="C1434" s="663" t="s">
        <v>623</v>
      </c>
      <c r="D1434" s="664" t="s">
        <v>3189</v>
      </c>
      <c r="E1434" s="663" t="s">
        <v>626</v>
      </c>
      <c r="F1434" s="664" t="s">
        <v>3190</v>
      </c>
      <c r="G1434" s="663" t="s">
        <v>627</v>
      </c>
      <c r="H1434" s="663" t="s">
        <v>628</v>
      </c>
      <c r="I1434" s="663" t="s">
        <v>628</v>
      </c>
      <c r="J1434" s="663" t="s">
        <v>629</v>
      </c>
      <c r="K1434" s="663" t="s">
        <v>630</v>
      </c>
      <c r="L1434" s="665">
        <v>171.6</v>
      </c>
      <c r="M1434" s="665">
        <v>4</v>
      </c>
      <c r="N1434" s="666">
        <v>686.4</v>
      </c>
    </row>
    <row r="1435" spans="1:14" ht="14.4" customHeight="1" x14ac:dyDescent="0.3">
      <c r="A1435" s="661" t="s">
        <v>595</v>
      </c>
      <c r="B1435" s="662" t="s">
        <v>3182</v>
      </c>
      <c r="C1435" s="663" t="s">
        <v>623</v>
      </c>
      <c r="D1435" s="664" t="s">
        <v>3189</v>
      </c>
      <c r="E1435" s="663" t="s">
        <v>626</v>
      </c>
      <c r="F1435" s="664" t="s">
        <v>3190</v>
      </c>
      <c r="G1435" s="663" t="s">
        <v>627</v>
      </c>
      <c r="H1435" s="663" t="s">
        <v>649</v>
      </c>
      <c r="I1435" s="663" t="s">
        <v>650</v>
      </c>
      <c r="J1435" s="663" t="s">
        <v>651</v>
      </c>
      <c r="K1435" s="663" t="s">
        <v>652</v>
      </c>
      <c r="L1435" s="665">
        <v>87.028698218631405</v>
      </c>
      <c r="M1435" s="665">
        <v>1</v>
      </c>
      <c r="N1435" s="666">
        <v>87.028698218631405</v>
      </c>
    </row>
    <row r="1436" spans="1:14" ht="14.4" customHeight="1" x14ac:dyDescent="0.3">
      <c r="A1436" s="661" t="s">
        <v>595</v>
      </c>
      <c r="B1436" s="662" t="s">
        <v>3182</v>
      </c>
      <c r="C1436" s="663" t="s">
        <v>623</v>
      </c>
      <c r="D1436" s="664" t="s">
        <v>3189</v>
      </c>
      <c r="E1436" s="663" t="s">
        <v>626</v>
      </c>
      <c r="F1436" s="664" t="s">
        <v>3190</v>
      </c>
      <c r="G1436" s="663" t="s">
        <v>627</v>
      </c>
      <c r="H1436" s="663" t="s">
        <v>660</v>
      </c>
      <c r="I1436" s="663" t="s">
        <v>661</v>
      </c>
      <c r="J1436" s="663" t="s">
        <v>662</v>
      </c>
      <c r="K1436" s="663" t="s">
        <v>663</v>
      </c>
      <c r="L1436" s="665">
        <v>167.60899417113427</v>
      </c>
      <c r="M1436" s="665">
        <v>1</v>
      </c>
      <c r="N1436" s="666">
        <v>167.60899417113427</v>
      </c>
    </row>
    <row r="1437" spans="1:14" ht="14.4" customHeight="1" x14ac:dyDescent="0.3">
      <c r="A1437" s="661" t="s">
        <v>595</v>
      </c>
      <c r="B1437" s="662" t="s">
        <v>3182</v>
      </c>
      <c r="C1437" s="663" t="s">
        <v>623</v>
      </c>
      <c r="D1437" s="664" t="s">
        <v>3189</v>
      </c>
      <c r="E1437" s="663" t="s">
        <v>626</v>
      </c>
      <c r="F1437" s="664" t="s">
        <v>3190</v>
      </c>
      <c r="G1437" s="663" t="s">
        <v>627</v>
      </c>
      <c r="H1437" s="663" t="s">
        <v>3140</v>
      </c>
      <c r="I1437" s="663" t="s">
        <v>215</v>
      </c>
      <c r="J1437" s="663" t="s">
        <v>3141</v>
      </c>
      <c r="K1437" s="663"/>
      <c r="L1437" s="665">
        <v>36.299999999999997</v>
      </c>
      <c r="M1437" s="665">
        <v>1</v>
      </c>
      <c r="N1437" s="666">
        <v>36.299999999999997</v>
      </c>
    </row>
    <row r="1438" spans="1:14" ht="14.4" customHeight="1" x14ac:dyDescent="0.3">
      <c r="A1438" s="661" t="s">
        <v>595</v>
      </c>
      <c r="B1438" s="662" t="s">
        <v>3182</v>
      </c>
      <c r="C1438" s="663" t="s">
        <v>623</v>
      </c>
      <c r="D1438" s="664" t="s">
        <v>3189</v>
      </c>
      <c r="E1438" s="663" t="s">
        <v>626</v>
      </c>
      <c r="F1438" s="664" t="s">
        <v>3190</v>
      </c>
      <c r="G1438" s="663" t="s">
        <v>627</v>
      </c>
      <c r="H1438" s="663" t="s">
        <v>3142</v>
      </c>
      <c r="I1438" s="663" t="s">
        <v>215</v>
      </c>
      <c r="J1438" s="663" t="s">
        <v>3143</v>
      </c>
      <c r="K1438" s="663"/>
      <c r="L1438" s="665">
        <v>39.759999472195148</v>
      </c>
      <c r="M1438" s="665">
        <v>1</v>
      </c>
      <c r="N1438" s="666">
        <v>39.759999472195148</v>
      </c>
    </row>
    <row r="1439" spans="1:14" ht="14.4" customHeight="1" x14ac:dyDescent="0.3">
      <c r="A1439" s="661" t="s">
        <v>595</v>
      </c>
      <c r="B1439" s="662" t="s">
        <v>3182</v>
      </c>
      <c r="C1439" s="663" t="s">
        <v>623</v>
      </c>
      <c r="D1439" s="664" t="s">
        <v>3189</v>
      </c>
      <c r="E1439" s="663" t="s">
        <v>626</v>
      </c>
      <c r="F1439" s="664" t="s">
        <v>3190</v>
      </c>
      <c r="G1439" s="663" t="s">
        <v>627</v>
      </c>
      <c r="H1439" s="663" t="s">
        <v>1975</v>
      </c>
      <c r="I1439" s="663" t="s">
        <v>1976</v>
      </c>
      <c r="J1439" s="663" t="s">
        <v>1977</v>
      </c>
      <c r="K1439" s="663" t="s">
        <v>1978</v>
      </c>
      <c r="L1439" s="665">
        <v>69.149999999999949</v>
      </c>
      <c r="M1439" s="665">
        <v>1</v>
      </c>
      <c r="N1439" s="666">
        <v>69.149999999999949</v>
      </c>
    </row>
    <row r="1440" spans="1:14" ht="14.4" customHeight="1" x14ac:dyDescent="0.3">
      <c r="A1440" s="661" t="s">
        <v>595</v>
      </c>
      <c r="B1440" s="662" t="s">
        <v>3182</v>
      </c>
      <c r="C1440" s="663" t="s">
        <v>623</v>
      </c>
      <c r="D1440" s="664" t="s">
        <v>3189</v>
      </c>
      <c r="E1440" s="663" t="s">
        <v>626</v>
      </c>
      <c r="F1440" s="664" t="s">
        <v>3190</v>
      </c>
      <c r="G1440" s="663" t="s">
        <v>627</v>
      </c>
      <c r="H1440" s="663" t="s">
        <v>2554</v>
      </c>
      <c r="I1440" s="663" t="s">
        <v>2555</v>
      </c>
      <c r="J1440" s="663" t="s">
        <v>2556</v>
      </c>
      <c r="K1440" s="663" t="s">
        <v>652</v>
      </c>
      <c r="L1440" s="665">
        <v>123.69809746805467</v>
      </c>
      <c r="M1440" s="665">
        <v>1</v>
      </c>
      <c r="N1440" s="666">
        <v>123.69809746805467</v>
      </c>
    </row>
    <row r="1441" spans="1:14" ht="14.4" customHeight="1" x14ac:dyDescent="0.3">
      <c r="A1441" s="661" t="s">
        <v>595</v>
      </c>
      <c r="B1441" s="662" t="s">
        <v>3182</v>
      </c>
      <c r="C1441" s="663" t="s">
        <v>623</v>
      </c>
      <c r="D1441" s="664" t="s">
        <v>3189</v>
      </c>
      <c r="E1441" s="663" t="s">
        <v>626</v>
      </c>
      <c r="F1441" s="664" t="s">
        <v>3190</v>
      </c>
      <c r="G1441" s="663" t="s">
        <v>627</v>
      </c>
      <c r="H1441" s="663" t="s">
        <v>1128</v>
      </c>
      <c r="I1441" s="663" t="s">
        <v>215</v>
      </c>
      <c r="J1441" s="663" t="s">
        <v>1129</v>
      </c>
      <c r="K1441" s="663"/>
      <c r="L1441" s="665">
        <v>2025.2185631689802</v>
      </c>
      <c r="M1441" s="665">
        <v>1</v>
      </c>
      <c r="N1441" s="666">
        <v>2025.2185631689802</v>
      </c>
    </row>
    <row r="1442" spans="1:14" ht="14.4" customHeight="1" x14ac:dyDescent="0.3">
      <c r="A1442" s="661" t="s">
        <v>595</v>
      </c>
      <c r="B1442" s="662" t="s">
        <v>3182</v>
      </c>
      <c r="C1442" s="663" t="s">
        <v>623</v>
      </c>
      <c r="D1442" s="664" t="s">
        <v>3189</v>
      </c>
      <c r="E1442" s="663" t="s">
        <v>626</v>
      </c>
      <c r="F1442" s="664" t="s">
        <v>3190</v>
      </c>
      <c r="G1442" s="663" t="s">
        <v>627</v>
      </c>
      <c r="H1442" s="663" t="s">
        <v>2591</v>
      </c>
      <c r="I1442" s="663" t="s">
        <v>215</v>
      </c>
      <c r="J1442" s="663" t="s">
        <v>2592</v>
      </c>
      <c r="K1442" s="663" t="s">
        <v>2593</v>
      </c>
      <c r="L1442" s="665">
        <v>23.700248327169966</v>
      </c>
      <c r="M1442" s="665">
        <v>84</v>
      </c>
      <c r="N1442" s="666">
        <v>1990.820859482277</v>
      </c>
    </row>
    <row r="1443" spans="1:14" ht="14.4" customHeight="1" x14ac:dyDescent="0.3">
      <c r="A1443" s="661" t="s">
        <v>595</v>
      </c>
      <c r="B1443" s="662" t="s">
        <v>3182</v>
      </c>
      <c r="C1443" s="663" t="s">
        <v>623</v>
      </c>
      <c r="D1443" s="664" t="s">
        <v>3189</v>
      </c>
      <c r="E1443" s="663" t="s">
        <v>626</v>
      </c>
      <c r="F1443" s="664" t="s">
        <v>3190</v>
      </c>
      <c r="G1443" s="663" t="s">
        <v>627</v>
      </c>
      <c r="H1443" s="663" t="s">
        <v>3144</v>
      </c>
      <c r="I1443" s="663" t="s">
        <v>3145</v>
      </c>
      <c r="J1443" s="663" t="s">
        <v>3146</v>
      </c>
      <c r="K1443" s="663" t="s">
        <v>3147</v>
      </c>
      <c r="L1443" s="665">
        <v>88.850495380514545</v>
      </c>
      <c r="M1443" s="665">
        <v>41</v>
      </c>
      <c r="N1443" s="666">
        <v>3642.8703106010962</v>
      </c>
    </row>
    <row r="1444" spans="1:14" ht="14.4" customHeight="1" x14ac:dyDescent="0.3">
      <c r="A1444" s="661" t="s">
        <v>595</v>
      </c>
      <c r="B1444" s="662" t="s">
        <v>3182</v>
      </c>
      <c r="C1444" s="663" t="s">
        <v>623</v>
      </c>
      <c r="D1444" s="664" t="s">
        <v>3189</v>
      </c>
      <c r="E1444" s="663" t="s">
        <v>626</v>
      </c>
      <c r="F1444" s="664" t="s">
        <v>3190</v>
      </c>
      <c r="G1444" s="663" t="s">
        <v>627</v>
      </c>
      <c r="H1444" s="663" t="s">
        <v>3148</v>
      </c>
      <c r="I1444" s="663" t="s">
        <v>215</v>
      </c>
      <c r="J1444" s="663" t="s">
        <v>3149</v>
      </c>
      <c r="K1444" s="663"/>
      <c r="L1444" s="665">
        <v>48.258428633480911</v>
      </c>
      <c r="M1444" s="665">
        <v>3</v>
      </c>
      <c r="N1444" s="666">
        <v>144.77528590044273</v>
      </c>
    </row>
    <row r="1445" spans="1:14" ht="14.4" customHeight="1" x14ac:dyDescent="0.3">
      <c r="A1445" s="661" t="s">
        <v>595</v>
      </c>
      <c r="B1445" s="662" t="s">
        <v>3182</v>
      </c>
      <c r="C1445" s="663" t="s">
        <v>623</v>
      </c>
      <c r="D1445" s="664" t="s">
        <v>3189</v>
      </c>
      <c r="E1445" s="663" t="s">
        <v>626</v>
      </c>
      <c r="F1445" s="664" t="s">
        <v>3190</v>
      </c>
      <c r="G1445" s="663" t="s">
        <v>627</v>
      </c>
      <c r="H1445" s="663" t="s">
        <v>2815</v>
      </c>
      <c r="I1445" s="663" t="s">
        <v>215</v>
      </c>
      <c r="J1445" s="663" t="s">
        <v>2816</v>
      </c>
      <c r="K1445" s="663" t="s">
        <v>2817</v>
      </c>
      <c r="L1445" s="665">
        <v>48.627731210525496</v>
      </c>
      <c r="M1445" s="665">
        <v>6</v>
      </c>
      <c r="N1445" s="666">
        <v>291.76638726315298</v>
      </c>
    </row>
    <row r="1446" spans="1:14" ht="14.4" customHeight="1" x14ac:dyDescent="0.3">
      <c r="A1446" s="661" t="s">
        <v>595</v>
      </c>
      <c r="B1446" s="662" t="s">
        <v>3182</v>
      </c>
      <c r="C1446" s="663" t="s">
        <v>623</v>
      </c>
      <c r="D1446" s="664" t="s">
        <v>3189</v>
      </c>
      <c r="E1446" s="663" t="s">
        <v>626</v>
      </c>
      <c r="F1446" s="664" t="s">
        <v>3190</v>
      </c>
      <c r="G1446" s="663" t="s">
        <v>627</v>
      </c>
      <c r="H1446" s="663" t="s">
        <v>2818</v>
      </c>
      <c r="I1446" s="663" t="s">
        <v>215</v>
      </c>
      <c r="J1446" s="663" t="s">
        <v>2819</v>
      </c>
      <c r="K1446" s="663" t="s">
        <v>2820</v>
      </c>
      <c r="L1446" s="665">
        <v>96.839153089818055</v>
      </c>
      <c r="M1446" s="665">
        <v>2</v>
      </c>
      <c r="N1446" s="666">
        <v>193.67830617963611</v>
      </c>
    </row>
    <row r="1447" spans="1:14" ht="14.4" customHeight="1" x14ac:dyDescent="0.3">
      <c r="A1447" s="661" t="s">
        <v>595</v>
      </c>
      <c r="B1447" s="662" t="s">
        <v>3182</v>
      </c>
      <c r="C1447" s="663" t="s">
        <v>623</v>
      </c>
      <c r="D1447" s="664" t="s">
        <v>3189</v>
      </c>
      <c r="E1447" s="663" t="s">
        <v>626</v>
      </c>
      <c r="F1447" s="664" t="s">
        <v>3190</v>
      </c>
      <c r="G1447" s="663" t="s">
        <v>627</v>
      </c>
      <c r="H1447" s="663" t="s">
        <v>1266</v>
      </c>
      <c r="I1447" s="663" t="s">
        <v>215</v>
      </c>
      <c r="J1447" s="663" t="s">
        <v>1267</v>
      </c>
      <c r="K1447" s="663"/>
      <c r="L1447" s="665">
        <v>38.931261913759762</v>
      </c>
      <c r="M1447" s="665">
        <v>3</v>
      </c>
      <c r="N1447" s="666">
        <v>116.79378574127929</v>
      </c>
    </row>
    <row r="1448" spans="1:14" ht="14.4" customHeight="1" x14ac:dyDescent="0.3">
      <c r="A1448" s="661" t="s">
        <v>595</v>
      </c>
      <c r="B1448" s="662" t="s">
        <v>3182</v>
      </c>
      <c r="C1448" s="663" t="s">
        <v>623</v>
      </c>
      <c r="D1448" s="664" t="s">
        <v>3189</v>
      </c>
      <c r="E1448" s="663" t="s">
        <v>626</v>
      </c>
      <c r="F1448" s="664" t="s">
        <v>3190</v>
      </c>
      <c r="G1448" s="663" t="s">
        <v>627</v>
      </c>
      <c r="H1448" s="663" t="s">
        <v>2148</v>
      </c>
      <c r="I1448" s="663" t="s">
        <v>2149</v>
      </c>
      <c r="J1448" s="663" t="s">
        <v>2150</v>
      </c>
      <c r="K1448" s="663" t="s">
        <v>2151</v>
      </c>
      <c r="L1448" s="665">
        <v>32.229868618525131</v>
      </c>
      <c r="M1448" s="665">
        <v>6</v>
      </c>
      <c r="N1448" s="666">
        <v>193.37921171115079</v>
      </c>
    </row>
    <row r="1449" spans="1:14" ht="14.4" customHeight="1" x14ac:dyDescent="0.3">
      <c r="A1449" s="661" t="s">
        <v>595</v>
      </c>
      <c r="B1449" s="662" t="s">
        <v>3182</v>
      </c>
      <c r="C1449" s="663" t="s">
        <v>623</v>
      </c>
      <c r="D1449" s="664" t="s">
        <v>3189</v>
      </c>
      <c r="E1449" s="663" t="s">
        <v>626</v>
      </c>
      <c r="F1449" s="664" t="s">
        <v>3190</v>
      </c>
      <c r="G1449" s="663" t="s">
        <v>627</v>
      </c>
      <c r="H1449" s="663" t="s">
        <v>3150</v>
      </c>
      <c r="I1449" s="663" t="s">
        <v>215</v>
      </c>
      <c r="J1449" s="663" t="s">
        <v>3151</v>
      </c>
      <c r="K1449" s="663"/>
      <c r="L1449" s="665">
        <v>64.689999999999984</v>
      </c>
      <c r="M1449" s="665">
        <v>1</v>
      </c>
      <c r="N1449" s="666">
        <v>64.689999999999984</v>
      </c>
    </row>
    <row r="1450" spans="1:14" ht="14.4" customHeight="1" x14ac:dyDescent="0.3">
      <c r="A1450" s="661" t="s">
        <v>595</v>
      </c>
      <c r="B1450" s="662" t="s">
        <v>3182</v>
      </c>
      <c r="C1450" s="663" t="s">
        <v>623</v>
      </c>
      <c r="D1450" s="664" t="s">
        <v>3189</v>
      </c>
      <c r="E1450" s="663" t="s">
        <v>626</v>
      </c>
      <c r="F1450" s="664" t="s">
        <v>3190</v>
      </c>
      <c r="G1450" s="663" t="s">
        <v>627</v>
      </c>
      <c r="H1450" s="663" t="s">
        <v>3152</v>
      </c>
      <c r="I1450" s="663" t="s">
        <v>215</v>
      </c>
      <c r="J1450" s="663" t="s">
        <v>3153</v>
      </c>
      <c r="K1450" s="663"/>
      <c r="L1450" s="665">
        <v>107.5766782340766</v>
      </c>
      <c r="M1450" s="665">
        <v>2</v>
      </c>
      <c r="N1450" s="666">
        <v>215.15335646815319</v>
      </c>
    </row>
    <row r="1451" spans="1:14" ht="14.4" customHeight="1" x14ac:dyDescent="0.3">
      <c r="A1451" s="661" t="s">
        <v>595</v>
      </c>
      <c r="B1451" s="662" t="s">
        <v>3182</v>
      </c>
      <c r="C1451" s="663" t="s">
        <v>623</v>
      </c>
      <c r="D1451" s="664" t="s">
        <v>3189</v>
      </c>
      <c r="E1451" s="663" t="s">
        <v>626</v>
      </c>
      <c r="F1451" s="664" t="s">
        <v>3190</v>
      </c>
      <c r="G1451" s="663" t="s">
        <v>627</v>
      </c>
      <c r="H1451" s="663" t="s">
        <v>2646</v>
      </c>
      <c r="I1451" s="663" t="s">
        <v>215</v>
      </c>
      <c r="J1451" s="663" t="s">
        <v>2647</v>
      </c>
      <c r="K1451" s="663" t="s">
        <v>2648</v>
      </c>
      <c r="L1451" s="665">
        <v>295.14038768441776</v>
      </c>
      <c r="M1451" s="665">
        <v>7</v>
      </c>
      <c r="N1451" s="666">
        <v>2065.9827137909242</v>
      </c>
    </row>
    <row r="1452" spans="1:14" ht="14.4" customHeight="1" x14ac:dyDescent="0.3">
      <c r="A1452" s="661" t="s">
        <v>595</v>
      </c>
      <c r="B1452" s="662" t="s">
        <v>3182</v>
      </c>
      <c r="C1452" s="663" t="s">
        <v>623</v>
      </c>
      <c r="D1452" s="664" t="s">
        <v>3189</v>
      </c>
      <c r="E1452" s="663" t="s">
        <v>626</v>
      </c>
      <c r="F1452" s="664" t="s">
        <v>3190</v>
      </c>
      <c r="G1452" s="663" t="s">
        <v>627</v>
      </c>
      <c r="H1452" s="663" t="s">
        <v>1284</v>
      </c>
      <c r="I1452" s="663" t="s">
        <v>215</v>
      </c>
      <c r="J1452" s="663" t="s">
        <v>1285</v>
      </c>
      <c r="K1452" s="663"/>
      <c r="L1452" s="665">
        <v>39.080003640286414</v>
      </c>
      <c r="M1452" s="665">
        <v>3</v>
      </c>
      <c r="N1452" s="666">
        <v>117.24001092085925</v>
      </c>
    </row>
    <row r="1453" spans="1:14" ht="14.4" customHeight="1" x14ac:dyDescent="0.3">
      <c r="A1453" s="661" t="s">
        <v>595</v>
      </c>
      <c r="B1453" s="662" t="s">
        <v>3182</v>
      </c>
      <c r="C1453" s="663" t="s">
        <v>623</v>
      </c>
      <c r="D1453" s="664" t="s">
        <v>3189</v>
      </c>
      <c r="E1453" s="663" t="s">
        <v>626</v>
      </c>
      <c r="F1453" s="664" t="s">
        <v>3190</v>
      </c>
      <c r="G1453" s="663" t="s">
        <v>627</v>
      </c>
      <c r="H1453" s="663" t="s">
        <v>3154</v>
      </c>
      <c r="I1453" s="663" t="s">
        <v>215</v>
      </c>
      <c r="J1453" s="663" t="s">
        <v>3155</v>
      </c>
      <c r="K1453" s="663" t="s">
        <v>2648</v>
      </c>
      <c r="L1453" s="665">
        <v>495.18340518811556</v>
      </c>
      <c r="M1453" s="665">
        <v>6</v>
      </c>
      <c r="N1453" s="666">
        <v>2971.1004311286933</v>
      </c>
    </row>
    <row r="1454" spans="1:14" ht="14.4" customHeight="1" x14ac:dyDescent="0.3">
      <c r="A1454" s="661" t="s">
        <v>595</v>
      </c>
      <c r="B1454" s="662" t="s">
        <v>3182</v>
      </c>
      <c r="C1454" s="663" t="s">
        <v>623</v>
      </c>
      <c r="D1454" s="664" t="s">
        <v>3189</v>
      </c>
      <c r="E1454" s="663" t="s">
        <v>626</v>
      </c>
      <c r="F1454" s="664" t="s">
        <v>3190</v>
      </c>
      <c r="G1454" s="663" t="s">
        <v>627</v>
      </c>
      <c r="H1454" s="663" t="s">
        <v>3156</v>
      </c>
      <c r="I1454" s="663" t="s">
        <v>215</v>
      </c>
      <c r="J1454" s="663" t="s">
        <v>3157</v>
      </c>
      <c r="K1454" s="663"/>
      <c r="L1454" s="665">
        <v>237.31530090540292</v>
      </c>
      <c r="M1454" s="665">
        <v>1</v>
      </c>
      <c r="N1454" s="666">
        <v>237.31530090540292</v>
      </c>
    </row>
    <row r="1455" spans="1:14" ht="14.4" customHeight="1" x14ac:dyDescent="0.3">
      <c r="A1455" s="661" t="s">
        <v>595</v>
      </c>
      <c r="B1455" s="662" t="s">
        <v>3182</v>
      </c>
      <c r="C1455" s="663" t="s">
        <v>623</v>
      </c>
      <c r="D1455" s="664" t="s">
        <v>3189</v>
      </c>
      <c r="E1455" s="663" t="s">
        <v>626</v>
      </c>
      <c r="F1455" s="664" t="s">
        <v>3190</v>
      </c>
      <c r="G1455" s="663" t="s">
        <v>627</v>
      </c>
      <c r="H1455" s="663" t="s">
        <v>3158</v>
      </c>
      <c r="I1455" s="663" t="s">
        <v>215</v>
      </c>
      <c r="J1455" s="663" t="s">
        <v>3159</v>
      </c>
      <c r="K1455" s="663"/>
      <c r="L1455" s="665">
        <v>90.559999999999988</v>
      </c>
      <c r="M1455" s="665">
        <v>1</v>
      </c>
      <c r="N1455" s="666">
        <v>90.559999999999988</v>
      </c>
    </row>
    <row r="1456" spans="1:14" ht="14.4" customHeight="1" x14ac:dyDescent="0.3">
      <c r="A1456" s="661" t="s">
        <v>595</v>
      </c>
      <c r="B1456" s="662" t="s">
        <v>3182</v>
      </c>
      <c r="C1456" s="663" t="s">
        <v>623</v>
      </c>
      <c r="D1456" s="664" t="s">
        <v>3189</v>
      </c>
      <c r="E1456" s="663" t="s">
        <v>626</v>
      </c>
      <c r="F1456" s="664" t="s">
        <v>3190</v>
      </c>
      <c r="G1456" s="663" t="s">
        <v>627</v>
      </c>
      <c r="H1456" s="663" t="s">
        <v>3160</v>
      </c>
      <c r="I1456" s="663" t="s">
        <v>215</v>
      </c>
      <c r="J1456" s="663" t="s">
        <v>3161</v>
      </c>
      <c r="K1456" s="663"/>
      <c r="L1456" s="665">
        <v>532.49429093235017</v>
      </c>
      <c r="M1456" s="665">
        <v>1</v>
      </c>
      <c r="N1456" s="666">
        <v>532.49429093235017</v>
      </c>
    </row>
    <row r="1457" spans="1:14" ht="14.4" customHeight="1" x14ac:dyDescent="0.3">
      <c r="A1457" s="661" t="s">
        <v>595</v>
      </c>
      <c r="B1457" s="662" t="s">
        <v>3182</v>
      </c>
      <c r="C1457" s="663" t="s">
        <v>623</v>
      </c>
      <c r="D1457" s="664" t="s">
        <v>3189</v>
      </c>
      <c r="E1457" s="663" t="s">
        <v>626</v>
      </c>
      <c r="F1457" s="664" t="s">
        <v>3190</v>
      </c>
      <c r="G1457" s="663" t="s">
        <v>627</v>
      </c>
      <c r="H1457" s="663" t="s">
        <v>2195</v>
      </c>
      <c r="I1457" s="663" t="s">
        <v>215</v>
      </c>
      <c r="J1457" s="663" t="s">
        <v>2196</v>
      </c>
      <c r="K1457" s="663"/>
      <c r="L1457" s="665">
        <v>38.400762748278765</v>
      </c>
      <c r="M1457" s="665">
        <v>1</v>
      </c>
      <c r="N1457" s="666">
        <v>38.400762748278765</v>
      </c>
    </row>
    <row r="1458" spans="1:14" ht="14.4" customHeight="1" x14ac:dyDescent="0.3">
      <c r="A1458" s="661" t="s">
        <v>595</v>
      </c>
      <c r="B1458" s="662" t="s">
        <v>3182</v>
      </c>
      <c r="C1458" s="663" t="s">
        <v>623</v>
      </c>
      <c r="D1458" s="664" t="s">
        <v>3189</v>
      </c>
      <c r="E1458" s="663" t="s">
        <v>626</v>
      </c>
      <c r="F1458" s="664" t="s">
        <v>3190</v>
      </c>
      <c r="G1458" s="663" t="s">
        <v>627</v>
      </c>
      <c r="H1458" s="663" t="s">
        <v>3162</v>
      </c>
      <c r="I1458" s="663" t="s">
        <v>3163</v>
      </c>
      <c r="J1458" s="663" t="s">
        <v>3146</v>
      </c>
      <c r="K1458" s="663" t="s">
        <v>3164</v>
      </c>
      <c r="L1458" s="665">
        <v>0</v>
      </c>
      <c r="M1458" s="665">
        <v>0</v>
      </c>
      <c r="N1458" s="666">
        <v>0</v>
      </c>
    </row>
    <row r="1459" spans="1:14" ht="14.4" customHeight="1" x14ac:dyDescent="0.3">
      <c r="A1459" s="661" t="s">
        <v>595</v>
      </c>
      <c r="B1459" s="662" t="s">
        <v>3182</v>
      </c>
      <c r="C1459" s="663" t="s">
        <v>623</v>
      </c>
      <c r="D1459" s="664" t="s">
        <v>3189</v>
      </c>
      <c r="E1459" s="663" t="s">
        <v>626</v>
      </c>
      <c r="F1459" s="664" t="s">
        <v>3190</v>
      </c>
      <c r="G1459" s="663" t="s">
        <v>627</v>
      </c>
      <c r="H1459" s="663" t="s">
        <v>1329</v>
      </c>
      <c r="I1459" s="663" t="s">
        <v>1329</v>
      </c>
      <c r="J1459" s="663" t="s">
        <v>1330</v>
      </c>
      <c r="K1459" s="663" t="s">
        <v>1331</v>
      </c>
      <c r="L1459" s="665">
        <v>96.1</v>
      </c>
      <c r="M1459" s="665">
        <v>2</v>
      </c>
      <c r="N1459" s="666">
        <v>192.2</v>
      </c>
    </row>
    <row r="1460" spans="1:14" ht="14.4" customHeight="1" x14ac:dyDescent="0.3">
      <c r="A1460" s="661" t="s">
        <v>595</v>
      </c>
      <c r="B1460" s="662" t="s">
        <v>3182</v>
      </c>
      <c r="C1460" s="663" t="s">
        <v>623</v>
      </c>
      <c r="D1460" s="664" t="s">
        <v>3189</v>
      </c>
      <c r="E1460" s="663" t="s">
        <v>626</v>
      </c>
      <c r="F1460" s="664" t="s">
        <v>3190</v>
      </c>
      <c r="G1460" s="663" t="s">
        <v>627</v>
      </c>
      <c r="H1460" s="663" t="s">
        <v>1334</v>
      </c>
      <c r="I1460" s="663" t="s">
        <v>215</v>
      </c>
      <c r="J1460" s="663" t="s">
        <v>1335</v>
      </c>
      <c r="K1460" s="663"/>
      <c r="L1460" s="665">
        <v>37.700000000000003</v>
      </c>
      <c r="M1460" s="665">
        <v>2</v>
      </c>
      <c r="N1460" s="666">
        <v>75.400000000000006</v>
      </c>
    </row>
    <row r="1461" spans="1:14" ht="14.4" customHeight="1" x14ac:dyDescent="0.3">
      <c r="A1461" s="661" t="s">
        <v>595</v>
      </c>
      <c r="B1461" s="662" t="s">
        <v>3182</v>
      </c>
      <c r="C1461" s="663" t="s">
        <v>623</v>
      </c>
      <c r="D1461" s="664" t="s">
        <v>3189</v>
      </c>
      <c r="E1461" s="663" t="s">
        <v>626</v>
      </c>
      <c r="F1461" s="664" t="s">
        <v>3190</v>
      </c>
      <c r="G1461" s="663" t="s">
        <v>627</v>
      </c>
      <c r="H1461" s="663" t="s">
        <v>3165</v>
      </c>
      <c r="I1461" s="663" t="s">
        <v>3166</v>
      </c>
      <c r="J1461" s="663" t="s">
        <v>3167</v>
      </c>
      <c r="K1461" s="663"/>
      <c r="L1461" s="665">
        <v>78.517583064806615</v>
      </c>
      <c r="M1461" s="665">
        <v>1</v>
      </c>
      <c r="N1461" s="666">
        <v>78.517583064806615</v>
      </c>
    </row>
    <row r="1462" spans="1:14" ht="14.4" customHeight="1" x14ac:dyDescent="0.3">
      <c r="A1462" s="661" t="s">
        <v>595</v>
      </c>
      <c r="B1462" s="662" t="s">
        <v>3182</v>
      </c>
      <c r="C1462" s="663" t="s">
        <v>623</v>
      </c>
      <c r="D1462" s="664" t="s">
        <v>3189</v>
      </c>
      <c r="E1462" s="663" t="s">
        <v>626</v>
      </c>
      <c r="F1462" s="664" t="s">
        <v>3190</v>
      </c>
      <c r="G1462" s="663" t="s">
        <v>627</v>
      </c>
      <c r="H1462" s="663" t="s">
        <v>3168</v>
      </c>
      <c r="I1462" s="663" t="s">
        <v>3168</v>
      </c>
      <c r="J1462" s="663" t="s">
        <v>3169</v>
      </c>
      <c r="K1462" s="663" t="s">
        <v>3170</v>
      </c>
      <c r="L1462" s="665">
        <v>170.41</v>
      </c>
      <c r="M1462" s="665">
        <v>1</v>
      </c>
      <c r="N1462" s="666">
        <v>170.41</v>
      </c>
    </row>
    <row r="1463" spans="1:14" ht="14.4" customHeight="1" x14ac:dyDescent="0.3">
      <c r="A1463" s="661" t="s">
        <v>595</v>
      </c>
      <c r="B1463" s="662" t="s">
        <v>3182</v>
      </c>
      <c r="C1463" s="663" t="s">
        <v>623</v>
      </c>
      <c r="D1463" s="664" t="s">
        <v>3189</v>
      </c>
      <c r="E1463" s="663" t="s">
        <v>626</v>
      </c>
      <c r="F1463" s="664" t="s">
        <v>3190</v>
      </c>
      <c r="G1463" s="663" t="s">
        <v>1373</v>
      </c>
      <c r="H1463" s="663" t="s">
        <v>1380</v>
      </c>
      <c r="I1463" s="663" t="s">
        <v>1381</v>
      </c>
      <c r="J1463" s="663" t="s">
        <v>1382</v>
      </c>
      <c r="K1463" s="663" t="s">
        <v>1383</v>
      </c>
      <c r="L1463" s="665">
        <v>0</v>
      </c>
      <c r="M1463" s="665">
        <v>0</v>
      </c>
      <c r="N1463" s="666">
        <v>0</v>
      </c>
    </row>
    <row r="1464" spans="1:14" ht="14.4" customHeight="1" x14ac:dyDescent="0.3">
      <c r="A1464" s="661" t="s">
        <v>595</v>
      </c>
      <c r="B1464" s="662" t="s">
        <v>3182</v>
      </c>
      <c r="C1464" s="663" t="s">
        <v>623</v>
      </c>
      <c r="D1464" s="664" t="s">
        <v>3189</v>
      </c>
      <c r="E1464" s="663" t="s">
        <v>626</v>
      </c>
      <c r="F1464" s="664" t="s">
        <v>3190</v>
      </c>
      <c r="G1464" s="663" t="s">
        <v>1373</v>
      </c>
      <c r="H1464" s="663" t="s">
        <v>2728</v>
      </c>
      <c r="I1464" s="663" t="s">
        <v>2729</v>
      </c>
      <c r="J1464" s="663" t="s">
        <v>2730</v>
      </c>
      <c r="K1464" s="663" t="s">
        <v>2731</v>
      </c>
      <c r="L1464" s="665">
        <v>56.742590924378128</v>
      </c>
      <c r="M1464" s="665">
        <v>27</v>
      </c>
      <c r="N1464" s="666">
        <v>1532.0499549582094</v>
      </c>
    </row>
    <row r="1465" spans="1:14" ht="14.4" customHeight="1" x14ac:dyDescent="0.3">
      <c r="A1465" s="661" t="s">
        <v>595</v>
      </c>
      <c r="B1465" s="662" t="s">
        <v>3182</v>
      </c>
      <c r="C1465" s="663" t="s">
        <v>623</v>
      </c>
      <c r="D1465" s="664" t="s">
        <v>3189</v>
      </c>
      <c r="E1465" s="663" t="s">
        <v>626</v>
      </c>
      <c r="F1465" s="664" t="s">
        <v>3190</v>
      </c>
      <c r="G1465" s="663" t="s">
        <v>1373</v>
      </c>
      <c r="H1465" s="663" t="s">
        <v>2843</v>
      </c>
      <c r="I1465" s="663" t="s">
        <v>2844</v>
      </c>
      <c r="J1465" s="663" t="s">
        <v>2845</v>
      </c>
      <c r="K1465" s="663" t="s">
        <v>2846</v>
      </c>
      <c r="L1465" s="665">
        <v>56.223510936144621</v>
      </c>
      <c r="M1465" s="665">
        <v>16</v>
      </c>
      <c r="N1465" s="666">
        <v>899.57617497831393</v>
      </c>
    </row>
    <row r="1466" spans="1:14" ht="14.4" customHeight="1" x14ac:dyDescent="0.3">
      <c r="A1466" s="661" t="s">
        <v>595</v>
      </c>
      <c r="B1466" s="662" t="s">
        <v>3182</v>
      </c>
      <c r="C1466" s="663" t="s">
        <v>623</v>
      </c>
      <c r="D1466" s="664" t="s">
        <v>3189</v>
      </c>
      <c r="E1466" s="663" t="s">
        <v>626</v>
      </c>
      <c r="F1466" s="664" t="s">
        <v>3190</v>
      </c>
      <c r="G1466" s="663" t="s">
        <v>1373</v>
      </c>
      <c r="H1466" s="663" t="s">
        <v>3171</v>
      </c>
      <c r="I1466" s="663" t="s">
        <v>3172</v>
      </c>
      <c r="J1466" s="663" t="s">
        <v>2310</v>
      </c>
      <c r="K1466" s="663" t="s">
        <v>3173</v>
      </c>
      <c r="L1466" s="665">
        <v>34.369999999999983</v>
      </c>
      <c r="M1466" s="665">
        <v>1</v>
      </c>
      <c r="N1466" s="666">
        <v>34.369999999999983</v>
      </c>
    </row>
    <row r="1467" spans="1:14" ht="14.4" customHeight="1" x14ac:dyDescent="0.3">
      <c r="A1467" s="661" t="s">
        <v>595</v>
      </c>
      <c r="B1467" s="662" t="s">
        <v>3182</v>
      </c>
      <c r="C1467" s="663" t="s">
        <v>623</v>
      </c>
      <c r="D1467" s="664" t="s">
        <v>3189</v>
      </c>
      <c r="E1467" s="663" t="s">
        <v>626</v>
      </c>
      <c r="F1467" s="664" t="s">
        <v>3190</v>
      </c>
      <c r="G1467" s="663" t="s">
        <v>1373</v>
      </c>
      <c r="H1467" s="663" t="s">
        <v>2308</v>
      </c>
      <c r="I1467" s="663" t="s">
        <v>2309</v>
      </c>
      <c r="J1467" s="663" t="s">
        <v>2310</v>
      </c>
      <c r="K1467" s="663" t="s">
        <v>2311</v>
      </c>
      <c r="L1467" s="665">
        <v>0</v>
      </c>
      <c r="M1467" s="665">
        <v>0</v>
      </c>
      <c r="N1467" s="666">
        <v>0</v>
      </c>
    </row>
    <row r="1468" spans="1:14" ht="14.4" customHeight="1" x14ac:dyDescent="0.3">
      <c r="A1468" s="661" t="s">
        <v>595</v>
      </c>
      <c r="B1468" s="662" t="s">
        <v>3182</v>
      </c>
      <c r="C1468" s="663" t="s">
        <v>623</v>
      </c>
      <c r="D1468" s="664" t="s">
        <v>3189</v>
      </c>
      <c r="E1468" s="663" t="s">
        <v>626</v>
      </c>
      <c r="F1468" s="664" t="s">
        <v>3190</v>
      </c>
      <c r="G1468" s="663" t="s">
        <v>1373</v>
      </c>
      <c r="H1468" s="663" t="s">
        <v>3174</v>
      </c>
      <c r="I1468" s="663" t="s">
        <v>3175</v>
      </c>
      <c r="J1468" s="663" t="s">
        <v>3176</v>
      </c>
      <c r="K1468" s="663" t="s">
        <v>3177</v>
      </c>
      <c r="L1468" s="665">
        <v>133.6</v>
      </c>
      <c r="M1468" s="665">
        <v>1</v>
      </c>
      <c r="N1468" s="666">
        <v>133.6</v>
      </c>
    </row>
    <row r="1469" spans="1:14" ht="14.4" customHeight="1" x14ac:dyDescent="0.3">
      <c r="A1469" s="661" t="s">
        <v>595</v>
      </c>
      <c r="B1469" s="662" t="s">
        <v>3182</v>
      </c>
      <c r="C1469" s="663" t="s">
        <v>623</v>
      </c>
      <c r="D1469" s="664" t="s">
        <v>3189</v>
      </c>
      <c r="E1469" s="663" t="s">
        <v>1565</v>
      </c>
      <c r="F1469" s="664" t="s">
        <v>3191</v>
      </c>
      <c r="G1469" s="663" t="s">
        <v>1373</v>
      </c>
      <c r="H1469" s="663" t="s">
        <v>3086</v>
      </c>
      <c r="I1469" s="663" t="s">
        <v>3086</v>
      </c>
      <c r="J1469" s="663" t="s">
        <v>3087</v>
      </c>
      <c r="K1469" s="663" t="s">
        <v>3088</v>
      </c>
      <c r="L1469" s="665">
        <v>0</v>
      </c>
      <c r="M1469" s="665">
        <v>0</v>
      </c>
      <c r="N1469" s="666">
        <v>0</v>
      </c>
    </row>
    <row r="1470" spans="1:14" ht="14.4" customHeight="1" thickBot="1" x14ac:dyDescent="0.35">
      <c r="A1470" s="667" t="s">
        <v>595</v>
      </c>
      <c r="B1470" s="668" t="s">
        <v>3182</v>
      </c>
      <c r="C1470" s="669" t="s">
        <v>623</v>
      </c>
      <c r="D1470" s="670" t="s">
        <v>3189</v>
      </c>
      <c r="E1470" s="669" t="s">
        <v>3178</v>
      </c>
      <c r="F1470" s="670" t="s">
        <v>3197</v>
      </c>
      <c r="G1470" s="669" t="s">
        <v>627</v>
      </c>
      <c r="H1470" s="669" t="s">
        <v>3179</v>
      </c>
      <c r="I1470" s="669" t="s">
        <v>3179</v>
      </c>
      <c r="J1470" s="669" t="s">
        <v>3180</v>
      </c>
      <c r="K1470" s="669" t="s">
        <v>3181</v>
      </c>
      <c r="L1470" s="671">
        <v>0</v>
      </c>
      <c r="M1470" s="671">
        <v>0</v>
      </c>
      <c r="N1470" s="672">
        <v>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3198</v>
      </c>
      <c r="B5" s="659">
        <v>29185.690600864022</v>
      </c>
      <c r="C5" s="677">
        <v>8.1544790970479605E-2</v>
      </c>
      <c r="D5" s="659">
        <v>328724.24151766533</v>
      </c>
      <c r="E5" s="677">
        <v>0.91845520902952038</v>
      </c>
      <c r="F5" s="660">
        <v>357909.93211852934</v>
      </c>
    </row>
    <row r="6" spans="1:6" ht="14.4" customHeight="1" x14ac:dyDescent="0.3">
      <c r="A6" s="688" t="s">
        <v>3199</v>
      </c>
      <c r="B6" s="665">
        <v>25847.941774179933</v>
      </c>
      <c r="C6" s="678">
        <v>8.1439762113428626E-2</v>
      </c>
      <c r="D6" s="665">
        <v>291539.30376049067</v>
      </c>
      <c r="E6" s="678">
        <v>0.91856023788657137</v>
      </c>
      <c r="F6" s="666">
        <v>317387.2455346706</v>
      </c>
    </row>
    <row r="7" spans="1:6" ht="14.4" customHeight="1" x14ac:dyDescent="0.3">
      <c r="A7" s="688" t="s">
        <v>3200</v>
      </c>
      <c r="B7" s="665">
        <v>17063.88551339164</v>
      </c>
      <c r="C7" s="678">
        <v>4.7144549765960851E-2</v>
      </c>
      <c r="D7" s="665">
        <v>344884.32691204653</v>
      </c>
      <c r="E7" s="678">
        <v>0.95285545023403917</v>
      </c>
      <c r="F7" s="666">
        <v>361948.21242543816</v>
      </c>
    </row>
    <row r="8" spans="1:6" ht="14.4" customHeight="1" x14ac:dyDescent="0.3">
      <c r="A8" s="688" t="s">
        <v>3201</v>
      </c>
      <c r="B8" s="665">
        <v>15613.763912358309</v>
      </c>
      <c r="C8" s="678">
        <v>4.0019885649600212E-2</v>
      </c>
      <c r="D8" s="665">
        <v>374536.37417316332</v>
      </c>
      <c r="E8" s="678">
        <v>0.95998011435039976</v>
      </c>
      <c r="F8" s="666">
        <v>390150.13808552164</v>
      </c>
    </row>
    <row r="9" spans="1:6" ht="14.4" customHeight="1" x14ac:dyDescent="0.3">
      <c r="A9" s="688" t="s">
        <v>3202</v>
      </c>
      <c r="B9" s="665"/>
      <c r="C9" s="678">
        <v>0</v>
      </c>
      <c r="D9" s="665">
        <v>2599.5961299365235</v>
      </c>
      <c r="E9" s="678">
        <v>1</v>
      </c>
      <c r="F9" s="666">
        <v>2599.5961299365235</v>
      </c>
    </row>
    <row r="10" spans="1:6" ht="14.4" customHeight="1" thickBot="1" x14ac:dyDescent="0.35">
      <c r="A10" s="689" t="s">
        <v>3203</v>
      </c>
      <c r="B10" s="680"/>
      <c r="C10" s="681">
        <v>0</v>
      </c>
      <c r="D10" s="680">
        <v>56.320000000000014</v>
      </c>
      <c r="E10" s="681">
        <v>1</v>
      </c>
      <c r="F10" s="682">
        <v>56.320000000000014</v>
      </c>
    </row>
    <row r="11" spans="1:6" ht="14.4" customHeight="1" thickBot="1" x14ac:dyDescent="0.35">
      <c r="A11" s="683" t="s">
        <v>3</v>
      </c>
      <c r="B11" s="684">
        <v>87711.281800793906</v>
      </c>
      <c r="C11" s="685">
        <v>6.133435419457238E-2</v>
      </c>
      <c r="D11" s="684">
        <v>1342340.1624933025</v>
      </c>
      <c r="E11" s="685">
        <v>0.93866564580542755</v>
      </c>
      <c r="F11" s="686">
        <v>1430051.4442940964</v>
      </c>
    </row>
    <row r="12" spans="1:6" ht="14.4" customHeight="1" thickBot="1" x14ac:dyDescent="0.35"/>
    <row r="13" spans="1:6" ht="14.4" customHeight="1" x14ac:dyDescent="0.3">
      <c r="A13" s="687" t="s">
        <v>3204</v>
      </c>
      <c r="B13" s="659">
        <v>24983.718561981153</v>
      </c>
      <c r="C13" s="677">
        <v>0.98653509920669114</v>
      </c>
      <c r="D13" s="659">
        <v>340.9947523970896</v>
      </c>
      <c r="E13" s="677">
        <v>1.3464900793308801E-2</v>
      </c>
      <c r="F13" s="660">
        <v>25324.713314378245</v>
      </c>
    </row>
    <row r="14" spans="1:6" ht="14.4" customHeight="1" x14ac:dyDescent="0.3">
      <c r="A14" s="688" t="s">
        <v>3205</v>
      </c>
      <c r="B14" s="665">
        <v>14616.468850035253</v>
      </c>
      <c r="C14" s="678">
        <v>0.50209209440672464</v>
      </c>
      <c r="D14" s="665">
        <v>14494.662380394038</v>
      </c>
      <c r="E14" s="678">
        <v>0.49790790559327536</v>
      </c>
      <c r="F14" s="666">
        <v>29111.131230429291</v>
      </c>
    </row>
    <row r="15" spans="1:6" ht="14.4" customHeight="1" x14ac:dyDescent="0.3">
      <c r="A15" s="688" t="s">
        <v>3206</v>
      </c>
      <c r="B15" s="665">
        <v>12858.055666666667</v>
      </c>
      <c r="C15" s="678">
        <v>0.28026240476790537</v>
      </c>
      <c r="D15" s="665">
        <v>33020.57610099711</v>
      </c>
      <c r="E15" s="678">
        <v>0.71973759523209468</v>
      </c>
      <c r="F15" s="666">
        <v>45878.631767663777</v>
      </c>
    </row>
    <row r="16" spans="1:6" ht="14.4" customHeight="1" x14ac:dyDescent="0.3">
      <c r="A16" s="688" t="s">
        <v>3207</v>
      </c>
      <c r="B16" s="665">
        <v>8848.9969999999994</v>
      </c>
      <c r="C16" s="678">
        <v>0.57757344662453269</v>
      </c>
      <c r="D16" s="665">
        <v>6471.9930000000004</v>
      </c>
      <c r="E16" s="678">
        <v>0.42242655337546731</v>
      </c>
      <c r="F16" s="666">
        <v>15320.99</v>
      </c>
    </row>
    <row r="17" spans="1:6" ht="14.4" customHeight="1" x14ac:dyDescent="0.3">
      <c r="A17" s="688" t="s">
        <v>3208</v>
      </c>
      <c r="B17" s="665">
        <v>8587.8719999999994</v>
      </c>
      <c r="C17" s="678">
        <v>9.834281414332742E-2</v>
      </c>
      <c r="D17" s="665">
        <v>78737.999999999985</v>
      </c>
      <c r="E17" s="678">
        <v>0.90165718585667254</v>
      </c>
      <c r="F17" s="666">
        <v>87325.871999999988</v>
      </c>
    </row>
    <row r="18" spans="1:6" ht="14.4" customHeight="1" x14ac:dyDescent="0.3">
      <c r="A18" s="688" t="s">
        <v>3209</v>
      </c>
      <c r="B18" s="665">
        <v>5117.549399999999</v>
      </c>
      <c r="C18" s="678">
        <v>0.15842712319235389</v>
      </c>
      <c r="D18" s="665">
        <v>27184.68077927643</v>
      </c>
      <c r="E18" s="678">
        <v>0.84157287680764603</v>
      </c>
      <c r="F18" s="666">
        <v>32302.23017927643</v>
      </c>
    </row>
    <row r="19" spans="1:6" ht="14.4" customHeight="1" x14ac:dyDescent="0.3">
      <c r="A19" s="688" t="s">
        <v>3210</v>
      </c>
      <c r="B19" s="665">
        <v>2409.1983903100581</v>
      </c>
      <c r="C19" s="678">
        <v>0.21219169349879036</v>
      </c>
      <c r="D19" s="665">
        <v>8944.6786186586851</v>
      </c>
      <c r="E19" s="678">
        <v>0.7878083065012097</v>
      </c>
      <c r="F19" s="666">
        <v>11353.877008968742</v>
      </c>
    </row>
    <row r="20" spans="1:6" ht="14.4" customHeight="1" x14ac:dyDescent="0.3">
      <c r="A20" s="688" t="s">
        <v>3211</v>
      </c>
      <c r="B20" s="665">
        <v>2367.58</v>
      </c>
      <c r="C20" s="678">
        <v>5.8445440246367103E-3</v>
      </c>
      <c r="D20" s="665">
        <v>402724.75740388595</v>
      </c>
      <c r="E20" s="678">
        <v>0.99415545597536326</v>
      </c>
      <c r="F20" s="666">
        <v>405092.33740388596</v>
      </c>
    </row>
    <row r="21" spans="1:6" ht="14.4" customHeight="1" x14ac:dyDescent="0.3">
      <c r="A21" s="688" t="s">
        <v>3212</v>
      </c>
      <c r="B21" s="665">
        <v>2310.3123725598084</v>
      </c>
      <c r="C21" s="678">
        <v>0.5027498189788564</v>
      </c>
      <c r="D21" s="665">
        <v>2285.0396004201571</v>
      </c>
      <c r="E21" s="678">
        <v>0.49725018102114354</v>
      </c>
      <c r="F21" s="666">
        <v>4595.3519729799655</v>
      </c>
    </row>
    <row r="22" spans="1:6" ht="14.4" customHeight="1" x14ac:dyDescent="0.3">
      <c r="A22" s="688" t="s">
        <v>3213</v>
      </c>
      <c r="B22" s="665">
        <v>1741.6704574890032</v>
      </c>
      <c r="C22" s="678">
        <v>9.3227626142740563E-2</v>
      </c>
      <c r="D22" s="665">
        <v>16940.243150633298</v>
      </c>
      <c r="E22" s="678">
        <v>0.90677237385725951</v>
      </c>
      <c r="F22" s="666">
        <v>18681.913608122301</v>
      </c>
    </row>
    <row r="23" spans="1:6" ht="14.4" customHeight="1" x14ac:dyDescent="0.3">
      <c r="A23" s="688" t="s">
        <v>3214</v>
      </c>
      <c r="B23" s="665">
        <v>1162.77</v>
      </c>
      <c r="C23" s="678">
        <v>0.13149151159283601</v>
      </c>
      <c r="D23" s="665">
        <v>7680.1582309912292</v>
      </c>
      <c r="E23" s="678">
        <v>0.86850848840716399</v>
      </c>
      <c r="F23" s="666">
        <v>8842.9282309912287</v>
      </c>
    </row>
    <row r="24" spans="1:6" ht="14.4" customHeight="1" x14ac:dyDescent="0.3">
      <c r="A24" s="688" t="s">
        <v>3215</v>
      </c>
      <c r="B24" s="665">
        <v>732.12</v>
      </c>
      <c r="C24" s="678">
        <v>0.63100737778390681</v>
      </c>
      <c r="D24" s="665">
        <v>428.12</v>
      </c>
      <c r="E24" s="678">
        <v>0.36899262221609325</v>
      </c>
      <c r="F24" s="666">
        <v>1160.24</v>
      </c>
    </row>
    <row r="25" spans="1:6" ht="14.4" customHeight="1" x14ac:dyDescent="0.3">
      <c r="A25" s="688" t="s">
        <v>3216</v>
      </c>
      <c r="B25" s="665">
        <v>403.86994606468454</v>
      </c>
      <c r="C25" s="678">
        <v>0.47456080871506029</v>
      </c>
      <c r="D25" s="665">
        <v>447.16945425625397</v>
      </c>
      <c r="E25" s="678">
        <v>0.52543919128493966</v>
      </c>
      <c r="F25" s="666">
        <v>851.03940032093851</v>
      </c>
    </row>
    <row r="26" spans="1:6" ht="14.4" customHeight="1" x14ac:dyDescent="0.3">
      <c r="A26" s="688" t="s">
        <v>3217</v>
      </c>
      <c r="B26" s="665">
        <v>316.73839891768785</v>
      </c>
      <c r="C26" s="678">
        <v>1</v>
      </c>
      <c r="D26" s="665"/>
      <c r="E26" s="678">
        <v>0</v>
      </c>
      <c r="F26" s="666">
        <v>316.73839891768785</v>
      </c>
    </row>
    <row r="27" spans="1:6" ht="14.4" customHeight="1" x14ac:dyDescent="0.3">
      <c r="A27" s="688" t="s">
        <v>3218</v>
      </c>
      <c r="B27" s="665">
        <v>300.54000000000002</v>
      </c>
      <c r="C27" s="678">
        <v>0.52409102798849072</v>
      </c>
      <c r="D27" s="665">
        <v>272.91000000000008</v>
      </c>
      <c r="E27" s="678">
        <v>0.47590897201150939</v>
      </c>
      <c r="F27" s="666">
        <v>573.45000000000005</v>
      </c>
    </row>
    <row r="28" spans="1:6" ht="14.4" customHeight="1" x14ac:dyDescent="0.3">
      <c r="A28" s="688" t="s">
        <v>3219</v>
      </c>
      <c r="B28" s="665">
        <v>249.39000000000004</v>
      </c>
      <c r="C28" s="678">
        <v>1</v>
      </c>
      <c r="D28" s="665"/>
      <c r="E28" s="678">
        <v>0</v>
      </c>
      <c r="F28" s="666">
        <v>249.39000000000004</v>
      </c>
    </row>
    <row r="29" spans="1:6" ht="14.4" customHeight="1" x14ac:dyDescent="0.3">
      <c r="A29" s="688" t="s">
        <v>3220</v>
      </c>
      <c r="B29" s="665">
        <v>216.54</v>
      </c>
      <c r="C29" s="678">
        <v>0.30144516994845444</v>
      </c>
      <c r="D29" s="665">
        <v>501.79959070243922</v>
      </c>
      <c r="E29" s="678">
        <v>0.69855483005154562</v>
      </c>
      <c r="F29" s="666">
        <v>718.33959070243918</v>
      </c>
    </row>
    <row r="30" spans="1:6" ht="14.4" customHeight="1" x14ac:dyDescent="0.3">
      <c r="A30" s="688" t="s">
        <v>3221</v>
      </c>
      <c r="B30" s="665">
        <v>171.74009686668913</v>
      </c>
      <c r="C30" s="678">
        <v>0.60253320177277059</v>
      </c>
      <c r="D30" s="665">
        <v>113.29</v>
      </c>
      <c r="E30" s="678">
        <v>0.39746679822722952</v>
      </c>
      <c r="F30" s="666">
        <v>285.03009686668912</v>
      </c>
    </row>
    <row r="31" spans="1:6" ht="14.4" customHeight="1" x14ac:dyDescent="0.3">
      <c r="A31" s="688" t="s">
        <v>3222</v>
      </c>
      <c r="B31" s="665">
        <v>157.97000000000006</v>
      </c>
      <c r="C31" s="678">
        <v>1.7312261837385528E-2</v>
      </c>
      <c r="D31" s="665">
        <v>8966.7764648938355</v>
      </c>
      <c r="E31" s="678">
        <v>0.98268773816261457</v>
      </c>
      <c r="F31" s="666">
        <v>9124.7464648938349</v>
      </c>
    </row>
    <row r="32" spans="1:6" ht="14.4" customHeight="1" x14ac:dyDescent="0.3">
      <c r="A32" s="688" t="s">
        <v>3223</v>
      </c>
      <c r="B32" s="665">
        <v>92.530000000000044</v>
      </c>
      <c r="C32" s="678">
        <v>0.23751935020960904</v>
      </c>
      <c r="D32" s="665">
        <v>297.03826009477967</v>
      </c>
      <c r="E32" s="678">
        <v>0.76248064979039099</v>
      </c>
      <c r="F32" s="666">
        <v>389.5682600947797</v>
      </c>
    </row>
    <row r="33" spans="1:6" ht="14.4" customHeight="1" x14ac:dyDescent="0.3">
      <c r="A33" s="688" t="s">
        <v>3224</v>
      </c>
      <c r="B33" s="665">
        <v>65.650659902899292</v>
      </c>
      <c r="C33" s="678">
        <v>0.26001223145500379</v>
      </c>
      <c r="D33" s="665">
        <v>186.83999999999997</v>
      </c>
      <c r="E33" s="678">
        <v>0.73998776854499615</v>
      </c>
      <c r="F33" s="666">
        <v>252.49065990289927</v>
      </c>
    </row>
    <row r="34" spans="1:6" ht="14.4" customHeight="1" x14ac:dyDescent="0.3">
      <c r="A34" s="688" t="s">
        <v>3225</v>
      </c>
      <c r="B34" s="665"/>
      <c r="C34" s="678">
        <v>0</v>
      </c>
      <c r="D34" s="665">
        <v>6292.0021103478866</v>
      </c>
      <c r="E34" s="678">
        <v>1</v>
      </c>
      <c r="F34" s="666">
        <v>6292.0021103478866</v>
      </c>
    </row>
    <row r="35" spans="1:6" ht="14.4" customHeight="1" x14ac:dyDescent="0.3">
      <c r="A35" s="688" t="s">
        <v>3226</v>
      </c>
      <c r="B35" s="665"/>
      <c r="C35" s="678">
        <v>0</v>
      </c>
      <c r="D35" s="665">
        <v>1086.7491164923836</v>
      </c>
      <c r="E35" s="678">
        <v>1</v>
      </c>
      <c r="F35" s="666">
        <v>1086.7491164923836</v>
      </c>
    </row>
    <row r="36" spans="1:6" ht="14.4" customHeight="1" x14ac:dyDescent="0.3">
      <c r="A36" s="688" t="s">
        <v>3227</v>
      </c>
      <c r="B36" s="665"/>
      <c r="C36" s="678">
        <v>0</v>
      </c>
      <c r="D36" s="665">
        <v>83144.771590078599</v>
      </c>
      <c r="E36" s="678">
        <v>1</v>
      </c>
      <c r="F36" s="666">
        <v>83144.771590078599</v>
      </c>
    </row>
    <row r="37" spans="1:6" ht="14.4" customHeight="1" x14ac:dyDescent="0.3">
      <c r="A37" s="688" t="s">
        <v>3228</v>
      </c>
      <c r="B37" s="665"/>
      <c r="C37" s="678">
        <v>0</v>
      </c>
      <c r="D37" s="665">
        <v>273.44906086548451</v>
      </c>
      <c r="E37" s="678">
        <v>1</v>
      </c>
      <c r="F37" s="666">
        <v>273.44906086548451</v>
      </c>
    </row>
    <row r="38" spans="1:6" ht="14.4" customHeight="1" x14ac:dyDescent="0.3">
      <c r="A38" s="688" t="s">
        <v>3229</v>
      </c>
      <c r="B38" s="665"/>
      <c r="C38" s="678">
        <v>0</v>
      </c>
      <c r="D38" s="665">
        <v>737.13953997055569</v>
      </c>
      <c r="E38" s="678">
        <v>1</v>
      </c>
      <c r="F38" s="666">
        <v>737.13953997055569</v>
      </c>
    </row>
    <row r="39" spans="1:6" ht="14.4" customHeight="1" x14ac:dyDescent="0.3">
      <c r="A39" s="688" t="s">
        <v>3230</v>
      </c>
      <c r="B39" s="665"/>
      <c r="C39" s="678">
        <v>0</v>
      </c>
      <c r="D39" s="665">
        <v>2348.619183329638</v>
      </c>
      <c r="E39" s="678">
        <v>1</v>
      </c>
      <c r="F39" s="666">
        <v>2348.619183329638</v>
      </c>
    </row>
    <row r="40" spans="1:6" ht="14.4" customHeight="1" x14ac:dyDescent="0.3">
      <c r="A40" s="688" t="s">
        <v>3231</v>
      </c>
      <c r="B40" s="665"/>
      <c r="C40" s="678">
        <v>0</v>
      </c>
      <c r="D40" s="665">
        <v>9207.8111047662933</v>
      </c>
      <c r="E40" s="678">
        <v>1</v>
      </c>
      <c r="F40" s="666">
        <v>9207.8111047662933</v>
      </c>
    </row>
    <row r="41" spans="1:6" ht="14.4" customHeight="1" x14ac:dyDescent="0.3">
      <c r="A41" s="688" t="s">
        <v>3232</v>
      </c>
      <c r="B41" s="665"/>
      <c r="C41" s="678">
        <v>0</v>
      </c>
      <c r="D41" s="665">
        <v>170.48000000000002</v>
      </c>
      <c r="E41" s="678">
        <v>1</v>
      </c>
      <c r="F41" s="666">
        <v>170.48000000000002</v>
      </c>
    </row>
    <row r="42" spans="1:6" ht="14.4" customHeight="1" x14ac:dyDescent="0.3">
      <c r="A42" s="688" t="s">
        <v>3233</v>
      </c>
      <c r="B42" s="665"/>
      <c r="C42" s="678">
        <v>0</v>
      </c>
      <c r="D42" s="665">
        <v>6066.0190247147457</v>
      </c>
      <c r="E42" s="678">
        <v>1</v>
      </c>
      <c r="F42" s="666">
        <v>6066.0190247147457</v>
      </c>
    </row>
    <row r="43" spans="1:6" ht="14.4" customHeight="1" x14ac:dyDescent="0.3">
      <c r="A43" s="688" t="s">
        <v>3234</v>
      </c>
      <c r="B43" s="665"/>
      <c r="C43" s="678">
        <v>0</v>
      </c>
      <c r="D43" s="665">
        <v>221.37788831789877</v>
      </c>
      <c r="E43" s="678">
        <v>1</v>
      </c>
      <c r="F43" s="666">
        <v>221.37788831789877</v>
      </c>
    </row>
    <row r="44" spans="1:6" ht="14.4" customHeight="1" x14ac:dyDescent="0.3">
      <c r="A44" s="688" t="s">
        <v>3235</v>
      </c>
      <c r="B44" s="665"/>
      <c r="C44" s="678">
        <v>0</v>
      </c>
      <c r="D44" s="665">
        <v>207.76000000000005</v>
      </c>
      <c r="E44" s="678">
        <v>1</v>
      </c>
      <c r="F44" s="666">
        <v>207.76000000000005</v>
      </c>
    </row>
    <row r="45" spans="1:6" ht="14.4" customHeight="1" x14ac:dyDescent="0.3">
      <c r="A45" s="688" t="s">
        <v>3236</v>
      </c>
      <c r="B45" s="665"/>
      <c r="C45" s="678">
        <v>0</v>
      </c>
      <c r="D45" s="665">
        <v>53.879999999999995</v>
      </c>
      <c r="E45" s="678">
        <v>1</v>
      </c>
      <c r="F45" s="666">
        <v>53.879999999999995</v>
      </c>
    </row>
    <row r="46" spans="1:6" ht="14.4" customHeight="1" x14ac:dyDescent="0.3">
      <c r="A46" s="688" t="s">
        <v>3237</v>
      </c>
      <c r="B46" s="665"/>
      <c r="C46" s="678">
        <v>0</v>
      </c>
      <c r="D46" s="665">
        <v>142.53955398909</v>
      </c>
      <c r="E46" s="678">
        <v>1</v>
      </c>
      <c r="F46" s="666">
        <v>142.53955398909</v>
      </c>
    </row>
    <row r="47" spans="1:6" ht="14.4" customHeight="1" x14ac:dyDescent="0.3">
      <c r="A47" s="688" t="s">
        <v>3238</v>
      </c>
      <c r="B47" s="665"/>
      <c r="C47" s="678">
        <v>0</v>
      </c>
      <c r="D47" s="665">
        <v>148.15909641176728</v>
      </c>
      <c r="E47" s="678">
        <v>1</v>
      </c>
      <c r="F47" s="666">
        <v>148.15909641176728</v>
      </c>
    </row>
    <row r="48" spans="1:6" ht="14.4" customHeight="1" x14ac:dyDescent="0.3">
      <c r="A48" s="688" t="s">
        <v>3239</v>
      </c>
      <c r="B48" s="665"/>
      <c r="C48" s="678">
        <v>0</v>
      </c>
      <c r="D48" s="665">
        <v>2707.0229296975272</v>
      </c>
      <c r="E48" s="678">
        <v>1</v>
      </c>
      <c r="F48" s="666">
        <v>2707.0229296975272</v>
      </c>
    </row>
    <row r="49" spans="1:6" ht="14.4" customHeight="1" x14ac:dyDescent="0.3">
      <c r="A49" s="688" t="s">
        <v>3240</v>
      </c>
      <c r="B49" s="665"/>
      <c r="C49" s="678">
        <v>0</v>
      </c>
      <c r="D49" s="665">
        <v>4321.8152216243279</v>
      </c>
      <c r="E49" s="678">
        <v>1</v>
      </c>
      <c r="F49" s="666">
        <v>4321.8152216243279</v>
      </c>
    </row>
    <row r="50" spans="1:6" ht="14.4" customHeight="1" x14ac:dyDescent="0.3">
      <c r="A50" s="688" t="s">
        <v>3241</v>
      </c>
      <c r="B50" s="665"/>
      <c r="C50" s="678">
        <v>0</v>
      </c>
      <c r="D50" s="665">
        <v>373.17955644812599</v>
      </c>
      <c r="E50" s="678">
        <v>1</v>
      </c>
      <c r="F50" s="666">
        <v>373.17955644812599</v>
      </c>
    </row>
    <row r="51" spans="1:6" ht="14.4" customHeight="1" x14ac:dyDescent="0.3">
      <c r="A51" s="688" t="s">
        <v>3242</v>
      </c>
      <c r="B51" s="665"/>
      <c r="C51" s="678">
        <v>0</v>
      </c>
      <c r="D51" s="665">
        <v>68.720098212763844</v>
      </c>
      <c r="E51" s="678">
        <v>1</v>
      </c>
      <c r="F51" s="666">
        <v>68.720098212763844</v>
      </c>
    </row>
    <row r="52" spans="1:6" ht="14.4" customHeight="1" x14ac:dyDescent="0.3">
      <c r="A52" s="688" t="s">
        <v>3243</v>
      </c>
      <c r="B52" s="665"/>
      <c r="C52" s="678">
        <v>0</v>
      </c>
      <c r="D52" s="665">
        <v>330.2299999999999</v>
      </c>
      <c r="E52" s="678">
        <v>1</v>
      </c>
      <c r="F52" s="666">
        <v>330.2299999999999</v>
      </c>
    </row>
    <row r="53" spans="1:6" ht="14.4" customHeight="1" x14ac:dyDescent="0.3">
      <c r="A53" s="688" t="s">
        <v>3244</v>
      </c>
      <c r="B53" s="665"/>
      <c r="C53" s="678">
        <v>0</v>
      </c>
      <c r="D53" s="665">
        <v>374.24917948070583</v>
      </c>
      <c r="E53" s="678">
        <v>1</v>
      </c>
      <c r="F53" s="666">
        <v>374.24917948070583</v>
      </c>
    </row>
    <row r="54" spans="1:6" ht="14.4" customHeight="1" x14ac:dyDescent="0.3">
      <c r="A54" s="688" t="s">
        <v>3245</v>
      </c>
      <c r="B54" s="665"/>
      <c r="C54" s="678">
        <v>0</v>
      </c>
      <c r="D54" s="665">
        <v>163.70000000000005</v>
      </c>
      <c r="E54" s="678">
        <v>1</v>
      </c>
      <c r="F54" s="666">
        <v>163.70000000000005</v>
      </c>
    </row>
    <row r="55" spans="1:6" ht="14.4" customHeight="1" x14ac:dyDescent="0.3">
      <c r="A55" s="688" t="s">
        <v>3246</v>
      </c>
      <c r="B55" s="665"/>
      <c r="C55" s="678">
        <v>0</v>
      </c>
      <c r="D55" s="665">
        <v>102.88991406171829</v>
      </c>
      <c r="E55" s="678">
        <v>1</v>
      </c>
      <c r="F55" s="666">
        <v>102.88991406171829</v>
      </c>
    </row>
    <row r="56" spans="1:6" ht="14.4" customHeight="1" x14ac:dyDescent="0.3">
      <c r="A56" s="688" t="s">
        <v>3247</v>
      </c>
      <c r="B56" s="665"/>
      <c r="C56" s="678">
        <v>0</v>
      </c>
      <c r="D56" s="665">
        <v>287.42967995822482</v>
      </c>
      <c r="E56" s="678">
        <v>1</v>
      </c>
      <c r="F56" s="666">
        <v>287.42967995822482</v>
      </c>
    </row>
    <row r="57" spans="1:6" ht="14.4" customHeight="1" x14ac:dyDescent="0.3">
      <c r="A57" s="688" t="s">
        <v>3248</v>
      </c>
      <c r="B57" s="665"/>
      <c r="C57" s="678">
        <v>0</v>
      </c>
      <c r="D57" s="665">
        <v>608.92999999999995</v>
      </c>
      <c r="E57" s="678">
        <v>1</v>
      </c>
      <c r="F57" s="666">
        <v>608.92999999999995</v>
      </c>
    </row>
    <row r="58" spans="1:6" ht="14.4" customHeight="1" x14ac:dyDescent="0.3">
      <c r="A58" s="688" t="s">
        <v>3249</v>
      </c>
      <c r="B58" s="665"/>
      <c r="C58" s="678">
        <v>0</v>
      </c>
      <c r="D58" s="665">
        <v>1434.2533954777259</v>
      </c>
      <c r="E58" s="678">
        <v>1</v>
      </c>
      <c r="F58" s="666">
        <v>1434.2533954777259</v>
      </c>
    </row>
    <row r="59" spans="1:6" ht="14.4" customHeight="1" x14ac:dyDescent="0.3">
      <c r="A59" s="688" t="s">
        <v>3250</v>
      </c>
      <c r="B59" s="665"/>
      <c r="C59" s="678">
        <v>0</v>
      </c>
      <c r="D59" s="665">
        <v>120.01978163425227</v>
      </c>
      <c r="E59" s="678">
        <v>1</v>
      </c>
      <c r="F59" s="666">
        <v>120.01978163425227</v>
      </c>
    </row>
    <row r="60" spans="1:6" ht="14.4" customHeight="1" x14ac:dyDescent="0.3">
      <c r="A60" s="688" t="s">
        <v>3251</v>
      </c>
      <c r="B60" s="665"/>
      <c r="C60" s="678">
        <v>0</v>
      </c>
      <c r="D60" s="665">
        <v>2368.1304705458138</v>
      </c>
      <c r="E60" s="678">
        <v>1</v>
      </c>
      <c r="F60" s="666">
        <v>2368.1304705458138</v>
      </c>
    </row>
    <row r="61" spans="1:6" ht="14.4" customHeight="1" x14ac:dyDescent="0.3">
      <c r="A61" s="688" t="s">
        <v>3252</v>
      </c>
      <c r="B61" s="665"/>
      <c r="C61" s="678">
        <v>0</v>
      </c>
      <c r="D61" s="665">
        <v>22390.279057708627</v>
      </c>
      <c r="E61" s="678">
        <v>1</v>
      </c>
      <c r="F61" s="666">
        <v>22390.279057708627</v>
      </c>
    </row>
    <row r="62" spans="1:6" ht="14.4" customHeight="1" x14ac:dyDescent="0.3">
      <c r="A62" s="688" t="s">
        <v>3253</v>
      </c>
      <c r="B62" s="665"/>
      <c r="C62" s="678">
        <v>0</v>
      </c>
      <c r="D62" s="665">
        <v>513.2590292326355</v>
      </c>
      <c r="E62" s="678">
        <v>1</v>
      </c>
      <c r="F62" s="666">
        <v>513.2590292326355</v>
      </c>
    </row>
    <row r="63" spans="1:6" ht="14.4" customHeight="1" x14ac:dyDescent="0.3">
      <c r="A63" s="688" t="s">
        <v>3254</v>
      </c>
      <c r="B63" s="665"/>
      <c r="C63" s="678">
        <v>0</v>
      </c>
      <c r="D63" s="665">
        <v>1495.6713013010403</v>
      </c>
      <c r="E63" s="678">
        <v>1</v>
      </c>
      <c r="F63" s="666">
        <v>1495.6713013010403</v>
      </c>
    </row>
    <row r="64" spans="1:6" ht="14.4" customHeight="1" x14ac:dyDescent="0.3">
      <c r="A64" s="688" t="s">
        <v>3255</v>
      </c>
      <c r="B64" s="665"/>
      <c r="C64" s="678">
        <v>0</v>
      </c>
      <c r="D64" s="665">
        <v>610.44314710935737</v>
      </c>
      <c r="E64" s="678">
        <v>1</v>
      </c>
      <c r="F64" s="666">
        <v>610.44314710935737</v>
      </c>
    </row>
    <row r="65" spans="1:6" ht="14.4" customHeight="1" x14ac:dyDescent="0.3">
      <c r="A65" s="688" t="s">
        <v>3256</v>
      </c>
      <c r="B65" s="665"/>
      <c r="C65" s="678">
        <v>0</v>
      </c>
      <c r="D65" s="665">
        <v>17770.102463418305</v>
      </c>
      <c r="E65" s="678">
        <v>1</v>
      </c>
      <c r="F65" s="666">
        <v>17770.102463418305</v>
      </c>
    </row>
    <row r="66" spans="1:6" ht="14.4" customHeight="1" x14ac:dyDescent="0.3">
      <c r="A66" s="688" t="s">
        <v>3257</v>
      </c>
      <c r="B66" s="665"/>
      <c r="C66" s="678">
        <v>0</v>
      </c>
      <c r="D66" s="665">
        <v>592.16896579746003</v>
      </c>
      <c r="E66" s="678">
        <v>1</v>
      </c>
      <c r="F66" s="666">
        <v>592.16896579746003</v>
      </c>
    </row>
    <row r="67" spans="1:6" ht="14.4" customHeight="1" x14ac:dyDescent="0.3">
      <c r="A67" s="688" t="s">
        <v>3258</v>
      </c>
      <c r="B67" s="665"/>
      <c r="C67" s="678">
        <v>0</v>
      </c>
      <c r="D67" s="665">
        <v>721.16757597291007</v>
      </c>
      <c r="E67" s="678">
        <v>1</v>
      </c>
      <c r="F67" s="666">
        <v>721.16757597291007</v>
      </c>
    </row>
    <row r="68" spans="1:6" ht="14.4" customHeight="1" x14ac:dyDescent="0.3">
      <c r="A68" s="688" t="s">
        <v>3259</v>
      </c>
      <c r="B68" s="665"/>
      <c r="C68" s="678">
        <v>0</v>
      </c>
      <c r="D68" s="665">
        <v>49978.51</v>
      </c>
      <c r="E68" s="678">
        <v>1</v>
      </c>
      <c r="F68" s="666">
        <v>49978.51</v>
      </c>
    </row>
    <row r="69" spans="1:6" ht="14.4" customHeight="1" x14ac:dyDescent="0.3">
      <c r="A69" s="688" t="s">
        <v>3260</v>
      </c>
      <c r="B69" s="665"/>
      <c r="C69" s="678">
        <v>0</v>
      </c>
      <c r="D69" s="665">
        <v>5451.753829633265</v>
      </c>
      <c r="E69" s="678">
        <v>1</v>
      </c>
      <c r="F69" s="666">
        <v>5451.753829633265</v>
      </c>
    </row>
    <row r="70" spans="1:6" ht="14.4" customHeight="1" x14ac:dyDescent="0.3">
      <c r="A70" s="688" t="s">
        <v>3261</v>
      </c>
      <c r="B70" s="665"/>
      <c r="C70" s="678">
        <v>0</v>
      </c>
      <c r="D70" s="665">
        <v>2794.3132023213816</v>
      </c>
      <c r="E70" s="678">
        <v>1</v>
      </c>
      <c r="F70" s="666">
        <v>2794.3132023213816</v>
      </c>
    </row>
    <row r="71" spans="1:6" ht="14.4" customHeight="1" x14ac:dyDescent="0.3">
      <c r="A71" s="688" t="s">
        <v>3262</v>
      </c>
      <c r="B71" s="665"/>
      <c r="C71" s="678">
        <v>0</v>
      </c>
      <c r="D71" s="665">
        <v>8024.4560000000001</v>
      </c>
      <c r="E71" s="678">
        <v>1</v>
      </c>
      <c r="F71" s="666">
        <v>8024.4560000000001</v>
      </c>
    </row>
    <row r="72" spans="1:6" ht="14.4" customHeight="1" x14ac:dyDescent="0.3">
      <c r="A72" s="688" t="s">
        <v>3263</v>
      </c>
      <c r="B72" s="665"/>
      <c r="C72" s="678">
        <v>0</v>
      </c>
      <c r="D72" s="665">
        <v>1054.8457395249404</v>
      </c>
      <c r="E72" s="678">
        <v>1</v>
      </c>
      <c r="F72" s="666">
        <v>1054.8457395249404</v>
      </c>
    </row>
    <row r="73" spans="1:6" ht="14.4" customHeight="1" x14ac:dyDescent="0.3">
      <c r="A73" s="688" t="s">
        <v>3264</v>
      </c>
      <c r="B73" s="665"/>
      <c r="C73" s="678">
        <v>0</v>
      </c>
      <c r="D73" s="665">
        <v>107065.84873937462</v>
      </c>
      <c r="E73" s="678">
        <v>1</v>
      </c>
      <c r="F73" s="666">
        <v>107065.84873937462</v>
      </c>
    </row>
    <row r="74" spans="1:6" ht="14.4" customHeight="1" x14ac:dyDescent="0.3">
      <c r="A74" s="688" t="s">
        <v>3265</v>
      </c>
      <c r="B74" s="665"/>
      <c r="C74" s="678">
        <v>0</v>
      </c>
      <c r="D74" s="665">
        <v>461.34</v>
      </c>
      <c r="E74" s="678">
        <v>1</v>
      </c>
      <c r="F74" s="666">
        <v>461.34</v>
      </c>
    </row>
    <row r="75" spans="1:6" ht="14.4" customHeight="1" x14ac:dyDescent="0.3">
      <c r="A75" s="688" t="s">
        <v>3266</v>
      </c>
      <c r="B75" s="665"/>
      <c r="C75" s="678">
        <v>0</v>
      </c>
      <c r="D75" s="665">
        <v>38619.350000000006</v>
      </c>
      <c r="E75" s="678">
        <v>1</v>
      </c>
      <c r="F75" s="666">
        <v>38619.350000000006</v>
      </c>
    </row>
    <row r="76" spans="1:6" ht="14.4" customHeight="1" x14ac:dyDescent="0.3">
      <c r="A76" s="688" t="s">
        <v>3267</v>
      </c>
      <c r="B76" s="665"/>
      <c r="C76" s="678">
        <v>0</v>
      </c>
      <c r="D76" s="665">
        <v>224.95999999999998</v>
      </c>
      <c r="E76" s="678">
        <v>1</v>
      </c>
      <c r="F76" s="666">
        <v>224.95999999999998</v>
      </c>
    </row>
    <row r="77" spans="1:6" ht="14.4" customHeight="1" x14ac:dyDescent="0.3">
      <c r="A77" s="688" t="s">
        <v>3268</v>
      </c>
      <c r="B77" s="665"/>
      <c r="C77" s="678">
        <v>0</v>
      </c>
      <c r="D77" s="665">
        <v>186.49991972757215</v>
      </c>
      <c r="E77" s="678">
        <v>1</v>
      </c>
      <c r="F77" s="666">
        <v>186.49991972757215</v>
      </c>
    </row>
    <row r="78" spans="1:6" ht="14.4" customHeight="1" x14ac:dyDescent="0.3">
      <c r="A78" s="688" t="s">
        <v>3269</v>
      </c>
      <c r="B78" s="665"/>
      <c r="C78" s="678">
        <v>0</v>
      </c>
      <c r="D78" s="665">
        <v>89100.904702311149</v>
      </c>
      <c r="E78" s="678">
        <v>1</v>
      </c>
      <c r="F78" s="666">
        <v>89100.904702311149</v>
      </c>
    </row>
    <row r="79" spans="1:6" ht="14.4" customHeight="1" x14ac:dyDescent="0.3">
      <c r="A79" s="688" t="s">
        <v>3270</v>
      </c>
      <c r="B79" s="665"/>
      <c r="C79" s="678">
        <v>0</v>
      </c>
      <c r="D79" s="665">
        <v>3315.843974416523</v>
      </c>
      <c r="E79" s="678">
        <v>1</v>
      </c>
      <c r="F79" s="666">
        <v>3315.843974416523</v>
      </c>
    </row>
    <row r="80" spans="1:6" ht="14.4" customHeight="1" x14ac:dyDescent="0.3">
      <c r="A80" s="688" t="s">
        <v>3271</v>
      </c>
      <c r="B80" s="665"/>
      <c r="C80" s="678">
        <v>0</v>
      </c>
      <c r="D80" s="665">
        <v>2762.3561946709224</v>
      </c>
      <c r="E80" s="678">
        <v>1</v>
      </c>
      <c r="F80" s="666">
        <v>2762.3561946709224</v>
      </c>
    </row>
    <row r="81" spans="1:6" ht="14.4" customHeight="1" x14ac:dyDescent="0.3">
      <c r="A81" s="688" t="s">
        <v>3272</v>
      </c>
      <c r="B81" s="665"/>
      <c r="C81" s="678">
        <v>0</v>
      </c>
      <c r="D81" s="665">
        <v>2502.2450792041914</v>
      </c>
      <c r="E81" s="678">
        <v>1</v>
      </c>
      <c r="F81" s="666">
        <v>2502.2450792041914</v>
      </c>
    </row>
    <row r="82" spans="1:6" ht="14.4" customHeight="1" x14ac:dyDescent="0.3">
      <c r="A82" s="688" t="s">
        <v>3273</v>
      </c>
      <c r="B82" s="665"/>
      <c r="C82" s="678">
        <v>0</v>
      </c>
      <c r="D82" s="665">
        <v>140.22</v>
      </c>
      <c r="E82" s="678">
        <v>1</v>
      </c>
      <c r="F82" s="666">
        <v>140.22</v>
      </c>
    </row>
    <row r="83" spans="1:6" ht="14.4" customHeight="1" x14ac:dyDescent="0.3">
      <c r="A83" s="688" t="s">
        <v>3274</v>
      </c>
      <c r="B83" s="665"/>
      <c r="C83" s="678">
        <v>0</v>
      </c>
      <c r="D83" s="665">
        <v>717.7163333333333</v>
      </c>
      <c r="E83" s="678">
        <v>1</v>
      </c>
      <c r="F83" s="666">
        <v>717.7163333333333</v>
      </c>
    </row>
    <row r="84" spans="1:6" ht="14.4" customHeight="1" x14ac:dyDescent="0.3">
      <c r="A84" s="688" t="s">
        <v>3275</v>
      </c>
      <c r="B84" s="665"/>
      <c r="C84" s="678">
        <v>0</v>
      </c>
      <c r="D84" s="665">
        <v>763.61702409456711</v>
      </c>
      <c r="E84" s="678">
        <v>1</v>
      </c>
      <c r="F84" s="666">
        <v>763.61702409456711</v>
      </c>
    </row>
    <row r="85" spans="1:6" ht="14.4" customHeight="1" x14ac:dyDescent="0.3">
      <c r="A85" s="688" t="s">
        <v>3276</v>
      </c>
      <c r="B85" s="665"/>
      <c r="C85" s="678">
        <v>0</v>
      </c>
      <c r="D85" s="665">
        <v>390.30999999999989</v>
      </c>
      <c r="E85" s="678">
        <v>1</v>
      </c>
      <c r="F85" s="666">
        <v>390.30999999999989</v>
      </c>
    </row>
    <row r="86" spans="1:6" ht="14.4" customHeight="1" x14ac:dyDescent="0.3">
      <c r="A86" s="688" t="s">
        <v>3277</v>
      </c>
      <c r="B86" s="665"/>
      <c r="C86" s="678">
        <v>0</v>
      </c>
      <c r="D86" s="665">
        <v>427.9638216613281</v>
      </c>
      <c r="E86" s="678">
        <v>1</v>
      </c>
      <c r="F86" s="666">
        <v>427.9638216613281</v>
      </c>
    </row>
    <row r="87" spans="1:6" ht="14.4" customHeight="1" x14ac:dyDescent="0.3">
      <c r="A87" s="688" t="s">
        <v>3278</v>
      </c>
      <c r="B87" s="665"/>
      <c r="C87" s="678">
        <v>0</v>
      </c>
      <c r="D87" s="665">
        <v>1345.3979487356246</v>
      </c>
      <c r="E87" s="678">
        <v>1</v>
      </c>
      <c r="F87" s="666">
        <v>1345.3979487356246</v>
      </c>
    </row>
    <row r="88" spans="1:6" ht="14.4" customHeight="1" x14ac:dyDescent="0.3">
      <c r="A88" s="688" t="s">
        <v>3279</v>
      </c>
      <c r="B88" s="665"/>
      <c r="C88" s="678">
        <v>0</v>
      </c>
      <c r="D88" s="665">
        <v>1333.2600000000007</v>
      </c>
      <c r="E88" s="678">
        <v>1</v>
      </c>
      <c r="F88" s="666">
        <v>1333.2600000000007</v>
      </c>
    </row>
    <row r="89" spans="1:6" ht="14.4" customHeight="1" x14ac:dyDescent="0.3">
      <c r="A89" s="688" t="s">
        <v>3280</v>
      </c>
      <c r="B89" s="665"/>
      <c r="C89" s="678">
        <v>0</v>
      </c>
      <c r="D89" s="665">
        <v>1191.5965691069396</v>
      </c>
      <c r="E89" s="678">
        <v>1</v>
      </c>
      <c r="F89" s="666">
        <v>1191.5965691069396</v>
      </c>
    </row>
    <row r="90" spans="1:6" ht="14.4" customHeight="1" x14ac:dyDescent="0.3">
      <c r="A90" s="688" t="s">
        <v>3281</v>
      </c>
      <c r="B90" s="665"/>
      <c r="C90" s="678">
        <v>0</v>
      </c>
      <c r="D90" s="665">
        <v>444.25001168114483</v>
      </c>
      <c r="E90" s="678">
        <v>1</v>
      </c>
      <c r="F90" s="666">
        <v>444.25001168114483</v>
      </c>
    </row>
    <row r="91" spans="1:6" ht="14.4" customHeight="1" x14ac:dyDescent="0.3">
      <c r="A91" s="688" t="s">
        <v>3282</v>
      </c>
      <c r="B91" s="665"/>
      <c r="C91" s="678">
        <v>0</v>
      </c>
      <c r="D91" s="665">
        <v>2621.6522630452473</v>
      </c>
      <c r="E91" s="678">
        <v>1</v>
      </c>
      <c r="F91" s="666">
        <v>2621.6522630452473</v>
      </c>
    </row>
    <row r="92" spans="1:6" ht="14.4" customHeight="1" x14ac:dyDescent="0.3">
      <c r="A92" s="688" t="s">
        <v>3283</v>
      </c>
      <c r="B92" s="665"/>
      <c r="C92" s="678">
        <v>0</v>
      </c>
      <c r="D92" s="665">
        <v>297.23000000000008</v>
      </c>
      <c r="E92" s="678">
        <v>1</v>
      </c>
      <c r="F92" s="666">
        <v>297.23000000000008</v>
      </c>
    </row>
    <row r="93" spans="1:6" ht="14.4" customHeight="1" x14ac:dyDescent="0.3">
      <c r="A93" s="688" t="s">
        <v>3284</v>
      </c>
      <c r="B93" s="665"/>
      <c r="C93" s="678">
        <v>0</v>
      </c>
      <c r="D93" s="665">
        <v>3938.931318386381</v>
      </c>
      <c r="E93" s="678">
        <v>1</v>
      </c>
      <c r="F93" s="666">
        <v>3938.931318386381</v>
      </c>
    </row>
    <row r="94" spans="1:6" ht="14.4" customHeight="1" x14ac:dyDescent="0.3">
      <c r="A94" s="688" t="s">
        <v>3285</v>
      </c>
      <c r="B94" s="665"/>
      <c r="C94" s="678">
        <v>0</v>
      </c>
      <c r="D94" s="665">
        <v>101.88986392845739</v>
      </c>
      <c r="E94" s="678">
        <v>1</v>
      </c>
      <c r="F94" s="666">
        <v>101.88986392845739</v>
      </c>
    </row>
    <row r="95" spans="1:6" ht="14.4" customHeight="1" x14ac:dyDescent="0.3">
      <c r="A95" s="688" t="s">
        <v>3286</v>
      </c>
      <c r="B95" s="665"/>
      <c r="C95" s="678">
        <v>0</v>
      </c>
      <c r="D95" s="665">
        <v>59686.059911933742</v>
      </c>
      <c r="E95" s="678">
        <v>1</v>
      </c>
      <c r="F95" s="666">
        <v>59686.059911933742</v>
      </c>
    </row>
    <row r="96" spans="1:6" ht="14.4" customHeight="1" x14ac:dyDescent="0.3">
      <c r="A96" s="688" t="s">
        <v>3287</v>
      </c>
      <c r="B96" s="665"/>
      <c r="C96" s="678">
        <v>0</v>
      </c>
      <c r="D96" s="665">
        <v>161.04876184333864</v>
      </c>
      <c r="E96" s="678">
        <v>1</v>
      </c>
      <c r="F96" s="666">
        <v>161.04876184333864</v>
      </c>
    </row>
    <row r="97" spans="1:6" ht="14.4" customHeight="1" x14ac:dyDescent="0.3">
      <c r="A97" s="688" t="s">
        <v>3288</v>
      </c>
      <c r="B97" s="665"/>
      <c r="C97" s="678">
        <v>0</v>
      </c>
      <c r="D97" s="665">
        <v>5389.208920195787</v>
      </c>
      <c r="E97" s="678">
        <v>1</v>
      </c>
      <c r="F97" s="666">
        <v>5389.208920195787</v>
      </c>
    </row>
    <row r="98" spans="1:6" ht="14.4" customHeight="1" x14ac:dyDescent="0.3">
      <c r="A98" s="688" t="s">
        <v>3289</v>
      </c>
      <c r="B98" s="665"/>
      <c r="C98" s="678">
        <v>0</v>
      </c>
      <c r="D98" s="665">
        <v>1033.7026961898264</v>
      </c>
      <c r="E98" s="678">
        <v>1</v>
      </c>
      <c r="F98" s="666">
        <v>1033.7026961898264</v>
      </c>
    </row>
    <row r="99" spans="1:6" ht="14.4" customHeight="1" x14ac:dyDescent="0.3">
      <c r="A99" s="688" t="s">
        <v>3290</v>
      </c>
      <c r="B99" s="665"/>
      <c r="C99" s="678">
        <v>0</v>
      </c>
      <c r="D99" s="665">
        <v>5038.9173921053389</v>
      </c>
      <c r="E99" s="678">
        <v>1</v>
      </c>
      <c r="F99" s="666">
        <v>5038.9173921053389</v>
      </c>
    </row>
    <row r="100" spans="1:6" ht="14.4" customHeight="1" x14ac:dyDescent="0.3">
      <c r="A100" s="688" t="s">
        <v>3291</v>
      </c>
      <c r="B100" s="665"/>
      <c r="C100" s="678">
        <v>0</v>
      </c>
      <c r="D100" s="665">
        <v>140819.3581280768</v>
      </c>
      <c r="E100" s="678">
        <v>1</v>
      </c>
      <c r="F100" s="666">
        <v>140819.3581280768</v>
      </c>
    </row>
    <row r="101" spans="1:6" ht="14.4" customHeight="1" x14ac:dyDescent="0.3">
      <c r="A101" s="688" t="s">
        <v>3292</v>
      </c>
      <c r="B101" s="665"/>
      <c r="C101" s="678">
        <v>0</v>
      </c>
      <c r="D101" s="665">
        <v>8977.5569000093274</v>
      </c>
      <c r="E101" s="678">
        <v>1</v>
      </c>
      <c r="F101" s="666">
        <v>8977.5569000093274</v>
      </c>
    </row>
    <row r="102" spans="1:6" ht="14.4" customHeight="1" x14ac:dyDescent="0.3">
      <c r="A102" s="688" t="s">
        <v>3293</v>
      </c>
      <c r="B102" s="665"/>
      <c r="C102" s="678">
        <v>0</v>
      </c>
      <c r="D102" s="665">
        <v>779.11690386818987</v>
      </c>
      <c r="E102" s="678">
        <v>1</v>
      </c>
      <c r="F102" s="666">
        <v>779.11690386818987</v>
      </c>
    </row>
    <row r="103" spans="1:6" ht="14.4" customHeight="1" thickBot="1" x14ac:dyDescent="0.35">
      <c r="A103" s="689" t="s">
        <v>3294</v>
      </c>
      <c r="B103" s="680"/>
      <c r="C103" s="681">
        <v>0</v>
      </c>
      <c r="D103" s="680">
        <v>17703.78351935478</v>
      </c>
      <c r="E103" s="681">
        <v>1</v>
      </c>
      <c r="F103" s="682">
        <v>17703.78351935478</v>
      </c>
    </row>
    <row r="104" spans="1:6" ht="14.4" customHeight="1" thickBot="1" x14ac:dyDescent="0.35">
      <c r="A104" s="683" t="s">
        <v>3</v>
      </c>
      <c r="B104" s="684">
        <v>87711.281800793891</v>
      </c>
      <c r="C104" s="685">
        <v>6.1334354194572401E-2</v>
      </c>
      <c r="D104" s="684">
        <v>1342340.162493302</v>
      </c>
      <c r="E104" s="685">
        <v>0.93866564580542777</v>
      </c>
      <c r="F104" s="686">
        <v>1430051.4442940957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2015-10-26T15:00:27Z</dcterms:modified>
</cp:coreProperties>
</file>